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04F175D-097D-4066-9498-CC04F6576A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73" i="1" l="1"/>
  <c r="S651" i="1" l="1"/>
  <c r="S620" i="1" l="1"/>
  <c r="S589" i="1"/>
  <c r="S498" i="1" l="1"/>
  <c r="AI200" i="1"/>
  <c r="E3" i="1"/>
  <c r="D4" i="1"/>
  <c r="E4" i="1" s="1"/>
  <c r="AC5" i="1" l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T16" i="1"/>
  <c r="E14" i="1"/>
  <c r="D13" i="1"/>
  <c r="F13" i="1" s="1"/>
  <c r="AG124" i="1"/>
  <c r="AH124" i="1" s="1"/>
  <c r="A16" i="1"/>
  <c r="K16" i="1" s="1"/>
  <c r="AD17" i="1" l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AD18" i="1" l="1"/>
  <c r="H17" i="1"/>
  <c r="AA19" i="1"/>
  <c r="AB19" i="1" s="1"/>
  <c r="AF129" i="1"/>
  <c r="AI128" i="1" s="1"/>
  <c r="AJ127" i="1"/>
  <c r="L12" i="1"/>
  <c r="O12" i="1" s="1"/>
  <c r="P12" i="1" s="1"/>
  <c r="U12" i="1"/>
  <c r="T18" i="1"/>
  <c r="G14" i="1"/>
  <c r="D15" i="1"/>
  <c r="F15" i="1" s="1"/>
  <c r="E16" i="1"/>
  <c r="A18" i="1"/>
  <c r="K18" i="1" s="1"/>
  <c r="AG126" i="1"/>
  <c r="AH126" i="1" s="1"/>
  <c r="AD19" i="1" l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AD20" i="1" l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AD21" i="1" l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H21" i="1" l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AD23" i="1" l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AD24" i="1" l="1"/>
  <c r="H23" i="1"/>
  <c r="AA25" i="1"/>
  <c r="AB25" i="1" s="1"/>
  <c r="AF135" i="1"/>
  <c r="AI134" i="1" s="1"/>
  <c r="AJ133" i="1"/>
  <c r="F20" i="1"/>
  <c r="T24" i="1"/>
  <c r="D21" i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E25" i="1"/>
  <c r="E26" i="1" s="1"/>
  <c r="G23" i="1"/>
  <c r="A27" i="1"/>
  <c r="K27" i="1" s="1"/>
  <c r="H27" i="1" l="1"/>
  <c r="AD27" i="1"/>
  <c r="AA29" i="1"/>
  <c r="AB29" i="1" s="1"/>
  <c r="F24" i="1"/>
  <c r="AJ137" i="1"/>
  <c r="AF139" i="1"/>
  <c r="AI138" i="1" s="1"/>
  <c r="AG138" i="1"/>
  <c r="AH138" i="1" s="1"/>
  <c r="T28" i="1"/>
  <c r="D25" i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H36" i="1" l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H39" i="1" l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E39" i="1"/>
  <c r="A41" i="1"/>
  <c r="K41" i="1" l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U41" i="1"/>
  <c r="F38" i="1"/>
  <c r="G38" i="1"/>
  <c r="D39" i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E42" i="1" s="1"/>
  <c r="E43" i="1" s="1"/>
  <c r="D40" i="1"/>
  <c r="G39" i="1"/>
  <c r="AD43" i="1" l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s="1"/>
  <c r="D43" i="1" s="1"/>
  <c r="G43" i="1" l="1"/>
  <c r="L43" i="1"/>
  <c r="G42" i="1"/>
  <c r="L42" i="1"/>
  <c r="A45" i="1"/>
  <c r="T46" i="1"/>
  <c r="AD44" i="1"/>
  <c r="AK43" i="1"/>
  <c r="AA46" i="1"/>
  <c r="AB46" i="1" s="1"/>
  <c r="F41" i="1"/>
  <c r="F42" i="1" s="1"/>
  <c r="F43" i="1" s="1"/>
  <c r="AG155" i="1"/>
  <c r="AH155" i="1" s="1"/>
  <c r="AF156" i="1"/>
  <c r="G41" i="1"/>
  <c r="AK20" i="1"/>
  <c r="AF157" i="1" l="1"/>
  <c r="AI156" i="1" s="1"/>
  <c r="AI155" i="1"/>
  <c r="AJ155" i="1" s="1"/>
  <c r="A46" i="1"/>
  <c r="AG157" i="1"/>
  <c r="AH157" i="1" s="1"/>
  <c r="T47" i="1"/>
  <c r="AD45" i="1"/>
  <c r="AK44" i="1"/>
  <c r="AA47" i="1"/>
  <c r="AB47" i="1" s="1"/>
  <c r="AG156" i="1"/>
  <c r="AH156" i="1" s="1"/>
  <c r="AJ154" i="1"/>
  <c r="AF158" i="1" l="1"/>
  <c r="AI157" i="1" s="1"/>
  <c r="AJ157" i="1" s="1"/>
  <c r="AF159" i="1"/>
  <c r="AI158" i="1" s="1"/>
  <c r="A47" i="1"/>
  <c r="T48" i="1"/>
  <c r="AA48" i="1"/>
  <c r="AB48" i="1" s="1"/>
  <c r="AD46" i="1"/>
  <c r="AK45" i="1"/>
  <c r="AJ156" i="1"/>
  <c r="AG158" i="1" l="1"/>
  <c r="AH158" i="1" s="1"/>
  <c r="A48" i="1"/>
  <c r="AJ158" i="1"/>
  <c r="AG159" i="1"/>
  <c r="AH159" i="1" s="1"/>
  <c r="AF160" i="1"/>
  <c r="T49" i="1"/>
  <c r="AD47" i="1"/>
  <c r="AK46" i="1"/>
  <c r="AA49" i="1"/>
  <c r="AB49" i="1" s="1"/>
  <c r="H43" i="1" l="1"/>
  <c r="H44" i="1" s="1"/>
  <c r="H45" i="1" s="1"/>
  <c r="H46" i="1" s="1"/>
  <c r="H47" i="1" s="1"/>
  <c r="H48" i="1" s="1"/>
  <c r="AI159" i="1"/>
  <c r="AJ159" i="1" s="1"/>
  <c r="AA50" i="1"/>
  <c r="AB50" i="1" s="1"/>
  <c r="AG160" i="1"/>
  <c r="AH160" i="1" s="1"/>
  <c r="AF161" i="1"/>
  <c r="AI160" i="1" s="1"/>
  <c r="A49" i="1"/>
  <c r="T50" i="1"/>
  <c r="AD48" i="1"/>
  <c r="AK47" i="1"/>
  <c r="H49" i="1" l="1"/>
  <c r="AA51" i="1"/>
  <c r="AA52" i="1" s="1"/>
  <c r="AB51" i="1"/>
  <c r="AD50" i="1"/>
  <c r="A50" i="1"/>
  <c r="H50" i="1" s="1"/>
  <c r="AJ160" i="1"/>
  <c r="AF162" i="1"/>
  <c r="AI161" i="1" s="1"/>
  <c r="AG161" i="1"/>
  <c r="AH161" i="1" s="1"/>
  <c r="T51" i="1"/>
  <c r="AK49" i="1"/>
  <c r="AD49" i="1"/>
  <c r="AK48" i="1"/>
  <c r="AK15" i="1"/>
  <c r="AB52" i="1" l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H59" i="1" s="1"/>
  <c r="T60" i="1"/>
  <c r="AK24" i="1"/>
  <c r="AB61" i="1" l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H62" i="1" s="1"/>
  <c r="AD62" i="1"/>
  <c r="AK61" i="1"/>
  <c r="AA64" i="1"/>
  <c r="AB64" i="1" s="1"/>
  <c r="AF174" i="1"/>
  <c r="AI173" i="1" s="1"/>
  <c r="AJ172" i="1"/>
  <c r="AG173" i="1"/>
  <c r="AH173" i="1" s="1"/>
  <c r="T63" i="1"/>
  <c r="AK25" i="1"/>
  <c r="AK62" i="1" l="1"/>
  <c r="AD63" i="1"/>
  <c r="AA65" i="1"/>
  <c r="AJ173" i="1"/>
  <c r="AF175" i="1"/>
  <c r="AI174" i="1" s="1"/>
  <c r="AG174" i="1"/>
  <c r="AH174" i="1" s="1"/>
  <c r="A63" i="1"/>
  <c r="H63" i="1" s="1"/>
  <c r="T64" i="1"/>
  <c r="AB65" i="1" l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J176" i="1"/>
  <c r="T67" i="1"/>
  <c r="AI177" i="1" l="1"/>
  <c r="AF179" i="1"/>
  <c r="AI178" i="1" s="1"/>
  <c r="AB68" i="1"/>
  <c r="AA69" i="1"/>
  <c r="AD67" i="1"/>
  <c r="AK66" i="1"/>
  <c r="A67" i="1"/>
  <c r="AG178" i="1"/>
  <c r="AH178" i="1" s="1"/>
  <c r="AJ177" i="1"/>
  <c r="H66" i="1"/>
  <c r="T68" i="1"/>
  <c r="I13" i="1"/>
  <c r="M13" i="1" s="1"/>
  <c r="AF180" i="1" l="1"/>
  <c r="AG179" i="1"/>
  <c r="AH179" i="1" s="1"/>
  <c r="AB69" i="1"/>
  <c r="A68" i="1"/>
  <c r="H67" i="1"/>
  <c r="AJ178" i="1"/>
  <c r="AD68" i="1"/>
  <c r="AK67" i="1"/>
  <c r="AA70" i="1"/>
  <c r="T69" i="1"/>
  <c r="U13" i="1"/>
  <c r="AF181" i="1" l="1"/>
  <c r="AI179" i="1"/>
  <c r="AJ179" i="1" s="1"/>
  <c r="AG180" i="1"/>
  <c r="AH180" i="1" s="1"/>
  <c r="AB70" i="1"/>
  <c r="H68" i="1"/>
  <c r="AD69" i="1"/>
  <c r="AK68" i="1"/>
  <c r="AA71" i="1"/>
  <c r="AA72" i="1" s="1"/>
  <c r="A69" i="1"/>
  <c r="T70" i="1"/>
  <c r="I14" i="1"/>
  <c r="L13" i="1"/>
  <c r="O13" i="1" s="1"/>
  <c r="AB72" i="1" l="1"/>
  <c r="AA73" i="1"/>
  <c r="AI180" i="1"/>
  <c r="AJ180" i="1" s="1"/>
  <c r="AF182" i="1"/>
  <c r="AG181" i="1"/>
  <c r="AH181" i="1" s="1"/>
  <c r="AB71" i="1"/>
  <c r="AD70" i="1"/>
  <c r="AK69" i="1"/>
  <c r="A70" i="1"/>
  <c r="H69" i="1"/>
  <c r="T71" i="1"/>
  <c r="U14" i="1"/>
  <c r="M14" i="1"/>
  <c r="I15" i="1"/>
  <c r="U15" i="1" s="1"/>
  <c r="L14" i="1"/>
  <c r="O14" i="1" s="1"/>
  <c r="AI181" i="1" l="1"/>
  <c r="AJ181" i="1" s="1"/>
  <c r="AF183" i="1"/>
  <c r="AG182" i="1"/>
  <c r="AH182" i="1" s="1"/>
  <c r="AB73" i="1"/>
  <c r="AA74" i="1"/>
  <c r="AD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L15" i="1"/>
  <c r="O15" i="1" s="1"/>
  <c r="U16" i="1"/>
  <c r="AK19" i="1"/>
  <c r="AB74" i="1" l="1"/>
  <c r="AA75" i="1"/>
  <c r="AK72" i="1"/>
  <c r="AD73" i="1"/>
  <c r="AF184" i="1"/>
  <c r="AI182" i="1"/>
  <c r="AJ182" i="1" s="1"/>
  <c r="AG183" i="1"/>
  <c r="AH183" i="1" s="1"/>
  <c r="A72" i="1"/>
  <c r="AK71" i="1"/>
  <c r="H71" i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L16" i="1"/>
  <c r="O16" i="1" s="1"/>
  <c r="AB75" i="1" l="1"/>
  <c r="AA76" i="1"/>
  <c r="AF185" i="1"/>
  <c r="AI183" i="1"/>
  <c r="AJ183" i="1" s="1"/>
  <c r="AG184" i="1"/>
  <c r="AH184" i="1" s="1"/>
  <c r="AK73" i="1"/>
  <c r="AD74" i="1"/>
  <c r="H72" i="1"/>
  <c r="A73" i="1"/>
  <c r="T74" i="1"/>
  <c r="M18" i="1"/>
  <c r="U18" i="1"/>
  <c r="I19" i="1"/>
  <c r="L17" i="1"/>
  <c r="O17" i="1" s="1"/>
  <c r="AF186" i="1" l="1"/>
  <c r="AG185" i="1"/>
  <c r="AH185" i="1" s="1"/>
  <c r="AI184" i="1"/>
  <c r="AJ184" i="1" s="1"/>
  <c r="AB76" i="1"/>
  <c r="AA77" i="1"/>
  <c r="AD75" i="1"/>
  <c r="AK74" i="1"/>
  <c r="H73" i="1"/>
  <c r="A74" i="1"/>
  <c r="T75" i="1"/>
  <c r="M19" i="1"/>
  <c r="L18" i="1"/>
  <c r="O18" i="1" s="1"/>
  <c r="I20" i="1"/>
  <c r="U19" i="1"/>
  <c r="AD76" i="1" l="1"/>
  <c r="AK75" i="1"/>
  <c r="AA78" i="1"/>
  <c r="AB77" i="1"/>
  <c r="AF187" i="1"/>
  <c r="AG186" i="1"/>
  <c r="AH186" i="1" s="1"/>
  <c r="AI185" i="1"/>
  <c r="AJ185" i="1" s="1"/>
  <c r="H74" i="1"/>
  <c r="A75" i="1"/>
  <c r="T76" i="1"/>
  <c r="M20" i="1"/>
  <c r="L19" i="1"/>
  <c r="O19" i="1" s="1"/>
  <c r="U20" i="1"/>
  <c r="I21" i="1"/>
  <c r="AI186" i="1" l="1"/>
  <c r="AJ186" i="1" s="1"/>
  <c r="AG187" i="1"/>
  <c r="AH187" i="1" s="1"/>
  <c r="AF188" i="1"/>
  <c r="AA79" i="1"/>
  <c r="AB78" i="1"/>
  <c r="AK76" i="1"/>
  <c r="AD77" i="1"/>
  <c r="A76" i="1"/>
  <c r="H75" i="1"/>
  <c r="T77" i="1"/>
  <c r="M21" i="1"/>
  <c r="L20" i="1"/>
  <c r="O20" i="1" s="1"/>
  <c r="U21" i="1"/>
  <c r="I22" i="1"/>
  <c r="AD78" i="1" l="1"/>
  <c r="AK77" i="1"/>
  <c r="AF189" i="1"/>
  <c r="AG188" i="1"/>
  <c r="AH188" i="1" s="1"/>
  <c r="AI187" i="1"/>
  <c r="AJ187" i="1" s="1"/>
  <c r="AA80" i="1"/>
  <c r="AB79" i="1"/>
  <c r="H76" i="1"/>
  <c r="A77" i="1"/>
  <c r="T78" i="1"/>
  <c r="M22" i="1"/>
  <c r="L21" i="1"/>
  <c r="O21" i="1" s="1"/>
  <c r="U22" i="1"/>
  <c r="I23" i="1"/>
  <c r="AB80" i="1" l="1"/>
  <c r="AA81" i="1"/>
  <c r="AD79" i="1"/>
  <c r="AK78" i="1"/>
  <c r="AI188" i="1"/>
  <c r="AJ188" i="1" s="1"/>
  <c r="AF190" i="1"/>
  <c r="AG189" i="1"/>
  <c r="AH189" i="1" s="1"/>
  <c r="H77" i="1"/>
  <c r="A78" i="1"/>
  <c r="T79" i="1"/>
  <c r="M23" i="1"/>
  <c r="I24" i="1"/>
  <c r="U23" i="1"/>
  <c r="L22" i="1"/>
  <c r="O22" i="1" s="1"/>
  <c r="AF191" i="1" l="1"/>
  <c r="AG190" i="1"/>
  <c r="AH190" i="1" s="1"/>
  <c r="AI189" i="1"/>
  <c r="AJ189" i="1" s="1"/>
  <c r="AA82" i="1"/>
  <c r="AB81" i="1"/>
  <c r="AD80" i="1"/>
  <c r="AK79" i="1"/>
  <c r="A79" i="1"/>
  <c r="H78" i="1"/>
  <c r="T80" i="1"/>
  <c r="M24" i="1"/>
  <c r="L23" i="1"/>
  <c r="O23" i="1" s="1"/>
  <c r="I25" i="1"/>
  <c r="U24" i="1"/>
  <c r="AD81" i="1" l="1"/>
  <c r="AK80" i="1"/>
  <c r="AB82" i="1"/>
  <c r="AA83" i="1"/>
  <c r="AI190" i="1"/>
  <c r="AJ190" i="1" s="1"/>
  <c r="AG191" i="1"/>
  <c r="AH191" i="1" s="1"/>
  <c r="AF192" i="1"/>
  <c r="A80" i="1"/>
  <c r="H79" i="1"/>
  <c r="T81" i="1"/>
  <c r="M25" i="1"/>
  <c r="U25" i="1"/>
  <c r="I26" i="1"/>
  <c r="L24" i="1"/>
  <c r="O24" i="1" s="1"/>
  <c r="AD82" i="1" l="1"/>
  <c r="AK81" i="1"/>
  <c r="AF193" i="1"/>
  <c r="AG192" i="1"/>
  <c r="AH192" i="1" s="1"/>
  <c r="AI191" i="1"/>
  <c r="AJ191" i="1" s="1"/>
  <c r="AB83" i="1"/>
  <c r="AA84" i="1"/>
  <c r="A81" i="1"/>
  <c r="H80" i="1"/>
  <c r="T82" i="1"/>
  <c r="M26" i="1"/>
  <c r="L25" i="1"/>
  <c r="O25" i="1" s="1"/>
  <c r="U26" i="1"/>
  <c r="I27" i="1"/>
  <c r="AD83" i="1" l="1"/>
  <c r="AK82" i="1"/>
  <c r="AG193" i="1"/>
  <c r="AH193" i="1" s="1"/>
  <c r="AI192" i="1"/>
  <c r="AJ192" i="1" s="1"/>
  <c r="AF194" i="1"/>
  <c r="AB84" i="1"/>
  <c r="AA85" i="1"/>
  <c r="H81" i="1"/>
  <c r="A82" i="1"/>
  <c r="T83" i="1"/>
  <c r="M27" i="1"/>
  <c r="U27" i="1"/>
  <c r="I28" i="1"/>
  <c r="L26" i="1"/>
  <c r="O26" i="1" s="1"/>
  <c r="AG194" i="1" l="1"/>
  <c r="AH194" i="1" s="1"/>
  <c r="AI193" i="1"/>
  <c r="AJ193" i="1" s="1"/>
  <c r="AF195" i="1"/>
  <c r="AA86" i="1"/>
  <c r="AB85" i="1"/>
  <c r="AD84" i="1"/>
  <c r="AK83" i="1"/>
  <c r="H82" i="1"/>
  <c r="A83" i="1"/>
  <c r="T84" i="1"/>
  <c r="M28" i="1"/>
  <c r="I29" i="1"/>
  <c r="U28" i="1"/>
  <c r="L27" i="1"/>
  <c r="O27" i="1" s="1"/>
  <c r="AF196" i="1" l="1"/>
  <c r="AI194" i="1"/>
  <c r="AJ194" i="1" s="1"/>
  <c r="AG195" i="1"/>
  <c r="AH195" i="1" s="1"/>
  <c r="AD85" i="1"/>
  <c r="AK84" i="1"/>
  <c r="AA87" i="1"/>
  <c r="AB86" i="1"/>
  <c r="A84" i="1"/>
  <c r="H83" i="1"/>
  <c r="T85" i="1"/>
  <c r="M29" i="1"/>
  <c r="L28" i="1"/>
  <c r="O28" i="1" s="1"/>
  <c r="U29" i="1"/>
  <c r="I30" i="1"/>
  <c r="AD86" i="1" l="1"/>
  <c r="AK85" i="1"/>
  <c r="AB87" i="1"/>
  <c r="AA88" i="1"/>
  <c r="AG196" i="1"/>
  <c r="AH196" i="1" s="1"/>
  <c r="AF197" i="1"/>
  <c r="AI195" i="1"/>
  <c r="AJ195" i="1" s="1"/>
  <c r="A85" i="1"/>
  <c r="H84" i="1"/>
  <c r="T86" i="1"/>
  <c r="M30" i="1"/>
  <c r="L29" i="1"/>
  <c r="O29" i="1" s="1"/>
  <c r="I31" i="1"/>
  <c r="U30" i="1"/>
  <c r="AB88" i="1" l="1"/>
  <c r="AA89" i="1"/>
  <c r="AG197" i="1"/>
  <c r="AH197" i="1" s="1"/>
  <c r="AI196" i="1"/>
  <c r="AJ196" i="1" s="1"/>
  <c r="AF198" i="1"/>
  <c r="AK86" i="1"/>
  <c r="AD87" i="1"/>
  <c r="A86" i="1"/>
  <c r="H85" i="1"/>
  <c r="T87" i="1"/>
  <c r="M31" i="1"/>
  <c r="L30" i="1"/>
  <c r="O30" i="1" s="1"/>
  <c r="U31" i="1"/>
  <c r="I32" i="1"/>
  <c r="AF199" i="1" l="1"/>
  <c r="AG198" i="1"/>
  <c r="AH198" i="1" s="1"/>
  <c r="AI197" i="1"/>
  <c r="AJ197" i="1" s="1"/>
  <c r="AB89" i="1"/>
  <c r="AA90" i="1"/>
  <c r="AK87" i="1"/>
  <c r="AD88" i="1"/>
  <c r="H86" i="1"/>
  <c r="A87" i="1"/>
  <c r="T88" i="1"/>
  <c r="M32" i="1"/>
  <c r="U32" i="1"/>
  <c r="I33" i="1"/>
  <c r="L31" i="1"/>
  <c r="O31" i="1" s="1"/>
  <c r="AA91" i="1" l="1"/>
  <c r="AB90" i="1"/>
  <c r="AK88" i="1"/>
  <c r="AD89" i="1"/>
  <c r="AF200" i="1"/>
  <c r="AI198" i="1"/>
  <c r="AJ198" i="1" s="1"/>
  <c r="AG199" i="1"/>
  <c r="AH199" i="1" s="1"/>
  <c r="H87" i="1"/>
  <c r="A88" i="1"/>
  <c r="T89" i="1"/>
  <c r="M33" i="1"/>
  <c r="N33" i="1"/>
  <c r="U33" i="1"/>
  <c r="I34" i="1"/>
  <c r="L32" i="1"/>
  <c r="O32" i="1" s="1"/>
  <c r="AJ200" i="1" l="1"/>
  <c r="AG200" i="1"/>
  <c r="AH200" i="1" s="1"/>
  <c r="AI199" i="1"/>
  <c r="AJ199" i="1" s="1"/>
  <c r="AK89" i="1"/>
  <c r="AD90" i="1"/>
  <c r="AB91" i="1"/>
  <c r="AA92" i="1"/>
  <c r="AB92" i="1" s="1"/>
  <c r="A89" i="1"/>
  <c r="H88" i="1"/>
  <c r="T90" i="1"/>
  <c r="M34" i="1"/>
  <c r="I35" i="1"/>
  <c r="N34" i="1"/>
  <c r="U34" i="1"/>
  <c r="L33" i="1"/>
  <c r="O33" i="1" s="1"/>
  <c r="AD92" i="1" l="1"/>
  <c r="AK91" i="1"/>
  <c r="AD91" i="1"/>
  <c r="AK90" i="1"/>
  <c r="A90" i="1"/>
  <c r="H89" i="1"/>
  <c r="T91" i="1"/>
  <c r="M35" i="1"/>
  <c r="N35" i="1"/>
  <c r="I36" i="1"/>
  <c r="L34" i="1"/>
  <c r="O34" i="1" s="1"/>
  <c r="H90" i="1" l="1"/>
  <c r="A91" i="1"/>
  <c r="T92" i="1"/>
  <c r="M36" i="1"/>
  <c r="I37" i="1"/>
  <c r="L35" i="1"/>
  <c r="O35" i="1" s="1"/>
  <c r="A92" i="1" l="1"/>
  <c r="H91" i="1"/>
  <c r="T93" i="1"/>
  <c r="M37" i="1"/>
  <c r="N36" i="1"/>
  <c r="I38" i="1"/>
  <c r="A93" i="1" l="1"/>
  <c r="H92" i="1"/>
  <c r="T94" i="1"/>
  <c r="M38" i="1"/>
  <c r="N37" i="1"/>
  <c r="I39" i="1"/>
  <c r="H93" i="1" l="1"/>
  <c r="A94" i="1"/>
  <c r="T95" i="1"/>
  <c r="M39" i="1"/>
  <c r="N38" i="1"/>
  <c r="I40" i="1"/>
  <c r="A95" i="1" l="1"/>
  <c r="H94" i="1"/>
  <c r="T96" i="1"/>
  <c r="M40" i="1"/>
  <c r="I41" i="1"/>
  <c r="I42" i="1" s="1"/>
  <c r="I43" i="1" s="1"/>
  <c r="N39" i="1"/>
  <c r="K44" i="1" l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G44" i="1" l="1"/>
  <c r="L44" i="1"/>
  <c r="O43" i="1"/>
  <c r="N44" i="1"/>
  <c r="H98" i="1"/>
  <c r="A99" i="1"/>
  <c r="T100" i="1"/>
  <c r="O44" i="1" l="1"/>
  <c r="H99" i="1"/>
  <c r="A100" i="1"/>
  <c r="K45" i="1"/>
  <c r="E45" i="1" s="1"/>
  <c r="I45" i="1"/>
  <c r="J46" i="1" s="1"/>
  <c r="T101" i="1"/>
  <c r="H100" i="1" l="1"/>
  <c r="A101" i="1"/>
  <c r="K46" i="1"/>
  <c r="E46" i="1" s="1"/>
  <c r="I46" i="1"/>
  <c r="J47" i="1" s="1"/>
  <c r="U45" i="1"/>
  <c r="T102" i="1"/>
  <c r="A102" i="1" l="1"/>
  <c r="H101" i="1"/>
  <c r="D45" i="1"/>
  <c r="F45" i="1" s="1"/>
  <c r="K47" i="1"/>
  <c r="E47" i="1" s="1"/>
  <c r="I47" i="1"/>
  <c r="J48" i="1" s="1"/>
  <c r="U46" i="1"/>
  <c r="T103" i="1"/>
  <c r="A103" i="1" l="1"/>
  <c r="H102" i="1"/>
  <c r="L45" i="1"/>
  <c r="K48" i="1"/>
  <c r="E48" i="1" s="1"/>
  <c r="I48" i="1"/>
  <c r="J49" i="1" s="1"/>
  <c r="U47" i="1"/>
  <c r="D46" i="1"/>
  <c r="F46" i="1" s="1"/>
  <c r="G45" i="1"/>
  <c r="T104" i="1"/>
  <c r="U48" i="1" l="1"/>
  <c r="H103" i="1"/>
  <c r="A104" i="1"/>
  <c r="L46" i="1"/>
  <c r="G46" i="1"/>
  <c r="D47" i="1"/>
  <c r="F47" i="1" s="1"/>
  <c r="K49" i="1"/>
  <c r="E49" i="1" s="1"/>
  <c r="I49" i="1"/>
  <c r="J50" i="1" s="1"/>
  <c r="T105" i="1"/>
  <c r="G47" i="1" l="1"/>
  <c r="L47" i="1"/>
  <c r="A105" i="1"/>
  <c r="H104" i="1"/>
  <c r="U49" i="1"/>
  <c r="K50" i="1"/>
  <c r="E50" i="1" s="1"/>
  <c r="I50" i="1"/>
  <c r="J51" i="1" s="1"/>
  <c r="D48" i="1"/>
  <c r="F48" i="1" s="1"/>
  <c r="T106" i="1"/>
  <c r="H105" i="1" l="1"/>
  <c r="A106" i="1"/>
  <c r="G48" i="1"/>
  <c r="L48" i="1"/>
  <c r="U50" i="1"/>
  <c r="D49" i="1"/>
  <c r="K51" i="1"/>
  <c r="E51" i="1" s="1"/>
  <c r="I51" i="1"/>
  <c r="J52" i="1" s="1"/>
  <c r="T107" i="1"/>
  <c r="A107" i="1" l="1"/>
  <c r="H106" i="1"/>
  <c r="U51" i="1"/>
  <c r="L49" i="1"/>
  <c r="F49" i="1"/>
  <c r="G49" i="1"/>
  <c r="K52" i="1"/>
  <c r="E52" i="1" s="1"/>
  <c r="I52" i="1"/>
  <c r="J53" i="1" s="1"/>
  <c r="D50" i="1"/>
  <c r="L50" i="1" s="1"/>
  <c r="T108" i="1"/>
  <c r="G50" i="1" l="1"/>
  <c r="H107" i="1"/>
  <c r="A108" i="1"/>
  <c r="F50" i="1"/>
  <c r="I53" i="1"/>
  <c r="J54" i="1" s="1"/>
  <c r="D51" i="1"/>
  <c r="L51" i="1" s="1"/>
  <c r="K53" i="1"/>
  <c r="E53" i="1" s="1"/>
  <c r="U52" i="1"/>
  <c r="T109" i="1"/>
  <c r="G51" i="1" l="1"/>
  <c r="H108" i="1"/>
  <c r="A109" i="1"/>
  <c r="F51" i="1"/>
  <c r="K54" i="1"/>
  <c r="E54" i="1" s="1"/>
  <c r="I54" i="1"/>
  <c r="J55" i="1" s="1"/>
  <c r="D52" i="1"/>
  <c r="U53" i="1"/>
  <c r="T110" i="1"/>
  <c r="F52" i="1" l="1"/>
  <c r="A110" i="1"/>
  <c r="H109" i="1"/>
  <c r="G52" i="1"/>
  <c r="K55" i="1"/>
  <c r="E55" i="1" s="1"/>
  <c r="I55" i="1"/>
  <c r="J56" i="1" s="1"/>
  <c r="D53" i="1"/>
  <c r="U54" i="1"/>
  <c r="L52" i="1"/>
  <c r="T111" i="1"/>
  <c r="F53" i="1" l="1"/>
  <c r="A111" i="1"/>
  <c r="H110" i="1"/>
  <c r="L53" i="1"/>
  <c r="G53" i="1"/>
  <c r="D54" i="1"/>
  <c r="I56" i="1"/>
  <c r="J57" i="1" s="1"/>
  <c r="K56" i="1"/>
  <c r="E56" i="1" s="1"/>
  <c r="U55" i="1"/>
  <c r="T112" i="1"/>
  <c r="F54" i="1" l="1"/>
  <c r="A112" i="1"/>
  <c r="H111" i="1"/>
  <c r="L54" i="1"/>
  <c r="G54" i="1"/>
  <c r="U56" i="1"/>
  <c r="K57" i="1"/>
  <c r="E57" i="1" s="1"/>
  <c r="I57" i="1"/>
  <c r="J58" i="1" s="1"/>
  <c r="D55" i="1"/>
  <c r="T113" i="1"/>
  <c r="F55" i="1" l="1"/>
  <c r="A113" i="1"/>
  <c r="H112" i="1"/>
  <c r="L55" i="1"/>
  <c r="G55" i="1"/>
  <c r="I58" i="1"/>
  <c r="J59" i="1" s="1"/>
  <c r="K58" i="1"/>
  <c r="E58" i="1" s="1"/>
  <c r="U57" i="1"/>
  <c r="D56" i="1"/>
  <c r="T114" i="1"/>
  <c r="F56" i="1" l="1"/>
  <c r="A114" i="1"/>
  <c r="H113" i="1"/>
  <c r="G56" i="1"/>
  <c r="L56" i="1"/>
  <c r="D57" i="1"/>
  <c r="U58" i="1"/>
  <c r="K59" i="1"/>
  <c r="E59" i="1" s="1"/>
  <c r="I59" i="1"/>
  <c r="J60" i="1" s="1"/>
  <c r="T115" i="1"/>
  <c r="F57" i="1" l="1"/>
  <c r="A115" i="1"/>
  <c r="H114" i="1"/>
  <c r="L57" i="1"/>
  <c r="U59" i="1"/>
  <c r="D58" i="1"/>
  <c r="K60" i="1"/>
  <c r="E60" i="1" s="1"/>
  <c r="I60" i="1"/>
  <c r="J61" i="1" s="1"/>
  <c r="G57" i="1"/>
  <c r="T116" i="1"/>
  <c r="F58" i="1" l="1"/>
  <c r="G58" i="1"/>
  <c r="L58" i="1"/>
  <c r="A116" i="1"/>
  <c r="H115" i="1"/>
  <c r="U60" i="1"/>
  <c r="K61" i="1"/>
  <c r="E61" i="1" s="1"/>
  <c r="I61" i="1"/>
  <c r="J62" i="1" s="1"/>
  <c r="D59" i="1"/>
  <c r="F59" i="1" s="1"/>
  <c r="T117" i="1"/>
  <c r="A117" i="1" l="1"/>
  <c r="H116" i="1"/>
  <c r="G59" i="1"/>
  <c r="L59" i="1"/>
  <c r="D60" i="1"/>
  <c r="F60" i="1" s="1"/>
  <c r="I62" i="1"/>
  <c r="J63" i="1" s="1"/>
  <c r="K62" i="1"/>
  <c r="E62" i="1" s="1"/>
  <c r="U61" i="1"/>
  <c r="T118" i="1"/>
  <c r="L60" i="1" l="1"/>
  <c r="G60" i="1"/>
  <c r="A118" i="1"/>
  <c r="H117" i="1"/>
  <c r="K63" i="1"/>
  <c r="E63" i="1" s="1"/>
  <c r="I63" i="1"/>
  <c r="J64" i="1" s="1"/>
  <c r="D61" i="1"/>
  <c r="F61" i="1" s="1"/>
  <c r="U62" i="1"/>
  <c r="T119" i="1"/>
  <c r="L61" i="1" l="1"/>
  <c r="H118" i="1"/>
  <c r="A119" i="1"/>
  <c r="G61" i="1"/>
  <c r="K64" i="1"/>
  <c r="E64" i="1" s="1"/>
  <c r="I64" i="1"/>
  <c r="J65" i="1" s="1"/>
  <c r="D62" i="1"/>
  <c r="F62" i="1" s="1"/>
  <c r="U63" i="1"/>
  <c r="T120" i="1"/>
  <c r="H119" i="1" l="1"/>
  <c r="A120" i="1"/>
  <c r="G62" i="1"/>
  <c r="I65" i="1"/>
  <c r="J66" i="1" s="1"/>
  <c r="K65" i="1"/>
  <c r="E65" i="1" s="1"/>
  <c r="U64" i="1"/>
  <c r="D63" i="1"/>
  <c r="F63" i="1" s="1"/>
  <c r="L62" i="1"/>
  <c r="T121" i="1"/>
  <c r="A121" i="1" l="1"/>
  <c r="H120" i="1"/>
  <c r="G63" i="1"/>
  <c r="L63" i="1"/>
  <c r="D64" i="1"/>
  <c r="F64" i="1" s="1"/>
  <c r="U65" i="1"/>
  <c r="K66" i="1"/>
  <c r="E66" i="1" s="1"/>
  <c r="I66" i="1"/>
  <c r="J67" i="1" s="1"/>
  <c r="T122" i="1"/>
  <c r="H121" i="1" l="1"/>
  <c r="A122" i="1"/>
  <c r="L64" i="1"/>
  <c r="G64" i="1"/>
  <c r="D65" i="1"/>
  <c r="F65" i="1" s="1"/>
  <c r="K67" i="1"/>
  <c r="E67" i="1" s="1"/>
  <c r="I67" i="1"/>
  <c r="J68" i="1" s="1"/>
  <c r="U66" i="1"/>
  <c r="T123" i="1"/>
  <c r="A123" i="1" l="1"/>
  <c r="H122" i="1"/>
  <c r="L65" i="1"/>
  <c r="G65" i="1"/>
  <c r="I68" i="1"/>
  <c r="J69" i="1" s="1"/>
  <c r="K68" i="1"/>
  <c r="E68" i="1" s="1"/>
  <c r="U67" i="1"/>
  <c r="D66" i="1"/>
  <c r="F66" i="1" s="1"/>
  <c r="T124" i="1"/>
  <c r="A124" i="1" l="1"/>
  <c r="H123" i="1"/>
  <c r="D67" i="1"/>
  <c r="F67" i="1" s="1"/>
  <c r="U68" i="1"/>
  <c r="L66" i="1"/>
  <c r="G66" i="1"/>
  <c r="I69" i="1"/>
  <c r="J70" i="1" s="1"/>
  <c r="K69" i="1"/>
  <c r="E69" i="1" s="1"/>
  <c r="T125" i="1"/>
  <c r="G67" i="1" l="1"/>
  <c r="H124" i="1"/>
  <c r="A125" i="1"/>
  <c r="L67" i="1"/>
  <c r="D68" i="1"/>
  <c r="F68" i="1" s="1"/>
  <c r="U69" i="1"/>
  <c r="K70" i="1"/>
  <c r="E70" i="1" s="1"/>
  <c r="I70" i="1"/>
  <c r="J71" i="1" s="1"/>
  <c r="T126" i="1"/>
  <c r="A126" i="1" l="1"/>
  <c r="H125" i="1"/>
  <c r="L68" i="1"/>
  <c r="G68" i="1"/>
  <c r="U70" i="1"/>
  <c r="D69" i="1"/>
  <c r="F69" i="1" s="1"/>
  <c r="K71" i="1"/>
  <c r="E71" i="1" s="1"/>
  <c r="I71" i="1"/>
  <c r="J72" i="1" s="1"/>
  <c r="T127" i="1"/>
  <c r="L69" i="1" l="1"/>
  <c r="A127" i="1"/>
  <c r="H126" i="1"/>
  <c r="I72" i="1"/>
  <c r="J73" i="1" s="1"/>
  <c r="K72" i="1"/>
  <c r="E72" i="1" s="1"/>
  <c r="G69" i="1"/>
  <c r="U71" i="1"/>
  <c r="D70" i="1"/>
  <c r="F70" i="1" s="1"/>
  <c r="T128" i="1"/>
  <c r="A128" i="1" l="1"/>
  <c r="H127" i="1"/>
  <c r="G70" i="1"/>
  <c r="L70" i="1"/>
  <c r="U72" i="1"/>
  <c r="D71" i="1"/>
  <c r="F71" i="1" s="1"/>
  <c r="K73" i="1"/>
  <c r="E73" i="1" s="1"/>
  <c r="I73" i="1"/>
  <c r="J74" i="1" s="1"/>
  <c r="T129" i="1"/>
  <c r="G71" i="1" l="1"/>
  <c r="L71" i="1"/>
  <c r="A129" i="1"/>
  <c r="H128" i="1"/>
  <c r="U73" i="1"/>
  <c r="I74" i="1"/>
  <c r="J75" i="1" s="1"/>
  <c r="K74" i="1"/>
  <c r="E74" i="1" s="1"/>
  <c r="D72" i="1"/>
  <c r="F72" i="1" s="1"/>
  <c r="T130" i="1"/>
  <c r="L72" i="1" l="1"/>
  <c r="H129" i="1"/>
  <c r="A130" i="1"/>
  <c r="U74" i="1"/>
  <c r="K75" i="1"/>
  <c r="E75" i="1" s="1"/>
  <c r="I75" i="1"/>
  <c r="J76" i="1" s="1"/>
  <c r="G72" i="1"/>
  <c r="D73" i="1"/>
  <c r="F73" i="1" s="1"/>
  <c r="T131" i="1"/>
  <c r="A131" i="1" l="1"/>
  <c r="H130" i="1"/>
  <c r="L73" i="1"/>
  <c r="G73" i="1"/>
  <c r="I76" i="1"/>
  <c r="J77" i="1" s="1"/>
  <c r="K76" i="1"/>
  <c r="E76" i="1" s="1"/>
  <c r="U75" i="1"/>
  <c r="D74" i="1"/>
  <c r="F74" i="1" s="1"/>
  <c r="T132" i="1"/>
  <c r="A132" i="1" l="1"/>
  <c r="H131" i="1"/>
  <c r="L74" i="1"/>
  <c r="G74" i="1"/>
  <c r="D75" i="1"/>
  <c r="F75" i="1" s="1"/>
  <c r="U76" i="1"/>
  <c r="K77" i="1"/>
  <c r="E77" i="1" s="1"/>
  <c r="I77" i="1"/>
  <c r="J78" i="1" s="1"/>
  <c r="T133" i="1"/>
  <c r="L75" i="1" l="1"/>
  <c r="A133" i="1"/>
  <c r="H132" i="1"/>
  <c r="D76" i="1"/>
  <c r="F76" i="1" s="1"/>
  <c r="K78" i="1"/>
  <c r="E78" i="1" s="1"/>
  <c r="I78" i="1"/>
  <c r="J79" i="1" s="1"/>
  <c r="U77" i="1"/>
  <c r="G75" i="1"/>
  <c r="T134" i="1"/>
  <c r="G76" i="1" l="1"/>
  <c r="H133" i="1"/>
  <c r="A134" i="1"/>
  <c r="L76" i="1"/>
  <c r="D77" i="1"/>
  <c r="F77" i="1" s="1"/>
  <c r="I79" i="1"/>
  <c r="J80" i="1" s="1"/>
  <c r="K79" i="1"/>
  <c r="E79" i="1" s="1"/>
  <c r="U78" i="1"/>
  <c r="T135" i="1"/>
  <c r="A135" i="1" l="1"/>
  <c r="H134" i="1"/>
  <c r="L77" i="1"/>
  <c r="G77" i="1"/>
  <c r="U79" i="1"/>
  <c r="K80" i="1"/>
  <c r="E80" i="1" s="1"/>
  <c r="I80" i="1"/>
  <c r="J81" i="1" s="1"/>
  <c r="D78" i="1"/>
  <c r="F78" i="1" s="1"/>
  <c r="T136" i="1"/>
  <c r="H135" i="1" l="1"/>
  <c r="A136" i="1"/>
  <c r="L78" i="1"/>
  <c r="K81" i="1"/>
  <c r="E81" i="1" s="1"/>
  <c r="I81" i="1"/>
  <c r="J82" i="1" s="1"/>
  <c r="G78" i="1"/>
  <c r="U80" i="1"/>
  <c r="D79" i="1"/>
  <c r="F79" i="1" s="1"/>
  <c r="T137" i="1"/>
  <c r="A137" i="1" l="1"/>
  <c r="H136" i="1"/>
  <c r="L79" i="1"/>
  <c r="G79" i="1"/>
  <c r="I82" i="1"/>
  <c r="J83" i="1" s="1"/>
  <c r="K82" i="1"/>
  <c r="E82" i="1" s="1"/>
  <c r="U81" i="1"/>
  <c r="D80" i="1"/>
  <c r="F80" i="1" s="1"/>
  <c r="T138" i="1"/>
  <c r="A138" i="1" l="1"/>
  <c r="H137" i="1"/>
  <c r="G80" i="1"/>
  <c r="L80" i="1"/>
  <c r="U82" i="1"/>
  <c r="K83" i="1"/>
  <c r="E83" i="1" s="1"/>
  <c r="I83" i="1"/>
  <c r="J84" i="1" s="1"/>
  <c r="D81" i="1"/>
  <c r="F81" i="1" s="1"/>
  <c r="T139" i="1"/>
  <c r="A139" i="1" l="1"/>
  <c r="H138" i="1"/>
  <c r="G81" i="1"/>
  <c r="L81" i="1"/>
  <c r="K84" i="1"/>
  <c r="E84" i="1" s="1"/>
  <c r="I84" i="1"/>
  <c r="J85" i="1" s="1"/>
  <c r="U83" i="1"/>
  <c r="D82" i="1"/>
  <c r="F82" i="1" s="1"/>
  <c r="T140" i="1"/>
  <c r="H139" i="1" l="1"/>
  <c r="A140" i="1"/>
  <c r="G82" i="1"/>
  <c r="L82" i="1"/>
  <c r="D83" i="1"/>
  <c r="F83" i="1" s="1"/>
  <c r="K85" i="1"/>
  <c r="E85" i="1" s="1"/>
  <c r="I85" i="1"/>
  <c r="J86" i="1" s="1"/>
  <c r="U84" i="1"/>
  <c r="T141" i="1"/>
  <c r="G83" i="1" l="1"/>
  <c r="L83" i="1"/>
  <c r="H140" i="1"/>
  <c r="A141" i="1"/>
  <c r="U85" i="1"/>
  <c r="D84" i="1"/>
  <c r="F84" i="1" s="1"/>
  <c r="K86" i="1"/>
  <c r="E86" i="1" s="1"/>
  <c r="I86" i="1"/>
  <c r="J87" i="1" s="1"/>
  <c r="T142" i="1"/>
  <c r="L84" i="1" l="1"/>
  <c r="G84" i="1"/>
  <c r="A142" i="1"/>
  <c r="H141" i="1"/>
  <c r="I87" i="1"/>
  <c r="J88" i="1" s="1"/>
  <c r="K87" i="1"/>
  <c r="E87" i="1" s="1"/>
  <c r="U86" i="1"/>
  <c r="D85" i="1"/>
  <c r="L85" i="1" s="1"/>
  <c r="T143" i="1"/>
  <c r="L36" i="1"/>
  <c r="O36" i="1" s="1"/>
  <c r="A143" i="1" l="1"/>
  <c r="H142" i="1"/>
  <c r="U87" i="1"/>
  <c r="I88" i="1"/>
  <c r="J89" i="1" s="1"/>
  <c r="K88" i="1"/>
  <c r="E88" i="1" s="1"/>
  <c r="G85" i="1"/>
  <c r="F85" i="1"/>
  <c r="D86" i="1"/>
  <c r="G86" i="1" s="1"/>
  <c r="T144" i="1"/>
  <c r="L41" i="1"/>
  <c r="O41" i="1" s="1"/>
  <c r="L38" i="1"/>
  <c r="O38" i="1" s="1"/>
  <c r="L37" i="1"/>
  <c r="O37" i="1" s="1"/>
  <c r="L39" i="1"/>
  <c r="O39" i="1" s="1"/>
  <c r="L40" i="1"/>
  <c r="O40" i="1" s="1"/>
  <c r="L86" i="1" l="1"/>
  <c r="A144" i="1"/>
  <c r="H143" i="1"/>
  <c r="F86" i="1"/>
  <c r="U88" i="1"/>
  <c r="I89" i="1"/>
  <c r="J90" i="1" s="1"/>
  <c r="K89" i="1"/>
  <c r="E89" i="1" s="1"/>
  <c r="D87" i="1"/>
  <c r="T145" i="1"/>
  <c r="F87" i="1" l="1"/>
  <c r="H144" i="1"/>
  <c r="A145" i="1"/>
  <c r="L87" i="1"/>
  <c r="G87" i="1"/>
  <c r="U89" i="1"/>
  <c r="K90" i="1"/>
  <c r="E90" i="1" s="1"/>
  <c r="I90" i="1"/>
  <c r="J91" i="1" s="1"/>
  <c r="D88" i="1"/>
  <c r="T146" i="1"/>
  <c r="F88" i="1" l="1"/>
  <c r="A146" i="1"/>
  <c r="H145" i="1"/>
  <c r="L88" i="1"/>
  <c r="G88" i="1"/>
  <c r="K91" i="1"/>
  <c r="E91" i="1" s="1"/>
  <c r="I91" i="1"/>
  <c r="J92" i="1" s="1"/>
  <c r="U90" i="1"/>
  <c r="D89" i="1"/>
  <c r="T147" i="1"/>
  <c r="N45" i="1"/>
  <c r="F89" i="1" l="1"/>
  <c r="A147" i="1"/>
  <c r="H146" i="1"/>
  <c r="G89" i="1"/>
  <c r="L89" i="1"/>
  <c r="D90" i="1"/>
  <c r="K92" i="1"/>
  <c r="E92" i="1" s="1"/>
  <c r="I92" i="1"/>
  <c r="J93" i="1" s="1"/>
  <c r="N46" i="1"/>
  <c r="O45" i="1"/>
  <c r="U91" i="1"/>
  <c r="T148" i="1"/>
  <c r="F90" i="1" l="1"/>
  <c r="L90" i="1"/>
  <c r="G90" i="1"/>
  <c r="A148" i="1"/>
  <c r="H147" i="1"/>
  <c r="U92" i="1"/>
  <c r="D91" i="1"/>
  <c r="N47" i="1"/>
  <c r="O46" i="1"/>
  <c r="I93" i="1"/>
  <c r="J94" i="1" s="1"/>
  <c r="K93" i="1"/>
  <c r="E93" i="1" s="1"/>
  <c r="T149" i="1"/>
  <c r="F91" i="1" l="1"/>
  <c r="L91" i="1"/>
  <c r="G91" i="1"/>
  <c r="A149" i="1"/>
  <c r="H148" i="1"/>
  <c r="N48" i="1"/>
  <c r="O47" i="1"/>
  <c r="K94" i="1"/>
  <c r="E94" i="1" s="1"/>
  <c r="U93" i="1"/>
  <c r="I94" i="1"/>
  <c r="J95" i="1" s="1"/>
  <c r="D92" i="1"/>
  <c r="T150" i="1"/>
  <c r="F92" i="1" l="1"/>
  <c r="G92" i="1"/>
  <c r="H149" i="1"/>
  <c r="A150" i="1"/>
  <c r="L92" i="1"/>
  <c r="D93" i="1"/>
  <c r="U94" i="1"/>
  <c r="K95" i="1"/>
  <c r="E95" i="1" s="1"/>
  <c r="I95" i="1"/>
  <c r="J96" i="1" s="1"/>
  <c r="N49" i="1"/>
  <c r="O48" i="1"/>
  <c r="T151" i="1"/>
  <c r="F93" i="1" l="1"/>
  <c r="H150" i="1"/>
  <c r="A151" i="1"/>
  <c r="L93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A153" i="1"/>
  <c r="H152" i="1"/>
  <c r="D96" i="1"/>
  <c r="K98" i="1"/>
  <c r="E98" i="1" s="1"/>
  <c r="I98" i="1"/>
  <c r="J99" i="1" s="1"/>
  <c r="N52" i="1"/>
  <c r="O51" i="1"/>
  <c r="L95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G97" i="1"/>
  <c r="A155" i="1"/>
  <c r="H154" i="1"/>
  <c r="D98" i="1"/>
  <c r="I100" i="1"/>
  <c r="J101" i="1" s="1"/>
  <c r="N54" i="1"/>
  <c r="O53" i="1"/>
  <c r="K100" i="1"/>
  <c r="E100" i="1" s="1"/>
  <c r="U99" i="1"/>
  <c r="L97" i="1"/>
  <c r="T156" i="1"/>
  <c r="F98" i="1" l="1"/>
  <c r="H155" i="1"/>
  <c r="A156" i="1"/>
  <c r="L98" i="1"/>
  <c r="I101" i="1"/>
  <c r="J102" i="1" s="1"/>
  <c r="K101" i="1"/>
  <c r="E101" i="1" s="1"/>
  <c r="N55" i="1"/>
  <c r="O54" i="1"/>
  <c r="D99" i="1"/>
  <c r="U100" i="1"/>
  <c r="G98" i="1"/>
  <c r="T157" i="1"/>
  <c r="F99" i="1" l="1"/>
  <c r="A157" i="1"/>
  <c r="H156" i="1"/>
  <c r="G99" i="1"/>
  <c r="L99" i="1"/>
  <c r="D100" i="1"/>
  <c r="N56" i="1"/>
  <c r="O55" i="1"/>
  <c r="U101" i="1"/>
  <c r="K102" i="1"/>
  <c r="E102" i="1" s="1"/>
  <c r="I102" i="1"/>
  <c r="J103" i="1" s="1"/>
  <c r="T158" i="1"/>
  <c r="F100" i="1" l="1"/>
  <c r="A158" i="1"/>
  <c r="H157" i="1"/>
  <c r="D101" i="1"/>
  <c r="N57" i="1"/>
  <c r="O56" i="1"/>
  <c r="L100" i="1"/>
  <c r="K103" i="1"/>
  <c r="E103" i="1" s="1"/>
  <c r="I103" i="1"/>
  <c r="J104" i="1" s="1"/>
  <c r="U102" i="1"/>
  <c r="G100" i="1"/>
  <c r="T159" i="1"/>
  <c r="F101" i="1" l="1"/>
  <c r="A159" i="1"/>
  <c r="H158" i="1"/>
  <c r="I104" i="1"/>
  <c r="J105" i="1" s="1"/>
  <c r="K104" i="1"/>
  <c r="E104" i="1" s="1"/>
  <c r="N58" i="1"/>
  <c r="O57" i="1"/>
  <c r="D102" i="1"/>
  <c r="L101" i="1"/>
  <c r="U103" i="1"/>
  <c r="G101" i="1"/>
  <c r="T160" i="1"/>
  <c r="F102" i="1" l="1"/>
  <c r="A160" i="1"/>
  <c r="H159" i="1"/>
  <c r="L102" i="1"/>
  <c r="G102" i="1"/>
  <c r="N59" i="1"/>
  <c r="O58" i="1"/>
  <c r="D103" i="1"/>
  <c r="F103" i="1" s="1"/>
  <c r="U104" i="1"/>
  <c r="K105" i="1"/>
  <c r="E105" i="1" s="1"/>
  <c r="I105" i="1"/>
  <c r="J106" i="1" s="1"/>
  <c r="T161" i="1"/>
  <c r="L103" i="1" l="1"/>
  <c r="H160" i="1"/>
  <c r="A161" i="1"/>
  <c r="I106" i="1"/>
  <c r="J107" i="1" s="1"/>
  <c r="K106" i="1"/>
  <c r="E106" i="1" s="1"/>
  <c r="U105" i="1"/>
  <c r="G103" i="1"/>
  <c r="D104" i="1"/>
  <c r="F104" i="1" s="1"/>
  <c r="N60" i="1"/>
  <c r="O59" i="1"/>
  <c r="T162" i="1"/>
  <c r="A162" i="1" l="1"/>
  <c r="H161" i="1"/>
  <c r="L104" i="1"/>
  <c r="N61" i="1"/>
  <c r="O60" i="1"/>
  <c r="D105" i="1"/>
  <c r="F105" i="1" s="1"/>
  <c r="U106" i="1"/>
  <c r="G104" i="1"/>
  <c r="K107" i="1"/>
  <c r="E107" i="1" s="1"/>
  <c r="I107" i="1"/>
  <c r="J108" i="1" s="1"/>
  <c r="T163" i="1"/>
  <c r="A163" i="1" l="1"/>
  <c r="H162" i="1"/>
  <c r="K108" i="1"/>
  <c r="E108" i="1" s="1"/>
  <c r="I108" i="1"/>
  <c r="J109" i="1" s="1"/>
  <c r="L105" i="1"/>
  <c r="U107" i="1"/>
  <c r="D106" i="1"/>
  <c r="F106" i="1" s="1"/>
  <c r="G105" i="1"/>
  <c r="N62" i="1"/>
  <c r="O61" i="1"/>
  <c r="T164" i="1"/>
  <c r="A164" i="1" l="1"/>
  <c r="H163" i="1"/>
  <c r="N63" i="1"/>
  <c r="O62" i="1"/>
  <c r="L106" i="1"/>
  <c r="K109" i="1"/>
  <c r="E109" i="1" s="1"/>
  <c r="I109" i="1"/>
  <c r="J110" i="1" s="1"/>
  <c r="D107" i="1"/>
  <c r="F107" i="1" s="1"/>
  <c r="G106" i="1"/>
  <c r="U108" i="1"/>
  <c r="T165" i="1"/>
  <c r="G107" i="1" l="1"/>
  <c r="L107" i="1"/>
  <c r="A165" i="1"/>
  <c r="H164" i="1"/>
  <c r="K110" i="1"/>
  <c r="E110" i="1" s="1"/>
  <c r="I110" i="1"/>
  <c r="J111" i="1" s="1"/>
  <c r="D108" i="1"/>
  <c r="F108" i="1" s="1"/>
  <c r="U109" i="1"/>
  <c r="N64" i="1"/>
  <c r="O63" i="1"/>
  <c r="T166" i="1"/>
  <c r="A166" i="1" l="1"/>
  <c r="H165" i="1"/>
  <c r="L108" i="1"/>
  <c r="N65" i="1"/>
  <c r="O64" i="1"/>
  <c r="G108" i="1"/>
  <c r="K111" i="1"/>
  <c r="E111" i="1" s="1"/>
  <c r="I111" i="1"/>
  <c r="J112" i="1" s="1"/>
  <c r="D109" i="1"/>
  <c r="F109" i="1" s="1"/>
  <c r="U110" i="1"/>
  <c r="T167" i="1"/>
  <c r="H166" i="1" l="1"/>
  <c r="A167" i="1"/>
  <c r="G109" i="1"/>
  <c r="L109" i="1"/>
  <c r="U111" i="1"/>
  <c r="N66" i="1"/>
  <c r="O65" i="1"/>
  <c r="K112" i="1"/>
  <c r="E112" i="1" s="1"/>
  <c r="I112" i="1"/>
  <c r="J113" i="1" s="1"/>
  <c r="D110" i="1"/>
  <c r="F110" i="1" s="1"/>
  <c r="T168" i="1"/>
  <c r="L110" i="1" l="1"/>
  <c r="H167" i="1"/>
  <c r="A168" i="1"/>
  <c r="G110" i="1"/>
  <c r="N67" i="1"/>
  <c r="O66" i="1"/>
  <c r="I113" i="1"/>
  <c r="J114" i="1" s="1"/>
  <c r="K113" i="1"/>
  <c r="E113" i="1" s="1"/>
  <c r="D111" i="1"/>
  <c r="F111" i="1" s="1"/>
  <c r="U112" i="1"/>
  <c r="T169" i="1"/>
  <c r="A169" i="1" l="1"/>
  <c r="H168" i="1"/>
  <c r="D112" i="1"/>
  <c r="F112" i="1" s="1"/>
  <c r="K114" i="1"/>
  <c r="E114" i="1" s="1"/>
  <c r="I114" i="1"/>
  <c r="J115" i="1" s="1"/>
  <c r="L111" i="1"/>
  <c r="N68" i="1"/>
  <c r="O67" i="1"/>
  <c r="U113" i="1"/>
  <c r="G111" i="1"/>
  <c r="T170" i="1"/>
  <c r="H169" i="1" l="1"/>
  <c r="A170" i="1"/>
  <c r="G112" i="1"/>
  <c r="L112" i="1"/>
  <c r="D113" i="1"/>
  <c r="F113" i="1" s="1"/>
  <c r="K115" i="1"/>
  <c r="E115" i="1" s="1"/>
  <c r="I115" i="1"/>
  <c r="J116" i="1" s="1"/>
  <c r="U114" i="1"/>
  <c r="N69" i="1"/>
  <c r="O68" i="1"/>
  <c r="T171" i="1"/>
  <c r="G113" i="1" l="1"/>
  <c r="L113" i="1"/>
  <c r="A171" i="1"/>
  <c r="H170" i="1"/>
  <c r="K116" i="1"/>
  <c r="E116" i="1" s="1"/>
  <c r="I116" i="1"/>
  <c r="J117" i="1" s="1"/>
  <c r="N70" i="1"/>
  <c r="O69" i="1"/>
  <c r="U115" i="1"/>
  <c r="D114" i="1"/>
  <c r="F114" i="1" s="1"/>
  <c r="T172" i="1"/>
  <c r="H171" i="1" l="1"/>
  <c r="A172" i="1"/>
  <c r="L114" i="1"/>
  <c r="G114" i="1"/>
  <c r="N71" i="1"/>
  <c r="O70" i="1"/>
  <c r="K117" i="1"/>
  <c r="E117" i="1" s="1"/>
  <c r="I117" i="1"/>
  <c r="J118" i="1" s="1"/>
  <c r="D115" i="1"/>
  <c r="F115" i="1" s="1"/>
  <c r="U116" i="1"/>
  <c r="T173" i="1"/>
  <c r="A173" i="1" l="1"/>
  <c r="H172" i="1"/>
  <c r="G115" i="1"/>
  <c r="L115" i="1"/>
  <c r="D116" i="1"/>
  <c r="F116" i="1" s="1"/>
  <c r="K118" i="1"/>
  <c r="E118" i="1" s="1"/>
  <c r="I118" i="1"/>
  <c r="J119" i="1" s="1"/>
  <c r="U117" i="1"/>
  <c r="N72" i="1"/>
  <c r="O71" i="1"/>
  <c r="T174" i="1"/>
  <c r="L116" i="1" l="1"/>
  <c r="H173" i="1"/>
  <c r="A174" i="1"/>
  <c r="G116" i="1"/>
  <c r="K119" i="1"/>
  <c r="E119" i="1" s="1"/>
  <c r="I119" i="1"/>
  <c r="J120" i="1" s="1"/>
  <c r="N73" i="1"/>
  <c r="O72" i="1"/>
  <c r="U118" i="1"/>
  <c r="D117" i="1"/>
  <c r="F117" i="1" s="1"/>
  <c r="T175" i="1"/>
  <c r="L117" i="1" l="1"/>
  <c r="G117" i="1"/>
  <c r="A175" i="1"/>
  <c r="H174" i="1"/>
  <c r="N74" i="1"/>
  <c r="O73" i="1"/>
  <c r="I120" i="1"/>
  <c r="J121" i="1" s="1"/>
  <c r="K120" i="1"/>
  <c r="E120" i="1" s="1"/>
  <c r="D118" i="1"/>
  <c r="F118" i="1" s="1"/>
  <c r="U119" i="1"/>
  <c r="T176" i="1"/>
  <c r="H175" i="1" l="1"/>
  <c r="A176" i="1"/>
  <c r="L118" i="1"/>
  <c r="G118" i="1"/>
  <c r="U120" i="1"/>
  <c r="D119" i="1"/>
  <c r="F119" i="1" s="1"/>
  <c r="K121" i="1"/>
  <c r="E121" i="1" s="1"/>
  <c r="I121" i="1"/>
  <c r="J122" i="1" s="1"/>
  <c r="N75" i="1"/>
  <c r="O74" i="1"/>
  <c r="T177" i="1"/>
  <c r="A177" i="1" l="1"/>
  <c r="H176" i="1"/>
  <c r="G119" i="1"/>
  <c r="L119" i="1"/>
  <c r="U121" i="1"/>
  <c r="N76" i="1"/>
  <c r="O75" i="1"/>
  <c r="K122" i="1"/>
  <c r="E122" i="1" s="1"/>
  <c r="I122" i="1"/>
  <c r="J123" i="1" s="1"/>
  <c r="D120" i="1"/>
  <c r="F120" i="1" s="1"/>
  <c r="T178" i="1"/>
  <c r="H177" i="1" l="1"/>
  <c r="A178" i="1"/>
  <c r="G120" i="1"/>
  <c r="N77" i="1"/>
  <c r="O76" i="1"/>
  <c r="K123" i="1"/>
  <c r="E123" i="1" s="1"/>
  <c r="I123" i="1"/>
  <c r="J124" i="1" s="1"/>
  <c r="U122" i="1"/>
  <c r="L120" i="1"/>
  <c r="D121" i="1"/>
  <c r="F121" i="1" s="1"/>
  <c r="T179" i="1"/>
  <c r="H178" i="1" l="1"/>
  <c r="A179" i="1"/>
  <c r="G121" i="1"/>
  <c r="L121" i="1"/>
  <c r="U123" i="1"/>
  <c r="D122" i="1"/>
  <c r="F122" i="1" s="1"/>
  <c r="K124" i="1"/>
  <c r="E124" i="1" s="1"/>
  <c r="I124" i="1"/>
  <c r="J125" i="1" s="1"/>
  <c r="N78" i="1"/>
  <c r="O77" i="1"/>
  <c r="T180" i="1"/>
  <c r="A180" i="1" l="1"/>
  <c r="H179" i="1"/>
  <c r="N79" i="1"/>
  <c r="O78" i="1"/>
  <c r="U124" i="1"/>
  <c r="D123" i="1"/>
  <c r="F123" i="1" s="1"/>
  <c r="L122" i="1"/>
  <c r="K125" i="1"/>
  <c r="E125" i="1" s="1"/>
  <c r="I125" i="1"/>
  <c r="J126" i="1" s="1"/>
  <c r="G122" i="1"/>
  <c r="T181" i="1"/>
  <c r="H180" i="1" l="1"/>
  <c r="A181" i="1"/>
  <c r="L123" i="1"/>
  <c r="G123" i="1"/>
  <c r="U125" i="1"/>
  <c r="D124" i="1"/>
  <c r="F124" i="1" s="1"/>
  <c r="K126" i="1"/>
  <c r="E126" i="1" s="1"/>
  <c r="I126" i="1"/>
  <c r="J127" i="1" s="1"/>
  <c r="N80" i="1"/>
  <c r="O79" i="1"/>
  <c r="T182" i="1"/>
  <c r="A182" i="1" l="1"/>
  <c r="H181" i="1"/>
  <c r="N81" i="1"/>
  <c r="O80" i="1"/>
  <c r="L124" i="1"/>
  <c r="K127" i="1"/>
  <c r="E127" i="1" s="1"/>
  <c r="I127" i="1"/>
  <c r="J128" i="1" s="1"/>
  <c r="D125" i="1"/>
  <c r="F125" i="1" s="1"/>
  <c r="U126" i="1"/>
  <c r="G124" i="1"/>
  <c r="T183" i="1"/>
  <c r="A183" i="1" l="1"/>
  <c r="H182" i="1"/>
  <c r="G125" i="1"/>
  <c r="L125" i="1"/>
  <c r="K128" i="1"/>
  <c r="E128" i="1" s="1"/>
  <c r="I128" i="1"/>
  <c r="J129" i="1" s="1"/>
  <c r="D126" i="1"/>
  <c r="F126" i="1" s="1"/>
  <c r="U127" i="1"/>
  <c r="N82" i="1"/>
  <c r="O81" i="1"/>
  <c r="T184" i="1"/>
  <c r="A184" i="1" l="1"/>
  <c r="H183" i="1"/>
  <c r="G126" i="1"/>
  <c r="L126" i="1"/>
  <c r="N83" i="1"/>
  <c r="O82" i="1"/>
  <c r="I129" i="1"/>
  <c r="J130" i="1" s="1"/>
  <c r="K129" i="1"/>
  <c r="E129" i="1" s="1"/>
  <c r="U128" i="1"/>
  <c r="D127" i="1"/>
  <c r="F127" i="1" s="1"/>
  <c r="T185" i="1"/>
  <c r="L127" i="1" l="1"/>
  <c r="G127" i="1"/>
  <c r="A185" i="1"/>
  <c r="H184" i="1"/>
  <c r="U129" i="1"/>
  <c r="I130" i="1"/>
  <c r="J131" i="1" s="1"/>
  <c r="K130" i="1"/>
  <c r="E130" i="1" s="1"/>
  <c r="D128" i="1"/>
  <c r="F128" i="1" s="1"/>
  <c r="N84" i="1"/>
  <c r="O83" i="1"/>
  <c r="T186" i="1"/>
  <c r="A186" i="1" l="1"/>
  <c r="H185" i="1"/>
  <c r="L128" i="1"/>
  <c r="U130" i="1"/>
  <c r="N85" i="1"/>
  <c r="O84" i="1"/>
  <c r="K131" i="1"/>
  <c r="E131" i="1" s="1"/>
  <c r="I131" i="1"/>
  <c r="J132" i="1" s="1"/>
  <c r="G128" i="1"/>
  <c r="D129" i="1"/>
  <c r="F129" i="1" s="1"/>
  <c r="T187" i="1"/>
  <c r="A187" i="1" l="1"/>
  <c r="H186" i="1"/>
  <c r="L129" i="1"/>
  <c r="I132" i="1"/>
  <c r="J133" i="1" s="1"/>
  <c r="K132" i="1"/>
  <c r="E132" i="1" s="1"/>
  <c r="G129" i="1"/>
  <c r="U131" i="1"/>
  <c r="N86" i="1"/>
  <c r="O85" i="1"/>
  <c r="D130" i="1"/>
  <c r="F130" i="1" s="1"/>
  <c r="T188" i="1"/>
  <c r="L130" i="1" l="1"/>
  <c r="G130" i="1"/>
  <c r="A188" i="1"/>
  <c r="H187" i="1"/>
  <c r="D131" i="1"/>
  <c r="F131" i="1" s="1"/>
  <c r="U132" i="1"/>
  <c r="K133" i="1"/>
  <c r="E133" i="1" s="1"/>
  <c r="I133" i="1"/>
  <c r="J134" i="1" s="1"/>
  <c r="N87" i="1"/>
  <c r="O86" i="1"/>
  <c r="T189" i="1"/>
  <c r="A189" i="1" l="1"/>
  <c r="H188" i="1"/>
  <c r="L131" i="1"/>
  <c r="G131" i="1"/>
  <c r="N88" i="1"/>
  <c r="O87" i="1"/>
  <c r="D132" i="1"/>
  <c r="F132" i="1" s="1"/>
  <c r="K134" i="1"/>
  <c r="E134" i="1" s="1"/>
  <c r="I134" i="1"/>
  <c r="J135" i="1" s="1"/>
  <c r="U133" i="1"/>
  <c r="T190" i="1"/>
  <c r="L132" i="1" l="1"/>
  <c r="G132" i="1"/>
  <c r="H189" i="1"/>
  <c r="A190" i="1"/>
  <c r="D133" i="1"/>
  <c r="F133" i="1" s="1"/>
  <c r="K135" i="1"/>
  <c r="E135" i="1" s="1"/>
  <c r="I135" i="1"/>
  <c r="J136" i="1" s="1"/>
  <c r="U134" i="1"/>
  <c r="N89" i="1"/>
  <c r="O88" i="1"/>
  <c r="T191" i="1"/>
  <c r="A191" i="1" l="1"/>
  <c r="H190" i="1"/>
  <c r="K136" i="1"/>
  <c r="E136" i="1" s="1"/>
  <c r="I136" i="1"/>
  <c r="J137" i="1" s="1"/>
  <c r="U135" i="1"/>
  <c r="N90" i="1"/>
  <c r="O89" i="1"/>
  <c r="D134" i="1"/>
  <c r="F134" i="1" s="1"/>
  <c r="L133" i="1"/>
  <c r="G133" i="1"/>
  <c r="T192" i="1"/>
  <c r="A192" i="1" l="1"/>
  <c r="H191" i="1"/>
  <c r="L134" i="1"/>
  <c r="G134" i="1"/>
  <c r="N91" i="1"/>
  <c r="O90" i="1"/>
  <c r="D135" i="1"/>
  <c r="F135" i="1" s="1"/>
  <c r="I137" i="1"/>
  <c r="J138" i="1" s="1"/>
  <c r="K137" i="1"/>
  <c r="E137" i="1" s="1"/>
  <c r="U136" i="1"/>
  <c r="T193" i="1"/>
  <c r="H192" i="1" l="1"/>
  <c r="A193" i="1"/>
  <c r="L135" i="1"/>
  <c r="U137" i="1"/>
  <c r="I138" i="1"/>
  <c r="J139" i="1" s="1"/>
  <c r="K138" i="1"/>
  <c r="E138" i="1" s="1"/>
  <c r="D136" i="1"/>
  <c r="F136" i="1" s="1"/>
  <c r="G135" i="1"/>
  <c r="N92" i="1"/>
  <c r="O91" i="1"/>
  <c r="T194" i="1"/>
  <c r="H193" i="1" l="1"/>
  <c r="A194" i="1"/>
  <c r="L136" i="1"/>
  <c r="G136" i="1"/>
  <c r="K139" i="1"/>
  <c r="E139" i="1" s="1"/>
  <c r="I139" i="1"/>
  <c r="J140" i="1" s="1"/>
  <c r="D137" i="1"/>
  <c r="F137" i="1" s="1"/>
  <c r="N93" i="1"/>
  <c r="O92" i="1"/>
  <c r="U138" i="1"/>
  <c r="T195" i="1"/>
  <c r="A195" i="1" l="1"/>
  <c r="H194" i="1"/>
  <c r="G137" i="1"/>
  <c r="D138" i="1"/>
  <c r="F138" i="1" s="1"/>
  <c r="N94" i="1"/>
  <c r="O93" i="1"/>
  <c r="K140" i="1"/>
  <c r="E140" i="1" s="1"/>
  <c r="I140" i="1"/>
  <c r="J141" i="1" s="1"/>
  <c r="U139" i="1"/>
  <c r="L137" i="1"/>
  <c r="T196" i="1"/>
  <c r="A196" i="1" l="1"/>
  <c r="H195" i="1"/>
  <c r="L138" i="1"/>
  <c r="U140" i="1"/>
  <c r="N95" i="1"/>
  <c r="O94" i="1"/>
  <c r="D139" i="1"/>
  <c r="F139" i="1" s="1"/>
  <c r="K141" i="1"/>
  <c r="E141" i="1" s="1"/>
  <c r="I141" i="1"/>
  <c r="J142" i="1" s="1"/>
  <c r="G138" i="1"/>
  <c r="T197" i="1"/>
  <c r="A197" i="1" l="1"/>
  <c r="H196" i="1"/>
  <c r="G139" i="1"/>
  <c r="N96" i="1"/>
  <c r="O95" i="1"/>
  <c r="K142" i="1"/>
  <c r="E142" i="1" s="1"/>
  <c r="I142" i="1"/>
  <c r="J143" i="1" s="1"/>
  <c r="U141" i="1"/>
  <c r="D140" i="1"/>
  <c r="L140" i="1" s="1"/>
  <c r="L139" i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G143" i="1" s="1"/>
  <c r="L142" i="1"/>
  <c r="T201" i="1"/>
  <c r="L143" i="1" l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N101" i="1"/>
  <c r="O100" i="1"/>
  <c r="U146" i="1"/>
  <c r="T203" i="1"/>
  <c r="F145" i="1" l="1"/>
  <c r="A203" i="1"/>
  <c r="H202" i="1"/>
  <c r="D146" i="1"/>
  <c r="N102" i="1"/>
  <c r="O101" i="1"/>
  <c r="I148" i="1"/>
  <c r="J149" i="1" s="1"/>
  <c r="K148" i="1"/>
  <c r="E148" i="1" s="1"/>
  <c r="L145" i="1"/>
  <c r="G145" i="1"/>
  <c r="U147" i="1"/>
  <c r="T204" i="1"/>
  <c r="F146" i="1" l="1"/>
  <c r="H203" i="1"/>
  <c r="A204" i="1"/>
  <c r="L146" i="1"/>
  <c r="D147" i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U149" i="1"/>
  <c r="N104" i="1"/>
  <c r="O103" i="1"/>
  <c r="L147" i="1"/>
  <c r="G147" i="1"/>
  <c r="K150" i="1"/>
  <c r="E150" i="1" s="1"/>
  <c r="I150" i="1"/>
  <c r="J151" i="1" s="1"/>
  <c r="T206" i="1"/>
  <c r="F148" i="1" l="1"/>
  <c r="H205" i="1"/>
  <c r="A206" i="1"/>
  <c r="L148" i="1"/>
  <c r="G148" i="1"/>
  <c r="K151" i="1"/>
  <c r="E151" i="1" s="1"/>
  <c r="I151" i="1"/>
  <c r="J152" i="1" s="1"/>
  <c r="N105" i="1"/>
  <c r="O104" i="1"/>
  <c r="D149" i="1"/>
  <c r="U150" i="1"/>
  <c r="T207" i="1"/>
  <c r="F149" i="1" l="1"/>
  <c r="A207" i="1"/>
  <c r="H206" i="1"/>
  <c r="U151" i="1"/>
  <c r="N106" i="1"/>
  <c r="O105" i="1"/>
  <c r="L149" i="1"/>
  <c r="K152" i="1"/>
  <c r="E152" i="1" s="1"/>
  <c r="I152" i="1"/>
  <c r="J153" i="1" s="1"/>
  <c r="G149" i="1"/>
  <c r="D150" i="1"/>
  <c r="T208" i="1"/>
  <c r="F150" i="1" l="1"/>
  <c r="L150" i="1"/>
  <c r="G150" i="1"/>
  <c r="A208" i="1"/>
  <c r="H207" i="1"/>
  <c r="U152" i="1"/>
  <c r="N107" i="1"/>
  <c r="O106" i="1"/>
  <c r="K153" i="1"/>
  <c r="E153" i="1" s="1"/>
  <c r="I153" i="1"/>
  <c r="J154" i="1" s="1"/>
  <c r="D151" i="1"/>
  <c r="T209" i="1"/>
  <c r="F151" i="1" l="1"/>
  <c r="L151" i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K156" i="1"/>
  <c r="E156" i="1" s="1"/>
  <c r="I156" i="1"/>
  <c r="J157" i="1" s="1"/>
  <c r="G153" i="1"/>
  <c r="L153" i="1"/>
  <c r="U155" i="1"/>
  <c r="N110" i="1"/>
  <c r="O109" i="1"/>
  <c r="T212" i="1"/>
  <c r="F154" i="1" l="1"/>
  <c r="H211" i="1"/>
  <c r="A212" i="1"/>
  <c r="L154" i="1"/>
  <c r="G154" i="1"/>
  <c r="K157" i="1"/>
  <c r="E157" i="1" s="1"/>
  <c r="I157" i="1"/>
  <c r="J158" i="1" s="1"/>
  <c r="U156" i="1"/>
  <c r="N111" i="1"/>
  <c r="O110" i="1"/>
  <c r="D155" i="1"/>
  <c r="T213" i="1"/>
  <c r="F155" i="1" l="1"/>
  <c r="G155" i="1"/>
  <c r="L155" i="1"/>
  <c r="A213" i="1"/>
  <c r="H212" i="1"/>
  <c r="U157" i="1"/>
  <c r="N112" i="1"/>
  <c r="O111" i="1"/>
  <c r="D156" i="1"/>
  <c r="F156" i="1" s="1"/>
  <c r="I158" i="1"/>
  <c r="J159" i="1" s="1"/>
  <c r="K158" i="1"/>
  <c r="E158" i="1" s="1"/>
  <c r="T214" i="1"/>
  <c r="H213" i="1" l="1"/>
  <c r="A214" i="1"/>
  <c r="G156" i="1"/>
  <c r="L156" i="1"/>
  <c r="U158" i="1"/>
  <c r="K159" i="1"/>
  <c r="E159" i="1" s="1"/>
  <c r="I159" i="1"/>
  <c r="J160" i="1" s="1"/>
  <c r="N113" i="1"/>
  <c r="O112" i="1"/>
  <c r="D157" i="1"/>
  <c r="F157" i="1" s="1"/>
  <c r="T215" i="1"/>
  <c r="L157" i="1" l="1"/>
  <c r="G157" i="1"/>
  <c r="H214" i="1"/>
  <c r="A215" i="1"/>
  <c r="K160" i="1"/>
  <c r="E160" i="1" s="1"/>
  <c r="I160" i="1"/>
  <c r="J161" i="1" s="1"/>
  <c r="U159" i="1"/>
  <c r="N114" i="1"/>
  <c r="O113" i="1"/>
  <c r="D158" i="1"/>
  <c r="F158" i="1" s="1"/>
  <c r="T216" i="1"/>
  <c r="H215" i="1" l="1"/>
  <c r="A216" i="1"/>
  <c r="L158" i="1"/>
  <c r="G158" i="1"/>
  <c r="D159" i="1"/>
  <c r="F159" i="1" s="1"/>
  <c r="N115" i="1"/>
  <c r="O114" i="1"/>
  <c r="K161" i="1"/>
  <c r="E161" i="1" s="1"/>
  <c r="I161" i="1"/>
  <c r="J162" i="1" s="1"/>
  <c r="U160" i="1"/>
  <c r="T217" i="1"/>
  <c r="L159" i="1" l="1"/>
  <c r="G159" i="1"/>
  <c r="H216" i="1"/>
  <c r="A217" i="1"/>
  <c r="N116" i="1"/>
  <c r="O115" i="1"/>
  <c r="D160" i="1"/>
  <c r="F160" i="1" s="1"/>
  <c r="K162" i="1"/>
  <c r="E162" i="1" s="1"/>
  <c r="I162" i="1"/>
  <c r="J163" i="1" s="1"/>
  <c r="U161" i="1"/>
  <c r="T218" i="1"/>
  <c r="G160" i="1" l="1"/>
  <c r="A218" i="1"/>
  <c r="H217" i="1"/>
  <c r="L160" i="1"/>
  <c r="D161" i="1"/>
  <c r="F161" i="1" s="1"/>
  <c r="I163" i="1"/>
  <c r="J164" i="1" s="1"/>
  <c r="K163" i="1"/>
  <c r="E163" i="1" s="1"/>
  <c r="N117" i="1"/>
  <c r="O116" i="1"/>
  <c r="U162" i="1"/>
  <c r="T219" i="1"/>
  <c r="H218" i="1" l="1"/>
  <c r="A219" i="1"/>
  <c r="L161" i="1"/>
  <c r="G161" i="1"/>
  <c r="K164" i="1"/>
  <c r="E164" i="1" s="1"/>
  <c r="I164" i="1"/>
  <c r="J165" i="1" s="1"/>
  <c r="D162" i="1"/>
  <c r="F162" i="1" s="1"/>
  <c r="N118" i="1"/>
  <c r="O117" i="1"/>
  <c r="U163" i="1"/>
  <c r="T220" i="1"/>
  <c r="H219" i="1" l="1"/>
  <c r="A220" i="1"/>
  <c r="L162" i="1"/>
  <c r="D163" i="1"/>
  <c r="F163" i="1" s="1"/>
  <c r="K165" i="1"/>
  <c r="E165" i="1" s="1"/>
  <c r="I165" i="1"/>
  <c r="J166" i="1" s="1"/>
  <c r="U164" i="1"/>
  <c r="N119" i="1"/>
  <c r="O118" i="1"/>
  <c r="G162" i="1"/>
  <c r="T221" i="1"/>
  <c r="A221" i="1" l="1"/>
  <c r="H220" i="1"/>
  <c r="G163" i="1"/>
  <c r="K166" i="1"/>
  <c r="E166" i="1" s="1"/>
  <c r="I166" i="1"/>
  <c r="J167" i="1" s="1"/>
  <c r="N120" i="1"/>
  <c r="O119" i="1"/>
  <c r="U165" i="1"/>
  <c r="D164" i="1"/>
  <c r="F164" i="1" s="1"/>
  <c r="L163" i="1"/>
  <c r="T222" i="1"/>
  <c r="A222" i="1" l="1"/>
  <c r="H221" i="1"/>
  <c r="G164" i="1"/>
  <c r="L164" i="1"/>
  <c r="D165" i="1"/>
  <c r="F165" i="1" s="1"/>
  <c r="N121" i="1"/>
  <c r="O120" i="1"/>
  <c r="I167" i="1"/>
  <c r="J168" i="1" s="1"/>
  <c r="K167" i="1"/>
  <c r="E167" i="1" s="1"/>
  <c r="U166" i="1"/>
  <c r="T223" i="1"/>
  <c r="H222" i="1" l="1"/>
  <c r="A223" i="1"/>
  <c r="L165" i="1"/>
  <c r="G165" i="1"/>
  <c r="U167" i="1"/>
  <c r="I168" i="1"/>
  <c r="J169" i="1" s="1"/>
  <c r="K168" i="1"/>
  <c r="E168" i="1" s="1"/>
  <c r="N122" i="1"/>
  <c r="O121" i="1"/>
  <c r="D166" i="1"/>
  <c r="F166" i="1" s="1"/>
  <c r="T224" i="1"/>
  <c r="L166" i="1" l="1"/>
  <c r="G166" i="1"/>
  <c r="A224" i="1"/>
  <c r="H223" i="1"/>
  <c r="U168" i="1"/>
  <c r="I169" i="1"/>
  <c r="J170" i="1" s="1"/>
  <c r="K169" i="1"/>
  <c r="E169" i="1" s="1"/>
  <c r="N123" i="1"/>
  <c r="O122" i="1"/>
  <c r="D167" i="1"/>
  <c r="F167" i="1" s="1"/>
  <c r="T225" i="1"/>
  <c r="L167" i="1" l="1"/>
  <c r="H224" i="1"/>
  <c r="A225" i="1"/>
  <c r="U169" i="1"/>
  <c r="G167" i="1"/>
  <c r="N124" i="1"/>
  <c r="O123" i="1"/>
  <c r="K170" i="1"/>
  <c r="E170" i="1" s="1"/>
  <c r="I170" i="1"/>
  <c r="J171" i="1" s="1"/>
  <c r="D168" i="1"/>
  <c r="F168" i="1" s="1"/>
  <c r="T226" i="1"/>
  <c r="H225" i="1" l="1"/>
  <c r="A226" i="1"/>
  <c r="G168" i="1"/>
  <c r="N125" i="1"/>
  <c r="O124" i="1"/>
  <c r="K171" i="1"/>
  <c r="E171" i="1" s="1"/>
  <c r="I171" i="1"/>
  <c r="J172" i="1" s="1"/>
  <c r="L168" i="1"/>
  <c r="U170" i="1"/>
  <c r="D169" i="1"/>
  <c r="F169" i="1" s="1"/>
  <c r="T227" i="1"/>
  <c r="A227" i="1" l="1"/>
  <c r="H226" i="1"/>
  <c r="L169" i="1"/>
  <c r="G169" i="1"/>
  <c r="U171" i="1"/>
  <c r="D170" i="1"/>
  <c r="F170" i="1" s="1"/>
  <c r="N126" i="1"/>
  <c r="O125" i="1"/>
  <c r="K172" i="1"/>
  <c r="E172" i="1" s="1"/>
  <c r="I172" i="1"/>
  <c r="J173" i="1" s="1"/>
  <c r="T228" i="1"/>
  <c r="A228" i="1" l="1"/>
  <c r="H227" i="1"/>
  <c r="U172" i="1"/>
  <c r="D171" i="1"/>
  <c r="F171" i="1" s="1"/>
  <c r="I173" i="1"/>
  <c r="J174" i="1" s="1"/>
  <c r="K173" i="1"/>
  <c r="E173" i="1" s="1"/>
  <c r="G170" i="1"/>
  <c r="N127" i="1"/>
  <c r="O126" i="1"/>
  <c r="L170" i="1"/>
  <c r="T229" i="1"/>
  <c r="G171" i="1" l="1"/>
  <c r="L171" i="1"/>
  <c r="H228" i="1"/>
  <c r="A229" i="1"/>
  <c r="N128" i="1"/>
  <c r="O127" i="1"/>
  <c r="K174" i="1"/>
  <c r="E174" i="1" s="1"/>
  <c r="U173" i="1"/>
  <c r="I174" i="1"/>
  <c r="J175" i="1" s="1"/>
  <c r="D172" i="1"/>
  <c r="F172" i="1" s="1"/>
  <c r="T230" i="1"/>
  <c r="H229" i="1" l="1"/>
  <c r="A230" i="1"/>
  <c r="L172" i="1"/>
  <c r="G172" i="1"/>
  <c r="D173" i="1"/>
  <c r="F173" i="1" s="1"/>
  <c r="U174" i="1"/>
  <c r="K175" i="1"/>
  <c r="E175" i="1" s="1"/>
  <c r="I175" i="1"/>
  <c r="J176" i="1" s="1"/>
  <c r="N129" i="1"/>
  <c r="O128" i="1"/>
  <c r="T231" i="1"/>
  <c r="L173" i="1" l="1"/>
  <c r="G173" i="1"/>
  <c r="A231" i="1"/>
  <c r="H230" i="1"/>
  <c r="D174" i="1"/>
  <c r="F174" i="1" s="1"/>
  <c r="K176" i="1"/>
  <c r="E176" i="1" s="1"/>
  <c r="I176" i="1"/>
  <c r="J177" i="1" s="1"/>
  <c r="N130" i="1"/>
  <c r="O129" i="1"/>
  <c r="U175" i="1"/>
  <c r="T232" i="1"/>
  <c r="L174" i="1" l="1"/>
  <c r="A232" i="1"/>
  <c r="H231" i="1"/>
  <c r="G174" i="1"/>
  <c r="D175" i="1"/>
  <c r="F175" i="1" s="1"/>
  <c r="U176" i="1"/>
  <c r="I177" i="1"/>
  <c r="J178" i="1" s="1"/>
  <c r="K177" i="1"/>
  <c r="E177" i="1" s="1"/>
  <c r="N131" i="1"/>
  <c r="O130" i="1"/>
  <c r="T233" i="1"/>
  <c r="G175" i="1" l="1"/>
  <c r="H232" i="1"/>
  <c r="A233" i="1"/>
  <c r="N132" i="1"/>
  <c r="O131" i="1"/>
  <c r="D176" i="1"/>
  <c r="F176" i="1" s="1"/>
  <c r="U177" i="1"/>
  <c r="I178" i="1"/>
  <c r="J179" i="1" s="1"/>
  <c r="K178" i="1"/>
  <c r="E178" i="1" s="1"/>
  <c r="L175" i="1"/>
  <c r="T234" i="1"/>
  <c r="G176" i="1" l="1"/>
  <c r="A234" i="1"/>
  <c r="H233" i="1"/>
  <c r="L176" i="1"/>
  <c r="D177" i="1"/>
  <c r="F177" i="1" s="1"/>
  <c r="K179" i="1"/>
  <c r="E179" i="1" s="1"/>
  <c r="U178" i="1"/>
  <c r="I179" i="1"/>
  <c r="J180" i="1" s="1"/>
  <c r="N133" i="1"/>
  <c r="O132" i="1"/>
  <c r="T235" i="1"/>
  <c r="G177" i="1" l="1"/>
  <c r="L177" i="1"/>
  <c r="A235" i="1"/>
  <c r="H234" i="1"/>
  <c r="K180" i="1"/>
  <c r="E180" i="1" s="1"/>
  <c r="I180" i="1"/>
  <c r="J181" i="1" s="1"/>
  <c r="U179" i="1"/>
  <c r="O133" i="1"/>
  <c r="N134" i="1"/>
  <c r="D178" i="1"/>
  <c r="F178" i="1" s="1"/>
  <c r="T236" i="1"/>
  <c r="L178" i="1" l="1"/>
  <c r="A236" i="1"/>
  <c r="H235" i="1"/>
  <c r="G178" i="1"/>
  <c r="D179" i="1"/>
  <c r="F179" i="1" s="1"/>
  <c r="K181" i="1"/>
  <c r="E181" i="1" s="1"/>
  <c r="I181" i="1"/>
  <c r="J182" i="1" s="1"/>
  <c r="U180" i="1"/>
  <c r="N135" i="1"/>
  <c r="O134" i="1"/>
  <c r="T237" i="1"/>
  <c r="L179" i="1" l="1"/>
  <c r="G179" i="1"/>
  <c r="A237" i="1"/>
  <c r="H236" i="1"/>
  <c r="N136" i="1"/>
  <c r="O135" i="1"/>
  <c r="U181" i="1"/>
  <c r="D180" i="1"/>
  <c r="F180" i="1" s="1"/>
  <c r="I182" i="1"/>
  <c r="J183" i="1" s="1"/>
  <c r="K182" i="1"/>
  <c r="E182" i="1" s="1"/>
  <c r="T238" i="1"/>
  <c r="G180" i="1" l="1"/>
  <c r="L180" i="1"/>
  <c r="A238" i="1"/>
  <c r="H237" i="1"/>
  <c r="D181" i="1"/>
  <c r="F181" i="1" s="1"/>
  <c r="K183" i="1"/>
  <c r="E183" i="1" s="1"/>
  <c r="I183" i="1"/>
  <c r="J184" i="1" s="1"/>
  <c r="U182" i="1"/>
  <c r="N137" i="1"/>
  <c r="O136" i="1"/>
  <c r="T239" i="1"/>
  <c r="A239" i="1" l="1"/>
  <c r="H238" i="1"/>
  <c r="G181" i="1"/>
  <c r="L181" i="1"/>
  <c r="N138" i="1"/>
  <c r="O137" i="1"/>
  <c r="U183" i="1"/>
  <c r="D182" i="1"/>
  <c r="F182" i="1" s="1"/>
  <c r="I184" i="1"/>
  <c r="J185" i="1" s="1"/>
  <c r="K184" i="1"/>
  <c r="E184" i="1" s="1"/>
  <c r="T240" i="1"/>
  <c r="A240" i="1" l="1"/>
  <c r="H239" i="1"/>
  <c r="G182" i="1"/>
  <c r="L182" i="1"/>
  <c r="I185" i="1"/>
  <c r="J186" i="1" s="1"/>
  <c r="K185" i="1"/>
  <c r="E185" i="1" s="1"/>
  <c r="U184" i="1"/>
  <c r="D183" i="1"/>
  <c r="F183" i="1" s="1"/>
  <c r="N139" i="1"/>
  <c r="O138" i="1"/>
  <c r="T241" i="1"/>
  <c r="A241" i="1" l="1"/>
  <c r="H240" i="1"/>
  <c r="G183" i="1"/>
  <c r="L183" i="1"/>
  <c r="N140" i="1"/>
  <c r="O139" i="1"/>
  <c r="U185" i="1"/>
  <c r="K186" i="1"/>
  <c r="E186" i="1" s="1"/>
  <c r="I186" i="1"/>
  <c r="J187" i="1" s="1"/>
  <c r="D184" i="1"/>
  <c r="F184" i="1" s="1"/>
  <c r="T242" i="1"/>
  <c r="G184" i="1" l="1"/>
  <c r="L184" i="1"/>
  <c r="A242" i="1"/>
  <c r="H241" i="1"/>
  <c r="U186" i="1"/>
  <c r="D185" i="1"/>
  <c r="F185" i="1" s="1"/>
  <c r="I187" i="1"/>
  <c r="J188" i="1" s="1"/>
  <c r="K187" i="1"/>
  <c r="E187" i="1" s="1"/>
  <c r="N141" i="1"/>
  <c r="O140" i="1"/>
  <c r="T243" i="1"/>
  <c r="L185" i="1" l="1"/>
  <c r="A243" i="1"/>
  <c r="H242" i="1"/>
  <c r="G185" i="1"/>
  <c r="N142" i="1"/>
  <c r="O141" i="1"/>
  <c r="U187" i="1"/>
  <c r="D186" i="1"/>
  <c r="F186" i="1" s="1"/>
  <c r="K188" i="1"/>
  <c r="E188" i="1" s="1"/>
  <c r="I188" i="1"/>
  <c r="J189" i="1" s="1"/>
  <c r="T244" i="1"/>
  <c r="H243" i="1" l="1"/>
  <c r="A244" i="1"/>
  <c r="L186" i="1"/>
  <c r="G186" i="1"/>
  <c r="K189" i="1"/>
  <c r="E189" i="1" s="1"/>
  <c r="I189" i="1"/>
  <c r="J190" i="1" s="1"/>
  <c r="U188" i="1"/>
  <c r="D187" i="1"/>
  <c r="F187" i="1" s="1"/>
  <c r="N143" i="1"/>
  <c r="O142" i="1"/>
  <c r="T245" i="1"/>
  <c r="H244" i="1" l="1"/>
  <c r="A245" i="1"/>
  <c r="L187" i="1"/>
  <c r="G187" i="1"/>
  <c r="D188" i="1"/>
  <c r="F188" i="1" s="1"/>
  <c r="N144" i="1"/>
  <c r="O143" i="1"/>
  <c r="K190" i="1"/>
  <c r="E190" i="1" s="1"/>
  <c r="I190" i="1"/>
  <c r="J191" i="1" s="1"/>
  <c r="U189" i="1"/>
  <c r="T246" i="1"/>
  <c r="G188" i="1" l="1"/>
  <c r="L188" i="1"/>
  <c r="A246" i="1"/>
  <c r="H245" i="1"/>
  <c r="U190" i="1"/>
  <c r="N145" i="1"/>
  <c r="O144" i="1"/>
  <c r="D189" i="1"/>
  <c r="F189" i="1" s="1"/>
  <c r="K191" i="1"/>
  <c r="E191" i="1" s="1"/>
  <c r="I191" i="1"/>
  <c r="J192" i="1" s="1"/>
  <c r="T247" i="1"/>
  <c r="A247" i="1" l="1"/>
  <c r="H246" i="1"/>
  <c r="K192" i="1"/>
  <c r="E192" i="1" s="1"/>
  <c r="I192" i="1"/>
  <c r="J193" i="1" s="1"/>
  <c r="N146" i="1"/>
  <c r="O145" i="1"/>
  <c r="U191" i="1"/>
  <c r="G189" i="1"/>
  <c r="L189" i="1"/>
  <c r="D190" i="1"/>
  <c r="F190" i="1" s="1"/>
  <c r="T248" i="1"/>
  <c r="G190" i="1" l="1"/>
  <c r="A248" i="1"/>
  <c r="H247" i="1"/>
  <c r="N147" i="1"/>
  <c r="O146" i="1"/>
  <c r="K193" i="1"/>
  <c r="E193" i="1" s="1"/>
  <c r="I193" i="1"/>
  <c r="J194" i="1" s="1"/>
  <c r="D191" i="1"/>
  <c r="F191" i="1" s="1"/>
  <c r="U192" i="1"/>
  <c r="L190" i="1"/>
  <c r="T249" i="1"/>
  <c r="A249" i="1" l="1"/>
  <c r="H248" i="1"/>
  <c r="L191" i="1"/>
  <c r="G191" i="1"/>
  <c r="K194" i="1"/>
  <c r="E194" i="1" s="1"/>
  <c r="I194" i="1"/>
  <c r="J195" i="1" s="1"/>
  <c r="U193" i="1"/>
  <c r="N148" i="1"/>
  <c r="O147" i="1"/>
  <c r="D192" i="1"/>
  <c r="F192" i="1" s="1"/>
  <c r="T250" i="1"/>
  <c r="L192" i="1" l="1"/>
  <c r="G192" i="1"/>
  <c r="A250" i="1"/>
  <c r="H249" i="1"/>
  <c r="K195" i="1"/>
  <c r="E195" i="1" s="1"/>
  <c r="I195" i="1"/>
  <c r="J196" i="1" s="1"/>
  <c r="D193" i="1"/>
  <c r="F193" i="1" s="1"/>
  <c r="N149" i="1"/>
  <c r="O148" i="1"/>
  <c r="U194" i="1"/>
  <c r="T251" i="1"/>
  <c r="G193" i="1" l="1"/>
  <c r="A251" i="1"/>
  <c r="H250" i="1"/>
  <c r="D194" i="1"/>
  <c r="F194" i="1" s="1"/>
  <c r="K196" i="1"/>
  <c r="E196" i="1" s="1"/>
  <c r="I196" i="1"/>
  <c r="J197" i="1" s="1"/>
  <c r="N150" i="1"/>
  <c r="O149" i="1"/>
  <c r="U195" i="1"/>
  <c r="L193" i="1"/>
  <c r="T252" i="1"/>
  <c r="A252" i="1" l="1"/>
  <c r="H251" i="1"/>
  <c r="G194" i="1"/>
  <c r="L194" i="1"/>
  <c r="I197" i="1"/>
  <c r="J198" i="1" s="1"/>
  <c r="K197" i="1"/>
  <c r="E197" i="1" s="1"/>
  <c r="U196" i="1"/>
  <c r="D195" i="1"/>
  <c r="F195" i="1" s="1"/>
  <c r="N151" i="1"/>
  <c r="O150" i="1"/>
  <c r="T253" i="1"/>
  <c r="H252" i="1" l="1"/>
  <c r="A253" i="1"/>
  <c r="L195" i="1"/>
  <c r="G195" i="1"/>
  <c r="N152" i="1"/>
  <c r="O151" i="1"/>
  <c r="U197" i="1"/>
  <c r="K198" i="1"/>
  <c r="E198" i="1" s="1"/>
  <c r="I198" i="1"/>
  <c r="D196" i="1"/>
  <c r="F196" i="1" s="1"/>
  <c r="T254" i="1"/>
  <c r="J199" i="1" l="1"/>
  <c r="G196" i="1"/>
  <c r="L196" i="1"/>
  <c r="H253" i="1"/>
  <c r="A254" i="1"/>
  <c r="D197" i="1"/>
  <c r="F197" i="1" s="1"/>
  <c r="U198" i="1"/>
  <c r="K199" i="1"/>
  <c r="E199" i="1" s="1"/>
  <c r="I199" i="1"/>
  <c r="N153" i="1"/>
  <c r="O152" i="1"/>
  <c r="T255" i="1"/>
  <c r="J200" i="1" l="1"/>
  <c r="G197" i="1"/>
  <c r="A255" i="1"/>
  <c r="H254" i="1"/>
  <c r="L197" i="1"/>
  <c r="D198" i="1"/>
  <c r="F198" i="1" s="1"/>
  <c r="N154" i="1"/>
  <c r="O153" i="1"/>
  <c r="K200" i="1"/>
  <c r="E200" i="1" s="1"/>
  <c r="I200" i="1"/>
  <c r="U199" i="1"/>
  <c r="T256" i="1"/>
  <c r="J201" i="1" l="1"/>
  <c r="L198" i="1"/>
  <c r="G198" i="1"/>
  <c r="H255" i="1"/>
  <c r="A256" i="1"/>
  <c r="N155" i="1"/>
  <c r="O154" i="1"/>
  <c r="K201" i="1"/>
  <c r="E201" i="1" s="1"/>
  <c r="I201" i="1"/>
  <c r="D199" i="1"/>
  <c r="F199" i="1" s="1"/>
  <c r="U200" i="1"/>
  <c r="T257" i="1"/>
  <c r="J202" i="1" l="1"/>
  <c r="A257" i="1"/>
  <c r="H256" i="1"/>
  <c r="K202" i="1"/>
  <c r="E202" i="1" s="1"/>
  <c r="I202" i="1"/>
  <c r="U201" i="1"/>
  <c r="G199" i="1"/>
  <c r="L199" i="1"/>
  <c r="D200" i="1"/>
  <c r="F200" i="1" s="1"/>
  <c r="N156" i="1"/>
  <c r="O155" i="1"/>
  <c r="T258" i="1"/>
  <c r="J203" i="1" l="1"/>
  <c r="L200" i="1"/>
  <c r="G200" i="1"/>
  <c r="A258" i="1"/>
  <c r="H257" i="1"/>
  <c r="N157" i="1"/>
  <c r="O156" i="1"/>
  <c r="D201" i="1"/>
  <c r="F201" i="1" s="1"/>
  <c r="K203" i="1"/>
  <c r="E203" i="1" s="1"/>
  <c r="I203" i="1"/>
  <c r="U202" i="1"/>
  <c r="T259" i="1"/>
  <c r="J204" i="1" l="1"/>
  <c r="G201" i="1"/>
  <c r="L201" i="1"/>
  <c r="A259" i="1"/>
  <c r="H258" i="1"/>
  <c r="D202" i="1"/>
  <c r="F202" i="1" s="1"/>
  <c r="U203" i="1"/>
  <c r="K204" i="1"/>
  <c r="E204" i="1" s="1"/>
  <c r="I204" i="1"/>
  <c r="N158" i="1"/>
  <c r="O157" i="1"/>
  <c r="T260" i="1"/>
  <c r="J205" i="1" l="1"/>
  <c r="G202" i="1"/>
  <c r="L202" i="1"/>
  <c r="A260" i="1"/>
  <c r="H259" i="1"/>
  <c r="N159" i="1"/>
  <c r="O158" i="1"/>
  <c r="K205" i="1"/>
  <c r="E205" i="1" s="1"/>
  <c r="I205" i="1"/>
  <c r="D203" i="1"/>
  <c r="F203" i="1" s="1"/>
  <c r="U204" i="1"/>
  <c r="T261" i="1"/>
  <c r="J206" i="1" l="1"/>
  <c r="A261" i="1"/>
  <c r="H260" i="1"/>
  <c r="L203" i="1"/>
  <c r="G203" i="1"/>
  <c r="D204" i="1"/>
  <c r="F204" i="1" s="1"/>
  <c r="K206" i="1"/>
  <c r="E206" i="1" s="1"/>
  <c r="I206" i="1"/>
  <c r="U205" i="1"/>
  <c r="N160" i="1"/>
  <c r="O159" i="1"/>
  <c r="T262" i="1"/>
  <c r="L204" i="1" l="1"/>
  <c r="J207" i="1"/>
  <c r="G204" i="1"/>
  <c r="A262" i="1"/>
  <c r="H261" i="1"/>
  <c r="N161" i="1"/>
  <c r="O160" i="1"/>
  <c r="U206" i="1"/>
  <c r="D205" i="1"/>
  <c r="F205" i="1" s="1"/>
  <c r="K207" i="1"/>
  <c r="E207" i="1" s="1"/>
  <c r="I207" i="1"/>
  <c r="T263" i="1"/>
  <c r="J208" i="1" l="1"/>
  <c r="L205" i="1"/>
  <c r="G205" i="1"/>
  <c r="A263" i="1"/>
  <c r="H262" i="1"/>
  <c r="I208" i="1"/>
  <c r="K208" i="1"/>
  <c r="E208" i="1" s="1"/>
  <c r="D206" i="1"/>
  <c r="F206" i="1" s="1"/>
  <c r="U207" i="1"/>
  <c r="N162" i="1"/>
  <c r="O161" i="1"/>
  <c r="T264" i="1"/>
  <c r="J209" i="1" l="1"/>
  <c r="H263" i="1"/>
  <c r="A264" i="1"/>
  <c r="N163" i="1"/>
  <c r="O162" i="1"/>
  <c r="D207" i="1"/>
  <c r="F207" i="1" s="1"/>
  <c r="U208" i="1"/>
  <c r="L206" i="1"/>
  <c r="K209" i="1"/>
  <c r="E209" i="1" s="1"/>
  <c r="I209" i="1"/>
  <c r="G206" i="1"/>
  <c r="T265" i="1"/>
  <c r="J210" i="1" l="1"/>
  <c r="L207" i="1"/>
  <c r="G207" i="1"/>
  <c r="A265" i="1"/>
  <c r="H264" i="1"/>
  <c r="K210" i="1"/>
  <c r="E210" i="1" s="1"/>
  <c r="I210" i="1"/>
  <c r="D208" i="1"/>
  <c r="F208" i="1" s="1"/>
  <c r="U209" i="1"/>
  <c r="O163" i="1"/>
  <c r="N164" i="1"/>
  <c r="T266" i="1"/>
  <c r="J211" i="1" l="1"/>
  <c r="H265" i="1"/>
  <c r="A266" i="1"/>
  <c r="G208" i="1"/>
  <c r="L208" i="1"/>
  <c r="K211" i="1"/>
  <c r="E211" i="1" s="1"/>
  <c r="I211" i="1"/>
  <c r="U210" i="1"/>
  <c r="D209" i="1"/>
  <c r="F209" i="1" s="1"/>
  <c r="N165" i="1"/>
  <c r="O164" i="1"/>
  <c r="T267" i="1"/>
  <c r="J212" i="1" l="1"/>
  <c r="A267" i="1"/>
  <c r="H266" i="1"/>
  <c r="L209" i="1"/>
  <c r="G209" i="1"/>
  <c r="K212" i="1"/>
  <c r="E212" i="1" s="1"/>
  <c r="I212" i="1"/>
  <c r="D210" i="1"/>
  <c r="F210" i="1" s="1"/>
  <c r="U211" i="1"/>
  <c r="N166" i="1"/>
  <c r="O165" i="1"/>
  <c r="T268" i="1"/>
  <c r="J213" i="1" l="1"/>
  <c r="A268" i="1"/>
  <c r="H267" i="1"/>
  <c r="G210" i="1"/>
  <c r="L210" i="1"/>
  <c r="K213" i="1"/>
  <c r="E213" i="1" s="1"/>
  <c r="I213" i="1"/>
  <c r="D211" i="1"/>
  <c r="F211" i="1" s="1"/>
  <c r="U212" i="1"/>
  <c r="N167" i="1"/>
  <c r="O166" i="1"/>
  <c r="T269" i="1"/>
  <c r="J214" i="1" l="1"/>
  <c r="A269" i="1"/>
  <c r="H268" i="1"/>
  <c r="G211" i="1"/>
  <c r="N168" i="1"/>
  <c r="O167" i="1"/>
  <c r="D212" i="1"/>
  <c r="L212" i="1" s="1"/>
  <c r="K214" i="1"/>
  <c r="E214" i="1" s="1"/>
  <c r="I214" i="1"/>
  <c r="L211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T272" i="1"/>
  <c r="J217" i="1" l="1"/>
  <c r="H271" i="1"/>
  <c r="A272" i="1"/>
  <c r="F214" i="1"/>
  <c r="L214" i="1"/>
  <c r="G214" i="1"/>
  <c r="I217" i="1"/>
  <c r="K217" i="1"/>
  <c r="E217" i="1" s="1"/>
  <c r="N171" i="1"/>
  <c r="O170" i="1"/>
  <c r="D215" i="1"/>
  <c r="U216" i="1"/>
  <c r="T273" i="1"/>
  <c r="J218" i="1" l="1"/>
  <c r="F215" i="1"/>
  <c r="A273" i="1"/>
  <c r="H272" i="1"/>
  <c r="L215" i="1"/>
  <c r="G215" i="1"/>
  <c r="K218" i="1"/>
  <c r="E218" i="1" s="1"/>
  <c r="U217" i="1"/>
  <c r="D216" i="1"/>
  <c r="I218" i="1"/>
  <c r="N172" i="1"/>
  <c r="O171" i="1"/>
  <c r="T274" i="1"/>
  <c r="F216" i="1" l="1"/>
  <c r="J219" i="1"/>
  <c r="L216" i="1"/>
  <c r="A274" i="1"/>
  <c r="H273" i="1"/>
  <c r="N173" i="1"/>
  <c r="O172" i="1"/>
  <c r="G216" i="1"/>
  <c r="K219" i="1"/>
  <c r="E219" i="1" s="1"/>
  <c r="I219" i="1"/>
  <c r="D217" i="1"/>
  <c r="U218" i="1"/>
  <c r="T275" i="1"/>
  <c r="F217" i="1" l="1"/>
  <c r="J220" i="1"/>
  <c r="H274" i="1"/>
  <c r="A275" i="1"/>
  <c r="L217" i="1"/>
  <c r="G217" i="1"/>
  <c r="D218" i="1"/>
  <c r="U219" i="1"/>
  <c r="I220" i="1"/>
  <c r="K220" i="1"/>
  <c r="E220" i="1" s="1"/>
  <c r="N174" i="1"/>
  <c r="O173" i="1"/>
  <c r="T276" i="1"/>
  <c r="F218" i="1" l="1"/>
  <c r="J221" i="1"/>
  <c r="L218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J222" i="1"/>
  <c r="A277" i="1"/>
  <c r="H276" i="1"/>
  <c r="G219" i="1"/>
  <c r="L219" i="1"/>
  <c r="N176" i="1"/>
  <c r="O175" i="1"/>
  <c r="D220" i="1"/>
  <c r="K222" i="1"/>
  <c r="E222" i="1" s="1"/>
  <c r="U221" i="1"/>
  <c r="I222" i="1"/>
  <c r="T278" i="1"/>
  <c r="F220" i="1" l="1"/>
  <c r="J223" i="1"/>
  <c r="G220" i="1"/>
  <c r="L220" i="1"/>
  <c r="H277" i="1"/>
  <c r="A278" i="1"/>
  <c r="K223" i="1"/>
  <c r="E223" i="1" s="1"/>
  <c r="I223" i="1"/>
  <c r="D221" i="1"/>
  <c r="N177" i="1"/>
  <c r="O176" i="1"/>
  <c r="U222" i="1"/>
  <c r="T279" i="1"/>
  <c r="F221" i="1" l="1"/>
  <c r="J224" i="1"/>
  <c r="A279" i="1"/>
  <c r="H278" i="1"/>
  <c r="D222" i="1"/>
  <c r="K224" i="1"/>
  <c r="E224" i="1" s="1"/>
  <c r="I224" i="1"/>
  <c r="J225" i="1" s="1"/>
  <c r="N178" i="1"/>
  <c r="O177" i="1"/>
  <c r="L221" i="1"/>
  <c r="U223" i="1"/>
  <c r="G221" i="1"/>
  <c r="T280" i="1"/>
  <c r="F222" i="1" l="1"/>
  <c r="H279" i="1"/>
  <c r="A280" i="1"/>
  <c r="L222" i="1"/>
  <c r="K225" i="1"/>
  <c r="E225" i="1" s="1"/>
  <c r="I225" i="1"/>
  <c r="J226" i="1" s="1"/>
  <c r="D223" i="1"/>
  <c r="U224" i="1"/>
  <c r="N179" i="1"/>
  <c r="O178" i="1"/>
  <c r="G222" i="1"/>
  <c r="T281" i="1"/>
  <c r="F223" i="1" l="1"/>
  <c r="A281" i="1"/>
  <c r="H280" i="1"/>
  <c r="G223" i="1"/>
  <c r="N180" i="1"/>
  <c r="O179" i="1"/>
  <c r="K226" i="1"/>
  <c r="E226" i="1" s="1"/>
  <c r="I226" i="1"/>
  <c r="J227" i="1" s="1"/>
  <c r="U225" i="1"/>
  <c r="D224" i="1"/>
  <c r="L223" i="1"/>
  <c r="T282" i="1"/>
  <c r="F224" i="1" l="1"/>
  <c r="L224" i="1"/>
  <c r="A282" i="1"/>
  <c r="H281" i="1"/>
  <c r="G224" i="1"/>
  <c r="K227" i="1"/>
  <c r="E227" i="1" s="1"/>
  <c r="I227" i="1"/>
  <c r="J228" i="1" s="1"/>
  <c r="U226" i="1"/>
  <c r="D225" i="1"/>
  <c r="F225" i="1" s="1"/>
  <c r="N181" i="1"/>
  <c r="O180" i="1"/>
  <c r="T283" i="1"/>
  <c r="A283" i="1" l="1"/>
  <c r="H282" i="1"/>
  <c r="G225" i="1"/>
  <c r="N182" i="1"/>
  <c r="O181" i="1"/>
  <c r="K228" i="1"/>
  <c r="E228" i="1" s="1"/>
  <c r="I228" i="1"/>
  <c r="J229" i="1" s="1"/>
  <c r="L225" i="1"/>
  <c r="U227" i="1"/>
  <c r="D226" i="1"/>
  <c r="F226" i="1" s="1"/>
  <c r="T284" i="1"/>
  <c r="L226" i="1" l="1"/>
  <c r="G226" i="1"/>
  <c r="A284" i="1"/>
  <c r="H283" i="1"/>
  <c r="I229" i="1"/>
  <c r="J230" i="1" s="1"/>
  <c r="K229" i="1"/>
  <c r="E229" i="1" s="1"/>
  <c r="U228" i="1"/>
  <c r="D227" i="1"/>
  <c r="F227" i="1" s="1"/>
  <c r="N183" i="1"/>
  <c r="O182" i="1"/>
  <c r="T285" i="1"/>
  <c r="A285" i="1" l="1"/>
  <c r="H284" i="1"/>
  <c r="G227" i="1"/>
  <c r="L227" i="1"/>
  <c r="N184" i="1"/>
  <c r="O183" i="1"/>
  <c r="U229" i="1"/>
  <c r="K230" i="1"/>
  <c r="E230" i="1" s="1"/>
  <c r="I230" i="1"/>
  <c r="J231" i="1" s="1"/>
  <c r="D228" i="1"/>
  <c r="F228" i="1" s="1"/>
  <c r="T286" i="1"/>
  <c r="L228" i="1" l="1"/>
  <c r="A286" i="1"/>
  <c r="H285" i="1"/>
  <c r="U230" i="1"/>
  <c r="K231" i="1"/>
  <c r="E231" i="1" s="1"/>
  <c r="I231" i="1"/>
  <c r="J232" i="1" s="1"/>
  <c r="G228" i="1"/>
  <c r="D229" i="1"/>
  <c r="F229" i="1" s="1"/>
  <c r="N185" i="1"/>
  <c r="O184" i="1"/>
  <c r="T287" i="1"/>
  <c r="A287" i="1" l="1"/>
  <c r="H286" i="1"/>
  <c r="L229" i="1"/>
  <c r="G229" i="1"/>
  <c r="N186" i="1"/>
  <c r="O185" i="1"/>
  <c r="U231" i="1"/>
  <c r="I232" i="1"/>
  <c r="J233" i="1" s="1"/>
  <c r="K232" i="1"/>
  <c r="E232" i="1" s="1"/>
  <c r="D230" i="1"/>
  <c r="F230" i="1" s="1"/>
  <c r="T288" i="1"/>
  <c r="L230" i="1" l="1"/>
  <c r="G230" i="1"/>
  <c r="A288" i="1"/>
  <c r="H287" i="1"/>
  <c r="D231" i="1"/>
  <c r="F231" i="1" s="1"/>
  <c r="U232" i="1"/>
  <c r="K233" i="1"/>
  <c r="E233" i="1" s="1"/>
  <c r="I233" i="1"/>
  <c r="J234" i="1" s="1"/>
  <c r="N187" i="1"/>
  <c r="O186" i="1"/>
  <c r="T289" i="1"/>
  <c r="A289" i="1" l="1"/>
  <c r="H288" i="1"/>
  <c r="L231" i="1"/>
  <c r="G231" i="1"/>
  <c r="D232" i="1"/>
  <c r="F232" i="1" s="1"/>
  <c r="I234" i="1"/>
  <c r="J235" i="1" s="1"/>
  <c r="K234" i="1"/>
  <c r="E234" i="1" s="1"/>
  <c r="N188" i="1"/>
  <c r="O187" i="1"/>
  <c r="U233" i="1"/>
  <c r="T290" i="1"/>
  <c r="L232" i="1" l="1"/>
  <c r="G232" i="1"/>
  <c r="H289" i="1"/>
  <c r="A290" i="1"/>
  <c r="I235" i="1"/>
  <c r="J236" i="1" s="1"/>
  <c r="K235" i="1"/>
  <c r="E235" i="1" s="1"/>
  <c r="D233" i="1"/>
  <c r="F233" i="1" s="1"/>
  <c r="U234" i="1"/>
  <c r="N189" i="1"/>
  <c r="O188" i="1"/>
  <c r="T291" i="1"/>
  <c r="A291" i="1" l="1"/>
  <c r="H290" i="1"/>
  <c r="L233" i="1"/>
  <c r="N190" i="1"/>
  <c r="O189" i="1"/>
  <c r="K236" i="1"/>
  <c r="E236" i="1" s="1"/>
  <c r="I236" i="1"/>
  <c r="J237" i="1" s="1"/>
  <c r="D234" i="1"/>
  <c r="F234" i="1" s="1"/>
  <c r="G233" i="1"/>
  <c r="U235" i="1"/>
  <c r="T292" i="1"/>
  <c r="A292" i="1" l="1"/>
  <c r="H291" i="1"/>
  <c r="I237" i="1"/>
  <c r="J238" i="1" s="1"/>
  <c r="K237" i="1"/>
  <c r="E237" i="1" s="1"/>
  <c r="G234" i="1"/>
  <c r="U236" i="1"/>
  <c r="D235" i="1"/>
  <c r="F235" i="1" s="1"/>
  <c r="L234" i="1"/>
  <c r="N191" i="1"/>
  <c r="O190" i="1"/>
  <c r="T293" i="1"/>
  <c r="H292" i="1" l="1"/>
  <c r="A293" i="1"/>
  <c r="L235" i="1"/>
  <c r="N192" i="1"/>
  <c r="O191" i="1"/>
  <c r="U237" i="1"/>
  <c r="D236" i="1"/>
  <c r="F236" i="1" s="1"/>
  <c r="G235" i="1"/>
  <c r="K238" i="1"/>
  <c r="E238" i="1" s="1"/>
  <c r="I238" i="1"/>
  <c r="J239" i="1" s="1"/>
  <c r="T294" i="1"/>
  <c r="A294" i="1" l="1"/>
  <c r="H293" i="1"/>
  <c r="G236" i="1"/>
  <c r="D237" i="1"/>
  <c r="F237" i="1" s="1"/>
  <c r="U238" i="1"/>
  <c r="K239" i="1"/>
  <c r="E239" i="1" s="1"/>
  <c r="I239" i="1"/>
  <c r="J240" i="1" s="1"/>
  <c r="N193" i="1"/>
  <c r="O192" i="1"/>
  <c r="L236" i="1"/>
  <c r="T295" i="1"/>
  <c r="L237" i="1" l="1"/>
  <c r="A295" i="1"/>
  <c r="H294" i="1"/>
  <c r="G237" i="1"/>
  <c r="N194" i="1"/>
  <c r="O193" i="1"/>
  <c r="D238" i="1"/>
  <c r="F238" i="1" s="1"/>
  <c r="K240" i="1"/>
  <c r="E240" i="1" s="1"/>
  <c r="I240" i="1"/>
  <c r="J241" i="1" s="1"/>
  <c r="U239" i="1"/>
  <c r="T296" i="1"/>
  <c r="L238" i="1" l="1"/>
  <c r="H295" i="1"/>
  <c r="A296" i="1"/>
  <c r="U240" i="1"/>
  <c r="D239" i="1"/>
  <c r="F239" i="1" s="1"/>
  <c r="G238" i="1"/>
  <c r="K241" i="1"/>
  <c r="E241" i="1" s="1"/>
  <c r="I241" i="1"/>
  <c r="J242" i="1" s="1"/>
  <c r="N195" i="1"/>
  <c r="O194" i="1"/>
  <c r="T297" i="1"/>
  <c r="L239" i="1" l="1"/>
  <c r="H296" i="1"/>
  <c r="A297" i="1"/>
  <c r="G239" i="1"/>
  <c r="N196" i="1"/>
  <c r="O195" i="1"/>
  <c r="K242" i="1"/>
  <c r="E242" i="1" s="1"/>
  <c r="I242" i="1"/>
  <c r="J243" i="1" s="1"/>
  <c r="U241" i="1"/>
  <c r="D240" i="1"/>
  <c r="F240" i="1" s="1"/>
  <c r="T298" i="1"/>
  <c r="A298" i="1" l="1"/>
  <c r="H297" i="1"/>
  <c r="I243" i="1"/>
  <c r="J244" i="1" s="1"/>
  <c r="K243" i="1"/>
  <c r="E243" i="1" s="1"/>
  <c r="D241" i="1"/>
  <c r="F241" i="1" s="1"/>
  <c r="L240" i="1"/>
  <c r="U242" i="1"/>
  <c r="G240" i="1"/>
  <c r="N197" i="1"/>
  <c r="O196" i="1"/>
  <c r="T299" i="1"/>
  <c r="L241" i="1" l="1"/>
  <c r="H298" i="1"/>
  <c r="A299" i="1"/>
  <c r="G241" i="1"/>
  <c r="D242" i="1"/>
  <c r="F242" i="1" s="1"/>
  <c r="U243" i="1"/>
  <c r="N198" i="1"/>
  <c r="O197" i="1"/>
  <c r="K244" i="1"/>
  <c r="E244" i="1" s="1"/>
  <c r="I244" i="1"/>
  <c r="J245" i="1" s="1"/>
  <c r="T300" i="1"/>
  <c r="G242" i="1" l="1"/>
  <c r="A300" i="1"/>
  <c r="H299" i="1"/>
  <c r="L242" i="1"/>
  <c r="D243" i="1"/>
  <c r="F243" i="1" s="1"/>
  <c r="U244" i="1"/>
  <c r="I245" i="1"/>
  <c r="J246" i="1" s="1"/>
  <c r="K245" i="1"/>
  <c r="E245" i="1" s="1"/>
  <c r="N199" i="1"/>
  <c r="O198" i="1"/>
  <c r="T301" i="1"/>
  <c r="A301" i="1" l="1"/>
  <c r="H300" i="1"/>
  <c r="K246" i="1"/>
  <c r="E246" i="1" s="1"/>
  <c r="U245" i="1"/>
  <c r="N200" i="1"/>
  <c r="O199" i="1"/>
  <c r="I246" i="1"/>
  <c r="J247" i="1" s="1"/>
  <c r="G243" i="1"/>
  <c r="L243" i="1"/>
  <c r="D244" i="1"/>
  <c r="F244" i="1" s="1"/>
  <c r="T302" i="1"/>
  <c r="A302" i="1" l="1"/>
  <c r="H301" i="1"/>
  <c r="L244" i="1"/>
  <c r="G244" i="1"/>
  <c r="D245" i="1"/>
  <c r="F245" i="1" s="1"/>
  <c r="U246" i="1"/>
  <c r="N201" i="1"/>
  <c r="O200" i="1"/>
  <c r="K247" i="1"/>
  <c r="E247" i="1" s="1"/>
  <c r="I247" i="1"/>
  <c r="J248" i="1" s="1"/>
  <c r="T303" i="1"/>
  <c r="L245" i="1" l="1"/>
  <c r="A303" i="1"/>
  <c r="H302" i="1"/>
  <c r="G245" i="1"/>
  <c r="U247" i="1"/>
  <c r="D246" i="1"/>
  <c r="F246" i="1" s="1"/>
  <c r="K248" i="1"/>
  <c r="E248" i="1" s="1"/>
  <c r="I248" i="1"/>
  <c r="J249" i="1" s="1"/>
  <c r="N202" i="1"/>
  <c r="O201" i="1"/>
  <c r="T304" i="1"/>
  <c r="L246" i="1" l="1"/>
  <c r="H303" i="1"/>
  <c r="A304" i="1"/>
  <c r="N203" i="1"/>
  <c r="O202" i="1"/>
  <c r="G246" i="1"/>
  <c r="U248" i="1"/>
  <c r="D247" i="1"/>
  <c r="F247" i="1" s="1"/>
  <c r="K249" i="1"/>
  <c r="E249" i="1" s="1"/>
  <c r="I249" i="1"/>
  <c r="J250" i="1" s="1"/>
  <c r="T305" i="1"/>
  <c r="A305" i="1" l="1"/>
  <c r="H304" i="1"/>
  <c r="L247" i="1"/>
  <c r="G247" i="1"/>
  <c r="U249" i="1"/>
  <c r="D248" i="1"/>
  <c r="F248" i="1" s="1"/>
  <c r="N204" i="1"/>
  <c r="O203" i="1"/>
  <c r="K250" i="1"/>
  <c r="E250" i="1" s="1"/>
  <c r="I250" i="1"/>
  <c r="J251" i="1" s="1"/>
  <c r="T306" i="1"/>
  <c r="H305" i="1" l="1"/>
  <c r="A306" i="1"/>
  <c r="N205" i="1"/>
  <c r="O204" i="1"/>
  <c r="L248" i="1"/>
  <c r="K251" i="1"/>
  <c r="E251" i="1" s="1"/>
  <c r="I251" i="1"/>
  <c r="J252" i="1" s="1"/>
  <c r="G248" i="1"/>
  <c r="D249" i="1"/>
  <c r="F249" i="1" s="1"/>
  <c r="U250" i="1"/>
  <c r="T307" i="1"/>
  <c r="A307" i="1" l="1"/>
  <c r="H306" i="1"/>
  <c r="L249" i="1"/>
  <c r="G249" i="1"/>
  <c r="I252" i="1"/>
  <c r="J253" i="1" s="1"/>
  <c r="K252" i="1"/>
  <c r="E252" i="1" s="1"/>
  <c r="D250" i="1"/>
  <c r="F250" i="1" s="1"/>
  <c r="U251" i="1"/>
  <c r="N206" i="1"/>
  <c r="O205" i="1"/>
  <c r="T308" i="1"/>
  <c r="G250" i="1" l="1"/>
  <c r="A308" i="1"/>
  <c r="H307" i="1"/>
  <c r="N207" i="1"/>
  <c r="O206" i="1"/>
  <c r="D251" i="1"/>
  <c r="F251" i="1" s="1"/>
  <c r="U252" i="1"/>
  <c r="K253" i="1"/>
  <c r="E253" i="1" s="1"/>
  <c r="I253" i="1"/>
  <c r="J254" i="1" s="1"/>
  <c r="L250" i="1"/>
  <c r="T309" i="1"/>
  <c r="G251" i="1" l="1"/>
  <c r="A309" i="1"/>
  <c r="H308" i="1"/>
  <c r="L251" i="1"/>
  <c r="D252" i="1"/>
  <c r="F252" i="1" s="1"/>
  <c r="K254" i="1"/>
  <c r="E254" i="1" s="1"/>
  <c r="I254" i="1"/>
  <c r="J255" i="1" s="1"/>
  <c r="U253" i="1"/>
  <c r="N208" i="1"/>
  <c r="O207" i="1"/>
  <c r="T310" i="1"/>
  <c r="H309" i="1" l="1"/>
  <c r="A310" i="1"/>
  <c r="G252" i="1"/>
  <c r="D253" i="1"/>
  <c r="F253" i="1" s="1"/>
  <c r="L252" i="1"/>
  <c r="K255" i="1"/>
  <c r="E255" i="1" s="1"/>
  <c r="I255" i="1"/>
  <c r="J256" i="1" s="1"/>
  <c r="U254" i="1"/>
  <c r="N209" i="1"/>
  <c r="O208" i="1"/>
  <c r="T311" i="1"/>
  <c r="L253" i="1" l="1"/>
  <c r="G253" i="1"/>
  <c r="A311" i="1"/>
  <c r="H310" i="1"/>
  <c r="N210" i="1"/>
  <c r="O209" i="1"/>
  <c r="U255" i="1"/>
  <c r="D254" i="1"/>
  <c r="F254" i="1" s="1"/>
  <c r="K256" i="1"/>
  <c r="E256" i="1" s="1"/>
  <c r="I256" i="1"/>
  <c r="J257" i="1" s="1"/>
  <c r="T312" i="1"/>
  <c r="A312" i="1" l="1"/>
  <c r="H311" i="1"/>
  <c r="G254" i="1"/>
  <c r="U256" i="1"/>
  <c r="D255" i="1"/>
  <c r="F255" i="1" s="1"/>
  <c r="I257" i="1"/>
  <c r="J258" i="1" s="1"/>
  <c r="K257" i="1"/>
  <c r="E257" i="1" s="1"/>
  <c r="L254" i="1"/>
  <c r="N211" i="1"/>
  <c r="O210" i="1"/>
  <c r="T313" i="1"/>
  <c r="L255" i="1" l="1"/>
  <c r="H312" i="1"/>
  <c r="A313" i="1"/>
  <c r="G255" i="1"/>
  <c r="N212" i="1"/>
  <c r="O211" i="1"/>
  <c r="U257" i="1"/>
  <c r="D256" i="1"/>
  <c r="F256" i="1" s="1"/>
  <c r="K258" i="1"/>
  <c r="E258" i="1" s="1"/>
  <c r="I258" i="1"/>
  <c r="J259" i="1" s="1"/>
  <c r="T314" i="1"/>
  <c r="H313" i="1" l="1"/>
  <c r="A314" i="1"/>
  <c r="G256" i="1"/>
  <c r="L256" i="1"/>
  <c r="D257" i="1"/>
  <c r="F257" i="1" s="1"/>
  <c r="U258" i="1"/>
  <c r="N213" i="1"/>
  <c r="O212" i="1"/>
  <c r="K259" i="1"/>
  <c r="E259" i="1" s="1"/>
  <c r="I259" i="1"/>
  <c r="J260" i="1" s="1"/>
  <c r="T315" i="1"/>
  <c r="A315" i="1" l="1"/>
  <c r="H314" i="1"/>
  <c r="L257" i="1"/>
  <c r="G257" i="1"/>
  <c r="K260" i="1"/>
  <c r="E260" i="1" s="1"/>
  <c r="I260" i="1"/>
  <c r="J261" i="1" s="1"/>
  <c r="D258" i="1"/>
  <c r="F258" i="1" s="1"/>
  <c r="N214" i="1"/>
  <c r="O213" i="1"/>
  <c r="U259" i="1"/>
  <c r="T316" i="1"/>
  <c r="A316" i="1" l="1"/>
  <c r="H315" i="1"/>
  <c r="D259" i="1"/>
  <c r="F259" i="1" s="1"/>
  <c r="K261" i="1"/>
  <c r="E261" i="1" s="1"/>
  <c r="I261" i="1"/>
  <c r="J262" i="1" s="1"/>
  <c r="N215" i="1"/>
  <c r="O214" i="1"/>
  <c r="G258" i="1"/>
  <c r="U260" i="1"/>
  <c r="L258" i="1"/>
  <c r="T317" i="1"/>
  <c r="H316" i="1" l="1"/>
  <c r="A317" i="1"/>
  <c r="L259" i="1"/>
  <c r="G259" i="1"/>
  <c r="D260" i="1"/>
  <c r="F260" i="1" s="1"/>
  <c r="K262" i="1"/>
  <c r="E262" i="1" s="1"/>
  <c r="I262" i="1"/>
  <c r="J263" i="1" s="1"/>
  <c r="U261" i="1"/>
  <c r="N216" i="1"/>
  <c r="O215" i="1"/>
  <c r="T318" i="1"/>
  <c r="L260" i="1" l="1"/>
  <c r="A318" i="1"/>
  <c r="H317" i="1"/>
  <c r="G260" i="1"/>
  <c r="U262" i="1"/>
  <c r="N217" i="1"/>
  <c r="O216" i="1"/>
  <c r="D261" i="1"/>
  <c r="F261" i="1" s="1"/>
  <c r="K263" i="1"/>
  <c r="E263" i="1" s="1"/>
  <c r="I263" i="1"/>
  <c r="J264" i="1" s="1"/>
  <c r="T319" i="1"/>
  <c r="A319" i="1" l="1"/>
  <c r="H318" i="1"/>
  <c r="L261" i="1"/>
  <c r="G261" i="1"/>
  <c r="I264" i="1"/>
  <c r="J265" i="1" s="1"/>
  <c r="K264" i="1"/>
  <c r="E264" i="1" s="1"/>
  <c r="U263" i="1"/>
  <c r="N218" i="1"/>
  <c r="O217" i="1"/>
  <c r="D262" i="1"/>
  <c r="F262" i="1" s="1"/>
  <c r="T320" i="1"/>
  <c r="H319" i="1" l="1"/>
  <c r="A320" i="1"/>
  <c r="L262" i="1"/>
  <c r="G262" i="1"/>
  <c r="D263" i="1"/>
  <c r="F263" i="1" s="1"/>
  <c r="N219" i="1"/>
  <c r="O218" i="1"/>
  <c r="U264" i="1"/>
  <c r="K265" i="1"/>
  <c r="E265" i="1" s="1"/>
  <c r="I265" i="1"/>
  <c r="J266" i="1" s="1"/>
  <c r="T321" i="1"/>
  <c r="A321" i="1" l="1"/>
  <c r="H320" i="1"/>
  <c r="L263" i="1"/>
  <c r="G263" i="1"/>
  <c r="K266" i="1"/>
  <c r="E266" i="1" s="1"/>
  <c r="I266" i="1"/>
  <c r="J267" i="1" s="1"/>
  <c r="U265" i="1"/>
  <c r="D264" i="1"/>
  <c r="F264" i="1" s="1"/>
  <c r="N220" i="1"/>
  <c r="O219" i="1"/>
  <c r="T322" i="1"/>
  <c r="A322" i="1" l="1"/>
  <c r="H321" i="1"/>
  <c r="G264" i="1"/>
  <c r="L264" i="1"/>
  <c r="N221" i="1"/>
  <c r="O220" i="1"/>
  <c r="D265" i="1"/>
  <c r="F265" i="1" s="1"/>
  <c r="K267" i="1"/>
  <c r="E267" i="1" s="1"/>
  <c r="I267" i="1"/>
  <c r="J268" i="1" s="1"/>
  <c r="U266" i="1"/>
  <c r="T323" i="1"/>
  <c r="L265" i="1" l="1"/>
  <c r="G265" i="1"/>
  <c r="H322" i="1"/>
  <c r="A323" i="1"/>
  <c r="D266" i="1"/>
  <c r="F266" i="1" s="1"/>
  <c r="K268" i="1"/>
  <c r="E268" i="1" s="1"/>
  <c r="I268" i="1"/>
  <c r="J269" i="1" s="1"/>
  <c r="U267" i="1"/>
  <c r="N222" i="1"/>
  <c r="O221" i="1"/>
  <c r="T324" i="1"/>
  <c r="H323" i="1" l="1"/>
  <c r="A324" i="1"/>
  <c r="G266" i="1"/>
  <c r="N223" i="1"/>
  <c r="O222" i="1"/>
  <c r="U268" i="1"/>
  <c r="D267" i="1"/>
  <c r="F267" i="1" s="1"/>
  <c r="I269" i="1"/>
  <c r="J270" i="1" s="1"/>
  <c r="K269" i="1"/>
  <c r="E269" i="1" s="1"/>
  <c r="L266" i="1"/>
  <c r="T325" i="1"/>
  <c r="H324" i="1" l="1"/>
  <c r="A325" i="1"/>
  <c r="L267" i="1"/>
  <c r="G267" i="1"/>
  <c r="U269" i="1"/>
  <c r="D268" i="1"/>
  <c r="F268" i="1" s="1"/>
  <c r="K270" i="1"/>
  <c r="E270" i="1" s="1"/>
  <c r="I270" i="1"/>
  <c r="J271" i="1" s="1"/>
  <c r="N224" i="1"/>
  <c r="O223" i="1"/>
  <c r="T326" i="1"/>
  <c r="H325" i="1" l="1"/>
  <c r="A326" i="1"/>
  <c r="L268" i="1"/>
  <c r="G268" i="1"/>
  <c r="N225" i="1"/>
  <c r="O224" i="1"/>
  <c r="K271" i="1"/>
  <c r="E271" i="1" s="1"/>
  <c r="I271" i="1"/>
  <c r="J272" i="1" s="1"/>
  <c r="U270" i="1"/>
  <c r="D269" i="1"/>
  <c r="F269" i="1" s="1"/>
  <c r="T327" i="1"/>
  <c r="G269" i="1" l="1"/>
  <c r="L269" i="1"/>
  <c r="H326" i="1"/>
  <c r="A327" i="1"/>
  <c r="K272" i="1"/>
  <c r="E272" i="1" s="1"/>
  <c r="I272" i="1"/>
  <c r="J273" i="1" s="1"/>
  <c r="U271" i="1"/>
  <c r="D270" i="1"/>
  <c r="F270" i="1" s="1"/>
  <c r="N226" i="1"/>
  <c r="O225" i="1"/>
  <c r="T328" i="1"/>
  <c r="H327" i="1" l="1"/>
  <c r="A328" i="1"/>
  <c r="G270" i="1"/>
  <c r="L270" i="1"/>
  <c r="D271" i="1"/>
  <c r="F271" i="1" s="1"/>
  <c r="K273" i="1"/>
  <c r="E273" i="1" s="1"/>
  <c r="I273" i="1"/>
  <c r="J274" i="1" s="1"/>
  <c r="N227" i="1"/>
  <c r="O226" i="1"/>
  <c r="U272" i="1"/>
  <c r="T329" i="1"/>
  <c r="H328" i="1" l="1"/>
  <c r="A329" i="1"/>
  <c r="G271" i="1"/>
  <c r="L271" i="1"/>
  <c r="D272" i="1"/>
  <c r="F272" i="1" s="1"/>
  <c r="U273" i="1"/>
  <c r="N228" i="1"/>
  <c r="O227" i="1"/>
  <c r="K274" i="1"/>
  <c r="E274" i="1" s="1"/>
  <c r="I274" i="1"/>
  <c r="J275" i="1" s="1"/>
  <c r="T330" i="1"/>
  <c r="L272" i="1" l="1"/>
  <c r="A330" i="1"/>
  <c r="H329" i="1"/>
  <c r="G272" i="1"/>
  <c r="I275" i="1"/>
  <c r="J276" i="1" s="1"/>
  <c r="K275" i="1"/>
  <c r="E275" i="1" s="1"/>
  <c r="D273" i="1"/>
  <c r="F273" i="1" s="1"/>
  <c r="U274" i="1"/>
  <c r="N229" i="1"/>
  <c r="O228" i="1"/>
  <c r="T331" i="1"/>
  <c r="H330" i="1" l="1"/>
  <c r="A331" i="1"/>
  <c r="L273" i="1"/>
  <c r="N230" i="1"/>
  <c r="O229" i="1"/>
  <c r="U275" i="1"/>
  <c r="D274" i="1"/>
  <c r="F274" i="1" s="1"/>
  <c r="K276" i="1"/>
  <c r="E276" i="1" s="1"/>
  <c r="I276" i="1"/>
  <c r="J277" i="1" s="1"/>
  <c r="G273" i="1"/>
  <c r="T332" i="1"/>
  <c r="H331" i="1" l="1"/>
  <c r="A332" i="1"/>
  <c r="K277" i="1"/>
  <c r="E277" i="1" s="1"/>
  <c r="I277" i="1"/>
  <c r="J278" i="1" s="1"/>
  <c r="D275" i="1"/>
  <c r="F275" i="1" s="1"/>
  <c r="U276" i="1"/>
  <c r="L274" i="1"/>
  <c r="G274" i="1"/>
  <c r="N231" i="1"/>
  <c r="O230" i="1"/>
  <c r="T333" i="1"/>
  <c r="G275" i="1" l="1"/>
  <c r="A333" i="1"/>
  <c r="H332" i="1"/>
  <c r="N232" i="1"/>
  <c r="O231" i="1"/>
  <c r="I278" i="1"/>
  <c r="J279" i="1" s="1"/>
  <c r="K278" i="1"/>
  <c r="E278" i="1" s="1"/>
  <c r="D276" i="1"/>
  <c r="F276" i="1" s="1"/>
  <c r="L275" i="1"/>
  <c r="U277" i="1"/>
  <c r="T334" i="1"/>
  <c r="H333" i="1" l="1"/>
  <c r="A334" i="1"/>
  <c r="G276" i="1"/>
  <c r="D277" i="1"/>
  <c r="F277" i="1" s="1"/>
  <c r="K279" i="1"/>
  <c r="E279" i="1" s="1"/>
  <c r="U278" i="1"/>
  <c r="L276" i="1"/>
  <c r="I279" i="1"/>
  <c r="J280" i="1" s="1"/>
  <c r="N233" i="1"/>
  <c r="O232" i="1"/>
  <c r="T335" i="1"/>
  <c r="A335" i="1" l="1"/>
  <c r="H334" i="1"/>
  <c r="D278" i="1"/>
  <c r="F278" i="1" s="1"/>
  <c r="N234" i="1"/>
  <c r="O233" i="1"/>
  <c r="U279" i="1"/>
  <c r="K280" i="1"/>
  <c r="E280" i="1" s="1"/>
  <c r="I280" i="1"/>
  <c r="J281" i="1" s="1"/>
  <c r="L277" i="1"/>
  <c r="G277" i="1"/>
  <c r="T336" i="1"/>
  <c r="L278" i="1" l="1"/>
  <c r="G278" i="1"/>
  <c r="A336" i="1"/>
  <c r="H335" i="1"/>
  <c r="D279" i="1"/>
  <c r="F279" i="1" s="1"/>
  <c r="K281" i="1"/>
  <c r="E281" i="1" s="1"/>
  <c r="I281" i="1"/>
  <c r="J282" i="1" s="1"/>
  <c r="N235" i="1"/>
  <c r="O234" i="1"/>
  <c r="U280" i="1"/>
  <c r="T337" i="1"/>
  <c r="G279" i="1" l="1"/>
  <c r="A337" i="1"/>
  <c r="H336" i="1"/>
  <c r="L279" i="1"/>
  <c r="K282" i="1"/>
  <c r="E282" i="1" s="1"/>
  <c r="I282" i="1"/>
  <c r="J283" i="1" s="1"/>
  <c r="U281" i="1"/>
  <c r="D280" i="1"/>
  <c r="F280" i="1" s="1"/>
  <c r="N236" i="1"/>
  <c r="O235" i="1"/>
  <c r="T338" i="1"/>
  <c r="A338" i="1" l="1"/>
  <c r="H337" i="1"/>
  <c r="L280" i="1"/>
  <c r="D281" i="1"/>
  <c r="F281" i="1" s="1"/>
  <c r="N237" i="1"/>
  <c r="O236" i="1"/>
  <c r="I283" i="1"/>
  <c r="J284" i="1" s="1"/>
  <c r="K283" i="1"/>
  <c r="E283" i="1" s="1"/>
  <c r="U282" i="1"/>
  <c r="G280" i="1"/>
  <c r="T339" i="1"/>
  <c r="L281" i="1" l="1"/>
  <c r="A339" i="1"/>
  <c r="H338" i="1"/>
  <c r="G281" i="1"/>
  <c r="I284" i="1"/>
  <c r="J285" i="1" s="1"/>
  <c r="K284" i="1"/>
  <c r="E284" i="1" s="1"/>
  <c r="D282" i="1"/>
  <c r="F282" i="1" s="1"/>
  <c r="U283" i="1"/>
  <c r="N238" i="1"/>
  <c r="O237" i="1"/>
  <c r="T340" i="1"/>
  <c r="A340" i="1" l="1"/>
  <c r="H339" i="1"/>
  <c r="G282" i="1"/>
  <c r="N239" i="1"/>
  <c r="O238" i="1"/>
  <c r="D283" i="1"/>
  <c r="F283" i="1" s="1"/>
  <c r="U284" i="1"/>
  <c r="K285" i="1"/>
  <c r="E285" i="1" s="1"/>
  <c r="I285" i="1"/>
  <c r="J286" i="1" s="1"/>
  <c r="L282" i="1"/>
  <c r="T341" i="1"/>
  <c r="L283" i="1" l="1"/>
  <c r="G283" i="1"/>
  <c r="H340" i="1"/>
  <c r="A341" i="1"/>
  <c r="D284" i="1"/>
  <c r="F284" i="1" s="1"/>
  <c r="K286" i="1"/>
  <c r="E286" i="1" s="1"/>
  <c r="I286" i="1"/>
  <c r="J287" i="1" s="1"/>
  <c r="U285" i="1"/>
  <c r="N240" i="1"/>
  <c r="O239" i="1"/>
  <c r="T342" i="1"/>
  <c r="H341" i="1" l="1"/>
  <c r="A342" i="1"/>
  <c r="U286" i="1"/>
  <c r="N241" i="1"/>
  <c r="O240" i="1"/>
  <c r="D285" i="1"/>
  <c r="F285" i="1" s="1"/>
  <c r="G284" i="1"/>
  <c r="K287" i="1"/>
  <c r="E287" i="1" s="1"/>
  <c r="I287" i="1"/>
  <c r="J288" i="1" s="1"/>
  <c r="L284" i="1"/>
  <c r="T343" i="1"/>
  <c r="A343" i="1" l="1"/>
  <c r="H342" i="1"/>
  <c r="L285" i="1"/>
  <c r="K288" i="1"/>
  <c r="E288" i="1" s="1"/>
  <c r="I288" i="1"/>
  <c r="J289" i="1" s="1"/>
  <c r="N242" i="1"/>
  <c r="O241" i="1"/>
  <c r="U287" i="1"/>
  <c r="G285" i="1"/>
  <c r="D286" i="1"/>
  <c r="F286" i="1" s="1"/>
  <c r="T344" i="1"/>
  <c r="L286" i="1" l="1"/>
  <c r="G286" i="1"/>
  <c r="A344" i="1"/>
  <c r="H343" i="1"/>
  <c r="N243" i="1"/>
  <c r="O242" i="1"/>
  <c r="K289" i="1"/>
  <c r="E289" i="1" s="1"/>
  <c r="I289" i="1"/>
  <c r="J290" i="1" s="1"/>
  <c r="U288" i="1"/>
  <c r="D287" i="1"/>
  <c r="F287" i="1" s="1"/>
  <c r="T345" i="1"/>
  <c r="A345" i="1" l="1"/>
  <c r="H344" i="1"/>
  <c r="G287" i="1"/>
  <c r="U289" i="1"/>
  <c r="D288" i="1"/>
  <c r="F288" i="1" s="1"/>
  <c r="N244" i="1"/>
  <c r="O243" i="1"/>
  <c r="L287" i="1"/>
  <c r="K290" i="1"/>
  <c r="E290" i="1" s="1"/>
  <c r="I290" i="1"/>
  <c r="J291" i="1" s="1"/>
  <c r="T346" i="1"/>
  <c r="L288" i="1" l="1"/>
  <c r="G288" i="1"/>
  <c r="H345" i="1"/>
  <c r="A346" i="1"/>
  <c r="K291" i="1"/>
  <c r="E291" i="1" s="1"/>
  <c r="I291" i="1"/>
  <c r="J292" i="1" s="1"/>
  <c r="U290" i="1"/>
  <c r="D289" i="1"/>
  <c r="F289" i="1" s="1"/>
  <c r="N245" i="1"/>
  <c r="O244" i="1"/>
  <c r="T347" i="1"/>
  <c r="H346" i="1" l="1"/>
  <c r="A347" i="1"/>
  <c r="L289" i="1"/>
  <c r="N246" i="1"/>
  <c r="O245" i="1"/>
  <c r="D290" i="1"/>
  <c r="F290" i="1" s="1"/>
  <c r="G289" i="1"/>
  <c r="K292" i="1"/>
  <c r="E292" i="1" s="1"/>
  <c r="I292" i="1"/>
  <c r="J293" i="1" s="1"/>
  <c r="U291" i="1"/>
  <c r="T348" i="1"/>
  <c r="A348" i="1" l="1"/>
  <c r="H347" i="1"/>
  <c r="D291" i="1"/>
  <c r="F291" i="1" s="1"/>
  <c r="K293" i="1"/>
  <c r="E293" i="1" s="1"/>
  <c r="I293" i="1"/>
  <c r="J294" i="1" s="1"/>
  <c r="G290" i="1"/>
  <c r="L290" i="1"/>
  <c r="U292" i="1"/>
  <c r="N247" i="1"/>
  <c r="O246" i="1"/>
  <c r="T349" i="1"/>
  <c r="L291" i="1" l="1"/>
  <c r="G291" i="1"/>
  <c r="A349" i="1"/>
  <c r="H348" i="1"/>
  <c r="K294" i="1"/>
  <c r="E294" i="1" s="1"/>
  <c r="I294" i="1"/>
  <c r="J295" i="1" s="1"/>
  <c r="N248" i="1"/>
  <c r="O247" i="1"/>
  <c r="U293" i="1"/>
  <c r="D292" i="1"/>
  <c r="F292" i="1" s="1"/>
  <c r="T350" i="1"/>
  <c r="L292" i="1" l="1"/>
  <c r="G292" i="1"/>
  <c r="A350" i="1"/>
  <c r="H349" i="1"/>
  <c r="N249" i="1"/>
  <c r="O248" i="1"/>
  <c r="K295" i="1"/>
  <c r="E295" i="1" s="1"/>
  <c r="I295" i="1"/>
  <c r="J296" i="1" s="1"/>
  <c r="D293" i="1"/>
  <c r="F293" i="1" s="1"/>
  <c r="U294" i="1"/>
  <c r="T351" i="1"/>
  <c r="A351" i="1" l="1"/>
  <c r="H350" i="1"/>
  <c r="D294" i="1"/>
  <c r="F294" i="1" s="1"/>
  <c r="L293" i="1"/>
  <c r="U295" i="1"/>
  <c r="G293" i="1"/>
  <c r="I296" i="1"/>
  <c r="J297" i="1" s="1"/>
  <c r="K296" i="1"/>
  <c r="E296" i="1" s="1"/>
  <c r="N250" i="1"/>
  <c r="O249" i="1"/>
  <c r="T352" i="1"/>
  <c r="A352" i="1" l="1"/>
  <c r="H351" i="1"/>
  <c r="L294" i="1"/>
  <c r="G294" i="1"/>
  <c r="N251" i="1"/>
  <c r="O250" i="1"/>
  <c r="D295" i="1"/>
  <c r="F295" i="1" s="1"/>
  <c r="K297" i="1"/>
  <c r="E297" i="1" s="1"/>
  <c r="U296" i="1"/>
  <c r="I297" i="1"/>
  <c r="J298" i="1" s="1"/>
  <c r="T353" i="1"/>
  <c r="G295" i="1" l="1"/>
  <c r="A353" i="1"/>
  <c r="H352" i="1"/>
  <c r="K298" i="1"/>
  <c r="E298" i="1" s="1"/>
  <c r="I298" i="1"/>
  <c r="J299" i="1" s="1"/>
  <c r="L295" i="1"/>
  <c r="D296" i="1"/>
  <c r="F296" i="1" s="1"/>
  <c r="U297" i="1"/>
  <c r="N252" i="1"/>
  <c r="O251" i="1"/>
  <c r="T354" i="1"/>
  <c r="A354" i="1" l="1"/>
  <c r="H353" i="1"/>
  <c r="N253" i="1"/>
  <c r="O252" i="1"/>
  <c r="K299" i="1"/>
  <c r="E299" i="1" s="1"/>
  <c r="I299" i="1"/>
  <c r="J300" i="1" s="1"/>
  <c r="D297" i="1"/>
  <c r="F297" i="1" s="1"/>
  <c r="L296" i="1"/>
  <c r="G296" i="1"/>
  <c r="U298" i="1"/>
  <c r="T355" i="1"/>
  <c r="A355" i="1" l="1"/>
  <c r="H354" i="1"/>
  <c r="U299" i="1"/>
  <c r="G297" i="1"/>
  <c r="L297" i="1"/>
  <c r="D298" i="1"/>
  <c r="F298" i="1" s="1"/>
  <c r="I300" i="1"/>
  <c r="J301" i="1" s="1"/>
  <c r="K300" i="1"/>
  <c r="E300" i="1" s="1"/>
  <c r="N254" i="1"/>
  <c r="O253" i="1"/>
  <c r="T356" i="1"/>
  <c r="L298" i="1" l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N260" i="1"/>
  <c r="O259" i="1"/>
  <c r="T362" i="1"/>
  <c r="F304" i="1" l="1"/>
  <c r="A362" i="1"/>
  <c r="H361" i="1"/>
  <c r="G304" i="1"/>
  <c r="L304" i="1"/>
  <c r="D305" i="1"/>
  <c r="N261" i="1"/>
  <c r="O260" i="1"/>
  <c r="K307" i="1"/>
  <c r="E307" i="1" s="1"/>
  <c r="I307" i="1"/>
  <c r="J308" i="1" s="1"/>
  <c r="U306" i="1"/>
  <c r="T363" i="1"/>
  <c r="F305" i="1" l="1"/>
  <c r="L305" i="1"/>
  <c r="G305" i="1"/>
  <c r="A363" i="1"/>
  <c r="H362" i="1"/>
  <c r="U307" i="1"/>
  <c r="D306" i="1"/>
  <c r="N262" i="1"/>
  <c r="O261" i="1"/>
  <c r="K308" i="1"/>
  <c r="E308" i="1" s="1"/>
  <c r="I308" i="1"/>
  <c r="J309" i="1" s="1"/>
  <c r="T364" i="1"/>
  <c r="F306" i="1" l="1"/>
  <c r="G306" i="1"/>
  <c r="A364" i="1"/>
  <c r="H363" i="1"/>
  <c r="L306" i="1"/>
  <c r="K309" i="1"/>
  <c r="E309" i="1" s="1"/>
  <c r="I309" i="1"/>
  <c r="J310" i="1" s="1"/>
  <c r="U308" i="1"/>
  <c r="D307" i="1"/>
  <c r="N263" i="1"/>
  <c r="O262" i="1"/>
  <c r="T365" i="1"/>
  <c r="F307" i="1" l="1"/>
  <c r="H364" i="1"/>
  <c r="A365" i="1"/>
  <c r="G307" i="1"/>
  <c r="L307" i="1"/>
  <c r="D308" i="1"/>
  <c r="N264" i="1"/>
  <c r="O263" i="1"/>
  <c r="I310" i="1"/>
  <c r="J311" i="1" s="1"/>
  <c r="K310" i="1"/>
  <c r="E310" i="1" s="1"/>
  <c r="U309" i="1"/>
  <c r="T366" i="1"/>
  <c r="F308" i="1" l="1"/>
  <c r="L308" i="1"/>
  <c r="G308" i="1"/>
  <c r="A366" i="1"/>
  <c r="H365" i="1"/>
  <c r="D309" i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L309" i="1"/>
  <c r="D310" i="1"/>
  <c r="T368" i="1"/>
  <c r="F310" i="1" l="1"/>
  <c r="G310" i="1"/>
  <c r="L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A369" i="1"/>
  <c r="H368" i="1"/>
  <c r="G311" i="1"/>
  <c r="I314" i="1"/>
  <c r="J315" i="1" s="1"/>
  <c r="K314" i="1"/>
  <c r="E314" i="1" s="1"/>
  <c r="U313" i="1"/>
  <c r="N268" i="1"/>
  <c r="O267" i="1"/>
  <c r="D312" i="1"/>
  <c r="L311" i="1"/>
  <c r="T370" i="1"/>
  <c r="F312" i="1" l="1"/>
  <c r="G312" i="1"/>
  <c r="L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A371" i="1"/>
  <c r="H370" i="1"/>
  <c r="L313" i="1"/>
  <c r="K316" i="1"/>
  <c r="E316" i="1" s="1"/>
  <c r="I316" i="1"/>
  <c r="J317" i="1" s="1"/>
  <c r="D314" i="1"/>
  <c r="U315" i="1"/>
  <c r="N270" i="1"/>
  <c r="O269" i="1"/>
  <c r="G313" i="1"/>
  <c r="T372" i="1"/>
  <c r="F314" i="1" l="1"/>
  <c r="A372" i="1"/>
  <c r="H371" i="1"/>
  <c r="L314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A374" i="1"/>
  <c r="H373" i="1"/>
  <c r="G316" i="1"/>
  <c r="U318" i="1"/>
  <c r="K319" i="1"/>
  <c r="E319" i="1" s="1"/>
  <c r="I319" i="1"/>
  <c r="J320" i="1" s="1"/>
  <c r="D317" i="1"/>
  <c r="F317" i="1" s="1"/>
  <c r="N273" i="1"/>
  <c r="O272" i="1"/>
  <c r="L316" i="1"/>
  <c r="T375" i="1"/>
  <c r="A375" i="1" l="1"/>
  <c r="H374" i="1"/>
  <c r="G317" i="1"/>
  <c r="L317" i="1"/>
  <c r="K320" i="1"/>
  <c r="E320" i="1" s="1"/>
  <c r="I320" i="1"/>
  <c r="J321" i="1" s="1"/>
  <c r="U319" i="1"/>
  <c r="N274" i="1"/>
  <c r="O273" i="1"/>
  <c r="D318" i="1"/>
  <c r="F318" i="1" s="1"/>
  <c r="T376" i="1"/>
  <c r="L318" i="1" l="1"/>
  <c r="G318" i="1"/>
  <c r="A376" i="1"/>
  <c r="H375" i="1"/>
  <c r="D319" i="1"/>
  <c r="F319" i="1" s="1"/>
  <c r="K321" i="1"/>
  <c r="E321" i="1" s="1"/>
  <c r="I321" i="1"/>
  <c r="J322" i="1" s="1"/>
  <c r="U320" i="1"/>
  <c r="N275" i="1"/>
  <c r="O274" i="1"/>
  <c r="T377" i="1"/>
  <c r="A377" i="1" l="1"/>
  <c r="H376" i="1"/>
  <c r="L319" i="1"/>
  <c r="G319" i="1"/>
  <c r="K322" i="1"/>
  <c r="E322" i="1" s="1"/>
  <c r="I322" i="1"/>
  <c r="J323" i="1" s="1"/>
  <c r="U321" i="1"/>
  <c r="N276" i="1"/>
  <c r="O275" i="1"/>
  <c r="D320" i="1"/>
  <c r="G320" i="1" s="1"/>
  <c r="T378" i="1"/>
  <c r="L320" i="1" l="1"/>
  <c r="A378" i="1"/>
  <c r="H377" i="1"/>
  <c r="D321" i="1"/>
  <c r="G321" i="1" s="1"/>
  <c r="K323" i="1"/>
  <c r="E323" i="1" s="1"/>
  <c r="I323" i="1"/>
  <c r="J324" i="1" s="1"/>
  <c r="N277" i="1"/>
  <c r="O276" i="1"/>
  <c r="U322" i="1"/>
  <c r="F320" i="1"/>
  <c r="T379" i="1"/>
  <c r="A379" i="1" l="1"/>
  <c r="H378" i="1"/>
  <c r="L321" i="1"/>
  <c r="F321" i="1"/>
  <c r="K324" i="1"/>
  <c r="E324" i="1" s="1"/>
  <c r="I324" i="1"/>
  <c r="J325" i="1" s="1"/>
  <c r="U323" i="1"/>
  <c r="D322" i="1"/>
  <c r="N278" i="1"/>
  <c r="O277" i="1"/>
  <c r="T380" i="1"/>
  <c r="F322" i="1" l="1"/>
  <c r="A380" i="1"/>
  <c r="H379" i="1"/>
  <c r="L322" i="1"/>
  <c r="G322" i="1"/>
  <c r="D323" i="1"/>
  <c r="G323" i="1" s="1"/>
  <c r="N279" i="1"/>
  <c r="O278" i="1"/>
  <c r="K325" i="1"/>
  <c r="E325" i="1" s="1"/>
  <c r="I325" i="1"/>
  <c r="J326" i="1" s="1"/>
  <c r="U324" i="1"/>
  <c r="T381" i="1"/>
  <c r="L323" i="1" l="1"/>
  <c r="H380" i="1"/>
  <c r="A381" i="1"/>
  <c r="F323" i="1"/>
  <c r="N280" i="1"/>
  <c r="O279" i="1"/>
  <c r="K326" i="1"/>
  <c r="E326" i="1" s="1"/>
  <c r="I326" i="1"/>
  <c r="J327" i="1" s="1"/>
  <c r="U325" i="1"/>
  <c r="D324" i="1"/>
  <c r="G324" i="1" s="1"/>
  <c r="T382" i="1"/>
  <c r="L324" i="1" l="1"/>
  <c r="A382" i="1"/>
  <c r="H381" i="1"/>
  <c r="F324" i="1"/>
  <c r="U326" i="1"/>
  <c r="K327" i="1"/>
  <c r="E327" i="1" s="1"/>
  <c r="I327" i="1"/>
  <c r="J328" i="1" s="1"/>
  <c r="D325" i="1"/>
  <c r="N281" i="1"/>
  <c r="O280" i="1"/>
  <c r="T383" i="1"/>
  <c r="F325" i="1" l="1"/>
  <c r="A383" i="1"/>
  <c r="H382" i="1"/>
  <c r="L325" i="1"/>
  <c r="G325" i="1"/>
  <c r="N282" i="1"/>
  <c r="O281" i="1"/>
  <c r="K328" i="1"/>
  <c r="E328" i="1" s="1"/>
  <c r="I328" i="1"/>
  <c r="J329" i="1" s="1"/>
  <c r="U327" i="1"/>
  <c r="D326" i="1"/>
  <c r="T384" i="1"/>
  <c r="F326" i="1" l="1"/>
  <c r="G326" i="1"/>
  <c r="L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A385" i="1"/>
  <c r="H384" i="1"/>
  <c r="L327" i="1"/>
  <c r="G327" i="1"/>
  <c r="D328" i="1"/>
  <c r="N284" i="1"/>
  <c r="O283" i="1"/>
  <c r="K330" i="1"/>
  <c r="E330" i="1" s="1"/>
  <c r="I330" i="1"/>
  <c r="J331" i="1" s="1"/>
  <c r="U329" i="1"/>
  <c r="T386" i="1"/>
  <c r="F328" i="1" l="1"/>
  <c r="G328" i="1"/>
  <c r="L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G329" i="1"/>
  <c r="L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A388" i="1"/>
  <c r="H387" i="1"/>
  <c r="G330" i="1"/>
  <c r="L330" i="1"/>
  <c r="D331" i="1"/>
  <c r="K333" i="1"/>
  <c r="E333" i="1" s="1"/>
  <c r="I333" i="1"/>
  <c r="J334" i="1" s="1"/>
  <c r="O286" i="1"/>
  <c r="N287" i="1"/>
  <c r="U332" i="1"/>
  <c r="T389" i="1"/>
  <c r="F331" i="1" l="1"/>
  <c r="H388" i="1"/>
  <c r="A389" i="1"/>
  <c r="G331" i="1"/>
  <c r="L331" i="1"/>
  <c r="D332" i="1"/>
  <c r="U333" i="1"/>
  <c r="N288" i="1"/>
  <c r="O287" i="1"/>
  <c r="K334" i="1"/>
  <c r="E334" i="1" s="1"/>
  <c r="I334" i="1"/>
  <c r="J335" i="1" s="1"/>
  <c r="T390" i="1"/>
  <c r="F332" i="1" l="1"/>
  <c r="G332" i="1"/>
  <c r="A390" i="1"/>
  <c r="H389" i="1"/>
  <c r="L332" i="1"/>
  <c r="N289" i="1"/>
  <c r="O288" i="1"/>
  <c r="U334" i="1"/>
  <c r="D333" i="1"/>
  <c r="K335" i="1"/>
  <c r="E335" i="1" s="1"/>
  <c r="I335" i="1"/>
  <c r="J336" i="1" s="1"/>
  <c r="T391" i="1"/>
  <c r="F333" i="1" l="1"/>
  <c r="H390" i="1"/>
  <c r="A391" i="1"/>
  <c r="K336" i="1"/>
  <c r="E336" i="1" s="1"/>
  <c r="I336" i="1"/>
  <c r="J337" i="1" s="1"/>
  <c r="D334" i="1"/>
  <c r="U335" i="1"/>
  <c r="L333" i="1"/>
  <c r="G333" i="1"/>
  <c r="N290" i="1"/>
  <c r="O289" i="1"/>
  <c r="T392" i="1"/>
  <c r="F334" i="1" l="1"/>
  <c r="H391" i="1"/>
  <c r="A392" i="1"/>
  <c r="N291" i="1"/>
  <c r="O290" i="1"/>
  <c r="D335" i="1"/>
  <c r="K337" i="1"/>
  <c r="E337" i="1" s="1"/>
  <c r="I337" i="1"/>
  <c r="J338" i="1" s="1"/>
  <c r="L334" i="1"/>
  <c r="U336" i="1"/>
  <c r="G334" i="1"/>
  <c r="T393" i="1"/>
  <c r="F335" i="1" l="1"/>
  <c r="G335" i="1"/>
  <c r="L335" i="1"/>
  <c r="A393" i="1"/>
  <c r="H392" i="1"/>
  <c r="D336" i="1"/>
  <c r="K338" i="1"/>
  <c r="E338" i="1" s="1"/>
  <c r="I338" i="1"/>
  <c r="J339" i="1" s="1"/>
  <c r="U337" i="1"/>
  <c r="N292" i="1"/>
  <c r="O291" i="1"/>
  <c r="T394" i="1"/>
  <c r="F336" i="1" l="1"/>
  <c r="G336" i="1"/>
  <c r="L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L338" i="1"/>
  <c r="U340" i="1"/>
  <c r="D339" i="1"/>
  <c r="N295" i="1"/>
  <c r="O294" i="1"/>
  <c r="G338" i="1"/>
  <c r="T397" i="1"/>
  <c r="F339" i="1" l="1"/>
  <c r="H396" i="1"/>
  <c r="A397" i="1"/>
  <c r="L339" i="1"/>
  <c r="G339" i="1"/>
  <c r="D340" i="1"/>
  <c r="N296" i="1"/>
  <c r="O295" i="1"/>
  <c r="K342" i="1"/>
  <c r="E342" i="1" s="1"/>
  <c r="I342" i="1"/>
  <c r="J343" i="1" s="1"/>
  <c r="U341" i="1"/>
  <c r="T398" i="1"/>
  <c r="F340" i="1" l="1"/>
  <c r="G340" i="1"/>
  <c r="L340" i="1"/>
  <c r="A398" i="1"/>
  <c r="H397" i="1"/>
  <c r="D341" i="1"/>
  <c r="I343" i="1"/>
  <c r="J344" i="1" s="1"/>
  <c r="K343" i="1"/>
  <c r="E343" i="1" s="1"/>
  <c r="N297" i="1"/>
  <c r="O296" i="1"/>
  <c r="U342" i="1"/>
  <c r="T399" i="1"/>
  <c r="F341" i="1" l="1"/>
  <c r="L341" i="1"/>
  <c r="G341" i="1"/>
  <c r="A399" i="1"/>
  <c r="H398" i="1"/>
  <c r="U343" i="1"/>
  <c r="I344" i="1"/>
  <c r="J345" i="1" s="1"/>
  <c r="K344" i="1"/>
  <c r="E344" i="1" s="1"/>
  <c r="D342" i="1"/>
  <c r="N298" i="1"/>
  <c r="O297" i="1"/>
  <c r="T400" i="1"/>
  <c r="F342" i="1" l="1"/>
  <c r="H399" i="1"/>
  <c r="A400" i="1"/>
  <c r="G342" i="1"/>
  <c r="L342" i="1"/>
  <c r="U344" i="1"/>
  <c r="N299" i="1"/>
  <c r="O298" i="1"/>
  <c r="I345" i="1"/>
  <c r="J346" i="1" s="1"/>
  <c r="K345" i="1"/>
  <c r="E345" i="1" s="1"/>
  <c r="D343" i="1"/>
  <c r="T401" i="1"/>
  <c r="F343" i="1" l="1"/>
  <c r="A401" i="1"/>
  <c r="H400" i="1"/>
  <c r="L343" i="1"/>
  <c r="G343" i="1"/>
  <c r="K346" i="1"/>
  <c r="E346" i="1" s="1"/>
  <c r="I346" i="1"/>
  <c r="J347" i="1" s="1"/>
  <c r="N300" i="1"/>
  <c r="O299" i="1"/>
  <c r="U345" i="1"/>
  <c r="D344" i="1"/>
  <c r="T402" i="1"/>
  <c r="F344" i="1" l="1"/>
  <c r="H401" i="1"/>
  <c r="A402" i="1"/>
  <c r="L344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N302" i="1"/>
  <c r="O301" i="1"/>
  <c r="T404" i="1"/>
  <c r="F346" i="1" l="1"/>
  <c r="A404" i="1"/>
  <c r="H403" i="1"/>
  <c r="G346" i="1"/>
  <c r="L346" i="1"/>
  <c r="N303" i="1"/>
  <c r="O302" i="1"/>
  <c r="U348" i="1"/>
  <c r="I349" i="1"/>
  <c r="J350" i="1" s="1"/>
  <c r="K349" i="1"/>
  <c r="E349" i="1" s="1"/>
  <c r="D347" i="1"/>
  <c r="T405" i="1"/>
  <c r="F347" i="1" l="1"/>
  <c r="H404" i="1"/>
  <c r="A405" i="1"/>
  <c r="L347" i="1"/>
  <c r="U349" i="1"/>
  <c r="K350" i="1"/>
  <c r="E350" i="1" s="1"/>
  <c r="I350" i="1"/>
  <c r="J351" i="1" s="1"/>
  <c r="G347" i="1"/>
  <c r="D348" i="1"/>
  <c r="F348" i="1" s="1"/>
  <c r="N304" i="1"/>
  <c r="O303" i="1"/>
  <c r="T406" i="1"/>
  <c r="H405" i="1" l="1"/>
  <c r="A406" i="1"/>
  <c r="G348" i="1"/>
  <c r="L348" i="1"/>
  <c r="K351" i="1"/>
  <c r="E351" i="1" s="1"/>
  <c r="I351" i="1"/>
  <c r="J352" i="1" s="1"/>
  <c r="U350" i="1"/>
  <c r="D349" i="1"/>
  <c r="F349" i="1" s="1"/>
  <c r="N305" i="1"/>
  <c r="O304" i="1"/>
  <c r="T407" i="1"/>
  <c r="A407" i="1" l="1"/>
  <c r="H406" i="1"/>
  <c r="G349" i="1"/>
  <c r="L349" i="1"/>
  <c r="D350" i="1"/>
  <c r="F350" i="1" s="1"/>
  <c r="N306" i="1"/>
  <c r="O305" i="1"/>
  <c r="K352" i="1"/>
  <c r="E352" i="1" s="1"/>
  <c r="I352" i="1"/>
  <c r="J353" i="1" s="1"/>
  <c r="U351" i="1"/>
  <c r="T408" i="1"/>
  <c r="L350" i="1" l="1"/>
  <c r="G350" i="1"/>
  <c r="A408" i="1"/>
  <c r="H407" i="1"/>
  <c r="U352" i="1"/>
  <c r="N307" i="1"/>
  <c r="O306" i="1"/>
  <c r="I353" i="1"/>
  <c r="J354" i="1" s="1"/>
  <c r="K353" i="1"/>
  <c r="E353" i="1" s="1"/>
  <c r="D351" i="1"/>
  <c r="F351" i="1" s="1"/>
  <c r="T409" i="1"/>
  <c r="L351" i="1" l="1"/>
  <c r="G351" i="1"/>
  <c r="A409" i="1"/>
  <c r="H408" i="1"/>
  <c r="N308" i="1"/>
  <c r="O307" i="1"/>
  <c r="U353" i="1"/>
  <c r="K354" i="1"/>
  <c r="E354" i="1" s="1"/>
  <c r="I354" i="1"/>
  <c r="J355" i="1" s="1"/>
  <c r="D352" i="1"/>
  <c r="F352" i="1" s="1"/>
  <c r="T410" i="1"/>
  <c r="L352" i="1" l="1"/>
  <c r="G352" i="1"/>
  <c r="A410" i="1"/>
  <c r="H409" i="1"/>
  <c r="U354" i="1"/>
  <c r="D353" i="1"/>
  <c r="F353" i="1" s="1"/>
  <c r="N309" i="1"/>
  <c r="O308" i="1"/>
  <c r="I355" i="1"/>
  <c r="J356" i="1" s="1"/>
  <c r="K355" i="1"/>
  <c r="E355" i="1" s="1"/>
  <c r="T411" i="1"/>
  <c r="G353" i="1" l="1"/>
  <c r="L353" i="1"/>
  <c r="A411" i="1"/>
  <c r="H410" i="1"/>
  <c r="U355" i="1"/>
  <c r="N310" i="1"/>
  <c r="O309" i="1"/>
  <c r="I356" i="1"/>
  <c r="J357" i="1" s="1"/>
  <c r="K356" i="1"/>
  <c r="E356" i="1" s="1"/>
  <c r="D354" i="1"/>
  <c r="F354" i="1" s="1"/>
  <c r="T412" i="1"/>
  <c r="H411" i="1" l="1"/>
  <c r="A412" i="1"/>
  <c r="L354" i="1"/>
  <c r="G354" i="1"/>
  <c r="I357" i="1"/>
  <c r="J358" i="1" s="1"/>
  <c r="N311" i="1"/>
  <c r="O310" i="1"/>
  <c r="K357" i="1"/>
  <c r="E357" i="1" s="1"/>
  <c r="U356" i="1"/>
  <c r="D355" i="1"/>
  <c r="F355" i="1" s="1"/>
  <c r="T413" i="1"/>
  <c r="H412" i="1" l="1"/>
  <c r="A413" i="1"/>
  <c r="N312" i="1"/>
  <c r="O311" i="1"/>
  <c r="L355" i="1"/>
  <c r="G355" i="1"/>
  <c r="K358" i="1"/>
  <c r="E358" i="1" s="1"/>
  <c r="I358" i="1"/>
  <c r="J359" i="1" s="1"/>
  <c r="D356" i="1"/>
  <c r="F356" i="1" s="1"/>
  <c r="U357" i="1"/>
  <c r="T414" i="1"/>
  <c r="H413" i="1" l="1"/>
  <c r="A414" i="1"/>
  <c r="G356" i="1"/>
  <c r="L356" i="1"/>
  <c r="K359" i="1"/>
  <c r="E359" i="1" s="1"/>
  <c r="I359" i="1"/>
  <c r="J360" i="1" s="1"/>
  <c r="D357" i="1"/>
  <c r="F357" i="1" s="1"/>
  <c r="U358" i="1"/>
  <c r="N313" i="1"/>
  <c r="O312" i="1"/>
  <c r="T415" i="1"/>
  <c r="H414" i="1" l="1"/>
  <c r="A415" i="1"/>
  <c r="L357" i="1"/>
  <c r="G357" i="1"/>
  <c r="N314" i="1"/>
  <c r="O313" i="1"/>
  <c r="D358" i="1"/>
  <c r="F358" i="1" s="1"/>
  <c r="K360" i="1"/>
  <c r="E360" i="1" s="1"/>
  <c r="I360" i="1"/>
  <c r="J361" i="1" s="1"/>
  <c r="U359" i="1"/>
  <c r="T416" i="1"/>
  <c r="L358" i="1" l="1"/>
  <c r="G358" i="1"/>
  <c r="A416" i="1"/>
  <c r="H415" i="1"/>
  <c r="U360" i="1"/>
  <c r="D359" i="1"/>
  <c r="F359" i="1" s="1"/>
  <c r="K361" i="1"/>
  <c r="E361" i="1" s="1"/>
  <c r="I361" i="1"/>
  <c r="J362" i="1" s="1"/>
  <c r="N315" i="1"/>
  <c r="O314" i="1"/>
  <c r="T417" i="1"/>
  <c r="L359" i="1" l="1"/>
  <c r="G359" i="1"/>
  <c r="H416" i="1"/>
  <c r="A417" i="1"/>
  <c r="N316" i="1"/>
  <c r="O315" i="1"/>
  <c r="K362" i="1"/>
  <c r="E362" i="1" s="1"/>
  <c r="I362" i="1"/>
  <c r="J363" i="1" s="1"/>
  <c r="U361" i="1"/>
  <c r="D360" i="1"/>
  <c r="F360" i="1" s="1"/>
  <c r="T418" i="1"/>
  <c r="A418" i="1" l="1"/>
  <c r="H417" i="1"/>
  <c r="L360" i="1"/>
  <c r="G360" i="1"/>
  <c r="U362" i="1"/>
  <c r="D361" i="1"/>
  <c r="F361" i="1" s="1"/>
  <c r="K363" i="1"/>
  <c r="E363" i="1" s="1"/>
  <c r="I363" i="1"/>
  <c r="J364" i="1" s="1"/>
  <c r="N317" i="1"/>
  <c r="O316" i="1"/>
  <c r="T419" i="1"/>
  <c r="L361" i="1" l="1"/>
  <c r="G361" i="1"/>
  <c r="H418" i="1"/>
  <c r="A419" i="1"/>
  <c r="N318" i="1"/>
  <c r="O317" i="1"/>
  <c r="U363" i="1"/>
  <c r="D362" i="1"/>
  <c r="F362" i="1" s="1"/>
  <c r="I364" i="1"/>
  <c r="J365" i="1" s="1"/>
  <c r="K364" i="1"/>
  <c r="E364" i="1" s="1"/>
  <c r="T420" i="1"/>
  <c r="L362" i="1" l="1"/>
  <c r="A420" i="1"/>
  <c r="H419" i="1"/>
  <c r="G362" i="1"/>
  <c r="K365" i="1"/>
  <c r="E365" i="1" s="1"/>
  <c r="U364" i="1"/>
  <c r="D363" i="1"/>
  <c r="F363" i="1" s="1"/>
  <c r="I365" i="1"/>
  <c r="J366" i="1" s="1"/>
  <c r="N319" i="1"/>
  <c r="O318" i="1"/>
  <c r="T421" i="1"/>
  <c r="G363" i="1" l="1"/>
  <c r="L363" i="1"/>
  <c r="H420" i="1"/>
  <c r="A421" i="1"/>
  <c r="N320" i="1"/>
  <c r="O319" i="1"/>
  <c r="K366" i="1"/>
  <c r="E366" i="1" s="1"/>
  <c r="I366" i="1"/>
  <c r="J367" i="1" s="1"/>
  <c r="D364" i="1"/>
  <c r="F364" i="1" s="1"/>
  <c r="U365" i="1"/>
  <c r="T422" i="1"/>
  <c r="H421" i="1" l="1"/>
  <c r="A422" i="1"/>
  <c r="G364" i="1"/>
  <c r="L364" i="1"/>
  <c r="I367" i="1"/>
  <c r="J368" i="1" s="1"/>
  <c r="K367" i="1"/>
  <c r="E367" i="1" s="1"/>
  <c r="D365" i="1"/>
  <c r="F365" i="1" s="1"/>
  <c r="U366" i="1"/>
  <c r="N321" i="1"/>
  <c r="O320" i="1"/>
  <c r="T423" i="1"/>
  <c r="H422" i="1" l="1"/>
  <c r="A423" i="1"/>
  <c r="G365" i="1"/>
  <c r="N322" i="1"/>
  <c r="O321" i="1"/>
  <c r="U367" i="1"/>
  <c r="K368" i="1"/>
  <c r="E368" i="1" s="1"/>
  <c r="I368" i="1"/>
  <c r="J369" i="1" s="1"/>
  <c r="D366" i="1"/>
  <c r="F366" i="1" s="1"/>
  <c r="L365" i="1"/>
  <c r="T424" i="1"/>
  <c r="G366" i="1" l="1"/>
  <c r="L366" i="1"/>
  <c r="A424" i="1"/>
  <c r="H423" i="1"/>
  <c r="U368" i="1"/>
  <c r="D367" i="1"/>
  <c r="F367" i="1" s="1"/>
  <c r="K369" i="1"/>
  <c r="E369" i="1" s="1"/>
  <c r="I369" i="1"/>
  <c r="J370" i="1" s="1"/>
  <c r="N323" i="1"/>
  <c r="O322" i="1"/>
  <c r="T425" i="1"/>
  <c r="G367" i="1" l="1"/>
  <c r="L367" i="1"/>
  <c r="A425" i="1"/>
  <c r="H424" i="1"/>
  <c r="U369" i="1"/>
  <c r="N324" i="1"/>
  <c r="O323" i="1"/>
  <c r="K370" i="1"/>
  <c r="E370" i="1" s="1"/>
  <c r="I370" i="1"/>
  <c r="J371" i="1" s="1"/>
  <c r="D368" i="1"/>
  <c r="F368" i="1" s="1"/>
  <c r="T426" i="1"/>
  <c r="H425" i="1" l="1"/>
  <c r="A426" i="1"/>
  <c r="L368" i="1"/>
  <c r="G368" i="1"/>
  <c r="K371" i="1"/>
  <c r="E371" i="1" s="1"/>
  <c r="I371" i="1"/>
  <c r="J372" i="1" s="1"/>
  <c r="N325" i="1"/>
  <c r="O324" i="1"/>
  <c r="U370" i="1"/>
  <c r="D369" i="1"/>
  <c r="F369" i="1" s="1"/>
  <c r="T427" i="1"/>
  <c r="G369" i="1" l="1"/>
  <c r="L369" i="1"/>
  <c r="H426" i="1"/>
  <c r="A427" i="1"/>
  <c r="N326" i="1"/>
  <c r="O325" i="1"/>
  <c r="K372" i="1"/>
  <c r="E372" i="1" s="1"/>
  <c r="I372" i="1"/>
  <c r="J373" i="1" s="1"/>
  <c r="U371" i="1"/>
  <c r="D370" i="1"/>
  <c r="F370" i="1" s="1"/>
  <c r="T428" i="1"/>
  <c r="G370" i="1" l="1"/>
  <c r="L370" i="1"/>
  <c r="H427" i="1"/>
  <c r="A428" i="1"/>
  <c r="I373" i="1"/>
  <c r="J374" i="1" s="1"/>
  <c r="K373" i="1"/>
  <c r="E373" i="1" s="1"/>
  <c r="U372" i="1"/>
  <c r="D371" i="1"/>
  <c r="F371" i="1" s="1"/>
  <c r="N327" i="1"/>
  <c r="O326" i="1"/>
  <c r="T429" i="1"/>
  <c r="H428" i="1" l="1"/>
  <c r="A429" i="1"/>
  <c r="L371" i="1"/>
  <c r="D372" i="1"/>
  <c r="F372" i="1" s="1"/>
  <c r="N328" i="1"/>
  <c r="O327" i="1"/>
  <c r="G371" i="1"/>
  <c r="U373" i="1"/>
  <c r="K374" i="1"/>
  <c r="E374" i="1" s="1"/>
  <c r="I374" i="1"/>
  <c r="J375" i="1" s="1"/>
  <c r="T430" i="1"/>
  <c r="G372" i="1" l="1"/>
  <c r="L372" i="1"/>
  <c r="H429" i="1"/>
  <c r="A430" i="1"/>
  <c r="K375" i="1"/>
  <c r="E375" i="1" s="1"/>
  <c r="I375" i="1"/>
  <c r="J376" i="1" s="1"/>
  <c r="N329" i="1"/>
  <c r="O328" i="1"/>
  <c r="U374" i="1"/>
  <c r="D373" i="1"/>
  <c r="F373" i="1" s="1"/>
  <c r="T431" i="1"/>
  <c r="H430" i="1" l="1"/>
  <c r="A431" i="1"/>
  <c r="L373" i="1"/>
  <c r="G373" i="1"/>
  <c r="N330" i="1"/>
  <c r="O329" i="1"/>
  <c r="I376" i="1"/>
  <c r="J377" i="1" s="1"/>
  <c r="K376" i="1"/>
  <c r="E376" i="1" s="1"/>
  <c r="D374" i="1"/>
  <c r="F374" i="1" s="1"/>
  <c r="U375" i="1"/>
  <c r="T432" i="1"/>
  <c r="A432" i="1" l="1"/>
  <c r="H431" i="1"/>
  <c r="D375" i="1"/>
  <c r="F375" i="1" s="1"/>
  <c r="U376" i="1"/>
  <c r="K377" i="1"/>
  <c r="E377" i="1" s="1"/>
  <c r="I377" i="1"/>
  <c r="J378" i="1" s="1"/>
  <c r="L374" i="1"/>
  <c r="G374" i="1"/>
  <c r="N331" i="1"/>
  <c r="O330" i="1"/>
  <c r="T433" i="1"/>
  <c r="A433" i="1" l="1"/>
  <c r="H432" i="1"/>
  <c r="G375" i="1"/>
  <c r="N332" i="1"/>
  <c r="O331" i="1"/>
  <c r="U377" i="1"/>
  <c r="D376" i="1"/>
  <c r="F376" i="1" s="1"/>
  <c r="K378" i="1"/>
  <c r="E378" i="1" s="1"/>
  <c r="I378" i="1"/>
  <c r="J379" i="1" s="1"/>
  <c r="L375" i="1"/>
  <c r="T434" i="1"/>
  <c r="H433" i="1" l="1"/>
  <c r="A434" i="1"/>
  <c r="G376" i="1"/>
  <c r="I379" i="1"/>
  <c r="J380" i="1" s="1"/>
  <c r="K379" i="1"/>
  <c r="E379" i="1" s="1"/>
  <c r="U378" i="1"/>
  <c r="D377" i="1"/>
  <c r="F377" i="1" s="1"/>
  <c r="L376" i="1"/>
  <c r="N333" i="1"/>
  <c r="O332" i="1"/>
  <c r="T435" i="1"/>
  <c r="H434" i="1" l="1"/>
  <c r="A435" i="1"/>
  <c r="G377" i="1"/>
  <c r="D378" i="1"/>
  <c r="F378" i="1" s="1"/>
  <c r="N334" i="1"/>
  <c r="O333" i="1"/>
  <c r="U379" i="1"/>
  <c r="I380" i="1"/>
  <c r="J381" i="1" s="1"/>
  <c r="K380" i="1"/>
  <c r="E380" i="1" s="1"/>
  <c r="L377" i="1"/>
  <c r="T436" i="1"/>
  <c r="L378" i="1" l="1"/>
  <c r="G378" i="1"/>
  <c r="A436" i="1"/>
  <c r="H435" i="1"/>
  <c r="N335" i="1"/>
  <c r="O334" i="1"/>
  <c r="K381" i="1"/>
  <c r="E381" i="1" s="1"/>
  <c r="I381" i="1"/>
  <c r="J382" i="1" s="1"/>
  <c r="U380" i="1"/>
  <c r="D379" i="1"/>
  <c r="F379" i="1" s="1"/>
  <c r="T437" i="1"/>
  <c r="G379" i="1" l="1"/>
  <c r="L379" i="1"/>
  <c r="H436" i="1"/>
  <c r="A437" i="1"/>
  <c r="K382" i="1"/>
  <c r="E382" i="1" s="1"/>
  <c r="U381" i="1"/>
  <c r="D380" i="1"/>
  <c r="F380" i="1" s="1"/>
  <c r="N336" i="1"/>
  <c r="O335" i="1"/>
  <c r="I382" i="1"/>
  <c r="J383" i="1" s="1"/>
  <c r="T438" i="1"/>
  <c r="A438" i="1" l="1"/>
  <c r="H437" i="1"/>
  <c r="G380" i="1"/>
  <c r="L380" i="1"/>
  <c r="K383" i="1"/>
  <c r="E383" i="1" s="1"/>
  <c r="I383" i="1"/>
  <c r="J384" i="1" s="1"/>
  <c r="D381" i="1"/>
  <c r="F381" i="1" s="1"/>
  <c r="U382" i="1"/>
  <c r="N337" i="1"/>
  <c r="O336" i="1"/>
  <c r="T439" i="1"/>
  <c r="A439" i="1" l="1"/>
  <c r="H438" i="1"/>
  <c r="U383" i="1"/>
  <c r="N338" i="1"/>
  <c r="O337" i="1"/>
  <c r="D382" i="1"/>
  <c r="F382" i="1" s="1"/>
  <c r="K384" i="1"/>
  <c r="E384" i="1" s="1"/>
  <c r="I384" i="1"/>
  <c r="J385" i="1" s="1"/>
  <c r="L381" i="1"/>
  <c r="G381" i="1"/>
  <c r="T440" i="1"/>
  <c r="G382" i="1" l="1"/>
  <c r="L382" i="1"/>
  <c r="A440" i="1"/>
  <c r="H439" i="1"/>
  <c r="U384" i="1"/>
  <c r="D383" i="1"/>
  <c r="F383" i="1" s="1"/>
  <c r="K385" i="1"/>
  <c r="E385" i="1" s="1"/>
  <c r="I385" i="1"/>
  <c r="J386" i="1" s="1"/>
  <c r="N339" i="1"/>
  <c r="O338" i="1"/>
  <c r="T441" i="1"/>
  <c r="L383" i="1" l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5" i="1"/>
  <c r="T444" i="1"/>
  <c r="F386" i="1" l="1"/>
  <c r="H443" i="1"/>
  <c r="A444" i="1"/>
  <c r="G386" i="1"/>
  <c r="L386" i="1"/>
  <c r="U388" i="1"/>
  <c r="D387" i="1"/>
  <c r="I389" i="1"/>
  <c r="J390" i="1" s="1"/>
  <c r="K389" i="1"/>
  <c r="E389" i="1" s="1"/>
  <c r="N343" i="1"/>
  <c r="O342" i="1"/>
  <c r="T445" i="1"/>
  <c r="F387" i="1" l="1"/>
  <c r="H444" i="1"/>
  <c r="A445" i="1"/>
  <c r="L387" i="1"/>
  <c r="N344" i="1"/>
  <c r="O343" i="1"/>
  <c r="U389" i="1"/>
  <c r="K390" i="1"/>
  <c r="E390" i="1" s="1"/>
  <c r="I390" i="1"/>
  <c r="J391" i="1" s="1"/>
  <c r="D388" i="1"/>
  <c r="G387" i="1"/>
  <c r="T446" i="1"/>
  <c r="F388" i="1" l="1"/>
  <c r="G388" i="1"/>
  <c r="L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A448" i="1"/>
  <c r="H447" i="1"/>
  <c r="G390" i="1"/>
  <c r="L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G392" i="1"/>
  <c r="L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H450" i="1"/>
  <c r="A451" i="1"/>
  <c r="G393" i="1"/>
  <c r="N350" i="1"/>
  <c r="O349" i="1"/>
  <c r="I396" i="1"/>
  <c r="J397" i="1" s="1"/>
  <c r="K396" i="1"/>
  <c r="E396" i="1" s="1"/>
  <c r="D394" i="1"/>
  <c r="U395" i="1"/>
  <c r="L393" i="1"/>
  <c r="T452" i="1"/>
  <c r="F394" i="1" l="1"/>
  <c r="A452" i="1"/>
  <c r="H451" i="1"/>
  <c r="G394" i="1"/>
  <c r="L394" i="1"/>
  <c r="U396" i="1"/>
  <c r="D395" i="1"/>
  <c r="F395" i="1" s="1"/>
  <c r="K397" i="1"/>
  <c r="E397" i="1" s="1"/>
  <c r="I397" i="1"/>
  <c r="J398" i="1" s="1"/>
  <c r="N351" i="1"/>
  <c r="O350" i="1"/>
  <c r="T453" i="1"/>
  <c r="G395" i="1" l="1"/>
  <c r="A453" i="1"/>
  <c r="H452" i="1"/>
  <c r="L395" i="1"/>
  <c r="U397" i="1"/>
  <c r="N352" i="1"/>
  <c r="O351" i="1"/>
  <c r="K398" i="1"/>
  <c r="E398" i="1" s="1"/>
  <c r="I398" i="1"/>
  <c r="J399" i="1" s="1"/>
  <c r="D396" i="1"/>
  <c r="F396" i="1" s="1"/>
  <c r="T454" i="1"/>
  <c r="H453" i="1" l="1"/>
  <c r="A454" i="1"/>
  <c r="L396" i="1"/>
  <c r="G396" i="1"/>
  <c r="U398" i="1"/>
  <c r="N353" i="1"/>
  <c r="O352" i="1"/>
  <c r="I399" i="1"/>
  <c r="J400" i="1" s="1"/>
  <c r="K399" i="1"/>
  <c r="E399" i="1" s="1"/>
  <c r="D397" i="1"/>
  <c r="F397" i="1" s="1"/>
  <c r="T455" i="1"/>
  <c r="A455" i="1" l="1"/>
  <c r="H454" i="1"/>
  <c r="L397" i="1"/>
  <c r="G397" i="1"/>
  <c r="U399" i="1"/>
  <c r="N354" i="1"/>
  <c r="O353" i="1"/>
  <c r="K400" i="1"/>
  <c r="E400" i="1" s="1"/>
  <c r="I400" i="1"/>
  <c r="J401" i="1" s="1"/>
  <c r="D398" i="1"/>
  <c r="F398" i="1" s="1"/>
  <c r="T456" i="1"/>
  <c r="A456" i="1" l="1"/>
  <c r="H455" i="1"/>
  <c r="G398" i="1"/>
  <c r="U400" i="1"/>
  <c r="L398" i="1"/>
  <c r="N355" i="1"/>
  <c r="O354" i="1"/>
  <c r="K401" i="1"/>
  <c r="E401" i="1" s="1"/>
  <c r="I401" i="1"/>
  <c r="J402" i="1" s="1"/>
  <c r="D399" i="1"/>
  <c r="F399" i="1" s="1"/>
  <c r="T457" i="1"/>
  <c r="A457" i="1" l="1"/>
  <c r="H456" i="1"/>
  <c r="L399" i="1"/>
  <c r="G399" i="1"/>
  <c r="N356" i="1"/>
  <c r="O355" i="1"/>
  <c r="K402" i="1"/>
  <c r="E402" i="1" s="1"/>
  <c r="I402" i="1"/>
  <c r="J403" i="1" s="1"/>
  <c r="D400" i="1"/>
  <c r="F400" i="1" s="1"/>
  <c r="U401" i="1"/>
  <c r="T458" i="1"/>
  <c r="A458" i="1" l="1"/>
  <c r="H457" i="1"/>
  <c r="U402" i="1"/>
  <c r="D401" i="1"/>
  <c r="F401" i="1" s="1"/>
  <c r="G400" i="1"/>
  <c r="L400" i="1"/>
  <c r="K403" i="1"/>
  <c r="E403" i="1" s="1"/>
  <c r="I403" i="1"/>
  <c r="J404" i="1" s="1"/>
  <c r="N357" i="1"/>
  <c r="O356" i="1"/>
  <c r="T459" i="1"/>
  <c r="L401" i="1" l="1"/>
  <c r="H458" i="1"/>
  <c r="A459" i="1"/>
  <c r="G401" i="1"/>
  <c r="N358" i="1"/>
  <c r="O357" i="1"/>
  <c r="K404" i="1"/>
  <c r="E404" i="1" s="1"/>
  <c r="I404" i="1"/>
  <c r="J405" i="1" s="1"/>
  <c r="U403" i="1"/>
  <c r="D402" i="1"/>
  <c r="F402" i="1" s="1"/>
  <c r="T460" i="1"/>
  <c r="L402" i="1" l="1"/>
  <c r="G402" i="1"/>
  <c r="H459" i="1"/>
  <c r="A460" i="1"/>
  <c r="K405" i="1"/>
  <c r="E405" i="1" s="1"/>
  <c r="I405" i="1"/>
  <c r="J406" i="1" s="1"/>
  <c r="D403" i="1"/>
  <c r="F403" i="1" s="1"/>
  <c r="U404" i="1"/>
  <c r="N359" i="1"/>
  <c r="O358" i="1"/>
  <c r="T461" i="1"/>
  <c r="A461" i="1" l="1"/>
  <c r="H460" i="1"/>
  <c r="L403" i="1"/>
  <c r="G403" i="1"/>
  <c r="D404" i="1"/>
  <c r="F404" i="1" s="1"/>
  <c r="N360" i="1"/>
  <c r="O359" i="1"/>
  <c r="K406" i="1"/>
  <c r="E406" i="1" s="1"/>
  <c r="I406" i="1"/>
  <c r="J407" i="1" s="1"/>
  <c r="U405" i="1"/>
  <c r="T462" i="1"/>
  <c r="G404" i="1" l="1"/>
  <c r="H461" i="1"/>
  <c r="A462" i="1"/>
  <c r="L404" i="1"/>
  <c r="D405" i="1"/>
  <c r="G405" i="1" s="1"/>
  <c r="U406" i="1"/>
  <c r="N361" i="1"/>
  <c r="O360" i="1"/>
  <c r="K407" i="1"/>
  <c r="E407" i="1" s="1"/>
  <c r="I407" i="1"/>
  <c r="J408" i="1" s="1"/>
  <c r="T463" i="1"/>
  <c r="A463" i="1" l="1"/>
  <c r="H462" i="1"/>
  <c r="U407" i="1"/>
  <c r="N362" i="1"/>
  <c r="O361" i="1"/>
  <c r="D406" i="1"/>
  <c r="L405" i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6" i="1"/>
  <c r="T465" i="1"/>
  <c r="A465" i="1" l="1"/>
  <c r="H464" i="1"/>
  <c r="F407" i="1"/>
  <c r="L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9" i="1" s="1"/>
  <c r="G408" i="1"/>
  <c r="F408" i="1"/>
  <c r="T467" i="1"/>
  <c r="H466" i="1" l="1"/>
  <c r="A467" i="1"/>
  <c r="L409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2" i="1"/>
  <c r="T471" i="1"/>
  <c r="F413" i="1" l="1"/>
  <c r="J416" i="1"/>
  <c r="A471" i="1"/>
  <c r="H470" i="1"/>
  <c r="G413" i="1"/>
  <c r="L413" i="1"/>
  <c r="N370" i="1"/>
  <c r="O369" i="1"/>
  <c r="K416" i="1"/>
  <c r="E416" i="1" s="1"/>
  <c r="I416" i="1"/>
  <c r="U415" i="1"/>
  <c r="D414" i="1"/>
  <c r="T472" i="1"/>
  <c r="F414" i="1" l="1"/>
  <c r="J417" i="1"/>
  <c r="L414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J418" i="1"/>
  <c r="A473" i="1"/>
  <c r="H472" i="1"/>
  <c r="L415" i="1"/>
  <c r="G415" i="1"/>
  <c r="D416" i="1"/>
  <c r="N372" i="1"/>
  <c r="O371" i="1"/>
  <c r="I418" i="1"/>
  <c r="K418" i="1"/>
  <c r="E418" i="1" s="1"/>
  <c r="U417" i="1"/>
  <c r="T474" i="1"/>
  <c r="F416" i="1" l="1"/>
  <c r="J419" i="1"/>
  <c r="A474" i="1"/>
  <c r="H473" i="1"/>
  <c r="L416" i="1"/>
  <c r="G416" i="1"/>
  <c r="K419" i="1"/>
  <c r="E419" i="1" s="1"/>
  <c r="I419" i="1"/>
  <c r="N373" i="1"/>
  <c r="O372" i="1"/>
  <c r="D417" i="1"/>
  <c r="U418" i="1"/>
  <c r="T475" i="1"/>
  <c r="F417" i="1" l="1"/>
  <c r="J420" i="1"/>
  <c r="H474" i="1"/>
  <c r="A475" i="1"/>
  <c r="G417" i="1"/>
  <c r="N374" i="1"/>
  <c r="O373" i="1"/>
  <c r="D418" i="1"/>
  <c r="L417" i="1"/>
  <c r="K420" i="1"/>
  <c r="E420" i="1" s="1"/>
  <c r="I420" i="1"/>
  <c r="U419" i="1"/>
  <c r="T476" i="1"/>
  <c r="F418" i="1" l="1"/>
  <c r="J421" i="1"/>
  <c r="L418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J422" i="1"/>
  <c r="G419" i="1"/>
  <c r="L419" i="1"/>
  <c r="H476" i="1"/>
  <c r="A477" i="1"/>
  <c r="U421" i="1"/>
  <c r="N376" i="1"/>
  <c r="O375" i="1"/>
  <c r="D420" i="1"/>
  <c r="K422" i="1"/>
  <c r="E422" i="1" s="1"/>
  <c r="I422" i="1"/>
  <c r="T478" i="1"/>
  <c r="F420" i="1" l="1"/>
  <c r="J423" i="1"/>
  <c r="A478" i="1"/>
  <c r="H477" i="1"/>
  <c r="L420" i="1"/>
  <c r="I423" i="1"/>
  <c r="K423" i="1"/>
  <c r="E423" i="1" s="1"/>
  <c r="N377" i="1"/>
  <c r="O376" i="1"/>
  <c r="U422" i="1"/>
  <c r="D421" i="1"/>
  <c r="G420" i="1"/>
  <c r="T479" i="1"/>
  <c r="F421" i="1" l="1"/>
  <c r="J424" i="1"/>
  <c r="A479" i="1"/>
  <c r="H478" i="1"/>
  <c r="G421" i="1"/>
  <c r="L421" i="1"/>
  <c r="O377" i="1"/>
  <c r="N378" i="1"/>
  <c r="U423" i="1"/>
  <c r="K424" i="1"/>
  <c r="E424" i="1" s="1"/>
  <c r="I424" i="1"/>
  <c r="D422" i="1"/>
  <c r="T480" i="1"/>
  <c r="F422" i="1" l="1"/>
  <c r="J425" i="1"/>
  <c r="H479" i="1"/>
  <c r="A480" i="1"/>
  <c r="L422" i="1"/>
  <c r="G422" i="1"/>
  <c r="U424" i="1"/>
  <c r="D423" i="1"/>
  <c r="F423" i="1" s="1"/>
  <c r="N379" i="1"/>
  <c r="O378" i="1"/>
  <c r="K425" i="1"/>
  <c r="E425" i="1" s="1"/>
  <c r="I425" i="1"/>
  <c r="T481" i="1"/>
  <c r="J426" i="1" l="1"/>
  <c r="G423" i="1"/>
  <c r="L423" i="1"/>
  <c r="A481" i="1"/>
  <c r="H480" i="1"/>
  <c r="K426" i="1"/>
  <c r="E426" i="1" s="1"/>
  <c r="I426" i="1"/>
  <c r="U425" i="1"/>
  <c r="D424" i="1"/>
  <c r="F424" i="1" s="1"/>
  <c r="N380" i="1"/>
  <c r="O379" i="1"/>
  <c r="T482" i="1"/>
  <c r="J427" i="1" l="1"/>
  <c r="H481" i="1"/>
  <c r="A482" i="1"/>
  <c r="L424" i="1"/>
  <c r="G424" i="1"/>
  <c r="N381" i="1"/>
  <c r="O380" i="1"/>
  <c r="D425" i="1"/>
  <c r="F425" i="1" s="1"/>
  <c r="K427" i="1"/>
  <c r="E427" i="1" s="1"/>
  <c r="I427" i="1"/>
  <c r="U426" i="1"/>
  <c r="T483" i="1"/>
  <c r="J428" i="1" l="1"/>
  <c r="L425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L427" i="1"/>
  <c r="D428" i="1"/>
  <c r="U429" i="1"/>
  <c r="N384" i="1"/>
  <c r="O383" i="1"/>
  <c r="T486" i="1"/>
  <c r="F428" i="1" l="1"/>
  <c r="J431" i="1"/>
  <c r="H485" i="1"/>
  <c r="A486" i="1"/>
  <c r="L428" i="1"/>
  <c r="G428" i="1"/>
  <c r="N385" i="1"/>
  <c r="O384" i="1"/>
  <c r="D429" i="1"/>
  <c r="K431" i="1"/>
  <c r="E431" i="1" s="1"/>
  <c r="I431" i="1"/>
  <c r="U430" i="1"/>
  <c r="T487" i="1"/>
  <c r="F429" i="1" l="1"/>
  <c r="J432" i="1"/>
  <c r="G429" i="1"/>
  <c r="L429" i="1"/>
  <c r="A487" i="1"/>
  <c r="H486" i="1"/>
  <c r="U431" i="1"/>
  <c r="D430" i="1"/>
  <c r="K432" i="1"/>
  <c r="E432" i="1" s="1"/>
  <c r="I432" i="1"/>
  <c r="N386" i="1"/>
  <c r="O385" i="1"/>
  <c r="T488" i="1"/>
  <c r="F430" i="1" l="1"/>
  <c r="J433" i="1"/>
  <c r="G430" i="1"/>
  <c r="L430" i="1"/>
  <c r="A488" i="1"/>
  <c r="H487" i="1"/>
  <c r="N387" i="1"/>
  <c r="O386" i="1"/>
  <c r="K433" i="1"/>
  <c r="E433" i="1" s="1"/>
  <c r="I433" i="1"/>
  <c r="D431" i="1"/>
  <c r="U432" i="1"/>
  <c r="T489" i="1"/>
  <c r="F431" i="1" l="1"/>
  <c r="J434" i="1"/>
  <c r="A489" i="1"/>
  <c r="H488" i="1"/>
  <c r="L431" i="1"/>
  <c r="G431" i="1"/>
  <c r="K434" i="1"/>
  <c r="E434" i="1" s="1"/>
  <c r="I434" i="1"/>
  <c r="D432" i="1"/>
  <c r="U433" i="1"/>
  <c r="N388" i="1"/>
  <c r="O387" i="1"/>
  <c r="T490" i="1"/>
  <c r="F432" i="1" l="1"/>
  <c r="J435" i="1"/>
  <c r="A490" i="1"/>
  <c r="H489" i="1"/>
  <c r="N389" i="1"/>
  <c r="O388" i="1"/>
  <c r="D433" i="1"/>
  <c r="K435" i="1"/>
  <c r="E435" i="1" s="1"/>
  <c r="I435" i="1"/>
  <c r="G432" i="1"/>
  <c r="U434" i="1"/>
  <c r="L432" i="1"/>
  <c r="T491" i="1"/>
  <c r="F433" i="1" l="1"/>
  <c r="J436" i="1"/>
  <c r="A491" i="1"/>
  <c r="H490" i="1"/>
  <c r="L433" i="1"/>
  <c r="G433" i="1"/>
  <c r="U435" i="1"/>
  <c r="D434" i="1"/>
  <c r="K436" i="1"/>
  <c r="E436" i="1" s="1"/>
  <c r="I436" i="1"/>
  <c r="N390" i="1"/>
  <c r="O389" i="1"/>
  <c r="T492" i="1"/>
  <c r="F434" i="1" l="1"/>
  <c r="J437" i="1"/>
  <c r="G434" i="1"/>
  <c r="L434" i="1"/>
  <c r="A492" i="1"/>
  <c r="H491" i="1"/>
  <c r="N391" i="1"/>
  <c r="O390" i="1"/>
  <c r="I437" i="1"/>
  <c r="K437" i="1"/>
  <c r="E437" i="1" s="1"/>
  <c r="U436" i="1"/>
  <c r="D435" i="1"/>
  <c r="T493" i="1"/>
  <c r="F435" i="1" l="1"/>
  <c r="J438" i="1"/>
  <c r="G435" i="1"/>
  <c r="L435" i="1"/>
  <c r="A493" i="1"/>
  <c r="H492" i="1"/>
  <c r="K438" i="1"/>
  <c r="E438" i="1" s="1"/>
  <c r="I438" i="1"/>
  <c r="D436" i="1"/>
  <c r="F436" i="1" s="1"/>
  <c r="U437" i="1"/>
  <c r="N392" i="1"/>
  <c r="O391" i="1"/>
  <c r="T494" i="1"/>
  <c r="J439" i="1" l="1"/>
  <c r="A494" i="1"/>
  <c r="H493" i="1"/>
  <c r="N393" i="1"/>
  <c r="O392" i="1"/>
  <c r="D437" i="1"/>
  <c r="F437" i="1" s="1"/>
  <c r="K439" i="1"/>
  <c r="E439" i="1" s="1"/>
  <c r="I439" i="1"/>
  <c r="J440" i="1" s="1"/>
  <c r="G436" i="1"/>
  <c r="U438" i="1"/>
  <c r="L436" i="1"/>
  <c r="T495" i="1"/>
  <c r="G437" i="1" l="1"/>
  <c r="L437" i="1"/>
  <c r="H494" i="1"/>
  <c r="A495" i="1"/>
  <c r="D438" i="1"/>
  <c r="F438" i="1" s="1"/>
  <c r="I440" i="1"/>
  <c r="J441" i="1" s="1"/>
  <c r="K440" i="1"/>
  <c r="E440" i="1" s="1"/>
  <c r="N394" i="1"/>
  <c r="O393" i="1"/>
  <c r="U439" i="1"/>
  <c r="T496" i="1"/>
  <c r="H495" i="1" l="1"/>
  <c r="A496" i="1"/>
  <c r="L438" i="1"/>
  <c r="G438" i="1"/>
  <c r="U440" i="1"/>
  <c r="D439" i="1"/>
  <c r="F439" i="1" s="1"/>
  <c r="I441" i="1"/>
  <c r="J442" i="1" s="1"/>
  <c r="K441" i="1"/>
  <c r="E441" i="1" s="1"/>
  <c r="N395" i="1"/>
  <c r="O394" i="1"/>
  <c r="T497" i="1"/>
  <c r="G439" i="1" l="1"/>
  <c r="L439" i="1"/>
  <c r="A497" i="1"/>
  <c r="H496" i="1"/>
  <c r="K442" i="1"/>
  <c r="E442" i="1" s="1"/>
  <c r="I442" i="1"/>
  <c r="J443" i="1" s="1"/>
  <c r="N396" i="1"/>
  <c r="O395" i="1"/>
  <c r="D440" i="1"/>
  <c r="F440" i="1" s="1"/>
  <c r="U441" i="1"/>
  <c r="T498" i="1"/>
  <c r="A498" i="1" l="1"/>
  <c r="H497" i="1"/>
  <c r="G440" i="1"/>
  <c r="L440" i="1"/>
  <c r="N397" i="1"/>
  <c r="O396" i="1"/>
  <c r="K443" i="1"/>
  <c r="E443" i="1" s="1"/>
  <c r="I443" i="1"/>
  <c r="J444" i="1" s="1"/>
  <c r="D441" i="1"/>
  <c r="F441" i="1" s="1"/>
  <c r="U442" i="1"/>
  <c r="T499" i="1"/>
  <c r="L441" i="1" l="1"/>
  <c r="H498" i="1"/>
  <c r="A499" i="1"/>
  <c r="K444" i="1"/>
  <c r="E444" i="1" s="1"/>
  <c r="I444" i="1"/>
  <c r="J445" i="1" s="1"/>
  <c r="U443" i="1"/>
  <c r="D442" i="1"/>
  <c r="F442" i="1" s="1"/>
  <c r="N398" i="1"/>
  <c r="O397" i="1"/>
  <c r="G441" i="1"/>
  <c r="T500" i="1"/>
  <c r="A500" i="1" l="1"/>
  <c r="H499" i="1"/>
  <c r="G442" i="1"/>
  <c r="L442" i="1"/>
  <c r="D443" i="1"/>
  <c r="F443" i="1" s="1"/>
  <c r="N399" i="1"/>
  <c r="O398" i="1"/>
  <c r="K445" i="1"/>
  <c r="E445" i="1" s="1"/>
  <c r="I445" i="1"/>
  <c r="J446" i="1" s="1"/>
  <c r="U444" i="1"/>
  <c r="T501" i="1"/>
  <c r="G443" i="1" l="1"/>
  <c r="H500" i="1"/>
  <c r="A501" i="1"/>
  <c r="L443" i="1"/>
  <c r="D444" i="1"/>
  <c r="F444" i="1" s="1"/>
  <c r="I446" i="1"/>
  <c r="J447" i="1" s="1"/>
  <c r="K446" i="1"/>
  <c r="E446" i="1" s="1"/>
  <c r="N400" i="1"/>
  <c r="O399" i="1"/>
  <c r="U445" i="1"/>
  <c r="T502" i="1"/>
  <c r="L444" i="1" l="1"/>
  <c r="G444" i="1"/>
  <c r="A502" i="1"/>
  <c r="H501" i="1"/>
  <c r="K447" i="1"/>
  <c r="E447" i="1" s="1"/>
  <c r="I447" i="1"/>
  <c r="J448" i="1" s="1"/>
  <c r="N401" i="1"/>
  <c r="O400" i="1"/>
  <c r="D445" i="1"/>
  <c r="F445" i="1" s="1"/>
  <c r="U446" i="1"/>
  <c r="T503" i="1"/>
  <c r="A503" i="1" l="1"/>
  <c r="H502" i="1"/>
  <c r="G445" i="1"/>
  <c r="L445" i="1"/>
  <c r="N402" i="1"/>
  <c r="O401" i="1"/>
  <c r="D446" i="1"/>
  <c r="F446" i="1" s="1"/>
  <c r="K448" i="1"/>
  <c r="E448" i="1" s="1"/>
  <c r="I448" i="1"/>
  <c r="J449" i="1" s="1"/>
  <c r="U447" i="1"/>
  <c r="T504" i="1"/>
  <c r="A504" i="1" l="1"/>
  <c r="H503" i="1"/>
  <c r="G446" i="1"/>
  <c r="L446" i="1"/>
  <c r="U448" i="1"/>
  <c r="D447" i="1"/>
  <c r="F447" i="1" s="1"/>
  <c r="K449" i="1"/>
  <c r="E449" i="1" s="1"/>
  <c r="I449" i="1"/>
  <c r="J450" i="1" s="1"/>
  <c r="N403" i="1"/>
  <c r="O402" i="1"/>
  <c r="T505" i="1"/>
  <c r="G447" i="1" l="1"/>
  <c r="A505" i="1"/>
  <c r="H504" i="1"/>
  <c r="L447" i="1"/>
  <c r="N404" i="1"/>
  <c r="O403" i="1"/>
  <c r="K450" i="1"/>
  <c r="E450" i="1" s="1"/>
  <c r="I450" i="1"/>
  <c r="J451" i="1" s="1"/>
  <c r="U449" i="1"/>
  <c r="D448" i="1"/>
  <c r="F448" i="1" s="1"/>
  <c r="T506" i="1"/>
  <c r="G448" i="1" l="1"/>
  <c r="L448" i="1"/>
  <c r="A506" i="1"/>
  <c r="H505" i="1"/>
  <c r="K451" i="1"/>
  <c r="E451" i="1" s="1"/>
  <c r="I451" i="1"/>
  <c r="J452" i="1" s="1"/>
  <c r="U450" i="1"/>
  <c r="D449" i="1"/>
  <c r="F449" i="1" s="1"/>
  <c r="N405" i="1"/>
  <c r="O404" i="1"/>
  <c r="T507" i="1"/>
  <c r="A507" i="1" l="1"/>
  <c r="H506" i="1"/>
  <c r="G449" i="1"/>
  <c r="L449" i="1"/>
  <c r="D450" i="1"/>
  <c r="F450" i="1" s="1"/>
  <c r="N406" i="1"/>
  <c r="O405" i="1"/>
  <c r="K452" i="1"/>
  <c r="E452" i="1" s="1"/>
  <c r="I452" i="1"/>
  <c r="J453" i="1" s="1"/>
  <c r="U451" i="1"/>
  <c r="T508" i="1"/>
  <c r="G450" i="1" l="1"/>
  <c r="H507" i="1"/>
  <c r="A508" i="1"/>
  <c r="L450" i="1"/>
  <c r="U452" i="1"/>
  <c r="D451" i="1"/>
  <c r="F451" i="1" s="1"/>
  <c r="N407" i="1"/>
  <c r="O406" i="1"/>
  <c r="I453" i="1"/>
  <c r="J454" i="1" s="1"/>
  <c r="K453" i="1"/>
  <c r="E453" i="1" s="1"/>
  <c r="T509" i="1"/>
  <c r="G451" i="1" l="1"/>
  <c r="A509" i="1"/>
  <c r="H508" i="1"/>
  <c r="L451" i="1"/>
  <c r="N408" i="1"/>
  <c r="O407" i="1"/>
  <c r="U453" i="1"/>
  <c r="K454" i="1"/>
  <c r="E454" i="1" s="1"/>
  <c r="I454" i="1"/>
  <c r="J455" i="1" s="1"/>
  <c r="D452" i="1"/>
  <c r="F452" i="1" s="1"/>
  <c r="T510" i="1"/>
  <c r="A510" i="1" l="1"/>
  <c r="H509" i="1"/>
  <c r="G452" i="1"/>
  <c r="U454" i="1"/>
  <c r="L452" i="1"/>
  <c r="D453" i="1"/>
  <c r="F453" i="1" s="1"/>
  <c r="K455" i="1"/>
  <c r="E455" i="1" s="1"/>
  <c r="I455" i="1"/>
  <c r="J456" i="1" s="1"/>
  <c r="N409" i="1"/>
  <c r="O408" i="1"/>
  <c r="T511" i="1"/>
  <c r="A511" i="1" l="1"/>
  <c r="H510" i="1"/>
  <c r="L453" i="1"/>
  <c r="G453" i="1"/>
  <c r="N410" i="1"/>
  <c r="O409" i="1"/>
  <c r="I456" i="1"/>
  <c r="J457" i="1" s="1"/>
  <c r="K456" i="1"/>
  <c r="E456" i="1" s="1"/>
  <c r="D454" i="1"/>
  <c r="F454" i="1" s="1"/>
  <c r="U455" i="1"/>
  <c r="T512" i="1"/>
  <c r="H511" i="1" l="1"/>
  <c r="A512" i="1"/>
  <c r="G454" i="1"/>
  <c r="L454" i="1"/>
  <c r="K457" i="1"/>
  <c r="E457" i="1" s="1"/>
  <c r="I457" i="1"/>
  <c r="J458" i="1" s="1"/>
  <c r="N411" i="1"/>
  <c r="O410" i="1"/>
  <c r="D455" i="1"/>
  <c r="F455" i="1" s="1"/>
  <c r="U456" i="1"/>
  <c r="T513" i="1"/>
  <c r="H512" i="1" l="1"/>
  <c r="A513" i="1"/>
  <c r="L455" i="1"/>
  <c r="D456" i="1"/>
  <c r="F456" i="1" s="1"/>
  <c r="N412" i="1"/>
  <c r="O411" i="1"/>
  <c r="G455" i="1"/>
  <c r="I458" i="1"/>
  <c r="J459" i="1" s="1"/>
  <c r="K458" i="1"/>
  <c r="E458" i="1" s="1"/>
  <c r="U457" i="1"/>
  <c r="T514" i="1"/>
  <c r="L456" i="1" l="1"/>
  <c r="A514" i="1"/>
  <c r="H513" i="1"/>
  <c r="G456" i="1"/>
  <c r="D457" i="1"/>
  <c r="F457" i="1" s="1"/>
  <c r="N413" i="1"/>
  <c r="O412" i="1"/>
  <c r="U458" i="1"/>
  <c r="K459" i="1"/>
  <c r="E459" i="1" s="1"/>
  <c r="I459" i="1"/>
  <c r="J460" i="1" s="1"/>
  <c r="T515" i="1"/>
  <c r="L457" i="1" l="1"/>
  <c r="G457" i="1"/>
  <c r="H514" i="1"/>
  <c r="A515" i="1"/>
  <c r="N414" i="1"/>
  <c r="O413" i="1"/>
  <c r="I460" i="1"/>
  <c r="J461" i="1" s="1"/>
  <c r="K460" i="1"/>
  <c r="E460" i="1" s="1"/>
  <c r="U459" i="1"/>
  <c r="D458" i="1"/>
  <c r="F458" i="1" s="1"/>
  <c r="T516" i="1"/>
  <c r="H515" i="1" l="1"/>
  <c r="A516" i="1"/>
  <c r="L458" i="1"/>
  <c r="G458" i="1"/>
  <c r="U460" i="1"/>
  <c r="I461" i="1"/>
  <c r="J462" i="1" s="1"/>
  <c r="K461" i="1"/>
  <c r="E461" i="1" s="1"/>
  <c r="D459" i="1"/>
  <c r="F459" i="1" s="1"/>
  <c r="N415" i="1"/>
  <c r="O414" i="1"/>
  <c r="T517" i="1"/>
  <c r="A517" i="1" l="1"/>
  <c r="H516" i="1"/>
  <c r="L459" i="1"/>
  <c r="N416" i="1"/>
  <c r="O415" i="1"/>
  <c r="U461" i="1"/>
  <c r="I462" i="1"/>
  <c r="J463" i="1" s="1"/>
  <c r="K462" i="1"/>
  <c r="E462" i="1" s="1"/>
  <c r="G459" i="1"/>
  <c r="D460" i="1"/>
  <c r="F460" i="1" s="1"/>
  <c r="T518" i="1"/>
  <c r="H517" i="1" l="1"/>
  <c r="A518" i="1"/>
  <c r="L460" i="1"/>
  <c r="U462" i="1"/>
  <c r="G460" i="1"/>
  <c r="K463" i="1"/>
  <c r="E463" i="1" s="1"/>
  <c r="I463" i="1"/>
  <c r="J464" i="1" s="1"/>
  <c r="D461" i="1"/>
  <c r="F461" i="1" s="1"/>
  <c r="N417" i="1"/>
  <c r="O416" i="1"/>
  <c r="T519" i="1"/>
  <c r="A519" i="1" l="1"/>
  <c r="H518" i="1"/>
  <c r="L461" i="1"/>
  <c r="N418" i="1"/>
  <c r="O417" i="1"/>
  <c r="U463" i="1"/>
  <c r="G461" i="1"/>
  <c r="D462" i="1"/>
  <c r="F462" i="1" s="1"/>
  <c r="I464" i="1"/>
  <c r="J465" i="1" s="1"/>
  <c r="K464" i="1"/>
  <c r="E464" i="1" s="1"/>
  <c r="T520" i="1"/>
  <c r="A520" i="1" l="1"/>
  <c r="H519" i="1"/>
  <c r="G462" i="1"/>
  <c r="L462" i="1"/>
  <c r="U464" i="1"/>
  <c r="K465" i="1"/>
  <c r="E465" i="1" s="1"/>
  <c r="I465" i="1"/>
  <c r="J466" i="1" s="1"/>
  <c r="D463" i="1"/>
  <c r="F463" i="1" s="1"/>
  <c r="N419" i="1"/>
  <c r="O418" i="1"/>
  <c r="T521" i="1"/>
  <c r="A521" i="1" l="1"/>
  <c r="H520" i="1"/>
  <c r="L463" i="1"/>
  <c r="G463" i="1"/>
  <c r="I466" i="1"/>
  <c r="J467" i="1" s="1"/>
  <c r="K466" i="1"/>
  <c r="E466" i="1" s="1"/>
  <c r="N420" i="1"/>
  <c r="O419" i="1"/>
  <c r="U465" i="1"/>
  <c r="D464" i="1"/>
  <c r="F464" i="1" s="1"/>
  <c r="T522" i="1"/>
  <c r="A522" i="1" l="1"/>
  <c r="H521" i="1"/>
  <c r="L464" i="1"/>
  <c r="G464" i="1"/>
  <c r="N421" i="1"/>
  <c r="O420" i="1"/>
  <c r="U466" i="1"/>
  <c r="D465" i="1"/>
  <c r="F465" i="1" s="1"/>
  <c r="K467" i="1"/>
  <c r="E467" i="1" s="1"/>
  <c r="I467" i="1"/>
  <c r="J468" i="1" s="1"/>
  <c r="T523" i="1"/>
  <c r="H522" i="1" l="1"/>
  <c r="A523" i="1"/>
  <c r="L465" i="1"/>
  <c r="K468" i="1"/>
  <c r="E468" i="1" s="1"/>
  <c r="I468" i="1"/>
  <c r="J469" i="1" s="1"/>
  <c r="G465" i="1"/>
  <c r="U467" i="1"/>
  <c r="D466" i="1"/>
  <c r="F466" i="1" s="1"/>
  <c r="N422" i="1"/>
  <c r="O421" i="1"/>
  <c r="T524" i="1"/>
  <c r="A524" i="1" l="1"/>
  <c r="H523" i="1"/>
  <c r="L466" i="1"/>
  <c r="G466" i="1"/>
  <c r="N423" i="1"/>
  <c r="O422" i="1"/>
  <c r="I469" i="1"/>
  <c r="J470" i="1" s="1"/>
  <c r="K469" i="1"/>
  <c r="E469" i="1" s="1"/>
  <c r="D467" i="1"/>
  <c r="F467" i="1" s="1"/>
  <c r="U468" i="1"/>
  <c r="T525" i="1"/>
  <c r="H524" i="1" l="1"/>
  <c r="A525" i="1"/>
  <c r="G467" i="1"/>
  <c r="L467" i="1"/>
  <c r="D468" i="1"/>
  <c r="F468" i="1" s="1"/>
  <c r="U469" i="1"/>
  <c r="K470" i="1"/>
  <c r="E470" i="1" s="1"/>
  <c r="I470" i="1"/>
  <c r="J471" i="1" s="1"/>
  <c r="N424" i="1"/>
  <c r="O423" i="1"/>
  <c r="T526" i="1"/>
  <c r="A526" i="1" l="1"/>
  <c r="H525" i="1"/>
  <c r="G468" i="1"/>
  <c r="L468" i="1"/>
  <c r="U470" i="1"/>
  <c r="N425" i="1"/>
  <c r="O424" i="1"/>
  <c r="D469" i="1"/>
  <c r="F469" i="1" s="1"/>
  <c r="I471" i="1"/>
  <c r="J472" i="1" s="1"/>
  <c r="K471" i="1"/>
  <c r="E471" i="1" s="1"/>
  <c r="T527" i="1"/>
  <c r="H526" i="1" l="1"/>
  <c r="A527" i="1"/>
  <c r="L469" i="1"/>
  <c r="G469" i="1"/>
  <c r="K472" i="1"/>
  <c r="E472" i="1" s="1"/>
  <c r="U471" i="1"/>
  <c r="N426" i="1"/>
  <c r="O425" i="1"/>
  <c r="I472" i="1"/>
  <c r="J473" i="1" s="1"/>
  <c r="D470" i="1"/>
  <c r="F470" i="1" s="1"/>
  <c r="T528" i="1"/>
  <c r="H527" i="1" l="1"/>
  <c r="A528" i="1"/>
  <c r="G470" i="1"/>
  <c r="L470" i="1"/>
  <c r="N427" i="1"/>
  <c r="O426" i="1"/>
  <c r="D471" i="1"/>
  <c r="F471" i="1" s="1"/>
  <c r="K473" i="1"/>
  <c r="E473" i="1" s="1"/>
  <c r="I473" i="1"/>
  <c r="J474" i="1" s="1"/>
  <c r="U472" i="1"/>
  <c r="T529" i="1"/>
  <c r="G471" i="1" l="1"/>
  <c r="H528" i="1"/>
  <c r="A529" i="1"/>
  <c r="L471" i="1"/>
  <c r="U473" i="1"/>
  <c r="D472" i="1"/>
  <c r="F472" i="1" s="1"/>
  <c r="K474" i="1"/>
  <c r="E474" i="1" s="1"/>
  <c r="I474" i="1"/>
  <c r="J475" i="1" s="1"/>
  <c r="N428" i="1"/>
  <c r="O427" i="1"/>
  <c r="T530" i="1"/>
  <c r="L472" i="1" l="1"/>
  <c r="H529" i="1"/>
  <c r="A530" i="1"/>
  <c r="G472" i="1"/>
  <c r="U474" i="1"/>
  <c r="N429" i="1"/>
  <c r="O428" i="1"/>
  <c r="I475" i="1"/>
  <c r="J476" i="1" s="1"/>
  <c r="K475" i="1"/>
  <c r="E475" i="1" s="1"/>
  <c r="D473" i="1"/>
  <c r="F473" i="1" s="1"/>
  <c r="T531" i="1"/>
  <c r="A531" i="1" l="1"/>
  <c r="H530" i="1"/>
  <c r="G473" i="1"/>
  <c r="K476" i="1"/>
  <c r="E476" i="1" s="1"/>
  <c r="I476" i="1"/>
  <c r="J477" i="1" s="1"/>
  <c r="N430" i="1"/>
  <c r="O429" i="1"/>
  <c r="L473" i="1"/>
  <c r="U475" i="1"/>
  <c r="D474" i="1"/>
  <c r="F474" i="1" s="1"/>
  <c r="T532" i="1"/>
  <c r="H531" i="1" l="1"/>
  <c r="A532" i="1"/>
  <c r="G474" i="1"/>
  <c r="L474" i="1"/>
  <c r="N431" i="1"/>
  <c r="O430" i="1"/>
  <c r="D475" i="1"/>
  <c r="F475" i="1" s="1"/>
  <c r="K477" i="1"/>
  <c r="E477" i="1" s="1"/>
  <c r="I477" i="1"/>
  <c r="J478" i="1" s="1"/>
  <c r="U476" i="1"/>
  <c r="T533" i="1"/>
  <c r="L475" i="1" l="1"/>
  <c r="G475" i="1"/>
  <c r="H532" i="1"/>
  <c r="A533" i="1"/>
  <c r="U477" i="1"/>
  <c r="D476" i="1"/>
  <c r="F476" i="1" s="1"/>
  <c r="K478" i="1"/>
  <c r="E478" i="1" s="1"/>
  <c r="I478" i="1"/>
  <c r="J479" i="1" s="1"/>
  <c r="O431" i="1"/>
  <c r="N432" i="1"/>
  <c r="T534" i="1"/>
  <c r="H533" i="1" l="1"/>
  <c r="A534" i="1"/>
  <c r="L476" i="1"/>
  <c r="G476" i="1"/>
  <c r="U478" i="1"/>
  <c r="N433" i="1"/>
  <c r="O432" i="1"/>
  <c r="K479" i="1"/>
  <c r="E479" i="1" s="1"/>
  <c r="I479" i="1"/>
  <c r="J480" i="1" s="1"/>
  <c r="D477" i="1"/>
  <c r="F477" i="1" s="1"/>
  <c r="T535" i="1"/>
  <c r="H534" i="1" l="1"/>
  <c r="A535" i="1"/>
  <c r="L477" i="1"/>
  <c r="U479" i="1"/>
  <c r="G477" i="1"/>
  <c r="N434" i="1"/>
  <c r="O433" i="1"/>
  <c r="K480" i="1"/>
  <c r="E480" i="1" s="1"/>
  <c r="I480" i="1"/>
  <c r="J481" i="1" s="1"/>
  <c r="D478" i="1"/>
  <c r="F478" i="1" s="1"/>
  <c r="T536" i="1"/>
  <c r="A536" i="1" l="1"/>
  <c r="H535" i="1"/>
  <c r="L478" i="1"/>
  <c r="G478" i="1"/>
  <c r="N435" i="1"/>
  <c r="O434" i="1"/>
  <c r="K481" i="1"/>
  <c r="E481" i="1" s="1"/>
  <c r="I481" i="1"/>
  <c r="J482" i="1" s="1"/>
  <c r="U480" i="1"/>
  <c r="D479" i="1"/>
  <c r="F479" i="1" s="1"/>
  <c r="T537" i="1"/>
  <c r="G479" i="1" l="1"/>
  <c r="L479" i="1"/>
  <c r="H536" i="1"/>
  <c r="A537" i="1"/>
  <c r="K482" i="1"/>
  <c r="E482" i="1" s="1"/>
  <c r="I482" i="1"/>
  <c r="J483" i="1" s="1"/>
  <c r="U481" i="1"/>
  <c r="D480" i="1"/>
  <c r="F480" i="1" s="1"/>
  <c r="N436" i="1"/>
  <c r="O435" i="1"/>
  <c r="T538" i="1"/>
  <c r="A538" i="1" l="1"/>
  <c r="H537" i="1"/>
  <c r="L480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N439" i="1"/>
  <c r="O438" i="1"/>
  <c r="T541" i="1"/>
  <c r="F483" i="1" l="1"/>
  <c r="A541" i="1"/>
  <c r="H540" i="1"/>
  <c r="L483" i="1"/>
  <c r="D484" i="1"/>
  <c r="N440" i="1"/>
  <c r="O439" i="1"/>
  <c r="U485" i="1"/>
  <c r="G483" i="1"/>
  <c r="K486" i="1"/>
  <c r="E486" i="1" s="1"/>
  <c r="I486" i="1"/>
  <c r="J487" i="1" s="1"/>
  <c r="T542" i="1"/>
  <c r="F484" i="1" l="1"/>
  <c r="L484" i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A544" i="1"/>
  <c r="H543" i="1"/>
  <c r="L486" i="1"/>
  <c r="N443" i="1"/>
  <c r="O442" i="1"/>
  <c r="K489" i="1"/>
  <c r="E489" i="1" s="1"/>
  <c r="I489" i="1"/>
  <c r="J490" i="1" s="1"/>
  <c r="U488" i="1"/>
  <c r="D487" i="1"/>
  <c r="G486" i="1"/>
  <c r="T545" i="1"/>
  <c r="F487" i="1" l="1"/>
  <c r="H544" i="1"/>
  <c r="A545" i="1"/>
  <c r="L487" i="1"/>
  <c r="G487" i="1"/>
  <c r="D488" i="1"/>
  <c r="I490" i="1"/>
  <c r="J491" i="1" s="1"/>
  <c r="K490" i="1"/>
  <c r="E490" i="1" s="1"/>
  <c r="U489" i="1"/>
  <c r="N444" i="1"/>
  <c r="O443" i="1"/>
  <c r="T546" i="1"/>
  <c r="F488" i="1" l="1"/>
  <c r="G488" i="1"/>
  <c r="H545" i="1"/>
  <c r="A546" i="1"/>
  <c r="L488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A548" i="1"/>
  <c r="H547" i="1"/>
  <c r="L490" i="1"/>
  <c r="G490" i="1"/>
  <c r="I493" i="1"/>
  <c r="J494" i="1" s="1"/>
  <c r="K493" i="1"/>
  <c r="E493" i="1" s="1"/>
  <c r="U492" i="1"/>
  <c r="D491" i="1"/>
  <c r="F491" i="1" s="1"/>
  <c r="N447" i="1"/>
  <c r="O446" i="1"/>
  <c r="T549" i="1"/>
  <c r="A549" i="1" l="1"/>
  <c r="H548" i="1"/>
  <c r="D492" i="1"/>
  <c r="F492" i="1" s="1"/>
  <c r="N448" i="1"/>
  <c r="O447" i="1"/>
  <c r="U493" i="1"/>
  <c r="K494" i="1"/>
  <c r="E494" i="1" s="1"/>
  <c r="I494" i="1"/>
  <c r="J495" i="1" s="1"/>
  <c r="L491" i="1"/>
  <c r="G491" i="1"/>
  <c r="T550" i="1"/>
  <c r="G492" i="1" l="1"/>
  <c r="A550" i="1"/>
  <c r="H549" i="1"/>
  <c r="L492" i="1"/>
  <c r="D493" i="1"/>
  <c r="F493" i="1" s="1"/>
  <c r="K495" i="1"/>
  <c r="E495" i="1" s="1"/>
  <c r="I495" i="1"/>
  <c r="J496" i="1" s="1"/>
  <c r="N449" i="1"/>
  <c r="O448" i="1"/>
  <c r="U494" i="1"/>
  <c r="T551" i="1"/>
  <c r="A551" i="1" l="1"/>
  <c r="H550" i="1"/>
  <c r="L493" i="1"/>
  <c r="G493" i="1"/>
  <c r="D494" i="1"/>
  <c r="F494" i="1" s="1"/>
  <c r="U495" i="1"/>
  <c r="N450" i="1"/>
  <c r="O449" i="1"/>
  <c r="K496" i="1"/>
  <c r="E496" i="1" s="1"/>
  <c r="I496" i="1"/>
  <c r="J497" i="1" s="1"/>
  <c r="T552" i="1"/>
  <c r="G494" i="1" l="1"/>
  <c r="A552" i="1"/>
  <c r="H551" i="1"/>
  <c r="L494" i="1"/>
  <c r="K497" i="1"/>
  <c r="E497" i="1" s="1"/>
  <c r="I497" i="1"/>
  <c r="J498" i="1" s="1"/>
  <c r="U496" i="1"/>
  <c r="D495" i="1"/>
  <c r="F495" i="1" s="1"/>
  <c r="N451" i="1"/>
  <c r="O450" i="1"/>
  <c r="T553" i="1"/>
  <c r="H552" i="1" l="1"/>
  <c r="A553" i="1"/>
  <c r="G495" i="1"/>
  <c r="L495" i="1"/>
  <c r="D496" i="1"/>
  <c r="F496" i="1" s="1"/>
  <c r="K498" i="1"/>
  <c r="E498" i="1" s="1"/>
  <c r="I498" i="1"/>
  <c r="J499" i="1" s="1"/>
  <c r="N452" i="1"/>
  <c r="O451" i="1"/>
  <c r="U497" i="1"/>
  <c r="T554" i="1"/>
  <c r="L496" i="1" l="1"/>
  <c r="A554" i="1"/>
  <c r="H553" i="1"/>
  <c r="K499" i="1"/>
  <c r="E499" i="1" s="1"/>
  <c r="I499" i="1"/>
  <c r="J500" i="1" s="1"/>
  <c r="D497" i="1"/>
  <c r="F497" i="1" s="1"/>
  <c r="U498" i="1"/>
  <c r="N453" i="1"/>
  <c r="O452" i="1"/>
  <c r="G496" i="1"/>
  <c r="T555" i="1"/>
  <c r="A555" i="1" l="1"/>
  <c r="H554" i="1"/>
  <c r="G497" i="1"/>
  <c r="N454" i="1"/>
  <c r="O453" i="1"/>
  <c r="K500" i="1"/>
  <c r="E500" i="1" s="1"/>
  <c r="I500" i="1"/>
  <c r="J501" i="1" s="1"/>
  <c r="D498" i="1"/>
  <c r="F498" i="1" s="1"/>
  <c r="U499" i="1"/>
  <c r="L497" i="1"/>
  <c r="T556" i="1"/>
  <c r="H555" i="1" l="1"/>
  <c r="A556" i="1"/>
  <c r="K501" i="1"/>
  <c r="E501" i="1" s="1"/>
  <c r="I501" i="1"/>
  <c r="J502" i="1" s="1"/>
  <c r="D499" i="1"/>
  <c r="F499" i="1" s="1"/>
  <c r="U500" i="1"/>
  <c r="G498" i="1"/>
  <c r="L498" i="1"/>
  <c r="N455" i="1"/>
  <c r="O454" i="1"/>
  <c r="T557" i="1"/>
  <c r="A557" i="1" l="1"/>
  <c r="H556" i="1"/>
  <c r="G499" i="1"/>
  <c r="L499" i="1"/>
  <c r="K502" i="1"/>
  <c r="E502" i="1" s="1"/>
  <c r="I502" i="1"/>
  <c r="J503" i="1" s="1"/>
  <c r="N456" i="1"/>
  <c r="O455" i="1"/>
  <c r="U501" i="1"/>
  <c r="D500" i="1"/>
  <c r="F500" i="1" s="1"/>
  <c r="T558" i="1"/>
  <c r="A558" i="1" l="1"/>
  <c r="H557" i="1"/>
  <c r="K503" i="1"/>
  <c r="E503" i="1" s="1"/>
  <c r="I503" i="1"/>
  <c r="J504" i="1" s="1"/>
  <c r="D501" i="1"/>
  <c r="F501" i="1" s="1"/>
  <c r="U502" i="1"/>
  <c r="L500" i="1"/>
  <c r="N457" i="1"/>
  <c r="O456" i="1"/>
  <c r="G500" i="1"/>
  <c r="T559" i="1"/>
  <c r="A559" i="1" l="1"/>
  <c r="H558" i="1"/>
  <c r="G501" i="1"/>
  <c r="K504" i="1"/>
  <c r="E504" i="1" s="1"/>
  <c r="I504" i="1"/>
  <c r="J505" i="1" s="1"/>
  <c r="D502" i="1"/>
  <c r="F502" i="1" s="1"/>
  <c r="N458" i="1"/>
  <c r="O457" i="1"/>
  <c r="L501" i="1"/>
  <c r="U503" i="1"/>
  <c r="T560" i="1"/>
  <c r="A560" i="1" l="1"/>
  <c r="H559" i="1"/>
  <c r="D503" i="1"/>
  <c r="F503" i="1" s="1"/>
  <c r="N459" i="1"/>
  <c r="O458" i="1"/>
  <c r="K505" i="1"/>
  <c r="E505" i="1" s="1"/>
  <c r="I505" i="1"/>
  <c r="J506" i="1" s="1"/>
  <c r="U504" i="1"/>
  <c r="L502" i="1"/>
  <c r="G502" i="1"/>
  <c r="T561" i="1"/>
  <c r="H560" i="1" l="1"/>
  <c r="A561" i="1"/>
  <c r="L503" i="1"/>
  <c r="G503" i="1"/>
  <c r="U505" i="1"/>
  <c r="N460" i="1"/>
  <c r="O459" i="1"/>
  <c r="D504" i="1"/>
  <c r="F504" i="1" s="1"/>
  <c r="K506" i="1"/>
  <c r="E506" i="1" s="1"/>
  <c r="I506" i="1"/>
  <c r="J507" i="1" s="1"/>
  <c r="T562" i="1"/>
  <c r="H561" i="1" l="1"/>
  <c r="A562" i="1"/>
  <c r="G504" i="1"/>
  <c r="L504" i="1"/>
  <c r="K507" i="1"/>
  <c r="E507" i="1" s="1"/>
  <c r="I507" i="1"/>
  <c r="J508" i="1" s="1"/>
  <c r="N461" i="1"/>
  <c r="O460" i="1"/>
  <c r="U506" i="1"/>
  <c r="D505" i="1"/>
  <c r="F505" i="1" s="1"/>
  <c r="T563" i="1"/>
  <c r="L505" i="1" l="1"/>
  <c r="H562" i="1"/>
  <c r="A563" i="1"/>
  <c r="G505" i="1"/>
  <c r="N462" i="1"/>
  <c r="O461" i="1"/>
  <c r="K508" i="1"/>
  <c r="E508" i="1" s="1"/>
  <c r="I508" i="1"/>
  <c r="J509" i="1" s="1"/>
  <c r="D506" i="1"/>
  <c r="F506" i="1" s="1"/>
  <c r="U507" i="1"/>
  <c r="T564" i="1"/>
  <c r="A564" i="1" l="1"/>
  <c r="H563" i="1"/>
  <c r="L506" i="1"/>
  <c r="G506" i="1"/>
  <c r="I509" i="1"/>
  <c r="J510" i="1" s="1"/>
  <c r="K509" i="1"/>
  <c r="E509" i="1" s="1"/>
  <c r="D507" i="1"/>
  <c r="F507" i="1" s="1"/>
  <c r="U508" i="1"/>
  <c r="N463" i="1"/>
  <c r="O462" i="1"/>
  <c r="T565" i="1"/>
  <c r="H564" i="1" l="1"/>
  <c r="A565" i="1"/>
  <c r="L507" i="1"/>
  <c r="N464" i="1"/>
  <c r="O463" i="1"/>
  <c r="U509" i="1"/>
  <c r="D508" i="1"/>
  <c r="F508" i="1" s="1"/>
  <c r="G507" i="1"/>
  <c r="I510" i="1"/>
  <c r="J511" i="1" s="1"/>
  <c r="K510" i="1"/>
  <c r="E510" i="1" s="1"/>
  <c r="T566" i="1"/>
  <c r="A566" i="1" l="1"/>
  <c r="H565" i="1"/>
  <c r="L508" i="1"/>
  <c r="U510" i="1"/>
  <c r="D509" i="1"/>
  <c r="F509" i="1" s="1"/>
  <c r="K511" i="1"/>
  <c r="E511" i="1" s="1"/>
  <c r="I511" i="1"/>
  <c r="J512" i="1" s="1"/>
  <c r="N465" i="1"/>
  <c r="O464" i="1"/>
  <c r="G508" i="1"/>
  <c r="T567" i="1"/>
  <c r="L509" i="1" l="1"/>
  <c r="G509" i="1"/>
  <c r="A567" i="1"/>
  <c r="H566" i="1"/>
  <c r="U511" i="1"/>
  <c r="N466" i="1"/>
  <c r="O465" i="1"/>
  <c r="K512" i="1"/>
  <c r="E512" i="1" s="1"/>
  <c r="I512" i="1"/>
  <c r="J513" i="1" s="1"/>
  <c r="D510" i="1"/>
  <c r="F510" i="1" s="1"/>
  <c r="T568" i="1"/>
  <c r="H567" i="1" l="1"/>
  <c r="A568" i="1"/>
  <c r="L510" i="1"/>
  <c r="K513" i="1"/>
  <c r="E513" i="1" s="1"/>
  <c r="I513" i="1"/>
  <c r="J514" i="1" s="1"/>
  <c r="G510" i="1"/>
  <c r="U512" i="1"/>
  <c r="D511" i="1"/>
  <c r="F511" i="1" s="1"/>
  <c r="N467" i="1"/>
  <c r="O466" i="1"/>
  <c r="T569" i="1"/>
  <c r="A569" i="1" l="1"/>
  <c r="H568" i="1"/>
  <c r="G511" i="1"/>
  <c r="L511" i="1"/>
  <c r="D512" i="1"/>
  <c r="F512" i="1" s="1"/>
  <c r="N468" i="1"/>
  <c r="O467" i="1"/>
  <c r="K514" i="1"/>
  <c r="E514" i="1" s="1"/>
  <c r="I514" i="1"/>
  <c r="J515" i="1" s="1"/>
  <c r="U513" i="1"/>
  <c r="T570" i="1"/>
  <c r="L512" i="1" l="1"/>
  <c r="A570" i="1"/>
  <c r="H569" i="1"/>
  <c r="I515" i="1"/>
  <c r="J516" i="1" s="1"/>
  <c r="K515" i="1"/>
  <c r="E515" i="1" s="1"/>
  <c r="U514" i="1"/>
  <c r="N469" i="1"/>
  <c r="O468" i="1"/>
  <c r="D513" i="1"/>
  <c r="F513" i="1" s="1"/>
  <c r="G512" i="1"/>
  <c r="T571" i="1"/>
  <c r="L513" i="1" l="1"/>
  <c r="A571" i="1"/>
  <c r="H570" i="1"/>
  <c r="D514" i="1"/>
  <c r="F514" i="1" s="1"/>
  <c r="G513" i="1"/>
  <c r="N470" i="1"/>
  <c r="O469" i="1"/>
  <c r="K516" i="1"/>
  <c r="E516" i="1" s="1"/>
  <c r="U515" i="1"/>
  <c r="I516" i="1"/>
  <c r="J517" i="1" s="1"/>
  <c r="T572" i="1"/>
  <c r="G514" i="1" l="1"/>
  <c r="A572" i="1"/>
  <c r="H571" i="1"/>
  <c r="K517" i="1"/>
  <c r="E517" i="1" s="1"/>
  <c r="I517" i="1"/>
  <c r="J518" i="1" s="1"/>
  <c r="N471" i="1"/>
  <c r="O470" i="1"/>
  <c r="D515" i="1"/>
  <c r="F515" i="1" s="1"/>
  <c r="U516" i="1"/>
  <c r="L514" i="1"/>
  <c r="T573" i="1"/>
  <c r="H572" i="1" l="1"/>
  <c r="A573" i="1"/>
  <c r="G515" i="1"/>
  <c r="L515" i="1"/>
  <c r="N472" i="1"/>
  <c r="O471" i="1"/>
  <c r="D516" i="1"/>
  <c r="F516" i="1" s="1"/>
  <c r="I518" i="1"/>
  <c r="J519" i="1" s="1"/>
  <c r="K518" i="1"/>
  <c r="E518" i="1" s="1"/>
  <c r="U517" i="1"/>
  <c r="T574" i="1"/>
  <c r="L516" i="1" l="1"/>
  <c r="A574" i="1"/>
  <c r="H573" i="1"/>
  <c r="G516" i="1"/>
  <c r="U518" i="1"/>
  <c r="D517" i="1"/>
  <c r="F517" i="1" s="1"/>
  <c r="I519" i="1"/>
  <c r="J520" i="1" s="1"/>
  <c r="K519" i="1"/>
  <c r="E519" i="1" s="1"/>
  <c r="N473" i="1"/>
  <c r="O472" i="1"/>
  <c r="T575" i="1"/>
  <c r="G517" i="1" l="1"/>
  <c r="L517" i="1"/>
  <c r="A575" i="1"/>
  <c r="H574" i="1"/>
  <c r="I520" i="1"/>
  <c r="J521" i="1" s="1"/>
  <c r="N474" i="1"/>
  <c r="O473" i="1"/>
  <c r="K520" i="1"/>
  <c r="E520" i="1" s="1"/>
  <c r="U519" i="1"/>
  <c r="D518" i="1"/>
  <c r="F518" i="1" s="1"/>
  <c r="T576" i="1"/>
  <c r="G518" i="1" l="1"/>
  <c r="A576" i="1"/>
  <c r="H575" i="1"/>
  <c r="N475" i="1"/>
  <c r="O474" i="1"/>
  <c r="L518" i="1"/>
  <c r="K521" i="1"/>
  <c r="E521" i="1" s="1"/>
  <c r="I521" i="1"/>
  <c r="J522" i="1" s="1"/>
  <c r="D519" i="1"/>
  <c r="F519" i="1" s="1"/>
  <c r="U520" i="1"/>
  <c r="T577" i="1"/>
  <c r="H576" i="1" l="1"/>
  <c r="A577" i="1"/>
  <c r="K522" i="1"/>
  <c r="E522" i="1" s="1"/>
  <c r="I522" i="1"/>
  <c r="J523" i="1" s="1"/>
  <c r="D520" i="1"/>
  <c r="F520" i="1" s="1"/>
  <c r="G519" i="1"/>
  <c r="U521" i="1"/>
  <c r="L519" i="1"/>
  <c r="N476" i="1"/>
  <c r="O475" i="1"/>
  <c r="T578" i="1"/>
  <c r="A578" i="1" l="1"/>
  <c r="H577" i="1"/>
  <c r="L520" i="1"/>
  <c r="N477" i="1"/>
  <c r="O476" i="1"/>
  <c r="K523" i="1"/>
  <c r="E523" i="1" s="1"/>
  <c r="I523" i="1"/>
  <c r="J524" i="1" s="1"/>
  <c r="U522" i="1"/>
  <c r="D521" i="1"/>
  <c r="F521" i="1" s="1"/>
  <c r="G520" i="1"/>
  <c r="T579" i="1"/>
  <c r="L521" i="1" l="1"/>
  <c r="G521" i="1"/>
  <c r="H578" i="1"/>
  <c r="A579" i="1"/>
  <c r="U523" i="1"/>
  <c r="D522" i="1"/>
  <c r="F522" i="1" s="1"/>
  <c r="N478" i="1"/>
  <c r="O477" i="1"/>
  <c r="K524" i="1"/>
  <c r="E524" i="1" s="1"/>
  <c r="I524" i="1"/>
  <c r="J525" i="1" s="1"/>
  <c r="T580" i="1"/>
  <c r="L522" i="1" l="1"/>
  <c r="G522" i="1"/>
  <c r="A580" i="1"/>
  <c r="H579" i="1"/>
  <c r="N479" i="1"/>
  <c r="O478" i="1"/>
  <c r="I525" i="1"/>
  <c r="J526" i="1" s="1"/>
  <c r="K525" i="1"/>
  <c r="E525" i="1" s="1"/>
  <c r="U524" i="1"/>
  <c r="D523" i="1"/>
  <c r="F523" i="1" s="1"/>
  <c r="T581" i="1"/>
  <c r="A581" i="1" l="1"/>
  <c r="H580" i="1"/>
  <c r="L523" i="1"/>
  <c r="G523" i="1"/>
  <c r="K526" i="1"/>
  <c r="E526" i="1" s="1"/>
  <c r="U525" i="1"/>
  <c r="I526" i="1"/>
  <c r="J527" i="1" s="1"/>
  <c r="D524" i="1"/>
  <c r="F524" i="1" s="1"/>
  <c r="N480" i="1"/>
  <c r="O479" i="1"/>
  <c r="T582" i="1"/>
  <c r="A582" i="1" l="1"/>
  <c r="H581" i="1"/>
  <c r="L524" i="1"/>
  <c r="N481" i="1"/>
  <c r="O480" i="1"/>
  <c r="I527" i="1"/>
  <c r="J528" i="1" s="1"/>
  <c r="K527" i="1"/>
  <c r="E527" i="1" s="1"/>
  <c r="G524" i="1"/>
  <c r="D525" i="1"/>
  <c r="F525" i="1" s="1"/>
  <c r="U526" i="1"/>
  <c r="T583" i="1"/>
  <c r="A583" i="1" l="1"/>
  <c r="H582" i="1"/>
  <c r="G525" i="1"/>
  <c r="L525" i="1"/>
  <c r="D526" i="1"/>
  <c r="F526" i="1" s="1"/>
  <c r="U527" i="1"/>
  <c r="I528" i="1"/>
  <c r="J529" i="1" s="1"/>
  <c r="K528" i="1"/>
  <c r="E528" i="1" s="1"/>
  <c r="N482" i="1"/>
  <c r="O481" i="1"/>
  <c r="T584" i="1"/>
  <c r="A584" i="1" l="1"/>
  <c r="H583" i="1"/>
  <c r="L526" i="1"/>
  <c r="G526" i="1"/>
  <c r="D527" i="1"/>
  <c r="F527" i="1" s="1"/>
  <c r="N483" i="1"/>
  <c r="O482" i="1"/>
  <c r="U528" i="1"/>
  <c r="K529" i="1"/>
  <c r="E529" i="1" s="1"/>
  <c r="I529" i="1"/>
  <c r="J530" i="1" s="1"/>
  <c r="T585" i="1"/>
  <c r="G527" i="1" l="1"/>
  <c r="H584" i="1"/>
  <c r="A585" i="1"/>
  <c r="L527" i="1"/>
  <c r="D528" i="1"/>
  <c r="F528" i="1" s="1"/>
  <c r="K530" i="1"/>
  <c r="E530" i="1" s="1"/>
  <c r="I530" i="1"/>
  <c r="J531" i="1" s="1"/>
  <c r="N484" i="1"/>
  <c r="O483" i="1"/>
  <c r="U529" i="1"/>
  <c r="T586" i="1"/>
  <c r="L528" i="1" l="1"/>
  <c r="G528" i="1"/>
  <c r="H585" i="1"/>
  <c r="A586" i="1"/>
  <c r="K531" i="1"/>
  <c r="E531" i="1" s="1"/>
  <c r="I531" i="1"/>
  <c r="J532" i="1" s="1"/>
  <c r="D529" i="1"/>
  <c r="F529" i="1" s="1"/>
  <c r="U530" i="1"/>
  <c r="N485" i="1"/>
  <c r="O484" i="1"/>
  <c r="T587" i="1"/>
  <c r="L529" i="1" l="1"/>
  <c r="G529" i="1"/>
  <c r="H586" i="1"/>
  <c r="A587" i="1"/>
  <c r="N486" i="1"/>
  <c r="O485" i="1"/>
  <c r="K532" i="1"/>
  <c r="E532" i="1" s="1"/>
  <c r="I532" i="1"/>
  <c r="J533" i="1" s="1"/>
  <c r="U531" i="1"/>
  <c r="D530" i="1"/>
  <c r="F530" i="1" s="1"/>
  <c r="T588" i="1"/>
  <c r="A588" i="1" l="1"/>
  <c r="H587" i="1"/>
  <c r="I533" i="1"/>
  <c r="J534" i="1" s="1"/>
  <c r="K533" i="1"/>
  <c r="E533" i="1" s="1"/>
  <c r="U532" i="1"/>
  <c r="L530" i="1"/>
  <c r="G530" i="1"/>
  <c r="N487" i="1"/>
  <c r="O486" i="1"/>
  <c r="D531" i="1"/>
  <c r="F531" i="1" s="1"/>
  <c r="T589" i="1"/>
  <c r="G531" i="1" l="1"/>
  <c r="L531" i="1"/>
  <c r="A589" i="1"/>
  <c r="H588" i="1"/>
  <c r="D532" i="1"/>
  <c r="F532" i="1" s="1"/>
  <c r="N488" i="1"/>
  <c r="O487" i="1"/>
  <c r="U533" i="1"/>
  <c r="K534" i="1"/>
  <c r="E534" i="1" s="1"/>
  <c r="I534" i="1"/>
  <c r="J535" i="1" s="1"/>
  <c r="T590" i="1"/>
  <c r="A590" i="1" l="1"/>
  <c r="H589" i="1"/>
  <c r="D533" i="1"/>
  <c r="F533" i="1" s="1"/>
  <c r="N489" i="1"/>
  <c r="O488" i="1"/>
  <c r="K535" i="1"/>
  <c r="E535" i="1" s="1"/>
  <c r="I535" i="1"/>
  <c r="J536" i="1" s="1"/>
  <c r="L532" i="1"/>
  <c r="U534" i="1"/>
  <c r="G532" i="1"/>
  <c r="T591" i="1"/>
  <c r="G533" i="1" l="1"/>
  <c r="H590" i="1"/>
  <c r="A591" i="1"/>
  <c r="L533" i="1"/>
  <c r="U535" i="1"/>
  <c r="N490" i="1"/>
  <c r="O489" i="1"/>
  <c r="D534" i="1"/>
  <c r="F534" i="1" s="1"/>
  <c r="K536" i="1"/>
  <c r="E536" i="1" s="1"/>
  <c r="I536" i="1"/>
  <c r="J537" i="1" s="1"/>
  <c r="T592" i="1"/>
  <c r="A592" i="1" l="1"/>
  <c r="H591" i="1"/>
  <c r="L534" i="1"/>
  <c r="N491" i="1"/>
  <c r="O490" i="1"/>
  <c r="K537" i="1"/>
  <c r="E537" i="1" s="1"/>
  <c r="I537" i="1"/>
  <c r="J538" i="1" s="1"/>
  <c r="U536" i="1"/>
  <c r="D535" i="1"/>
  <c r="F535" i="1" s="1"/>
  <c r="G534" i="1"/>
  <c r="T593" i="1"/>
  <c r="G535" i="1" l="1"/>
  <c r="L535" i="1"/>
  <c r="A593" i="1"/>
  <c r="H592" i="1"/>
  <c r="K538" i="1"/>
  <c r="E538" i="1" s="1"/>
  <c r="I538" i="1"/>
  <c r="J539" i="1" s="1"/>
  <c r="U537" i="1"/>
  <c r="N492" i="1"/>
  <c r="O491" i="1"/>
  <c r="D536" i="1"/>
  <c r="F536" i="1" s="1"/>
  <c r="T594" i="1"/>
  <c r="H593" i="1" l="1"/>
  <c r="A594" i="1"/>
  <c r="L536" i="1"/>
  <c r="G536" i="1"/>
  <c r="D537" i="1"/>
  <c r="F537" i="1" s="1"/>
  <c r="K539" i="1"/>
  <c r="E539" i="1" s="1"/>
  <c r="I539" i="1"/>
  <c r="J540" i="1" s="1"/>
  <c r="N493" i="1"/>
  <c r="O492" i="1"/>
  <c r="U538" i="1"/>
  <c r="T595" i="1"/>
  <c r="G537" i="1" l="1"/>
  <c r="L537" i="1"/>
  <c r="A595" i="1"/>
  <c r="H594" i="1"/>
  <c r="D538" i="1"/>
  <c r="F538" i="1" s="1"/>
  <c r="K540" i="1"/>
  <c r="E540" i="1" s="1"/>
  <c r="U539" i="1"/>
  <c r="N494" i="1"/>
  <c r="O493" i="1"/>
  <c r="I540" i="1"/>
  <c r="J541" i="1" s="1"/>
  <c r="T596" i="1"/>
  <c r="H595" i="1" l="1"/>
  <c r="A596" i="1"/>
  <c r="G538" i="1"/>
  <c r="L538" i="1"/>
  <c r="N495" i="1"/>
  <c r="O494" i="1"/>
  <c r="D539" i="1"/>
  <c r="F539" i="1" s="1"/>
  <c r="I541" i="1"/>
  <c r="J542" i="1" s="1"/>
  <c r="K541" i="1"/>
  <c r="E541" i="1" s="1"/>
  <c r="U540" i="1"/>
  <c r="T597" i="1"/>
  <c r="H596" i="1" l="1"/>
  <c r="A597" i="1"/>
  <c r="I542" i="1"/>
  <c r="J543" i="1" s="1"/>
  <c r="L539" i="1"/>
  <c r="D540" i="1"/>
  <c r="F540" i="1" s="1"/>
  <c r="G539" i="1"/>
  <c r="K542" i="1"/>
  <c r="E542" i="1" s="1"/>
  <c r="U541" i="1"/>
  <c r="N496" i="1"/>
  <c r="O495" i="1"/>
  <c r="T598" i="1"/>
  <c r="G540" i="1" l="1"/>
  <c r="L540" i="1"/>
  <c r="A598" i="1"/>
  <c r="H597" i="1"/>
  <c r="N497" i="1"/>
  <c r="O496" i="1"/>
  <c r="D541" i="1"/>
  <c r="F541" i="1" s="1"/>
  <c r="U542" i="1"/>
  <c r="I543" i="1"/>
  <c r="J544" i="1" s="1"/>
  <c r="K543" i="1"/>
  <c r="E543" i="1" s="1"/>
  <c r="T599" i="1"/>
  <c r="L541" i="1" l="1"/>
  <c r="G541" i="1"/>
  <c r="A599" i="1"/>
  <c r="H598" i="1"/>
  <c r="U543" i="1"/>
  <c r="K544" i="1"/>
  <c r="E544" i="1" s="1"/>
  <c r="I544" i="1"/>
  <c r="J545" i="1" s="1"/>
  <c r="N498" i="1"/>
  <c r="O497" i="1"/>
  <c r="D542" i="1"/>
  <c r="F542" i="1" s="1"/>
  <c r="T600" i="1"/>
  <c r="H599" i="1" l="1"/>
  <c r="A600" i="1"/>
  <c r="G542" i="1"/>
  <c r="L542" i="1"/>
  <c r="K545" i="1"/>
  <c r="E545" i="1" s="1"/>
  <c r="I545" i="1"/>
  <c r="J546" i="1" s="1"/>
  <c r="U544" i="1"/>
  <c r="O498" i="1"/>
  <c r="N499" i="1"/>
  <c r="D543" i="1"/>
  <c r="F543" i="1" s="1"/>
  <c r="T601" i="1"/>
  <c r="H600" i="1" l="1"/>
  <c r="A601" i="1"/>
  <c r="D544" i="1"/>
  <c r="F544" i="1" s="1"/>
  <c r="L543" i="1"/>
  <c r="G543" i="1"/>
  <c r="K546" i="1"/>
  <c r="E546" i="1" s="1"/>
  <c r="I546" i="1"/>
  <c r="J547" i="1" s="1"/>
  <c r="N500" i="1"/>
  <c r="O499" i="1"/>
  <c r="U545" i="1"/>
  <c r="T602" i="1"/>
  <c r="A602" i="1" l="1"/>
  <c r="H601" i="1"/>
  <c r="L544" i="1"/>
  <c r="G544" i="1"/>
  <c r="U546" i="1"/>
  <c r="K547" i="1"/>
  <c r="E547" i="1" s="1"/>
  <c r="I547" i="1"/>
  <c r="J548" i="1" s="1"/>
  <c r="N501" i="1"/>
  <c r="O500" i="1"/>
  <c r="D545" i="1"/>
  <c r="F545" i="1" s="1"/>
  <c r="T603" i="1"/>
  <c r="G545" i="1" l="1"/>
  <c r="A603" i="1"/>
  <c r="H602" i="1"/>
  <c r="U547" i="1"/>
  <c r="N502" i="1"/>
  <c r="O501" i="1"/>
  <c r="K548" i="1"/>
  <c r="E548" i="1" s="1"/>
  <c r="I548" i="1"/>
  <c r="J549" i="1" s="1"/>
  <c r="D546" i="1"/>
  <c r="F546" i="1" s="1"/>
  <c r="L545" i="1"/>
  <c r="T604" i="1"/>
  <c r="H603" i="1" l="1"/>
  <c r="A604" i="1"/>
  <c r="L546" i="1"/>
  <c r="G546" i="1"/>
  <c r="I549" i="1"/>
  <c r="J550" i="1" s="1"/>
  <c r="K549" i="1"/>
  <c r="E549" i="1" s="1"/>
  <c r="U548" i="1"/>
  <c r="D547" i="1"/>
  <c r="F547" i="1" s="1"/>
  <c r="N503" i="1"/>
  <c r="O502" i="1"/>
  <c r="T605" i="1"/>
  <c r="A605" i="1" l="1"/>
  <c r="H604" i="1"/>
  <c r="G547" i="1"/>
  <c r="L547" i="1"/>
  <c r="D548" i="1"/>
  <c r="F548" i="1" s="1"/>
  <c r="N504" i="1"/>
  <c r="O503" i="1"/>
  <c r="U549" i="1"/>
  <c r="K550" i="1"/>
  <c r="E550" i="1" s="1"/>
  <c r="I550" i="1"/>
  <c r="J551" i="1" s="1"/>
  <c r="T606" i="1"/>
  <c r="L548" i="1" l="1"/>
  <c r="G548" i="1"/>
  <c r="A606" i="1"/>
  <c r="H605" i="1"/>
  <c r="D549" i="1"/>
  <c r="F549" i="1" s="1"/>
  <c r="N505" i="1"/>
  <c r="O504" i="1"/>
  <c r="U550" i="1"/>
  <c r="K551" i="1"/>
  <c r="E551" i="1" s="1"/>
  <c r="I551" i="1"/>
  <c r="J552" i="1" s="1"/>
  <c r="T607" i="1"/>
  <c r="H606" i="1" l="1"/>
  <c r="A607" i="1"/>
  <c r="G549" i="1"/>
  <c r="L549" i="1"/>
  <c r="N506" i="1"/>
  <c r="O505" i="1"/>
  <c r="U551" i="1"/>
  <c r="K552" i="1"/>
  <c r="E552" i="1" s="1"/>
  <c r="I552" i="1"/>
  <c r="J553" i="1" s="1"/>
  <c r="D550" i="1"/>
  <c r="F550" i="1" s="1"/>
  <c r="T608" i="1"/>
  <c r="L550" i="1" l="1"/>
  <c r="H607" i="1"/>
  <c r="A608" i="1"/>
  <c r="U552" i="1"/>
  <c r="G550" i="1"/>
  <c r="D551" i="1"/>
  <c r="F551" i="1" s="1"/>
  <c r="K553" i="1"/>
  <c r="E553" i="1" s="1"/>
  <c r="I553" i="1"/>
  <c r="J554" i="1" s="1"/>
  <c r="N507" i="1"/>
  <c r="O506" i="1"/>
  <c r="T609" i="1"/>
  <c r="L551" i="1" l="1"/>
  <c r="G551" i="1"/>
  <c r="H608" i="1"/>
  <c r="A609" i="1"/>
  <c r="N508" i="1"/>
  <c r="O507" i="1"/>
  <c r="K554" i="1"/>
  <c r="E554" i="1" s="1"/>
  <c r="I554" i="1"/>
  <c r="J555" i="1" s="1"/>
  <c r="D552" i="1"/>
  <c r="F552" i="1" s="1"/>
  <c r="U553" i="1"/>
  <c r="T610" i="1"/>
  <c r="A610" i="1" l="1"/>
  <c r="H609" i="1"/>
  <c r="G552" i="1"/>
  <c r="D553" i="1"/>
  <c r="G553" i="1" s="1"/>
  <c r="K555" i="1"/>
  <c r="E555" i="1" s="1"/>
  <c r="I555" i="1"/>
  <c r="J556" i="1" s="1"/>
  <c r="L552" i="1"/>
  <c r="U554" i="1"/>
  <c r="N509" i="1"/>
  <c r="O508" i="1"/>
  <c r="T611" i="1"/>
  <c r="L553" i="1" l="1"/>
  <c r="F553" i="1"/>
  <c r="A611" i="1"/>
  <c r="H610" i="1"/>
  <c r="I556" i="1"/>
  <c r="J557" i="1" s="1"/>
  <c r="K556" i="1"/>
  <c r="E556" i="1" s="1"/>
  <c r="N510" i="1"/>
  <c r="O509" i="1"/>
  <c r="U555" i="1"/>
  <c r="D554" i="1"/>
  <c r="T612" i="1"/>
  <c r="F554" i="1" l="1"/>
  <c r="A612" i="1"/>
  <c r="H611" i="1"/>
  <c r="G554" i="1"/>
  <c r="L554" i="1"/>
  <c r="N511" i="1"/>
  <c r="O510" i="1"/>
  <c r="U556" i="1"/>
  <c r="K557" i="1"/>
  <c r="E557" i="1" s="1"/>
  <c r="I557" i="1"/>
  <c r="J558" i="1" s="1"/>
  <c r="D555" i="1"/>
  <c r="T613" i="1"/>
  <c r="F555" i="1" l="1"/>
  <c r="L555" i="1"/>
  <c r="G555" i="1"/>
  <c r="H612" i="1"/>
  <c r="A613" i="1"/>
  <c r="D556" i="1"/>
  <c r="K558" i="1"/>
  <c r="E558" i="1" s="1"/>
  <c r="I558" i="1"/>
  <c r="J559" i="1" s="1"/>
  <c r="U557" i="1"/>
  <c r="N512" i="1"/>
  <c r="O511" i="1"/>
  <c r="T614" i="1"/>
  <c r="F556" i="1" l="1"/>
  <c r="A614" i="1"/>
  <c r="H613" i="1"/>
  <c r="G556" i="1"/>
  <c r="L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G558" i="1"/>
  <c r="L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A617" i="1"/>
  <c r="H616" i="1"/>
  <c r="G559" i="1"/>
  <c r="L559" i="1"/>
  <c r="U561" i="1"/>
  <c r="K562" i="1"/>
  <c r="E562" i="1" s="1"/>
  <c r="I562" i="1"/>
  <c r="J563" i="1" s="1"/>
  <c r="N516" i="1"/>
  <c r="O515" i="1"/>
  <c r="D560" i="1"/>
  <c r="T618" i="1"/>
  <c r="F560" i="1" l="1"/>
  <c r="A618" i="1"/>
  <c r="H617" i="1"/>
  <c r="G560" i="1"/>
  <c r="L560" i="1"/>
  <c r="I563" i="1"/>
  <c r="J564" i="1" s="1"/>
  <c r="K563" i="1"/>
  <c r="E563" i="1" s="1"/>
  <c r="U562" i="1"/>
  <c r="N517" i="1"/>
  <c r="O516" i="1"/>
  <c r="D561" i="1"/>
  <c r="T619" i="1"/>
  <c r="F561" i="1" l="1"/>
  <c r="A619" i="1"/>
  <c r="H618" i="1"/>
  <c r="G561" i="1"/>
  <c r="L561" i="1"/>
  <c r="N518" i="1"/>
  <c r="O517" i="1"/>
  <c r="D562" i="1"/>
  <c r="U563" i="1"/>
  <c r="K564" i="1"/>
  <c r="E564" i="1" s="1"/>
  <c r="I564" i="1"/>
  <c r="J565" i="1" s="1"/>
  <c r="T620" i="1"/>
  <c r="F562" i="1" l="1"/>
  <c r="G562" i="1"/>
  <c r="L562" i="1"/>
  <c r="A620" i="1"/>
  <c r="H619" i="1"/>
  <c r="K565" i="1"/>
  <c r="E565" i="1" s="1"/>
  <c r="I565" i="1"/>
  <c r="J566" i="1" s="1"/>
  <c r="U564" i="1"/>
  <c r="D563" i="1"/>
  <c r="N519" i="1"/>
  <c r="O518" i="1"/>
  <c r="T621" i="1"/>
  <c r="F563" i="1" l="1"/>
  <c r="A621" i="1"/>
  <c r="H620" i="1"/>
  <c r="G563" i="1"/>
  <c r="L563" i="1"/>
  <c r="D564" i="1"/>
  <c r="N520" i="1"/>
  <c r="O519" i="1"/>
  <c r="K566" i="1"/>
  <c r="E566" i="1" s="1"/>
  <c r="I566" i="1"/>
  <c r="J567" i="1" s="1"/>
  <c r="U565" i="1"/>
  <c r="T622" i="1"/>
  <c r="F564" i="1" l="1"/>
  <c r="L564" i="1"/>
  <c r="A622" i="1"/>
  <c r="H621" i="1"/>
  <c r="G564" i="1"/>
  <c r="U566" i="1"/>
  <c r="D565" i="1"/>
  <c r="N521" i="1"/>
  <c r="O520" i="1"/>
  <c r="K567" i="1"/>
  <c r="E567" i="1" s="1"/>
  <c r="I567" i="1"/>
  <c r="J568" i="1" s="1"/>
  <c r="T623" i="1"/>
  <c r="F565" i="1" l="1"/>
  <c r="G565" i="1"/>
  <c r="H622" i="1"/>
  <c r="A623" i="1"/>
  <c r="L565" i="1"/>
  <c r="N522" i="1"/>
  <c r="O521" i="1"/>
  <c r="K568" i="1"/>
  <c r="E568" i="1" s="1"/>
  <c r="I568" i="1"/>
  <c r="J569" i="1" s="1"/>
  <c r="U567" i="1"/>
  <c r="D566" i="1"/>
  <c r="T624" i="1"/>
  <c r="F566" i="1" l="1"/>
  <c r="L566" i="1"/>
  <c r="G566" i="1"/>
  <c r="H623" i="1"/>
  <c r="A624" i="1"/>
  <c r="K569" i="1"/>
  <c r="E569" i="1" s="1"/>
  <c r="I569" i="1"/>
  <c r="J570" i="1" s="1"/>
  <c r="D567" i="1"/>
  <c r="F567" i="1" s="1"/>
  <c r="U568" i="1"/>
  <c r="N523" i="1"/>
  <c r="O522" i="1"/>
  <c r="T625" i="1"/>
  <c r="H624" i="1" l="1"/>
  <c r="A625" i="1"/>
  <c r="N524" i="1"/>
  <c r="O523" i="1"/>
  <c r="D568" i="1"/>
  <c r="F568" i="1" s="1"/>
  <c r="I570" i="1"/>
  <c r="J571" i="1" s="1"/>
  <c r="K570" i="1"/>
  <c r="E570" i="1" s="1"/>
  <c r="L567" i="1"/>
  <c r="U569" i="1"/>
  <c r="G567" i="1"/>
  <c r="T626" i="1"/>
  <c r="G568" i="1" l="1"/>
  <c r="H625" i="1"/>
  <c r="A626" i="1"/>
  <c r="L568" i="1"/>
  <c r="D569" i="1"/>
  <c r="F569" i="1" s="1"/>
  <c r="U570" i="1"/>
  <c r="K571" i="1"/>
  <c r="E571" i="1" s="1"/>
  <c r="I571" i="1"/>
  <c r="J572" i="1" s="1"/>
  <c r="N525" i="1"/>
  <c r="O524" i="1"/>
  <c r="T627" i="1"/>
  <c r="L569" i="1" l="1"/>
  <c r="G569" i="1"/>
  <c r="A627" i="1"/>
  <c r="H626" i="1"/>
  <c r="D570" i="1"/>
  <c r="F570" i="1" s="1"/>
  <c r="N526" i="1"/>
  <c r="O525" i="1"/>
  <c r="I572" i="1"/>
  <c r="J573" i="1" s="1"/>
  <c r="K572" i="1"/>
  <c r="E572" i="1" s="1"/>
  <c r="U571" i="1"/>
  <c r="T628" i="1"/>
  <c r="G570" i="1" l="1"/>
  <c r="L570" i="1"/>
  <c r="A628" i="1"/>
  <c r="H627" i="1"/>
  <c r="D571" i="1"/>
  <c r="F571" i="1" s="1"/>
  <c r="N527" i="1"/>
  <c r="O526" i="1"/>
  <c r="U572" i="1"/>
  <c r="I573" i="1"/>
  <c r="J574" i="1" s="1"/>
  <c r="K573" i="1"/>
  <c r="E573" i="1" s="1"/>
  <c r="T629" i="1"/>
  <c r="L571" i="1" l="1"/>
  <c r="G571" i="1"/>
  <c r="H628" i="1"/>
  <c r="A629" i="1"/>
  <c r="D572" i="1"/>
  <c r="F572" i="1" s="1"/>
  <c r="U573" i="1"/>
  <c r="N528" i="1"/>
  <c r="O527" i="1"/>
  <c r="I574" i="1"/>
  <c r="J575" i="1" s="1"/>
  <c r="K574" i="1"/>
  <c r="E574" i="1" s="1"/>
  <c r="T630" i="1"/>
  <c r="G572" i="1" l="1"/>
  <c r="H629" i="1"/>
  <c r="A630" i="1"/>
  <c r="L572" i="1"/>
  <c r="N529" i="1"/>
  <c r="O528" i="1"/>
  <c r="I575" i="1"/>
  <c r="J576" i="1" s="1"/>
  <c r="K575" i="1"/>
  <c r="E575" i="1" s="1"/>
  <c r="D573" i="1"/>
  <c r="F573" i="1" s="1"/>
  <c r="U574" i="1"/>
  <c r="T631" i="1"/>
  <c r="A631" i="1" l="1"/>
  <c r="H630" i="1"/>
  <c r="K576" i="1"/>
  <c r="E576" i="1" s="1"/>
  <c r="U575" i="1"/>
  <c r="D574" i="1"/>
  <c r="F574" i="1" s="1"/>
  <c r="I576" i="1"/>
  <c r="J577" i="1" s="1"/>
  <c r="L573" i="1"/>
  <c r="G573" i="1"/>
  <c r="N530" i="1"/>
  <c r="O529" i="1"/>
  <c r="T632" i="1"/>
  <c r="H631" i="1" l="1"/>
  <c r="A632" i="1"/>
  <c r="N531" i="1"/>
  <c r="O530" i="1"/>
  <c r="L574" i="1"/>
  <c r="G574" i="1"/>
  <c r="D575" i="1"/>
  <c r="F575" i="1" s="1"/>
  <c r="U576" i="1"/>
  <c r="K577" i="1"/>
  <c r="E577" i="1" s="1"/>
  <c r="I577" i="1"/>
  <c r="J578" i="1" s="1"/>
  <c r="T633" i="1"/>
  <c r="L575" i="1" l="1"/>
  <c r="H632" i="1"/>
  <c r="A633" i="1"/>
  <c r="G575" i="1"/>
  <c r="U577" i="1"/>
  <c r="D576" i="1"/>
  <c r="F576" i="1" s="1"/>
  <c r="K578" i="1"/>
  <c r="E578" i="1" s="1"/>
  <c r="I578" i="1"/>
  <c r="J579" i="1" s="1"/>
  <c r="N532" i="1"/>
  <c r="O531" i="1"/>
  <c r="T634" i="1"/>
  <c r="G576" i="1" l="1"/>
  <c r="A634" i="1"/>
  <c r="H633" i="1"/>
  <c r="L576" i="1"/>
  <c r="N533" i="1"/>
  <c r="O532" i="1"/>
  <c r="I579" i="1"/>
  <c r="J580" i="1" s="1"/>
  <c r="K579" i="1"/>
  <c r="E579" i="1" s="1"/>
  <c r="U578" i="1"/>
  <c r="D577" i="1"/>
  <c r="F577" i="1" s="1"/>
  <c r="T635" i="1"/>
  <c r="L577" i="1" l="1"/>
  <c r="G577" i="1"/>
  <c r="A635" i="1"/>
  <c r="H634" i="1"/>
  <c r="U579" i="1"/>
  <c r="K580" i="1"/>
  <c r="E580" i="1" s="1"/>
  <c r="I580" i="1"/>
  <c r="J581" i="1" s="1"/>
  <c r="D578" i="1"/>
  <c r="F578" i="1" s="1"/>
  <c r="N534" i="1"/>
  <c r="O533" i="1"/>
  <c r="T636" i="1"/>
  <c r="A636" i="1" l="1"/>
  <c r="H635" i="1"/>
  <c r="L578" i="1"/>
  <c r="G578" i="1"/>
  <c r="K581" i="1"/>
  <c r="E581" i="1" s="1"/>
  <c r="I581" i="1"/>
  <c r="J582" i="1" s="1"/>
  <c r="N535" i="1"/>
  <c r="O534" i="1"/>
  <c r="U580" i="1"/>
  <c r="D579" i="1"/>
  <c r="F579" i="1" s="1"/>
  <c r="T637" i="1"/>
  <c r="L579" i="1" l="1"/>
  <c r="G579" i="1"/>
  <c r="A637" i="1"/>
  <c r="H636" i="1"/>
  <c r="D580" i="1"/>
  <c r="F580" i="1" s="1"/>
  <c r="N536" i="1"/>
  <c r="O535" i="1"/>
  <c r="K582" i="1"/>
  <c r="E582" i="1" s="1"/>
  <c r="I582" i="1"/>
  <c r="J583" i="1" s="1"/>
  <c r="U581" i="1"/>
  <c r="T638" i="1"/>
  <c r="H637" i="1" l="1"/>
  <c r="A638" i="1"/>
  <c r="N537" i="1"/>
  <c r="O536" i="1"/>
  <c r="D581" i="1"/>
  <c r="F581" i="1" s="1"/>
  <c r="L580" i="1"/>
  <c r="U582" i="1"/>
  <c r="K583" i="1"/>
  <c r="E583" i="1" s="1"/>
  <c r="I583" i="1"/>
  <c r="J584" i="1" s="1"/>
  <c r="G580" i="1"/>
  <c r="T639" i="1"/>
  <c r="G581" i="1" l="1"/>
  <c r="L581" i="1"/>
  <c r="A639" i="1"/>
  <c r="H638" i="1"/>
  <c r="K584" i="1"/>
  <c r="E584" i="1" s="1"/>
  <c r="I584" i="1"/>
  <c r="J585" i="1" s="1"/>
  <c r="U583" i="1"/>
  <c r="N538" i="1"/>
  <c r="O537" i="1"/>
  <c r="D582" i="1"/>
  <c r="F582" i="1" s="1"/>
  <c r="T640" i="1"/>
  <c r="A640" i="1" l="1"/>
  <c r="H639" i="1"/>
  <c r="L582" i="1"/>
  <c r="G582" i="1"/>
  <c r="K585" i="1"/>
  <c r="E585" i="1" s="1"/>
  <c r="I585" i="1"/>
  <c r="J586" i="1" s="1"/>
  <c r="N539" i="1"/>
  <c r="O538" i="1"/>
  <c r="U584" i="1"/>
  <c r="D583" i="1"/>
  <c r="F583" i="1" s="1"/>
  <c r="T641" i="1"/>
  <c r="L583" i="1" l="1"/>
  <c r="G583" i="1"/>
  <c r="A641" i="1"/>
  <c r="H640" i="1"/>
  <c r="N540" i="1"/>
  <c r="O539" i="1"/>
  <c r="I586" i="1"/>
  <c r="J587" i="1" s="1"/>
  <c r="K586" i="1"/>
  <c r="E586" i="1" s="1"/>
  <c r="U585" i="1"/>
  <c r="D584" i="1"/>
  <c r="G584" i="1" s="1"/>
  <c r="T642" i="1"/>
  <c r="F584" i="1" l="1"/>
  <c r="A642" i="1"/>
  <c r="H641" i="1"/>
  <c r="L584" i="1"/>
  <c r="U586" i="1"/>
  <c r="I587" i="1"/>
  <c r="J588" i="1" s="1"/>
  <c r="K587" i="1"/>
  <c r="E587" i="1" s="1"/>
  <c r="D585" i="1"/>
  <c r="N541" i="1"/>
  <c r="O540" i="1"/>
  <c r="T643" i="1"/>
  <c r="F585" i="1" l="1"/>
  <c r="H642" i="1"/>
  <c r="A643" i="1"/>
  <c r="G585" i="1"/>
  <c r="L585" i="1"/>
  <c r="N542" i="1"/>
  <c r="O541" i="1"/>
  <c r="U587" i="1"/>
  <c r="I588" i="1"/>
  <c r="J589" i="1" s="1"/>
  <c r="K588" i="1"/>
  <c r="E588" i="1" s="1"/>
  <c r="D586" i="1"/>
  <c r="T644" i="1"/>
  <c r="F586" i="1" l="1"/>
  <c r="L586" i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G588" i="1"/>
  <c r="L588" i="1"/>
  <c r="H645" i="1"/>
  <c r="A646" i="1"/>
  <c r="U590" i="1"/>
  <c r="N545" i="1"/>
  <c r="O544" i="1"/>
  <c r="D589" i="1"/>
  <c r="K591" i="1"/>
  <c r="E591" i="1" s="1"/>
  <c r="I591" i="1"/>
  <c r="J592" i="1" s="1"/>
  <c r="T647" i="1"/>
  <c r="F589" i="1" l="1"/>
  <c r="L589" i="1"/>
  <c r="G589" i="1"/>
  <c r="A647" i="1"/>
  <c r="H646" i="1"/>
  <c r="N546" i="1"/>
  <c r="O545" i="1"/>
  <c r="K592" i="1"/>
  <c r="E592" i="1" s="1"/>
  <c r="I592" i="1"/>
  <c r="J593" i="1" s="1"/>
  <c r="U591" i="1"/>
  <c r="D590" i="1"/>
  <c r="T648" i="1"/>
  <c r="F590" i="1" l="1"/>
  <c r="L590" i="1"/>
  <c r="G590" i="1"/>
  <c r="H647" i="1"/>
  <c r="A648" i="1"/>
  <c r="K593" i="1"/>
  <c r="E593" i="1" s="1"/>
  <c r="I593" i="1"/>
  <c r="J594" i="1" s="1"/>
  <c r="U592" i="1"/>
  <c r="D591" i="1"/>
  <c r="N547" i="1"/>
  <c r="O546" i="1"/>
  <c r="T649" i="1"/>
  <c r="F591" i="1" l="1"/>
  <c r="A649" i="1"/>
  <c r="H648" i="1"/>
  <c r="D592" i="1"/>
  <c r="N548" i="1"/>
  <c r="O547" i="1"/>
  <c r="G591" i="1"/>
  <c r="I594" i="1"/>
  <c r="J595" i="1" s="1"/>
  <c r="K594" i="1"/>
  <c r="E594" i="1" s="1"/>
  <c r="L591" i="1"/>
  <c r="U593" i="1"/>
  <c r="T650" i="1"/>
  <c r="F592" i="1" l="1"/>
  <c r="G592" i="1"/>
  <c r="L592" i="1"/>
  <c r="H649" i="1"/>
  <c r="A650" i="1"/>
  <c r="N549" i="1"/>
  <c r="O548" i="1"/>
  <c r="U594" i="1"/>
  <c r="K595" i="1"/>
  <c r="E595" i="1" s="1"/>
  <c r="I595" i="1"/>
  <c r="J596" i="1" s="1"/>
  <c r="D593" i="1"/>
  <c r="T651" i="1"/>
  <c r="F593" i="1" l="1"/>
  <c r="H650" i="1"/>
  <c r="A651" i="1"/>
  <c r="L593" i="1"/>
  <c r="U595" i="1"/>
  <c r="G593" i="1"/>
  <c r="D594" i="1"/>
  <c r="N550" i="1"/>
  <c r="O549" i="1"/>
  <c r="I596" i="1"/>
  <c r="J597" i="1" s="1"/>
  <c r="K596" i="1"/>
  <c r="E596" i="1" s="1"/>
  <c r="T652" i="1"/>
  <c r="F594" i="1" l="1"/>
  <c r="G594" i="1"/>
  <c r="L594" i="1"/>
  <c r="A652" i="1"/>
  <c r="H651" i="1"/>
  <c r="K597" i="1"/>
  <c r="E597" i="1" s="1"/>
  <c r="I597" i="1"/>
  <c r="J598" i="1" s="1"/>
  <c r="U596" i="1"/>
  <c r="N551" i="1"/>
  <c r="O550" i="1"/>
  <c r="D595" i="1"/>
  <c r="T653" i="1"/>
  <c r="F595" i="1" l="1"/>
  <c r="A653" i="1"/>
  <c r="H652" i="1"/>
  <c r="G595" i="1"/>
  <c r="L595" i="1"/>
  <c r="D596" i="1"/>
  <c r="K598" i="1"/>
  <c r="E598" i="1" s="1"/>
  <c r="I598" i="1"/>
  <c r="J599" i="1" s="1"/>
  <c r="N552" i="1"/>
  <c r="O551" i="1"/>
  <c r="U597" i="1"/>
  <c r="T654" i="1"/>
  <c r="F596" i="1" l="1"/>
  <c r="L596" i="1"/>
  <c r="G596" i="1"/>
  <c r="H653" i="1"/>
  <c r="A654" i="1"/>
  <c r="K599" i="1"/>
  <c r="E599" i="1" s="1"/>
  <c r="U598" i="1"/>
  <c r="D597" i="1"/>
  <c r="N553" i="1"/>
  <c r="O552" i="1"/>
  <c r="I599" i="1"/>
  <c r="J600" i="1" s="1"/>
  <c r="T655" i="1"/>
  <c r="F597" i="1" l="1"/>
  <c r="G597" i="1"/>
  <c r="A655" i="1"/>
  <c r="H654" i="1"/>
  <c r="L597" i="1"/>
  <c r="K600" i="1"/>
  <c r="E600" i="1" s="1"/>
  <c r="I600" i="1"/>
  <c r="J601" i="1" s="1"/>
  <c r="N554" i="1"/>
  <c r="O553" i="1"/>
  <c r="D598" i="1"/>
  <c r="U599" i="1"/>
  <c r="T656" i="1"/>
  <c r="F598" i="1" l="1"/>
  <c r="A656" i="1"/>
  <c r="H655" i="1"/>
  <c r="L598" i="1"/>
  <c r="G598" i="1"/>
  <c r="D599" i="1"/>
  <c r="K601" i="1"/>
  <c r="E601" i="1" s="1"/>
  <c r="I601" i="1"/>
  <c r="J602" i="1" s="1"/>
  <c r="U600" i="1"/>
  <c r="N555" i="1"/>
  <c r="O554" i="1"/>
  <c r="T657" i="1"/>
  <c r="F599" i="1" l="1"/>
  <c r="G599" i="1"/>
  <c r="L599" i="1"/>
  <c r="A657" i="1"/>
  <c r="H656" i="1"/>
  <c r="U601" i="1"/>
  <c r="N556" i="1"/>
  <c r="O555" i="1"/>
  <c r="D600" i="1"/>
  <c r="F600" i="1" s="1"/>
  <c r="K602" i="1"/>
  <c r="E602" i="1" s="1"/>
  <c r="I602" i="1"/>
  <c r="J603" i="1" s="1"/>
  <c r="T658" i="1"/>
  <c r="A658" i="1" l="1"/>
  <c r="H657" i="1"/>
  <c r="L600" i="1"/>
  <c r="I603" i="1"/>
  <c r="J604" i="1" s="1"/>
  <c r="K603" i="1"/>
  <c r="E603" i="1" s="1"/>
  <c r="U602" i="1"/>
  <c r="N557" i="1"/>
  <c r="O556" i="1"/>
  <c r="G600" i="1"/>
  <c r="D601" i="1"/>
  <c r="F601" i="1" s="1"/>
  <c r="T659" i="1"/>
  <c r="L601" i="1" l="1"/>
  <c r="H658" i="1"/>
  <c r="A659" i="1"/>
  <c r="G601" i="1"/>
  <c r="U603" i="1"/>
  <c r="D602" i="1"/>
  <c r="F602" i="1" s="1"/>
  <c r="K604" i="1"/>
  <c r="E604" i="1" s="1"/>
  <c r="I604" i="1"/>
  <c r="J605" i="1" s="1"/>
  <c r="N558" i="1"/>
  <c r="O557" i="1"/>
  <c r="T660" i="1"/>
  <c r="U604" i="1" l="1"/>
  <c r="H659" i="1"/>
  <c r="A660" i="1"/>
  <c r="G602" i="1"/>
  <c r="N559" i="1"/>
  <c r="O558" i="1"/>
  <c r="L602" i="1"/>
  <c r="K605" i="1"/>
  <c r="E605" i="1" s="1"/>
  <c r="I605" i="1"/>
  <c r="J606" i="1" s="1"/>
  <c r="D603" i="1"/>
  <c r="F603" i="1" s="1"/>
  <c r="T661" i="1"/>
  <c r="L603" i="1" l="1"/>
  <c r="H660" i="1"/>
  <c r="A661" i="1"/>
  <c r="K606" i="1"/>
  <c r="E606" i="1" s="1"/>
  <c r="I606" i="1"/>
  <c r="J607" i="1" s="1"/>
  <c r="G603" i="1"/>
  <c r="U605" i="1"/>
  <c r="D604" i="1"/>
  <c r="F604" i="1" s="1"/>
  <c r="N560" i="1"/>
  <c r="O559" i="1"/>
  <c r="T662" i="1"/>
  <c r="H661" i="1" l="1"/>
  <c r="A662" i="1"/>
  <c r="G604" i="1"/>
  <c r="L604" i="1"/>
  <c r="N561" i="1"/>
  <c r="O560" i="1"/>
  <c r="I607" i="1"/>
  <c r="J608" i="1" s="1"/>
  <c r="K607" i="1"/>
  <c r="E607" i="1" s="1"/>
  <c r="U606" i="1"/>
  <c r="D605" i="1"/>
  <c r="F605" i="1" s="1"/>
  <c r="T663" i="1"/>
  <c r="G605" i="1" l="1"/>
  <c r="L605" i="1"/>
  <c r="H662" i="1"/>
  <c r="A663" i="1"/>
  <c r="U607" i="1"/>
  <c r="K608" i="1"/>
  <c r="U608" i="1" s="1"/>
  <c r="I608" i="1"/>
  <c r="J609" i="1" s="1"/>
  <c r="N562" i="1"/>
  <c r="O561" i="1"/>
  <c r="D606" i="1"/>
  <c r="F606" i="1" s="1"/>
  <c r="T664" i="1"/>
  <c r="E608" i="1" l="1"/>
  <c r="A664" i="1"/>
  <c r="H663" i="1"/>
  <c r="G606" i="1"/>
  <c r="L606" i="1"/>
  <c r="I609" i="1"/>
  <c r="J610" i="1" s="1"/>
  <c r="K609" i="1"/>
  <c r="D607" i="1"/>
  <c r="F607" i="1" s="1"/>
  <c r="N563" i="1"/>
  <c r="O562" i="1"/>
  <c r="T665" i="1"/>
  <c r="E609" i="1" l="1"/>
  <c r="H664" i="1"/>
  <c r="A665" i="1"/>
  <c r="U609" i="1"/>
  <c r="D608" i="1"/>
  <c r="F608" i="1" s="1"/>
  <c r="K610" i="1"/>
  <c r="I610" i="1"/>
  <c r="J611" i="1" s="1"/>
  <c r="N564" i="1"/>
  <c r="O563" i="1"/>
  <c r="L607" i="1"/>
  <c r="G607" i="1"/>
  <c r="T666" i="1"/>
  <c r="E610" i="1" l="1"/>
  <c r="G608" i="1"/>
  <c r="L608" i="1"/>
  <c r="H665" i="1"/>
  <c r="A666" i="1"/>
  <c r="N565" i="1"/>
  <c r="O564" i="1"/>
  <c r="K611" i="1"/>
  <c r="I611" i="1"/>
  <c r="J612" i="1" s="1"/>
  <c r="D609" i="1"/>
  <c r="F609" i="1" s="1"/>
  <c r="U610" i="1"/>
  <c r="T667" i="1"/>
  <c r="E611" i="1" l="1"/>
  <c r="L609" i="1"/>
  <c r="A667" i="1"/>
  <c r="H666" i="1"/>
  <c r="G609" i="1"/>
  <c r="D610" i="1"/>
  <c r="F610" i="1" s="1"/>
  <c r="K612" i="1"/>
  <c r="I612" i="1"/>
  <c r="J613" i="1" s="1"/>
  <c r="U611" i="1"/>
  <c r="N566" i="1"/>
  <c r="O565" i="1"/>
  <c r="T668" i="1"/>
  <c r="E612" i="1" l="1"/>
  <c r="L610" i="1"/>
  <c r="G610" i="1"/>
  <c r="A668" i="1"/>
  <c r="H667" i="1"/>
  <c r="U612" i="1"/>
  <c r="K613" i="1"/>
  <c r="I613" i="1"/>
  <c r="J614" i="1" s="1"/>
  <c r="N567" i="1"/>
  <c r="O566" i="1"/>
  <c r="D611" i="1"/>
  <c r="F611" i="1" s="1"/>
  <c r="T669" i="1"/>
  <c r="E613" i="1" l="1"/>
  <c r="H668" i="1"/>
  <c r="A669" i="1"/>
  <c r="L611" i="1"/>
  <c r="N568" i="1"/>
  <c r="O567" i="1"/>
  <c r="K614" i="1"/>
  <c r="I614" i="1"/>
  <c r="J615" i="1" s="1"/>
  <c r="G611" i="1"/>
  <c r="D612" i="1"/>
  <c r="F612" i="1" s="1"/>
  <c r="U613" i="1"/>
  <c r="T670" i="1"/>
  <c r="E614" i="1" l="1"/>
  <c r="A670" i="1"/>
  <c r="H669" i="1"/>
  <c r="G612" i="1"/>
  <c r="L612" i="1"/>
  <c r="D613" i="1"/>
  <c r="F613" i="1" s="1"/>
  <c r="K615" i="1"/>
  <c r="I615" i="1"/>
  <c r="J616" i="1" s="1"/>
  <c r="U614" i="1"/>
  <c r="N569" i="1"/>
  <c r="O568" i="1"/>
  <c r="T671" i="1"/>
  <c r="E615" i="1" l="1"/>
  <c r="A671" i="1"/>
  <c r="H670" i="1"/>
  <c r="U615" i="1"/>
  <c r="L613" i="1"/>
  <c r="D614" i="1"/>
  <c r="F614" i="1" s="1"/>
  <c r="K616" i="1"/>
  <c r="I616" i="1"/>
  <c r="J617" i="1" s="1"/>
  <c r="G613" i="1"/>
  <c r="N570" i="1"/>
  <c r="O569" i="1"/>
  <c r="T672" i="1"/>
  <c r="E616" i="1" l="1"/>
  <c r="L614" i="1"/>
  <c r="G614" i="1"/>
  <c r="A672" i="1"/>
  <c r="H671" i="1"/>
  <c r="N571" i="1"/>
  <c r="O570" i="1"/>
  <c r="K617" i="1"/>
  <c r="I617" i="1"/>
  <c r="J618" i="1" s="1"/>
  <c r="U616" i="1"/>
  <c r="D615" i="1"/>
  <c r="F615" i="1" s="1"/>
  <c r="T673" i="1"/>
  <c r="E617" i="1" l="1"/>
  <c r="H672" i="1"/>
  <c r="A673" i="1"/>
  <c r="L615" i="1"/>
  <c r="G615" i="1"/>
  <c r="K618" i="1"/>
  <c r="I618" i="1"/>
  <c r="J619" i="1" s="1"/>
  <c r="U617" i="1"/>
  <c r="D616" i="1"/>
  <c r="F616" i="1" s="1"/>
  <c r="N572" i="1"/>
  <c r="O571" i="1"/>
  <c r="T674" i="1"/>
  <c r="E618" i="1" l="1"/>
  <c r="A674" i="1"/>
  <c r="H673" i="1"/>
  <c r="G616" i="1"/>
  <c r="L616" i="1"/>
  <c r="K619" i="1"/>
  <c r="I619" i="1"/>
  <c r="J620" i="1" s="1"/>
  <c r="U618" i="1"/>
  <c r="D617" i="1"/>
  <c r="F617" i="1" s="1"/>
  <c r="N573" i="1"/>
  <c r="O572" i="1"/>
  <c r="T675" i="1"/>
  <c r="E619" i="1" l="1"/>
  <c r="A675" i="1"/>
  <c r="H674" i="1"/>
  <c r="D618" i="1"/>
  <c r="F618" i="1" s="1"/>
  <c r="I620" i="1"/>
  <c r="J621" i="1" s="1"/>
  <c r="K620" i="1"/>
  <c r="N574" i="1"/>
  <c r="O573" i="1"/>
  <c r="G617" i="1"/>
  <c r="L617" i="1"/>
  <c r="U619" i="1"/>
  <c r="T676" i="1"/>
  <c r="E620" i="1" l="1"/>
  <c r="L618" i="1"/>
  <c r="G618" i="1"/>
  <c r="A676" i="1"/>
  <c r="H675" i="1"/>
  <c r="K621" i="1"/>
  <c r="E621" i="1" s="1"/>
  <c r="I621" i="1"/>
  <c r="J622" i="1" s="1"/>
  <c r="N575" i="1"/>
  <c r="O574" i="1"/>
  <c r="U620" i="1"/>
  <c r="D619" i="1"/>
  <c r="F619" i="1" s="1"/>
  <c r="T677" i="1"/>
  <c r="H676" i="1" l="1"/>
  <c r="A677" i="1"/>
  <c r="G619" i="1"/>
  <c r="L619" i="1"/>
  <c r="K622" i="1"/>
  <c r="E622" i="1" s="1"/>
  <c r="I622" i="1"/>
  <c r="J623" i="1" s="1"/>
  <c r="D620" i="1"/>
  <c r="F620" i="1" s="1"/>
  <c r="U621" i="1"/>
  <c r="N576" i="1"/>
  <c r="O575" i="1"/>
  <c r="T678" i="1"/>
  <c r="A678" i="1" l="1"/>
  <c r="H677" i="1"/>
  <c r="N577" i="1"/>
  <c r="O576" i="1"/>
  <c r="D621" i="1"/>
  <c r="F621" i="1" s="1"/>
  <c r="K623" i="1"/>
  <c r="E623" i="1" s="1"/>
  <c r="I623" i="1"/>
  <c r="J624" i="1" s="1"/>
  <c r="G620" i="1"/>
  <c r="U622" i="1"/>
  <c r="L620" i="1"/>
  <c r="T679" i="1"/>
  <c r="L621" i="1" l="1"/>
  <c r="G621" i="1"/>
  <c r="H678" i="1"/>
  <c r="A679" i="1"/>
  <c r="U623" i="1"/>
  <c r="D622" i="1"/>
  <c r="F622" i="1" s="1"/>
  <c r="K624" i="1"/>
  <c r="E624" i="1" s="1"/>
  <c r="I624" i="1"/>
  <c r="J625" i="1" s="1"/>
  <c r="N578" i="1"/>
  <c r="O577" i="1"/>
  <c r="T680" i="1"/>
  <c r="L622" i="1" l="1"/>
  <c r="G622" i="1"/>
  <c r="A680" i="1"/>
  <c r="H679" i="1"/>
  <c r="N579" i="1"/>
  <c r="O578" i="1"/>
  <c r="K625" i="1"/>
  <c r="E625" i="1" s="1"/>
  <c r="I625" i="1"/>
  <c r="J626" i="1" s="1"/>
  <c r="U624" i="1"/>
  <c r="D623" i="1"/>
  <c r="F623" i="1" s="1"/>
  <c r="T681" i="1"/>
  <c r="H680" i="1" l="1"/>
  <c r="A681" i="1"/>
  <c r="L623" i="1"/>
  <c r="G623" i="1"/>
  <c r="D624" i="1"/>
  <c r="F624" i="1" s="1"/>
  <c r="K626" i="1"/>
  <c r="E626" i="1" s="1"/>
  <c r="I626" i="1"/>
  <c r="J627" i="1" s="1"/>
  <c r="U625" i="1"/>
  <c r="N580" i="1"/>
  <c r="O579" i="1"/>
  <c r="T682" i="1"/>
  <c r="L624" i="1" l="1"/>
  <c r="A682" i="1"/>
  <c r="H681" i="1"/>
  <c r="I627" i="1"/>
  <c r="J628" i="1" s="1"/>
  <c r="K627" i="1"/>
  <c r="E627" i="1" s="1"/>
  <c r="U626" i="1"/>
  <c r="N581" i="1"/>
  <c r="O580" i="1"/>
  <c r="D625" i="1"/>
  <c r="F625" i="1" s="1"/>
  <c r="G624" i="1"/>
  <c r="T683" i="1"/>
  <c r="L625" i="1" l="1"/>
  <c r="H682" i="1"/>
  <c r="A683" i="1"/>
  <c r="G625" i="1"/>
  <c r="N582" i="1"/>
  <c r="O581" i="1"/>
  <c r="D626" i="1"/>
  <c r="F626" i="1" s="1"/>
  <c r="U627" i="1"/>
  <c r="K628" i="1"/>
  <c r="E628" i="1" s="1"/>
  <c r="I628" i="1"/>
  <c r="J629" i="1" s="1"/>
  <c r="T684" i="1"/>
  <c r="G626" i="1" l="1"/>
  <c r="L626" i="1"/>
  <c r="A684" i="1"/>
  <c r="H683" i="1"/>
  <c r="K629" i="1"/>
  <c r="E629" i="1" s="1"/>
  <c r="I629" i="1"/>
  <c r="J630" i="1" s="1"/>
  <c r="U628" i="1"/>
  <c r="D627" i="1"/>
  <c r="F627" i="1" s="1"/>
  <c r="N583" i="1"/>
  <c r="O582" i="1"/>
  <c r="T685" i="1"/>
  <c r="A685" i="1" l="1"/>
  <c r="H684" i="1"/>
  <c r="L627" i="1"/>
  <c r="D628" i="1"/>
  <c r="F628" i="1" s="1"/>
  <c r="N584" i="1"/>
  <c r="O583" i="1"/>
  <c r="K630" i="1"/>
  <c r="E630" i="1" s="1"/>
  <c r="I630" i="1"/>
  <c r="J631" i="1" s="1"/>
  <c r="U629" i="1"/>
  <c r="G627" i="1"/>
  <c r="T686" i="1"/>
  <c r="L628" i="1" l="1"/>
  <c r="G628" i="1"/>
  <c r="A686" i="1"/>
  <c r="H685" i="1"/>
  <c r="D629" i="1"/>
  <c r="F629" i="1" s="1"/>
  <c r="N585" i="1"/>
  <c r="O584" i="1"/>
  <c r="U630" i="1"/>
  <c r="I631" i="1"/>
  <c r="J632" i="1" s="1"/>
  <c r="K631" i="1"/>
  <c r="E631" i="1" s="1"/>
  <c r="T687" i="1"/>
  <c r="H686" i="1" l="1"/>
  <c r="A687" i="1"/>
  <c r="L629" i="1"/>
  <c r="D630" i="1"/>
  <c r="F630" i="1" s="1"/>
  <c r="U631" i="1"/>
  <c r="N586" i="1"/>
  <c r="O585" i="1"/>
  <c r="K632" i="1"/>
  <c r="E632" i="1" s="1"/>
  <c r="I632" i="1"/>
  <c r="J633" i="1" s="1"/>
  <c r="G629" i="1"/>
  <c r="T688" i="1"/>
  <c r="L630" i="1" l="1"/>
  <c r="G630" i="1"/>
  <c r="A688" i="1"/>
  <c r="H687" i="1"/>
  <c r="N587" i="1"/>
  <c r="O586" i="1"/>
  <c r="K633" i="1"/>
  <c r="E633" i="1" s="1"/>
  <c r="I633" i="1"/>
  <c r="J634" i="1" s="1"/>
  <c r="D631" i="1"/>
  <c r="F631" i="1" s="1"/>
  <c r="U632" i="1"/>
  <c r="T689" i="1"/>
  <c r="A689" i="1" l="1"/>
  <c r="H688" i="1"/>
  <c r="G631" i="1"/>
  <c r="L631" i="1"/>
  <c r="D632" i="1"/>
  <c r="F632" i="1" s="1"/>
  <c r="K634" i="1"/>
  <c r="E634" i="1" s="1"/>
  <c r="I634" i="1"/>
  <c r="J635" i="1" s="1"/>
  <c r="U633" i="1"/>
  <c r="N588" i="1"/>
  <c r="O587" i="1"/>
  <c r="T690" i="1"/>
  <c r="G632" i="1" l="1"/>
  <c r="A690" i="1"/>
  <c r="H689" i="1"/>
  <c r="L632" i="1"/>
  <c r="K635" i="1"/>
  <c r="E635" i="1" s="1"/>
  <c r="I635" i="1"/>
  <c r="J636" i="1" s="1"/>
  <c r="N589" i="1"/>
  <c r="O588" i="1"/>
  <c r="U634" i="1"/>
  <c r="D633" i="1"/>
  <c r="F633" i="1" s="1"/>
  <c r="T691" i="1"/>
  <c r="L633" i="1" l="1"/>
  <c r="G633" i="1"/>
  <c r="H690" i="1"/>
  <c r="A691" i="1"/>
  <c r="D634" i="1"/>
  <c r="F634" i="1" s="1"/>
  <c r="N590" i="1"/>
  <c r="O589" i="1"/>
  <c r="I636" i="1"/>
  <c r="J637" i="1" s="1"/>
  <c r="K636" i="1"/>
  <c r="E636" i="1" s="1"/>
  <c r="U635" i="1"/>
  <c r="T692" i="1"/>
  <c r="H691" i="1" l="1"/>
  <c r="A692" i="1"/>
  <c r="L634" i="1"/>
  <c r="G634" i="1"/>
  <c r="K637" i="1"/>
  <c r="E637" i="1" s="1"/>
  <c r="U636" i="1"/>
  <c r="I637" i="1"/>
  <c r="J638" i="1" s="1"/>
  <c r="D635" i="1"/>
  <c r="F635" i="1" s="1"/>
  <c r="N591" i="1"/>
  <c r="O590" i="1"/>
  <c r="T693" i="1"/>
  <c r="H692" i="1" l="1"/>
  <c r="A693" i="1"/>
  <c r="G635" i="1"/>
  <c r="L635" i="1"/>
  <c r="K638" i="1"/>
  <c r="E638" i="1" s="1"/>
  <c r="I638" i="1"/>
  <c r="J639" i="1" s="1"/>
  <c r="N592" i="1"/>
  <c r="O591" i="1"/>
  <c r="D636" i="1"/>
  <c r="F636" i="1" s="1"/>
  <c r="U637" i="1"/>
  <c r="T694" i="1"/>
  <c r="A694" i="1" l="1"/>
  <c r="H693" i="1"/>
  <c r="L636" i="1"/>
  <c r="G636" i="1"/>
  <c r="N593" i="1"/>
  <c r="O592" i="1"/>
  <c r="D637" i="1"/>
  <c r="F637" i="1" s="1"/>
  <c r="I639" i="1"/>
  <c r="J640" i="1" s="1"/>
  <c r="K639" i="1"/>
  <c r="E639" i="1" s="1"/>
  <c r="U638" i="1"/>
  <c r="T695" i="1"/>
  <c r="G637" i="1" l="1"/>
  <c r="A695" i="1"/>
  <c r="H694" i="1"/>
  <c r="L637" i="1"/>
  <c r="D638" i="1"/>
  <c r="F638" i="1" s="1"/>
  <c r="N594" i="1"/>
  <c r="O593" i="1"/>
  <c r="U639" i="1"/>
  <c r="K640" i="1"/>
  <c r="E640" i="1" s="1"/>
  <c r="I640" i="1"/>
  <c r="J641" i="1" s="1"/>
  <c r="T696" i="1"/>
  <c r="L638" i="1" l="1"/>
  <c r="G638" i="1"/>
  <c r="A696" i="1"/>
  <c r="H695" i="1"/>
  <c r="D639" i="1"/>
  <c r="F639" i="1" s="1"/>
  <c r="N595" i="1"/>
  <c r="O594" i="1"/>
  <c r="I641" i="1"/>
  <c r="J642" i="1" s="1"/>
  <c r="K641" i="1"/>
  <c r="E641" i="1" s="1"/>
  <c r="U640" i="1"/>
  <c r="T697" i="1"/>
  <c r="H696" i="1" l="1"/>
  <c r="A697" i="1"/>
  <c r="L639" i="1"/>
  <c r="G639" i="1"/>
  <c r="K642" i="1"/>
  <c r="U642" i="1" s="1"/>
  <c r="I642" i="1"/>
  <c r="J643" i="1" s="1"/>
  <c r="D640" i="1"/>
  <c r="F640" i="1" s="1"/>
  <c r="N596" i="1"/>
  <c r="O595" i="1"/>
  <c r="U641" i="1"/>
  <c r="T698" i="1"/>
  <c r="E642" i="1" l="1"/>
  <c r="A698" i="1"/>
  <c r="H697" i="1"/>
  <c r="L640" i="1"/>
  <c r="G640" i="1"/>
  <c r="D641" i="1"/>
  <c r="F641" i="1" s="1"/>
  <c r="K643" i="1"/>
  <c r="I643" i="1"/>
  <c r="J644" i="1" s="1"/>
  <c r="N597" i="1"/>
  <c r="O596" i="1"/>
  <c r="T699" i="1"/>
  <c r="E643" i="1" l="1"/>
  <c r="L641" i="1"/>
  <c r="G641" i="1"/>
  <c r="A699" i="1"/>
  <c r="H698" i="1"/>
  <c r="D642" i="1"/>
  <c r="F642" i="1" s="1"/>
  <c r="K644" i="1"/>
  <c r="U643" i="1"/>
  <c r="N598" i="1"/>
  <c r="O597" i="1"/>
  <c r="I644" i="1"/>
  <c r="J645" i="1" s="1"/>
  <c r="T700" i="1"/>
  <c r="E644" i="1" l="1"/>
  <c r="H699" i="1"/>
  <c r="A700" i="1"/>
  <c r="G642" i="1"/>
  <c r="D643" i="1"/>
  <c r="G643" i="1" s="1"/>
  <c r="U644" i="1"/>
  <c r="K645" i="1"/>
  <c r="I645" i="1"/>
  <c r="J646" i="1" s="1"/>
  <c r="L642" i="1"/>
  <c r="N599" i="1"/>
  <c r="O598" i="1"/>
  <c r="T701" i="1"/>
  <c r="E645" i="1" l="1"/>
  <c r="A701" i="1"/>
  <c r="H700" i="1"/>
  <c r="U645" i="1"/>
  <c r="D644" i="1"/>
  <c r="L644" i="1" s="1"/>
  <c r="N600" i="1"/>
  <c r="O599" i="1"/>
  <c r="K646" i="1"/>
  <c r="I646" i="1"/>
  <c r="J647" i="1" s="1"/>
  <c r="L643" i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T703" i="1"/>
  <c r="E647" i="1" l="1"/>
  <c r="H702" i="1"/>
  <c r="A703" i="1"/>
  <c r="F645" i="1"/>
  <c r="G645" i="1"/>
  <c r="I648" i="1"/>
  <c r="J649" i="1" s="1"/>
  <c r="K648" i="1"/>
  <c r="D646" i="1"/>
  <c r="L645" i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L646" i="1"/>
  <c r="T705" i="1"/>
  <c r="E649" i="1" l="1"/>
  <c r="F647" i="1"/>
  <c r="A705" i="1"/>
  <c r="H704" i="1"/>
  <c r="D648" i="1"/>
  <c r="U649" i="1"/>
  <c r="K650" i="1"/>
  <c r="I650" i="1"/>
  <c r="J651" i="1" s="1"/>
  <c r="G647" i="1"/>
  <c r="N604" i="1"/>
  <c r="O603" i="1"/>
  <c r="T706" i="1"/>
  <c r="E650" i="1" l="1"/>
  <c r="F648" i="1"/>
  <c r="L648" i="1"/>
  <c r="G648" i="1"/>
  <c r="A706" i="1"/>
  <c r="H705" i="1"/>
  <c r="N605" i="1"/>
  <c r="O604" i="1"/>
  <c r="D649" i="1"/>
  <c r="K651" i="1"/>
  <c r="I651" i="1"/>
  <c r="J652" i="1" s="1"/>
  <c r="U650" i="1"/>
  <c r="T707" i="1"/>
  <c r="E651" i="1" l="1"/>
  <c r="F649" i="1"/>
  <c r="G649" i="1"/>
  <c r="L649" i="1"/>
  <c r="A707" i="1"/>
  <c r="H706" i="1"/>
  <c r="K652" i="1"/>
  <c r="E652" i="1" s="1"/>
  <c r="I652" i="1"/>
  <c r="J653" i="1" s="1"/>
  <c r="D650" i="1"/>
  <c r="U651" i="1"/>
  <c r="N606" i="1"/>
  <c r="O605" i="1"/>
  <c r="T708" i="1"/>
  <c r="F650" i="1" l="1"/>
  <c r="G650" i="1"/>
  <c r="H707" i="1"/>
  <c r="A708" i="1"/>
  <c r="L650" i="1"/>
  <c r="K653" i="1"/>
  <c r="E653" i="1" s="1"/>
  <c r="I653" i="1"/>
  <c r="J654" i="1" s="1"/>
  <c r="D651" i="1"/>
  <c r="U652" i="1"/>
  <c r="N607" i="1"/>
  <c r="O606" i="1"/>
  <c r="T709" i="1"/>
  <c r="F651" i="1" l="1"/>
  <c r="H708" i="1"/>
  <c r="A709" i="1"/>
  <c r="N608" i="1"/>
  <c r="O607" i="1"/>
  <c r="K654" i="1"/>
  <c r="E654" i="1" s="1"/>
  <c r="I654" i="1"/>
  <c r="J655" i="1" s="1"/>
  <c r="D652" i="1"/>
  <c r="L651" i="1"/>
  <c r="U653" i="1"/>
  <c r="G651" i="1"/>
  <c r="T710" i="1"/>
  <c r="F652" i="1" l="1"/>
  <c r="A710" i="1"/>
  <c r="H709" i="1"/>
  <c r="K655" i="1"/>
  <c r="E655" i="1" s="1"/>
  <c r="I655" i="1"/>
  <c r="J656" i="1" s="1"/>
  <c r="U654" i="1"/>
  <c r="D653" i="1"/>
  <c r="L652" i="1"/>
  <c r="G652" i="1"/>
  <c r="N609" i="1"/>
  <c r="O608" i="1"/>
  <c r="T711" i="1"/>
  <c r="F653" i="1" l="1"/>
  <c r="A711" i="1"/>
  <c r="H710" i="1"/>
  <c r="L653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A713" i="1"/>
  <c r="H712" i="1"/>
  <c r="G655" i="1"/>
  <c r="L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H716" i="1"/>
  <c r="A717" i="1"/>
  <c r="G659" i="1"/>
  <c r="K662" i="1"/>
  <c r="E662" i="1" s="1"/>
  <c r="I662" i="1"/>
  <c r="J663" i="1" s="1"/>
  <c r="D660" i="1"/>
  <c r="U661" i="1"/>
  <c r="N616" i="1"/>
  <c r="O615" i="1"/>
  <c r="L659" i="1"/>
  <c r="T718" i="1"/>
  <c r="F660" i="1" l="1"/>
  <c r="A718" i="1"/>
  <c r="H717" i="1"/>
  <c r="G660" i="1"/>
  <c r="N617" i="1"/>
  <c r="O616" i="1"/>
  <c r="I663" i="1"/>
  <c r="J664" i="1" s="1"/>
  <c r="K663" i="1"/>
  <c r="E663" i="1" s="1"/>
  <c r="D661" i="1"/>
  <c r="U662" i="1"/>
  <c r="L660" i="1"/>
  <c r="T719" i="1"/>
  <c r="F661" i="1" l="1"/>
  <c r="H718" i="1"/>
  <c r="A719" i="1"/>
  <c r="D662" i="1"/>
  <c r="U663" i="1"/>
  <c r="L661" i="1"/>
  <c r="K664" i="1"/>
  <c r="E664" i="1" s="1"/>
  <c r="I664" i="1"/>
  <c r="J665" i="1" s="1"/>
  <c r="G661" i="1"/>
  <c r="N618" i="1"/>
  <c r="O617" i="1"/>
  <c r="T720" i="1"/>
  <c r="F662" i="1" l="1"/>
  <c r="G662" i="1"/>
  <c r="L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A721" i="1"/>
  <c r="H720" i="1"/>
  <c r="G663" i="1"/>
  <c r="L663" i="1"/>
  <c r="U665" i="1"/>
  <c r="D664" i="1"/>
  <c r="N620" i="1"/>
  <c r="O619" i="1"/>
  <c r="K666" i="1"/>
  <c r="E666" i="1" s="1"/>
  <c r="I666" i="1"/>
  <c r="J667" i="1" s="1"/>
  <c r="T722" i="1"/>
  <c r="F664" i="1" l="1"/>
  <c r="L664" i="1"/>
  <c r="A722" i="1"/>
  <c r="H721" i="1"/>
  <c r="G664" i="1"/>
  <c r="N621" i="1"/>
  <c r="O620" i="1"/>
  <c r="K667" i="1"/>
  <c r="E667" i="1" s="1"/>
  <c r="I667" i="1"/>
  <c r="J668" i="1" s="1"/>
  <c r="U666" i="1"/>
  <c r="D665" i="1"/>
  <c r="T723" i="1"/>
  <c r="F665" i="1" l="1"/>
  <c r="L665" i="1"/>
  <c r="G665" i="1"/>
  <c r="A723" i="1"/>
  <c r="H722" i="1"/>
  <c r="U667" i="1"/>
  <c r="K668" i="1"/>
  <c r="E668" i="1" s="1"/>
  <c r="I668" i="1"/>
  <c r="J669" i="1" s="1"/>
  <c r="D666" i="1"/>
  <c r="F666" i="1" s="1"/>
  <c r="N622" i="1"/>
  <c r="O621" i="1"/>
  <c r="T724" i="1"/>
  <c r="G666" i="1" l="1"/>
  <c r="A724" i="1"/>
  <c r="H723" i="1"/>
  <c r="L666" i="1"/>
  <c r="D667" i="1"/>
  <c r="F667" i="1" s="1"/>
  <c r="N623" i="1"/>
  <c r="O622" i="1"/>
  <c r="K669" i="1"/>
  <c r="E669" i="1" s="1"/>
  <c r="I669" i="1"/>
  <c r="J670" i="1" s="1"/>
  <c r="U668" i="1"/>
  <c r="T725" i="1"/>
  <c r="G667" i="1" l="1"/>
  <c r="L667" i="1"/>
  <c r="H724" i="1"/>
  <c r="A725" i="1"/>
  <c r="U669" i="1"/>
  <c r="N624" i="1"/>
  <c r="O623" i="1"/>
  <c r="D668" i="1"/>
  <c r="F668" i="1" s="1"/>
  <c r="K670" i="1"/>
  <c r="E670" i="1" s="1"/>
  <c r="I670" i="1"/>
  <c r="J671" i="1" s="1"/>
  <c r="T726" i="1"/>
  <c r="L668" i="1" l="1"/>
  <c r="A726" i="1"/>
  <c r="H725" i="1"/>
  <c r="G668" i="1"/>
  <c r="N625" i="1"/>
  <c r="O624" i="1"/>
  <c r="K671" i="1"/>
  <c r="E671" i="1" s="1"/>
  <c r="I671" i="1"/>
  <c r="J672" i="1" s="1"/>
  <c r="U670" i="1"/>
  <c r="D669" i="1"/>
  <c r="F669" i="1" s="1"/>
  <c r="T727" i="1"/>
  <c r="G669" i="1" l="1"/>
  <c r="L669" i="1"/>
  <c r="H726" i="1"/>
  <c r="A727" i="1"/>
  <c r="K672" i="1"/>
  <c r="E672" i="1" s="1"/>
  <c r="I672" i="1"/>
  <c r="J673" i="1" s="1"/>
  <c r="U671" i="1"/>
  <c r="N626" i="1"/>
  <c r="O625" i="1"/>
  <c r="D670" i="1"/>
  <c r="F670" i="1" s="1"/>
  <c r="T728" i="1"/>
  <c r="H727" i="1" l="1"/>
  <c r="A728" i="1"/>
  <c r="G670" i="1"/>
  <c r="L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U674" i="1"/>
  <c r="L672" i="1"/>
  <c r="T731" i="1"/>
  <c r="F673" i="1" l="1"/>
  <c r="A731" i="1"/>
  <c r="H730" i="1"/>
  <c r="L673" i="1"/>
  <c r="G673" i="1"/>
  <c r="N630" i="1"/>
  <c r="O629" i="1"/>
  <c r="K676" i="1"/>
  <c r="E676" i="1" s="1"/>
  <c r="I676" i="1"/>
  <c r="J677" i="1" s="1"/>
  <c r="D674" i="1"/>
  <c r="U675" i="1"/>
  <c r="T732" i="1"/>
  <c r="F674" i="1" l="1"/>
  <c r="A732" i="1"/>
  <c r="H731" i="1"/>
  <c r="G674" i="1"/>
  <c r="L674" i="1"/>
  <c r="D675" i="1"/>
  <c r="K677" i="1"/>
  <c r="E677" i="1" s="1"/>
  <c r="I677" i="1"/>
  <c r="J678" i="1" s="1"/>
  <c r="U676" i="1"/>
  <c r="N631" i="1"/>
  <c r="O630" i="1"/>
  <c r="T733" i="1"/>
  <c r="F675" i="1" l="1"/>
  <c r="G675" i="1"/>
  <c r="L675" i="1"/>
  <c r="H732" i="1"/>
  <c r="A733" i="1"/>
  <c r="K678" i="1"/>
  <c r="E678" i="1" s="1"/>
  <c r="I678" i="1"/>
  <c r="J679" i="1" s="1"/>
  <c r="U677" i="1"/>
  <c r="N632" i="1"/>
  <c r="O631" i="1"/>
  <c r="D676" i="1"/>
  <c r="T734" i="1"/>
  <c r="F676" i="1" l="1"/>
  <c r="A734" i="1"/>
  <c r="H733" i="1"/>
  <c r="L676" i="1"/>
  <c r="G676" i="1"/>
  <c r="N633" i="1"/>
  <c r="O632" i="1"/>
  <c r="D677" i="1"/>
  <c r="K679" i="1"/>
  <c r="E679" i="1" s="1"/>
  <c r="I679" i="1"/>
  <c r="J680" i="1" s="1"/>
  <c r="U678" i="1"/>
  <c r="T735" i="1"/>
  <c r="F677" i="1" l="1"/>
  <c r="G677" i="1"/>
  <c r="L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A736" i="1"/>
  <c r="H735" i="1"/>
  <c r="L678" i="1"/>
  <c r="G678" i="1"/>
  <c r="U680" i="1"/>
  <c r="N635" i="1"/>
  <c r="O634" i="1"/>
  <c r="D679" i="1"/>
  <c r="F679" i="1" s="1"/>
  <c r="K681" i="1"/>
  <c r="E681" i="1" s="1"/>
  <c r="I681" i="1"/>
  <c r="J682" i="1" s="1"/>
  <c r="T737" i="1"/>
  <c r="H736" i="1" l="1"/>
  <c r="A737" i="1"/>
  <c r="L679" i="1"/>
  <c r="N636" i="1"/>
  <c r="O635" i="1"/>
  <c r="K682" i="1"/>
  <c r="E682" i="1" s="1"/>
  <c r="I682" i="1"/>
  <c r="J683" i="1" s="1"/>
  <c r="D680" i="1"/>
  <c r="F680" i="1" s="1"/>
  <c r="U681" i="1"/>
  <c r="G679" i="1"/>
  <c r="T738" i="1"/>
  <c r="A738" i="1" l="1"/>
  <c r="H737" i="1"/>
  <c r="G680" i="1"/>
  <c r="L680" i="1"/>
  <c r="U682" i="1"/>
  <c r="D681" i="1"/>
  <c r="F681" i="1" s="1"/>
  <c r="N637" i="1"/>
  <c r="O636" i="1"/>
  <c r="K683" i="1"/>
  <c r="E683" i="1" s="1"/>
  <c r="I683" i="1"/>
  <c r="J684" i="1" s="1"/>
  <c r="T739" i="1"/>
  <c r="L681" i="1" l="1"/>
  <c r="A739" i="1"/>
  <c r="H738" i="1"/>
  <c r="G681" i="1"/>
  <c r="N638" i="1"/>
  <c r="O637" i="1"/>
  <c r="K684" i="1"/>
  <c r="E684" i="1" s="1"/>
  <c r="I684" i="1"/>
  <c r="J685" i="1" s="1"/>
  <c r="U683" i="1"/>
  <c r="D682" i="1"/>
  <c r="F682" i="1" s="1"/>
  <c r="T740" i="1"/>
  <c r="A740" i="1" l="1"/>
  <c r="H739" i="1"/>
  <c r="L682" i="1"/>
  <c r="G682" i="1"/>
  <c r="K685" i="1"/>
  <c r="E685" i="1" s="1"/>
  <c r="I685" i="1"/>
  <c r="J686" i="1" s="1"/>
  <c r="U684" i="1"/>
  <c r="D683" i="1"/>
  <c r="F683" i="1" s="1"/>
  <c r="N639" i="1"/>
  <c r="O638" i="1"/>
  <c r="T741" i="1"/>
  <c r="A741" i="1" l="1"/>
  <c r="H740" i="1"/>
  <c r="L683" i="1"/>
  <c r="G683" i="1"/>
  <c r="D684" i="1"/>
  <c r="F684" i="1" s="1"/>
  <c r="N640" i="1"/>
  <c r="O639" i="1"/>
  <c r="K686" i="1"/>
  <c r="E686" i="1" s="1"/>
  <c r="I686" i="1"/>
  <c r="J687" i="1" s="1"/>
  <c r="U685" i="1"/>
  <c r="T742" i="1"/>
  <c r="G684" i="1" l="1"/>
  <c r="A742" i="1"/>
  <c r="H741" i="1"/>
  <c r="U686" i="1"/>
  <c r="D685" i="1"/>
  <c r="F685" i="1" s="1"/>
  <c r="N641" i="1"/>
  <c r="O640" i="1"/>
  <c r="L684" i="1"/>
  <c r="K687" i="1"/>
  <c r="E687" i="1" s="1"/>
  <c r="I687" i="1"/>
  <c r="J688" i="1" s="1"/>
  <c r="T743" i="1"/>
  <c r="L685" i="1" l="1"/>
  <c r="A743" i="1"/>
  <c r="H742" i="1"/>
  <c r="G685" i="1"/>
  <c r="N642" i="1"/>
  <c r="O641" i="1"/>
  <c r="U687" i="1"/>
  <c r="K688" i="1"/>
  <c r="E688" i="1" s="1"/>
  <c r="I688" i="1"/>
  <c r="J689" i="1" s="1"/>
  <c r="D686" i="1"/>
  <c r="G686" i="1" s="1"/>
  <c r="T744" i="1"/>
  <c r="A744" i="1" l="1"/>
  <c r="H743" i="1"/>
  <c r="U688" i="1"/>
  <c r="L686" i="1"/>
  <c r="F686" i="1"/>
  <c r="D687" i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L687" i="1"/>
  <c r="D688" i="1"/>
  <c r="T746" i="1"/>
  <c r="F688" i="1" l="1"/>
  <c r="H745" i="1"/>
  <c r="A746" i="1"/>
  <c r="G688" i="1"/>
  <c r="L688" i="1"/>
  <c r="K691" i="1"/>
  <c r="E691" i="1" s="1"/>
  <c r="I691" i="1"/>
  <c r="J692" i="1" s="1"/>
  <c r="U690" i="1"/>
  <c r="D689" i="1"/>
  <c r="N645" i="1"/>
  <c r="O644" i="1"/>
  <c r="T747" i="1"/>
  <c r="F689" i="1" l="1"/>
  <c r="A747" i="1"/>
  <c r="H746" i="1"/>
  <c r="G689" i="1"/>
  <c r="L689" i="1"/>
  <c r="D690" i="1"/>
  <c r="N646" i="1"/>
  <c r="O645" i="1"/>
  <c r="K692" i="1"/>
  <c r="E692" i="1" s="1"/>
  <c r="I692" i="1"/>
  <c r="J693" i="1" s="1"/>
  <c r="U691" i="1"/>
  <c r="T748" i="1"/>
  <c r="F690" i="1" l="1"/>
  <c r="G690" i="1"/>
  <c r="H747" i="1"/>
  <c r="A748" i="1"/>
  <c r="L690" i="1"/>
  <c r="U692" i="1"/>
  <c r="D691" i="1"/>
  <c r="N647" i="1"/>
  <c r="O646" i="1"/>
  <c r="K693" i="1"/>
  <c r="E693" i="1" s="1"/>
  <c r="I693" i="1"/>
  <c r="J694" i="1" s="1"/>
  <c r="T749" i="1"/>
  <c r="F691" i="1" l="1"/>
  <c r="G691" i="1"/>
  <c r="L691" i="1"/>
  <c r="H748" i="1"/>
  <c r="A749" i="1"/>
  <c r="K694" i="1"/>
  <c r="E694" i="1" s="1"/>
  <c r="I694" i="1"/>
  <c r="J695" i="1" s="1"/>
  <c r="N648" i="1"/>
  <c r="O647" i="1"/>
  <c r="U693" i="1"/>
  <c r="D692" i="1"/>
  <c r="T750" i="1"/>
  <c r="F692" i="1" l="1"/>
  <c r="H749" i="1"/>
  <c r="A750" i="1"/>
  <c r="L692" i="1"/>
  <c r="N649" i="1"/>
  <c r="O648" i="1"/>
  <c r="G692" i="1"/>
  <c r="K695" i="1"/>
  <c r="E695" i="1" s="1"/>
  <c r="I695" i="1"/>
  <c r="J696" i="1" s="1"/>
  <c r="U694" i="1"/>
  <c r="D693" i="1"/>
  <c r="T751" i="1"/>
  <c r="F693" i="1" l="1"/>
  <c r="A751" i="1"/>
  <c r="H750" i="1"/>
  <c r="G693" i="1"/>
  <c r="L693" i="1"/>
  <c r="K696" i="1"/>
  <c r="E696" i="1" s="1"/>
  <c r="I696" i="1"/>
  <c r="J697" i="1" s="1"/>
  <c r="U695" i="1"/>
  <c r="D694" i="1"/>
  <c r="N650" i="1"/>
  <c r="O649" i="1"/>
  <c r="T752" i="1"/>
  <c r="F694" i="1" l="1"/>
  <c r="A752" i="1"/>
  <c r="H751" i="1"/>
  <c r="G694" i="1"/>
  <c r="L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G697" i="1" s="1"/>
  <c r="N653" i="1"/>
  <c r="O652" i="1"/>
  <c r="U698" i="1"/>
  <c r="K699" i="1"/>
  <c r="E699" i="1" s="1"/>
  <c r="I699" i="1"/>
  <c r="J700" i="1" s="1"/>
  <c r="T755" i="1"/>
  <c r="A755" i="1" l="1"/>
  <c r="H754" i="1"/>
  <c r="F697" i="1"/>
  <c r="L697" i="1"/>
  <c r="K700" i="1"/>
  <c r="E700" i="1" s="1"/>
  <c r="I700" i="1"/>
  <c r="J701" i="1" s="1"/>
  <c r="N654" i="1"/>
  <c r="O653" i="1"/>
  <c r="U699" i="1"/>
  <c r="D698" i="1"/>
  <c r="T756" i="1"/>
  <c r="A756" i="1" l="1"/>
  <c r="H755" i="1"/>
  <c r="F698" i="1"/>
  <c r="G698" i="1"/>
  <c r="L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N656" i="1"/>
  <c r="O655" i="1"/>
  <c r="T758" i="1"/>
  <c r="F700" i="1" l="1"/>
  <c r="A758" i="1"/>
  <c r="H757" i="1"/>
  <c r="L700" i="1"/>
  <c r="D701" i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I704" i="1"/>
  <c r="J705" i="1" s="1"/>
  <c r="K704" i="1"/>
  <c r="E704" i="1" s="1"/>
  <c r="L701" i="1"/>
  <c r="T760" i="1"/>
  <c r="F702" i="1" l="1"/>
  <c r="G702" i="1"/>
  <c r="L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A761" i="1"/>
  <c r="H760" i="1"/>
  <c r="G703" i="1"/>
  <c r="N660" i="1"/>
  <c r="O659" i="1"/>
  <c r="L703" i="1"/>
  <c r="D704" i="1"/>
  <c r="U705" i="1"/>
  <c r="I706" i="1"/>
  <c r="J707" i="1" s="1"/>
  <c r="K706" i="1"/>
  <c r="E706" i="1" s="1"/>
  <c r="T762" i="1"/>
  <c r="F704" i="1" l="1"/>
  <c r="G704" i="1"/>
  <c r="L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A763" i="1"/>
  <c r="H762" i="1"/>
  <c r="L705" i="1"/>
  <c r="G705" i="1"/>
  <c r="D706" i="1"/>
  <c r="U707" i="1"/>
  <c r="N662" i="1"/>
  <c r="O661" i="1"/>
  <c r="K708" i="1"/>
  <c r="E708" i="1" s="1"/>
  <c r="I708" i="1"/>
  <c r="J709" i="1" s="1"/>
  <c r="T764" i="1"/>
  <c r="F706" i="1" l="1"/>
  <c r="A764" i="1"/>
  <c r="H763" i="1"/>
  <c r="L706" i="1"/>
  <c r="G706" i="1"/>
  <c r="N663" i="1"/>
  <c r="O662" i="1"/>
  <c r="K709" i="1"/>
  <c r="E709" i="1" s="1"/>
  <c r="I709" i="1"/>
  <c r="J710" i="1" s="1"/>
  <c r="D707" i="1"/>
  <c r="U708" i="1"/>
  <c r="T765" i="1"/>
  <c r="F707" i="1" l="1"/>
  <c r="H764" i="1"/>
  <c r="A765" i="1"/>
  <c r="L707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I711" i="1"/>
  <c r="J712" i="1" s="1"/>
  <c r="K711" i="1"/>
  <c r="E711" i="1" s="1"/>
  <c r="T767" i="1"/>
  <c r="H766" i="1" l="1"/>
  <c r="A767" i="1"/>
  <c r="D710" i="1"/>
  <c r="G710" i="1" s="1"/>
  <c r="F709" i="1"/>
  <c r="U711" i="1"/>
  <c r="K712" i="1"/>
  <c r="E712" i="1" s="1"/>
  <c r="I712" i="1"/>
  <c r="J713" i="1" s="1"/>
  <c r="G709" i="1"/>
  <c r="L709" i="1"/>
  <c r="N666" i="1"/>
  <c r="O665" i="1"/>
  <c r="T768" i="1"/>
  <c r="L710" i="1" l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N668" i="1"/>
  <c r="O667" i="1"/>
  <c r="T770" i="1"/>
  <c r="F712" i="1" l="1"/>
  <c r="G712" i="1"/>
  <c r="A770" i="1"/>
  <c r="H769" i="1"/>
  <c r="L712" i="1"/>
  <c r="D713" i="1"/>
  <c r="N669" i="1"/>
  <c r="O668" i="1"/>
  <c r="K715" i="1"/>
  <c r="E715" i="1" s="1"/>
  <c r="I715" i="1"/>
  <c r="J716" i="1" s="1"/>
  <c r="U714" i="1"/>
  <c r="T771" i="1"/>
  <c r="F713" i="1" l="1"/>
  <c r="G713" i="1"/>
  <c r="L713" i="1"/>
  <c r="A771" i="1"/>
  <c r="H770" i="1"/>
  <c r="N670" i="1"/>
  <c r="O669" i="1"/>
  <c r="D714" i="1"/>
  <c r="I716" i="1"/>
  <c r="J717" i="1" s="1"/>
  <c r="K716" i="1"/>
  <c r="E716" i="1" s="1"/>
  <c r="U715" i="1"/>
  <c r="T772" i="1"/>
  <c r="F714" i="1" l="1"/>
  <c r="G714" i="1"/>
  <c r="L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H772" i="1"/>
  <c r="A773" i="1"/>
  <c r="N672" i="1"/>
  <c r="O671" i="1"/>
  <c r="D716" i="1"/>
  <c r="L715" i="1"/>
  <c r="U717" i="1"/>
  <c r="G715" i="1"/>
  <c r="I718" i="1"/>
  <c r="J719" i="1" s="1"/>
  <c r="K718" i="1"/>
  <c r="E718" i="1" s="1"/>
  <c r="T774" i="1"/>
  <c r="F716" i="1" l="1"/>
  <c r="G716" i="1"/>
  <c r="L716" i="1"/>
  <c r="H773" i="1"/>
  <c r="A774" i="1"/>
  <c r="D717" i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L717" i="1"/>
  <c r="T776" i="1"/>
  <c r="H775" i="1" l="1"/>
  <c r="A776" i="1"/>
  <c r="G718" i="1"/>
  <c r="F718" i="1"/>
  <c r="D719" i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N676" i="1"/>
  <c r="O675" i="1"/>
  <c r="U721" i="1"/>
  <c r="K722" i="1"/>
  <c r="E722" i="1" s="1"/>
  <c r="I722" i="1"/>
  <c r="J723" i="1" s="1"/>
  <c r="L719" i="1"/>
  <c r="T778" i="1"/>
  <c r="F720" i="1" l="1"/>
  <c r="L720" i="1"/>
  <c r="A778" i="1"/>
  <c r="H777" i="1"/>
  <c r="G720" i="1"/>
  <c r="D721" i="1"/>
  <c r="N677" i="1"/>
  <c r="O676" i="1"/>
  <c r="U722" i="1"/>
  <c r="K723" i="1"/>
  <c r="E723" i="1" s="1"/>
  <c r="I723" i="1"/>
  <c r="J724" i="1" s="1"/>
  <c r="T779" i="1"/>
  <c r="F721" i="1" l="1"/>
  <c r="G721" i="1"/>
  <c r="L721" i="1"/>
  <c r="A779" i="1"/>
  <c r="H778" i="1"/>
  <c r="N678" i="1"/>
  <c r="O677" i="1"/>
  <c r="U723" i="1"/>
  <c r="K724" i="1"/>
  <c r="E724" i="1" s="1"/>
  <c r="I724" i="1"/>
  <c r="J725" i="1" s="1"/>
  <c r="D722" i="1"/>
  <c r="T780" i="1"/>
  <c r="F722" i="1" l="1"/>
  <c r="G722" i="1"/>
  <c r="L722" i="1"/>
  <c r="A780" i="1"/>
  <c r="H779" i="1"/>
  <c r="D723" i="1"/>
  <c r="K725" i="1"/>
  <c r="E725" i="1" s="1"/>
  <c r="I725" i="1"/>
  <c r="J726" i="1" s="1"/>
  <c r="N679" i="1"/>
  <c r="O678" i="1"/>
  <c r="U724" i="1"/>
  <c r="T781" i="1"/>
  <c r="F723" i="1" l="1"/>
  <c r="A781" i="1"/>
  <c r="H780" i="1"/>
  <c r="G723" i="1"/>
  <c r="D724" i="1"/>
  <c r="U725" i="1"/>
  <c r="L723" i="1"/>
  <c r="N680" i="1"/>
  <c r="O679" i="1"/>
  <c r="K726" i="1"/>
  <c r="E726" i="1" s="1"/>
  <c r="I726" i="1"/>
  <c r="J727" i="1" s="1"/>
  <c r="T782" i="1"/>
  <c r="F724" i="1" l="1"/>
  <c r="G724" i="1"/>
  <c r="H781" i="1"/>
  <c r="A782" i="1"/>
  <c r="L724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G726" i="1" s="1"/>
  <c r="N682" i="1"/>
  <c r="O681" i="1"/>
  <c r="F725" i="1"/>
  <c r="T784" i="1"/>
  <c r="A784" i="1" l="1"/>
  <c r="H783" i="1"/>
  <c r="L726" i="1"/>
  <c r="D727" i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8" i="1" s="1"/>
  <c r="G727" i="1"/>
  <c r="I730" i="1"/>
  <c r="J731" i="1" s="1"/>
  <c r="K730" i="1"/>
  <c r="E730" i="1" s="1"/>
  <c r="L727" i="1"/>
  <c r="U729" i="1"/>
  <c r="T786" i="1"/>
  <c r="L728" i="1" l="1"/>
  <c r="H785" i="1"/>
  <c r="A786" i="1"/>
  <c r="F728" i="1"/>
  <c r="D729" i="1"/>
  <c r="G729" i="1" s="1"/>
  <c r="N685" i="1"/>
  <c r="O684" i="1"/>
  <c r="U730" i="1"/>
  <c r="K731" i="1"/>
  <c r="E731" i="1" s="1"/>
  <c r="I731" i="1"/>
  <c r="J732" i="1" s="1"/>
  <c r="T787" i="1"/>
  <c r="L729" i="1" l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O686" i="1"/>
  <c r="N687" i="1"/>
  <c r="T789" i="1"/>
  <c r="F731" i="1" l="1"/>
  <c r="A789" i="1"/>
  <c r="H788" i="1"/>
  <c r="L731" i="1"/>
  <c r="G731" i="1"/>
  <c r="U733" i="1"/>
  <c r="K734" i="1"/>
  <c r="E734" i="1" s="1"/>
  <c r="I734" i="1"/>
  <c r="J735" i="1" s="1"/>
  <c r="N688" i="1"/>
  <c r="O687" i="1"/>
  <c r="D732" i="1"/>
  <c r="T790" i="1"/>
  <c r="F732" i="1" l="1"/>
  <c r="G732" i="1"/>
  <c r="L732" i="1"/>
  <c r="A790" i="1"/>
  <c r="H789" i="1"/>
  <c r="U734" i="1"/>
  <c r="N689" i="1"/>
  <c r="O688" i="1"/>
  <c r="D733" i="1"/>
  <c r="F733" i="1" s="1"/>
  <c r="K735" i="1"/>
  <c r="E735" i="1" s="1"/>
  <c r="I735" i="1"/>
  <c r="J736" i="1" s="1"/>
  <c r="T791" i="1"/>
  <c r="A791" i="1" l="1"/>
  <c r="H790" i="1"/>
  <c r="L733" i="1"/>
  <c r="N690" i="1"/>
  <c r="O689" i="1"/>
  <c r="U735" i="1"/>
  <c r="D734" i="1"/>
  <c r="F734" i="1" s="1"/>
  <c r="K736" i="1"/>
  <c r="E736" i="1" s="1"/>
  <c r="I736" i="1"/>
  <c r="J737" i="1" s="1"/>
  <c r="G733" i="1"/>
  <c r="T792" i="1"/>
  <c r="A792" i="1" l="1"/>
  <c r="H791" i="1"/>
  <c r="G734" i="1"/>
  <c r="L734" i="1"/>
  <c r="D735" i="1"/>
  <c r="F735" i="1" s="1"/>
  <c r="K737" i="1"/>
  <c r="E737" i="1" s="1"/>
  <c r="I737" i="1"/>
  <c r="J738" i="1" s="1"/>
  <c r="U736" i="1"/>
  <c r="N691" i="1"/>
  <c r="O690" i="1"/>
  <c r="T793" i="1"/>
  <c r="L735" i="1" l="1"/>
  <c r="G735" i="1"/>
  <c r="H792" i="1"/>
  <c r="A793" i="1"/>
  <c r="D736" i="1"/>
  <c r="F736" i="1" s="1"/>
  <c r="N692" i="1"/>
  <c r="O691" i="1"/>
  <c r="K738" i="1"/>
  <c r="E738" i="1" s="1"/>
  <c r="I738" i="1"/>
  <c r="J739" i="1" s="1"/>
  <c r="U737" i="1"/>
  <c r="T794" i="1"/>
  <c r="A794" i="1" l="1"/>
  <c r="H793" i="1"/>
  <c r="L736" i="1"/>
  <c r="G736" i="1"/>
  <c r="O692" i="1"/>
  <c r="N693" i="1"/>
  <c r="D737" i="1"/>
  <c r="F737" i="1" s="1"/>
  <c r="I739" i="1"/>
  <c r="J740" i="1" s="1"/>
  <c r="K739" i="1"/>
  <c r="E739" i="1" s="1"/>
  <c r="U738" i="1"/>
  <c r="T795" i="1"/>
  <c r="H794" i="1" l="1"/>
  <c r="A795" i="1"/>
  <c r="L737" i="1"/>
  <c r="D738" i="1"/>
  <c r="F738" i="1" s="1"/>
  <c r="G737" i="1"/>
  <c r="U739" i="1"/>
  <c r="N694" i="1"/>
  <c r="O693" i="1"/>
  <c r="I740" i="1"/>
  <c r="J741" i="1" s="1"/>
  <c r="K740" i="1"/>
  <c r="E740" i="1" s="1"/>
  <c r="T796" i="1"/>
  <c r="A796" i="1" l="1"/>
  <c r="H795" i="1"/>
  <c r="D739" i="1"/>
  <c r="F739" i="1" s="1"/>
  <c r="L738" i="1"/>
  <c r="K741" i="1"/>
  <c r="E741" i="1" s="1"/>
  <c r="U740" i="1"/>
  <c r="I741" i="1"/>
  <c r="J742" i="1" s="1"/>
  <c r="G738" i="1"/>
  <c r="N695" i="1"/>
  <c r="O694" i="1"/>
  <c r="T797" i="1"/>
  <c r="H796" i="1" l="1"/>
  <c r="A797" i="1"/>
  <c r="L739" i="1"/>
  <c r="N696" i="1"/>
  <c r="O695" i="1"/>
  <c r="D740" i="1"/>
  <c r="F740" i="1" s="1"/>
  <c r="U741" i="1"/>
  <c r="I742" i="1"/>
  <c r="J743" i="1" s="1"/>
  <c r="K742" i="1"/>
  <c r="E742" i="1" s="1"/>
  <c r="G739" i="1"/>
  <c r="T798" i="1"/>
  <c r="L740" i="1" l="1"/>
  <c r="H797" i="1"/>
  <c r="A798" i="1"/>
  <c r="G740" i="1"/>
  <c r="U742" i="1"/>
  <c r="N697" i="1"/>
  <c r="O696" i="1"/>
  <c r="K743" i="1"/>
  <c r="E743" i="1" s="1"/>
  <c r="I743" i="1"/>
  <c r="J744" i="1" s="1"/>
  <c r="D741" i="1"/>
  <c r="F741" i="1" s="1"/>
  <c r="T799" i="1"/>
  <c r="G741" i="1" l="1"/>
  <c r="L741" i="1"/>
  <c r="A799" i="1"/>
  <c r="H798" i="1"/>
  <c r="U743" i="1"/>
  <c r="N698" i="1"/>
  <c r="O697" i="1"/>
  <c r="K744" i="1"/>
  <c r="E744" i="1" s="1"/>
  <c r="I744" i="1"/>
  <c r="J745" i="1" s="1"/>
  <c r="D742" i="1"/>
  <c r="F742" i="1" s="1"/>
  <c r="T800" i="1"/>
  <c r="A800" i="1" l="1"/>
  <c r="H799" i="1"/>
  <c r="L742" i="1"/>
  <c r="K745" i="1"/>
  <c r="E745" i="1" s="1"/>
  <c r="I745" i="1"/>
  <c r="J746" i="1" s="1"/>
  <c r="U744" i="1"/>
  <c r="G742" i="1"/>
  <c r="N699" i="1"/>
  <c r="O698" i="1"/>
  <c r="D743" i="1"/>
  <c r="F743" i="1" s="1"/>
  <c r="T801" i="1"/>
  <c r="A801" i="1" l="1"/>
  <c r="H800" i="1"/>
  <c r="L743" i="1"/>
  <c r="G743" i="1"/>
  <c r="N700" i="1"/>
  <c r="O699" i="1"/>
  <c r="D744" i="1"/>
  <c r="F744" i="1" s="1"/>
  <c r="I746" i="1"/>
  <c r="J747" i="1" s="1"/>
  <c r="K746" i="1"/>
  <c r="E746" i="1" s="1"/>
  <c r="U745" i="1"/>
  <c r="T802" i="1"/>
  <c r="H801" i="1" l="1"/>
  <c r="A802" i="1"/>
  <c r="L744" i="1"/>
  <c r="G744" i="1"/>
  <c r="D745" i="1"/>
  <c r="F745" i="1" s="1"/>
  <c r="U746" i="1"/>
  <c r="K747" i="1"/>
  <c r="E747" i="1" s="1"/>
  <c r="I747" i="1"/>
  <c r="J748" i="1" s="1"/>
  <c r="N701" i="1"/>
  <c r="O700" i="1"/>
  <c r="T803" i="1"/>
  <c r="L745" i="1" l="1"/>
  <c r="G745" i="1"/>
  <c r="A803" i="1"/>
  <c r="H802" i="1"/>
  <c r="U747" i="1"/>
  <c r="N702" i="1"/>
  <c r="O701" i="1"/>
  <c r="D746" i="1"/>
  <c r="F746" i="1" s="1"/>
  <c r="K748" i="1"/>
  <c r="E748" i="1" s="1"/>
  <c r="I748" i="1"/>
  <c r="J749" i="1" s="1"/>
  <c r="T804" i="1"/>
  <c r="H803" i="1" l="1"/>
  <c r="A804" i="1"/>
  <c r="L746" i="1"/>
  <c r="G746" i="1"/>
  <c r="K749" i="1"/>
  <c r="E749" i="1" s="1"/>
  <c r="I749" i="1"/>
  <c r="J750" i="1" s="1"/>
  <c r="N703" i="1"/>
  <c r="O702" i="1"/>
  <c r="U748" i="1"/>
  <c r="D747" i="1"/>
  <c r="F747" i="1" s="1"/>
  <c r="T805" i="1"/>
  <c r="L747" i="1" l="1"/>
  <c r="G747" i="1"/>
  <c r="H804" i="1"/>
  <c r="A805" i="1"/>
  <c r="N704" i="1"/>
  <c r="O703" i="1"/>
  <c r="I750" i="1"/>
  <c r="J751" i="1" s="1"/>
  <c r="K750" i="1"/>
  <c r="E750" i="1" s="1"/>
  <c r="D748" i="1"/>
  <c r="F748" i="1" s="1"/>
  <c r="U749" i="1"/>
  <c r="T806" i="1"/>
  <c r="H805" i="1" l="1"/>
  <c r="A806" i="1"/>
  <c r="L748" i="1"/>
  <c r="G748" i="1"/>
  <c r="D749" i="1"/>
  <c r="F749" i="1" s="1"/>
  <c r="I751" i="1"/>
  <c r="J752" i="1" s="1"/>
  <c r="K751" i="1"/>
  <c r="E751" i="1" s="1"/>
  <c r="U750" i="1"/>
  <c r="N705" i="1"/>
  <c r="O704" i="1"/>
  <c r="T807" i="1"/>
  <c r="G749" i="1" l="1"/>
  <c r="L749" i="1"/>
  <c r="H806" i="1"/>
  <c r="A807" i="1"/>
  <c r="K752" i="1"/>
  <c r="E752" i="1" s="1"/>
  <c r="I752" i="1"/>
  <c r="J753" i="1" s="1"/>
  <c r="D750" i="1"/>
  <c r="F750" i="1" s="1"/>
  <c r="N706" i="1"/>
  <c r="O705" i="1"/>
  <c r="U751" i="1"/>
  <c r="T808" i="1"/>
  <c r="H807" i="1" l="1"/>
  <c r="A808" i="1"/>
  <c r="L750" i="1"/>
  <c r="K753" i="1"/>
  <c r="E753" i="1" s="1"/>
  <c r="I753" i="1"/>
  <c r="J754" i="1" s="1"/>
  <c r="U752" i="1"/>
  <c r="D751" i="1"/>
  <c r="F751" i="1" s="1"/>
  <c r="N707" i="1"/>
  <c r="O706" i="1"/>
  <c r="G750" i="1"/>
  <c r="T809" i="1"/>
  <c r="A809" i="1" l="1"/>
  <c r="H808" i="1"/>
  <c r="G751" i="1"/>
  <c r="L751" i="1"/>
  <c r="D752" i="1"/>
  <c r="F752" i="1" s="1"/>
  <c r="K754" i="1"/>
  <c r="E754" i="1" s="1"/>
  <c r="I754" i="1"/>
  <c r="J755" i="1" s="1"/>
  <c r="N708" i="1"/>
  <c r="O707" i="1"/>
  <c r="U753" i="1"/>
  <c r="T810" i="1"/>
  <c r="G752" i="1" l="1"/>
  <c r="L752" i="1"/>
  <c r="A810" i="1"/>
  <c r="H809" i="1"/>
  <c r="K755" i="1"/>
  <c r="E755" i="1" s="1"/>
  <c r="I755" i="1"/>
  <c r="J756" i="1" s="1"/>
  <c r="U754" i="1"/>
  <c r="D753" i="1"/>
  <c r="F753" i="1" s="1"/>
  <c r="N709" i="1"/>
  <c r="O708" i="1"/>
  <c r="T811" i="1"/>
  <c r="H810" i="1" l="1"/>
  <c r="A811" i="1"/>
  <c r="G753" i="1"/>
  <c r="L753" i="1"/>
  <c r="N710" i="1"/>
  <c r="O709" i="1"/>
  <c r="D754" i="1"/>
  <c r="F754" i="1" s="1"/>
  <c r="K756" i="1"/>
  <c r="E756" i="1" s="1"/>
  <c r="I756" i="1"/>
  <c r="J757" i="1" s="1"/>
  <c r="U755" i="1"/>
  <c r="T812" i="1"/>
  <c r="G754" i="1" l="1"/>
  <c r="H811" i="1"/>
  <c r="A812" i="1"/>
  <c r="U756" i="1"/>
  <c r="L754" i="1"/>
  <c r="D755" i="1"/>
  <c r="F755" i="1" s="1"/>
  <c r="I757" i="1"/>
  <c r="J758" i="1" s="1"/>
  <c r="K757" i="1"/>
  <c r="E757" i="1" s="1"/>
  <c r="N711" i="1"/>
  <c r="O710" i="1"/>
  <c r="T813" i="1"/>
  <c r="H812" i="1" l="1"/>
  <c r="A813" i="1"/>
  <c r="G755" i="1"/>
  <c r="L755" i="1"/>
  <c r="K758" i="1"/>
  <c r="E758" i="1" s="1"/>
  <c r="I758" i="1"/>
  <c r="J759" i="1" s="1"/>
  <c r="D756" i="1"/>
  <c r="F756" i="1" s="1"/>
  <c r="N712" i="1"/>
  <c r="O711" i="1"/>
  <c r="U757" i="1"/>
  <c r="T814" i="1"/>
  <c r="A814" i="1" l="1"/>
  <c r="H813" i="1"/>
  <c r="D757" i="1"/>
  <c r="F757" i="1" s="1"/>
  <c r="N713" i="1"/>
  <c r="O712" i="1"/>
  <c r="G756" i="1"/>
  <c r="K759" i="1"/>
  <c r="E759" i="1" s="1"/>
  <c r="I759" i="1"/>
  <c r="J760" i="1" s="1"/>
  <c r="L756" i="1"/>
  <c r="U758" i="1"/>
  <c r="T815" i="1"/>
  <c r="H814" i="1" l="1"/>
  <c r="A815" i="1"/>
  <c r="G757" i="1"/>
  <c r="L757" i="1"/>
  <c r="N714" i="1"/>
  <c r="O713" i="1"/>
  <c r="I760" i="1"/>
  <c r="J761" i="1" s="1"/>
  <c r="K760" i="1"/>
  <c r="E760" i="1" s="1"/>
  <c r="U759" i="1"/>
  <c r="D758" i="1"/>
  <c r="F758" i="1" s="1"/>
  <c r="T816" i="1"/>
  <c r="A816" i="1" l="1"/>
  <c r="H815" i="1"/>
  <c r="U760" i="1"/>
  <c r="K761" i="1"/>
  <c r="E761" i="1" s="1"/>
  <c r="I761" i="1"/>
  <c r="J762" i="1" s="1"/>
  <c r="D759" i="1"/>
  <c r="F759" i="1" s="1"/>
  <c r="L758" i="1"/>
  <c r="G758" i="1"/>
  <c r="N715" i="1"/>
  <c r="O714" i="1"/>
  <c r="T817" i="1"/>
  <c r="A817" i="1" l="1"/>
  <c r="H816" i="1"/>
  <c r="G759" i="1"/>
  <c r="L759" i="1"/>
  <c r="N716" i="1"/>
  <c r="O715" i="1"/>
  <c r="U761" i="1"/>
  <c r="K762" i="1"/>
  <c r="E762" i="1" s="1"/>
  <c r="I762" i="1"/>
  <c r="J763" i="1" s="1"/>
  <c r="D760" i="1"/>
  <c r="F760" i="1" s="1"/>
  <c r="T818" i="1"/>
  <c r="G760" i="1" l="1"/>
  <c r="H817" i="1"/>
  <c r="A818" i="1"/>
  <c r="U762" i="1"/>
  <c r="D761" i="1"/>
  <c r="F761" i="1" s="1"/>
  <c r="L760" i="1"/>
  <c r="K763" i="1"/>
  <c r="E763" i="1" s="1"/>
  <c r="I763" i="1"/>
  <c r="J764" i="1" s="1"/>
  <c r="N717" i="1"/>
  <c r="O716" i="1"/>
  <c r="T819" i="1"/>
  <c r="L761" i="1" l="1"/>
  <c r="A819" i="1"/>
  <c r="H818" i="1"/>
  <c r="G761" i="1"/>
  <c r="K764" i="1"/>
  <c r="E764" i="1" s="1"/>
  <c r="I764" i="1"/>
  <c r="J765" i="1" s="1"/>
  <c r="N718" i="1"/>
  <c r="O717" i="1"/>
  <c r="U763" i="1"/>
  <c r="D762" i="1"/>
  <c r="G762" i="1" s="1"/>
  <c r="T820" i="1"/>
  <c r="L762" i="1" l="1"/>
  <c r="A820" i="1"/>
  <c r="H819" i="1"/>
  <c r="K765" i="1"/>
  <c r="E765" i="1" s="1"/>
  <c r="I765" i="1"/>
  <c r="J766" i="1" s="1"/>
  <c r="D763" i="1"/>
  <c r="G763" i="1" s="1"/>
  <c r="F762" i="1"/>
  <c r="U764" i="1"/>
  <c r="N719" i="1"/>
  <c r="O718" i="1"/>
  <c r="T821" i="1"/>
  <c r="F763" i="1" l="1"/>
  <c r="H820" i="1"/>
  <c r="A821" i="1"/>
  <c r="K766" i="1"/>
  <c r="E766" i="1" s="1"/>
  <c r="I766" i="1"/>
  <c r="J767" i="1" s="1"/>
  <c r="D764" i="1"/>
  <c r="L763" i="1"/>
  <c r="N720" i="1"/>
  <c r="O719" i="1"/>
  <c r="U765" i="1"/>
  <c r="T822" i="1"/>
  <c r="F764" i="1" l="1"/>
  <c r="A822" i="1"/>
  <c r="H821" i="1"/>
  <c r="G764" i="1"/>
  <c r="L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L766" i="1"/>
  <c r="F766" i="1"/>
  <c r="G766" i="1"/>
  <c r="D767" i="1"/>
  <c r="G767" i="1" s="1"/>
  <c r="T825" i="1"/>
  <c r="L767" i="1" l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G770" i="1" s="1"/>
  <c r="I772" i="1"/>
  <c r="J773" i="1" s="1"/>
  <c r="K772" i="1"/>
  <c r="E772" i="1" s="1"/>
  <c r="U771" i="1"/>
  <c r="T828" i="1"/>
  <c r="L770" i="1" l="1"/>
  <c r="F770" i="1"/>
  <c r="H827" i="1"/>
  <c r="A828" i="1"/>
  <c r="U772" i="1"/>
  <c r="K773" i="1"/>
  <c r="E773" i="1" s="1"/>
  <c r="I773" i="1"/>
  <c r="J774" i="1" s="1"/>
  <c r="D771" i="1"/>
  <c r="N727" i="1"/>
  <c r="O726" i="1"/>
  <c r="T829" i="1"/>
  <c r="F771" i="1" l="1"/>
  <c r="H828" i="1"/>
  <c r="A829" i="1"/>
  <c r="K774" i="1"/>
  <c r="E774" i="1" s="1"/>
  <c r="I774" i="1"/>
  <c r="J775" i="1" s="1"/>
  <c r="N728" i="1"/>
  <c r="O727" i="1"/>
  <c r="U773" i="1"/>
  <c r="L771" i="1"/>
  <c r="G771" i="1"/>
  <c r="D772" i="1"/>
  <c r="T830" i="1"/>
  <c r="F772" i="1" l="1"/>
  <c r="L772" i="1"/>
  <c r="G772" i="1"/>
  <c r="A830" i="1"/>
  <c r="H829" i="1"/>
  <c r="D773" i="1"/>
  <c r="N729" i="1"/>
  <c r="O728" i="1"/>
  <c r="I775" i="1"/>
  <c r="J776" i="1" s="1"/>
  <c r="K775" i="1"/>
  <c r="E775" i="1" s="1"/>
  <c r="U774" i="1"/>
  <c r="T831" i="1"/>
  <c r="F773" i="1" l="1"/>
  <c r="H830" i="1"/>
  <c r="A831" i="1"/>
  <c r="G773" i="1"/>
  <c r="L773" i="1"/>
  <c r="U775" i="1"/>
  <c r="I776" i="1"/>
  <c r="J777" i="1" s="1"/>
  <c r="K776" i="1"/>
  <c r="E776" i="1" s="1"/>
  <c r="N730" i="1"/>
  <c r="O729" i="1"/>
  <c r="D774" i="1"/>
  <c r="T832" i="1"/>
  <c r="F774" i="1" l="1"/>
  <c r="A832" i="1"/>
  <c r="H831" i="1"/>
  <c r="L774" i="1"/>
  <c r="U776" i="1"/>
  <c r="G774" i="1"/>
  <c r="K777" i="1"/>
  <c r="E777" i="1" s="1"/>
  <c r="I777" i="1"/>
  <c r="J778" i="1" s="1"/>
  <c r="N731" i="1"/>
  <c r="O730" i="1"/>
  <c r="D775" i="1"/>
  <c r="T833" i="1"/>
  <c r="F775" i="1" l="1"/>
  <c r="L775" i="1"/>
  <c r="A833" i="1"/>
  <c r="H832" i="1"/>
  <c r="U777" i="1"/>
  <c r="K778" i="1"/>
  <c r="E778" i="1" s="1"/>
  <c r="I778" i="1"/>
  <c r="J779" i="1" s="1"/>
  <c r="D776" i="1"/>
  <c r="G775" i="1"/>
  <c r="N732" i="1"/>
  <c r="O731" i="1"/>
  <c r="T834" i="1"/>
  <c r="F776" i="1" l="1"/>
  <c r="H833" i="1"/>
  <c r="A834" i="1"/>
  <c r="U778" i="1"/>
  <c r="I779" i="1"/>
  <c r="J780" i="1" s="1"/>
  <c r="K779" i="1"/>
  <c r="E779" i="1" s="1"/>
  <c r="L776" i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F780" i="1" s="1"/>
  <c r="I782" i="1"/>
  <c r="J783" i="1" s="1"/>
  <c r="K782" i="1"/>
  <c r="E782" i="1" s="1"/>
  <c r="T838" i="1"/>
  <c r="G780" i="1" l="1"/>
  <c r="A838" i="1"/>
  <c r="H837" i="1"/>
  <c r="N737" i="1"/>
  <c r="O736" i="1"/>
  <c r="U782" i="1"/>
  <c r="I783" i="1"/>
  <c r="J784" i="1" s="1"/>
  <c r="K783" i="1"/>
  <c r="E783" i="1" s="1"/>
  <c r="L780" i="1"/>
  <c r="D781" i="1"/>
  <c r="F781" i="1" s="1"/>
  <c r="T839" i="1"/>
  <c r="A839" i="1" l="1"/>
  <c r="H838" i="1"/>
  <c r="G781" i="1"/>
  <c r="L781" i="1"/>
  <c r="D782" i="1"/>
  <c r="F782" i="1" s="1"/>
  <c r="U783" i="1"/>
  <c r="K784" i="1"/>
  <c r="E784" i="1" s="1"/>
  <c r="I784" i="1"/>
  <c r="J785" i="1" s="1"/>
  <c r="N738" i="1"/>
  <c r="O737" i="1"/>
  <c r="T840" i="1"/>
  <c r="L782" i="1" l="1"/>
  <c r="G782" i="1"/>
  <c r="A840" i="1"/>
  <c r="H839" i="1"/>
  <c r="D783" i="1"/>
  <c r="F783" i="1" s="1"/>
  <c r="U784" i="1"/>
  <c r="N739" i="1"/>
  <c r="O738" i="1"/>
  <c r="K785" i="1"/>
  <c r="E785" i="1" s="1"/>
  <c r="I785" i="1"/>
  <c r="J786" i="1" s="1"/>
  <c r="T841" i="1"/>
  <c r="H840" i="1" l="1"/>
  <c r="A841" i="1"/>
  <c r="L783" i="1"/>
  <c r="G783" i="1"/>
  <c r="N740" i="1"/>
  <c r="O739" i="1"/>
  <c r="D784" i="1"/>
  <c r="F784" i="1" s="1"/>
  <c r="I786" i="1"/>
  <c r="J787" i="1" s="1"/>
  <c r="K786" i="1"/>
  <c r="E786" i="1" s="1"/>
  <c r="U785" i="1"/>
  <c r="T842" i="1"/>
  <c r="L784" i="1" l="1"/>
  <c r="A842" i="1"/>
  <c r="H841" i="1"/>
  <c r="U786" i="1"/>
  <c r="G784" i="1"/>
  <c r="D785" i="1"/>
  <c r="F785" i="1" s="1"/>
  <c r="K787" i="1"/>
  <c r="E787" i="1" s="1"/>
  <c r="I787" i="1"/>
  <c r="J788" i="1" s="1"/>
  <c r="N741" i="1"/>
  <c r="O740" i="1"/>
  <c r="T843" i="1"/>
  <c r="L785" i="1" l="1"/>
  <c r="H842" i="1"/>
  <c r="A843" i="1"/>
  <c r="G785" i="1"/>
  <c r="K788" i="1"/>
  <c r="E788" i="1" s="1"/>
  <c r="I788" i="1"/>
  <c r="J789" i="1" s="1"/>
  <c r="N742" i="1"/>
  <c r="O741" i="1"/>
  <c r="D786" i="1"/>
  <c r="F786" i="1" s="1"/>
  <c r="U787" i="1"/>
  <c r="T844" i="1"/>
  <c r="A844" i="1" l="1"/>
  <c r="H843" i="1"/>
  <c r="L786" i="1"/>
  <c r="G786" i="1"/>
  <c r="N743" i="1"/>
  <c r="O742" i="1"/>
  <c r="D787" i="1"/>
  <c r="F787" i="1" s="1"/>
  <c r="I789" i="1"/>
  <c r="J790" i="1" s="1"/>
  <c r="K789" i="1"/>
  <c r="E789" i="1" s="1"/>
  <c r="U788" i="1"/>
  <c r="T845" i="1"/>
  <c r="L787" i="1" l="1"/>
  <c r="G787" i="1"/>
  <c r="H844" i="1"/>
  <c r="A845" i="1"/>
  <c r="K790" i="1"/>
  <c r="E790" i="1" s="1"/>
  <c r="I790" i="1"/>
  <c r="J791" i="1" s="1"/>
  <c r="U789" i="1"/>
  <c r="D788" i="1"/>
  <c r="F788" i="1" s="1"/>
  <c r="N744" i="1"/>
  <c r="O743" i="1"/>
  <c r="T846" i="1"/>
  <c r="A846" i="1" l="1"/>
  <c r="H845" i="1"/>
  <c r="G788" i="1"/>
  <c r="L788" i="1"/>
  <c r="D789" i="1"/>
  <c r="F789" i="1" s="1"/>
  <c r="I791" i="1"/>
  <c r="J792" i="1" s="1"/>
  <c r="K791" i="1"/>
  <c r="E791" i="1" s="1"/>
  <c r="N745" i="1"/>
  <c r="O744" i="1"/>
  <c r="U790" i="1"/>
  <c r="T847" i="1"/>
  <c r="L789" i="1" l="1"/>
  <c r="H846" i="1"/>
  <c r="A847" i="1"/>
  <c r="G789" i="1"/>
  <c r="U791" i="1"/>
  <c r="K792" i="1"/>
  <c r="E792" i="1" s="1"/>
  <c r="I792" i="1"/>
  <c r="J793" i="1" s="1"/>
  <c r="D790" i="1"/>
  <c r="F790" i="1" s="1"/>
  <c r="N746" i="1"/>
  <c r="O745" i="1"/>
  <c r="T848" i="1"/>
  <c r="H847" i="1" l="1"/>
  <c r="A848" i="1"/>
  <c r="K793" i="1"/>
  <c r="E793" i="1" s="1"/>
  <c r="I793" i="1"/>
  <c r="J794" i="1" s="1"/>
  <c r="U792" i="1"/>
  <c r="N747" i="1"/>
  <c r="O746" i="1"/>
  <c r="G790" i="1"/>
  <c r="L790" i="1"/>
  <c r="D791" i="1"/>
  <c r="F791" i="1" s="1"/>
  <c r="T849" i="1"/>
  <c r="L791" i="1" l="1"/>
  <c r="G791" i="1"/>
  <c r="A849" i="1"/>
  <c r="H848" i="1"/>
  <c r="N748" i="1"/>
  <c r="O747" i="1"/>
  <c r="D792" i="1"/>
  <c r="F792" i="1" s="1"/>
  <c r="K794" i="1"/>
  <c r="E794" i="1" s="1"/>
  <c r="I794" i="1"/>
  <c r="J795" i="1" s="1"/>
  <c r="U793" i="1"/>
  <c r="T850" i="1"/>
  <c r="L792" i="1" l="1"/>
  <c r="G792" i="1"/>
  <c r="A850" i="1"/>
  <c r="H849" i="1"/>
  <c r="D793" i="1"/>
  <c r="F793" i="1" s="1"/>
  <c r="K795" i="1"/>
  <c r="E795" i="1" s="1"/>
  <c r="I795" i="1"/>
  <c r="J796" i="1" s="1"/>
  <c r="U794" i="1"/>
  <c r="N749" i="1"/>
  <c r="O748" i="1"/>
  <c r="T851" i="1"/>
  <c r="A851" i="1" l="1"/>
  <c r="H850" i="1"/>
  <c r="L793" i="1"/>
  <c r="U795" i="1"/>
  <c r="D794" i="1"/>
  <c r="F794" i="1" s="1"/>
  <c r="G793" i="1"/>
  <c r="K796" i="1"/>
  <c r="E796" i="1" s="1"/>
  <c r="I796" i="1"/>
  <c r="J797" i="1" s="1"/>
  <c r="N750" i="1"/>
  <c r="O749" i="1"/>
  <c r="T852" i="1"/>
  <c r="L794" i="1" l="1"/>
  <c r="A852" i="1"/>
  <c r="H851" i="1"/>
  <c r="G794" i="1"/>
  <c r="N751" i="1"/>
  <c r="O750" i="1"/>
  <c r="I797" i="1"/>
  <c r="J798" i="1" s="1"/>
  <c r="K797" i="1"/>
  <c r="E797" i="1" s="1"/>
  <c r="U796" i="1"/>
  <c r="D795" i="1"/>
  <c r="F795" i="1" s="1"/>
  <c r="T853" i="1"/>
  <c r="L795" i="1" l="1"/>
  <c r="G795" i="1"/>
  <c r="A853" i="1"/>
  <c r="H852" i="1"/>
  <c r="U797" i="1"/>
  <c r="K798" i="1"/>
  <c r="E798" i="1" s="1"/>
  <c r="I798" i="1"/>
  <c r="J799" i="1" s="1"/>
  <c r="D796" i="1"/>
  <c r="F796" i="1" s="1"/>
  <c r="N752" i="1"/>
  <c r="O751" i="1"/>
  <c r="T854" i="1"/>
  <c r="A854" i="1" l="1"/>
  <c r="H853" i="1"/>
  <c r="L796" i="1"/>
  <c r="U798" i="1"/>
  <c r="N753" i="1"/>
  <c r="O752" i="1"/>
  <c r="G796" i="1"/>
  <c r="K799" i="1"/>
  <c r="E799" i="1" s="1"/>
  <c r="I799" i="1"/>
  <c r="J800" i="1" s="1"/>
  <c r="D797" i="1"/>
  <c r="F797" i="1" s="1"/>
  <c r="T855" i="1"/>
  <c r="L797" i="1" l="1"/>
  <c r="G797" i="1"/>
  <c r="A855" i="1"/>
  <c r="H854" i="1"/>
  <c r="N754" i="1"/>
  <c r="O753" i="1"/>
  <c r="D798" i="1"/>
  <c r="F798" i="1" s="1"/>
  <c r="K800" i="1"/>
  <c r="E800" i="1" s="1"/>
  <c r="I800" i="1"/>
  <c r="J801" i="1" s="1"/>
  <c r="U799" i="1"/>
  <c r="T856" i="1"/>
  <c r="G798" i="1" l="1"/>
  <c r="A856" i="1"/>
  <c r="H855" i="1"/>
  <c r="L798" i="1"/>
  <c r="D799" i="1"/>
  <c r="F799" i="1" s="1"/>
  <c r="N755" i="1"/>
  <c r="O754" i="1"/>
  <c r="K801" i="1"/>
  <c r="E801" i="1" s="1"/>
  <c r="I801" i="1"/>
  <c r="J802" i="1" s="1"/>
  <c r="U800" i="1"/>
  <c r="T857" i="1"/>
  <c r="G799" i="1" l="1"/>
  <c r="L799" i="1"/>
  <c r="A857" i="1"/>
  <c r="H856" i="1"/>
  <c r="U801" i="1"/>
  <c r="N756" i="1"/>
  <c r="O755" i="1"/>
  <c r="K802" i="1"/>
  <c r="E802" i="1" s="1"/>
  <c r="I802" i="1"/>
  <c r="J803" i="1" s="1"/>
  <c r="D800" i="1"/>
  <c r="F800" i="1" s="1"/>
  <c r="T858" i="1"/>
  <c r="H857" i="1" l="1"/>
  <c r="A858" i="1"/>
  <c r="L800" i="1"/>
  <c r="G800" i="1"/>
  <c r="I803" i="1"/>
  <c r="J804" i="1" s="1"/>
  <c r="K803" i="1"/>
  <c r="E803" i="1" s="1"/>
  <c r="U802" i="1"/>
  <c r="D801" i="1"/>
  <c r="F801" i="1" s="1"/>
  <c r="N757" i="1"/>
  <c r="O756" i="1"/>
  <c r="T859" i="1"/>
  <c r="H858" i="1" l="1"/>
  <c r="A859" i="1"/>
  <c r="D802" i="1"/>
  <c r="F802" i="1" s="1"/>
  <c r="U803" i="1"/>
  <c r="N758" i="1"/>
  <c r="O757" i="1"/>
  <c r="L801" i="1"/>
  <c r="G801" i="1"/>
  <c r="I804" i="1"/>
  <c r="J805" i="1" s="1"/>
  <c r="K804" i="1"/>
  <c r="E804" i="1" s="1"/>
  <c r="T860" i="1"/>
  <c r="A860" i="1" l="1"/>
  <c r="H859" i="1"/>
  <c r="L802" i="1"/>
  <c r="G802" i="1"/>
  <c r="N759" i="1"/>
  <c r="O758" i="1"/>
  <c r="K805" i="1"/>
  <c r="E805" i="1" s="1"/>
  <c r="I805" i="1"/>
  <c r="J806" i="1" s="1"/>
  <c r="D803" i="1"/>
  <c r="F803" i="1" s="1"/>
  <c r="U804" i="1"/>
  <c r="T861" i="1"/>
  <c r="A861" i="1" l="1"/>
  <c r="H860" i="1"/>
  <c r="L803" i="1"/>
  <c r="G803" i="1"/>
  <c r="I806" i="1"/>
  <c r="J807" i="1" s="1"/>
  <c r="K806" i="1"/>
  <c r="E806" i="1" s="1"/>
  <c r="D804" i="1"/>
  <c r="F804" i="1" s="1"/>
  <c r="U805" i="1"/>
  <c r="N760" i="1"/>
  <c r="O759" i="1"/>
  <c r="T862" i="1"/>
  <c r="L804" i="1" l="1"/>
  <c r="H861" i="1"/>
  <c r="A862" i="1"/>
  <c r="G804" i="1"/>
  <c r="N761" i="1"/>
  <c r="O760" i="1"/>
  <c r="U806" i="1"/>
  <c r="K807" i="1"/>
  <c r="E807" i="1" s="1"/>
  <c r="I807" i="1"/>
  <c r="J808" i="1" s="1"/>
  <c r="D805" i="1"/>
  <c r="F805" i="1" s="1"/>
  <c r="T863" i="1"/>
  <c r="L805" i="1" l="1"/>
  <c r="G805" i="1"/>
  <c r="H862" i="1"/>
  <c r="A863" i="1"/>
  <c r="U807" i="1"/>
  <c r="D806" i="1"/>
  <c r="F806" i="1" s="1"/>
  <c r="N762" i="1"/>
  <c r="O761" i="1"/>
  <c r="K808" i="1"/>
  <c r="E808" i="1" s="1"/>
  <c r="I808" i="1"/>
  <c r="J809" i="1" s="1"/>
  <c r="T864" i="1"/>
  <c r="G806" i="1" l="1"/>
  <c r="L806" i="1"/>
  <c r="H863" i="1"/>
  <c r="A864" i="1"/>
  <c r="N763" i="1"/>
  <c r="O762" i="1"/>
  <c r="K809" i="1"/>
  <c r="E809" i="1" s="1"/>
  <c r="I809" i="1"/>
  <c r="J810" i="1" s="1"/>
  <c r="U808" i="1"/>
  <c r="D807" i="1"/>
  <c r="F807" i="1" s="1"/>
  <c r="T865" i="1"/>
  <c r="A865" i="1" l="1"/>
  <c r="H864" i="1"/>
  <c r="G807" i="1"/>
  <c r="L807" i="1"/>
  <c r="D808" i="1"/>
  <c r="F808" i="1" s="1"/>
  <c r="K810" i="1"/>
  <c r="E810" i="1" s="1"/>
  <c r="I810" i="1"/>
  <c r="J811" i="1" s="1"/>
  <c r="U809" i="1"/>
  <c r="N764" i="1"/>
  <c r="O763" i="1"/>
  <c r="T866" i="1"/>
  <c r="L808" i="1" l="1"/>
  <c r="G808" i="1"/>
  <c r="A866" i="1"/>
  <c r="H865" i="1"/>
  <c r="K811" i="1"/>
  <c r="E811" i="1" s="1"/>
  <c r="I811" i="1"/>
  <c r="J812" i="1" s="1"/>
  <c r="N765" i="1"/>
  <c r="O764" i="1"/>
  <c r="U810" i="1"/>
  <c r="D809" i="1"/>
  <c r="F809" i="1" s="1"/>
  <c r="T867" i="1"/>
  <c r="G809" i="1" l="1"/>
  <c r="L809" i="1"/>
  <c r="A867" i="1"/>
  <c r="H866" i="1"/>
  <c r="D810" i="1"/>
  <c r="F810" i="1" s="1"/>
  <c r="K812" i="1"/>
  <c r="E812" i="1" s="1"/>
  <c r="I812" i="1"/>
  <c r="J813" i="1" s="1"/>
  <c r="O765" i="1"/>
  <c r="N766" i="1"/>
  <c r="U811" i="1"/>
  <c r="T868" i="1"/>
  <c r="G810" i="1" l="1"/>
  <c r="A868" i="1"/>
  <c r="H867" i="1"/>
  <c r="L810" i="1"/>
  <c r="U812" i="1"/>
  <c r="D811" i="1"/>
  <c r="F811" i="1" s="1"/>
  <c r="O766" i="1"/>
  <c r="N767" i="1"/>
  <c r="K813" i="1"/>
  <c r="E813" i="1" s="1"/>
  <c r="I813" i="1"/>
  <c r="J814" i="1" s="1"/>
  <c r="T869" i="1"/>
  <c r="G811" i="1" l="1"/>
  <c r="L811" i="1"/>
  <c r="H868" i="1"/>
  <c r="A869" i="1"/>
  <c r="N768" i="1"/>
  <c r="O767" i="1"/>
  <c r="K814" i="1"/>
  <c r="E814" i="1" s="1"/>
  <c r="I814" i="1"/>
  <c r="J815" i="1" s="1"/>
  <c r="U813" i="1"/>
  <c r="D812" i="1"/>
  <c r="F812" i="1" s="1"/>
  <c r="T870" i="1"/>
  <c r="G812" i="1" l="1"/>
  <c r="H869" i="1"/>
  <c r="A870" i="1"/>
  <c r="L812" i="1"/>
  <c r="U814" i="1"/>
  <c r="K815" i="1"/>
  <c r="E815" i="1" s="1"/>
  <c r="I815" i="1"/>
  <c r="J816" i="1" s="1"/>
  <c r="D813" i="1"/>
  <c r="F813" i="1" s="1"/>
  <c r="N769" i="1"/>
  <c r="O768" i="1"/>
  <c r="T871" i="1"/>
  <c r="H870" i="1" l="1"/>
  <c r="A871" i="1"/>
  <c r="L813" i="1"/>
  <c r="G813" i="1"/>
  <c r="K816" i="1"/>
  <c r="E816" i="1" s="1"/>
  <c r="I816" i="1"/>
  <c r="J817" i="1" s="1"/>
  <c r="U815" i="1"/>
  <c r="N770" i="1"/>
  <c r="O769" i="1"/>
  <c r="D814" i="1"/>
  <c r="F814" i="1" s="1"/>
  <c r="T872" i="1"/>
  <c r="G814" i="1" l="1"/>
  <c r="H871" i="1"/>
  <c r="A872" i="1"/>
  <c r="L814" i="1"/>
  <c r="D815" i="1"/>
  <c r="F815" i="1" s="1"/>
  <c r="K817" i="1"/>
  <c r="E817" i="1" s="1"/>
  <c r="I817" i="1"/>
  <c r="J818" i="1" s="1"/>
  <c r="U816" i="1"/>
  <c r="N771" i="1"/>
  <c r="O770" i="1"/>
  <c r="T873" i="1"/>
  <c r="L815" i="1" l="1"/>
  <c r="G815" i="1"/>
  <c r="A873" i="1"/>
  <c r="H872" i="1"/>
  <c r="N772" i="1"/>
  <c r="O771" i="1"/>
  <c r="U817" i="1"/>
  <c r="D816" i="1"/>
  <c r="F816" i="1" s="1"/>
  <c r="K818" i="1"/>
  <c r="E818" i="1" s="1"/>
  <c r="I818" i="1"/>
  <c r="J819" i="1" s="1"/>
  <c r="T874" i="1"/>
  <c r="H873" i="1" l="1"/>
  <c r="A874" i="1"/>
  <c r="L816" i="1"/>
  <c r="K819" i="1"/>
  <c r="E819" i="1" s="1"/>
  <c r="I819" i="1"/>
  <c r="J820" i="1" s="1"/>
  <c r="D817" i="1"/>
  <c r="G817" i="1" s="1"/>
  <c r="U818" i="1"/>
  <c r="G816" i="1"/>
  <c r="N773" i="1"/>
  <c r="O772" i="1"/>
  <c r="T875" i="1"/>
  <c r="A875" i="1" l="1"/>
  <c r="H874" i="1"/>
  <c r="K820" i="1"/>
  <c r="E820" i="1" s="1"/>
  <c r="I820" i="1"/>
  <c r="J821" i="1" s="1"/>
  <c r="N774" i="1"/>
  <c r="O773" i="1"/>
  <c r="D818" i="1"/>
  <c r="G818" i="1" s="1"/>
  <c r="U819" i="1"/>
  <c r="F817" i="1"/>
  <c r="L817" i="1"/>
  <c r="T876" i="1"/>
  <c r="H875" i="1" l="1"/>
  <c r="A876" i="1"/>
  <c r="I821" i="1"/>
  <c r="J822" i="1" s="1"/>
  <c r="K821" i="1"/>
  <c r="E821" i="1" s="1"/>
  <c r="N775" i="1"/>
  <c r="O774" i="1"/>
  <c r="D819" i="1"/>
  <c r="U820" i="1"/>
  <c r="F818" i="1"/>
  <c r="L818" i="1"/>
  <c r="T877" i="1"/>
  <c r="F819" i="1" l="1"/>
  <c r="H876" i="1"/>
  <c r="A877" i="1"/>
  <c r="L819" i="1"/>
  <c r="G819" i="1"/>
  <c r="U821" i="1"/>
  <c r="K822" i="1"/>
  <c r="E822" i="1" s="1"/>
  <c r="I822" i="1"/>
  <c r="J823" i="1" s="1"/>
  <c r="D820" i="1"/>
  <c r="N776" i="1"/>
  <c r="O775" i="1"/>
  <c r="T878" i="1"/>
  <c r="F820" i="1" l="1"/>
  <c r="A878" i="1"/>
  <c r="H877" i="1"/>
  <c r="G820" i="1"/>
  <c r="L820" i="1"/>
  <c r="K823" i="1"/>
  <c r="E823" i="1" s="1"/>
  <c r="I823" i="1"/>
  <c r="J824" i="1" s="1"/>
  <c r="U822" i="1"/>
  <c r="N777" i="1"/>
  <c r="O776" i="1"/>
  <c r="D821" i="1"/>
  <c r="T879" i="1"/>
  <c r="F821" i="1" l="1"/>
  <c r="L821" i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G822" i="1"/>
  <c r="L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G823" i="1"/>
  <c r="L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A882" i="1"/>
  <c r="H881" i="1"/>
  <c r="G824" i="1"/>
  <c r="U826" i="1"/>
  <c r="N781" i="1"/>
  <c r="O780" i="1"/>
  <c r="K827" i="1"/>
  <c r="E827" i="1" s="1"/>
  <c r="I827" i="1"/>
  <c r="J828" i="1" s="1"/>
  <c r="L824" i="1"/>
  <c r="D825" i="1"/>
  <c r="T883" i="1"/>
  <c r="F825" i="1" l="1"/>
  <c r="G825" i="1"/>
  <c r="L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H883" i="1"/>
  <c r="A884" i="1"/>
  <c r="G826" i="1"/>
  <c r="L826" i="1"/>
  <c r="D827" i="1"/>
  <c r="N783" i="1"/>
  <c r="O782" i="1"/>
  <c r="U828" i="1"/>
  <c r="I829" i="1"/>
  <c r="J830" i="1" s="1"/>
  <c r="K829" i="1"/>
  <c r="E829" i="1" s="1"/>
  <c r="T885" i="1"/>
  <c r="F827" i="1" l="1"/>
  <c r="G827" i="1"/>
  <c r="H884" i="1"/>
  <c r="A885" i="1"/>
  <c r="L827" i="1"/>
  <c r="D828" i="1"/>
  <c r="N784" i="1"/>
  <c r="O783" i="1"/>
  <c r="K830" i="1"/>
  <c r="E830" i="1" s="1"/>
  <c r="I830" i="1"/>
  <c r="J831" i="1" s="1"/>
  <c r="U829" i="1"/>
  <c r="T886" i="1"/>
  <c r="F828" i="1" l="1"/>
  <c r="L828" i="1"/>
  <c r="H885" i="1"/>
  <c r="A886" i="1"/>
  <c r="N785" i="1"/>
  <c r="O784" i="1"/>
  <c r="K831" i="1"/>
  <c r="E831" i="1" s="1"/>
  <c r="I831" i="1"/>
  <c r="J832" i="1" s="1"/>
  <c r="U830" i="1"/>
  <c r="G828" i="1"/>
  <c r="D829" i="1"/>
  <c r="T887" i="1"/>
  <c r="F829" i="1" l="1"/>
  <c r="A887" i="1"/>
  <c r="H886" i="1"/>
  <c r="G829" i="1"/>
  <c r="L829" i="1"/>
  <c r="K832" i="1"/>
  <c r="E832" i="1" s="1"/>
  <c r="I832" i="1"/>
  <c r="J833" i="1" s="1"/>
  <c r="U831" i="1"/>
  <c r="D830" i="1"/>
  <c r="N786" i="1"/>
  <c r="O785" i="1"/>
  <c r="T888" i="1"/>
  <c r="F830" i="1" l="1"/>
  <c r="H887" i="1"/>
  <c r="A888" i="1"/>
  <c r="G830" i="1"/>
  <c r="L830" i="1"/>
  <c r="N787" i="1"/>
  <c r="O786" i="1"/>
  <c r="D831" i="1"/>
  <c r="K833" i="1"/>
  <c r="E833" i="1" s="1"/>
  <c r="I833" i="1"/>
  <c r="J834" i="1" s="1"/>
  <c r="U832" i="1"/>
  <c r="T889" i="1"/>
  <c r="F831" i="1" l="1"/>
  <c r="L831" i="1"/>
  <c r="G831" i="1"/>
  <c r="A889" i="1"/>
  <c r="H888" i="1"/>
  <c r="K834" i="1"/>
  <c r="E834" i="1" s="1"/>
  <c r="I834" i="1"/>
  <c r="J835" i="1" s="1"/>
  <c r="U833" i="1"/>
  <c r="D832" i="1"/>
  <c r="N788" i="1"/>
  <c r="O787" i="1"/>
  <c r="T890" i="1"/>
  <c r="F832" i="1" l="1"/>
  <c r="H889" i="1"/>
  <c r="A890" i="1"/>
  <c r="L832" i="1"/>
  <c r="G832" i="1"/>
  <c r="K835" i="1"/>
  <c r="E835" i="1" s="1"/>
  <c r="I835" i="1"/>
  <c r="J836" i="1" s="1"/>
  <c r="D833" i="1"/>
  <c r="N789" i="1"/>
  <c r="O788" i="1"/>
  <c r="U834" i="1"/>
  <c r="T891" i="1"/>
  <c r="F833" i="1" l="1"/>
  <c r="H890" i="1"/>
  <c r="A891" i="1"/>
  <c r="K836" i="1"/>
  <c r="E836" i="1" s="1"/>
  <c r="I836" i="1"/>
  <c r="J837" i="1" s="1"/>
  <c r="D834" i="1"/>
  <c r="L833" i="1"/>
  <c r="U835" i="1"/>
  <c r="N790" i="1"/>
  <c r="O789" i="1"/>
  <c r="G833" i="1"/>
  <c r="T892" i="1"/>
  <c r="F834" i="1" l="1"/>
  <c r="A892" i="1"/>
  <c r="H891" i="1"/>
  <c r="G834" i="1"/>
  <c r="D835" i="1"/>
  <c r="N791" i="1"/>
  <c r="O790" i="1"/>
  <c r="K837" i="1"/>
  <c r="E837" i="1" s="1"/>
  <c r="I837" i="1"/>
  <c r="J838" i="1" s="1"/>
  <c r="L834" i="1"/>
  <c r="U836" i="1"/>
  <c r="T893" i="1"/>
  <c r="F835" i="1" l="1"/>
  <c r="G835" i="1"/>
  <c r="A893" i="1"/>
  <c r="H892" i="1"/>
  <c r="N792" i="1"/>
  <c r="O791" i="1"/>
  <c r="D836" i="1"/>
  <c r="K838" i="1"/>
  <c r="E838" i="1" s="1"/>
  <c r="I838" i="1"/>
  <c r="J839" i="1" s="1"/>
  <c r="L835" i="1"/>
  <c r="U837" i="1"/>
  <c r="T894" i="1"/>
  <c r="F836" i="1" l="1"/>
  <c r="L836" i="1"/>
  <c r="H893" i="1"/>
  <c r="A894" i="1"/>
  <c r="G836" i="1"/>
  <c r="D837" i="1"/>
  <c r="K839" i="1"/>
  <c r="E839" i="1" s="1"/>
  <c r="I839" i="1"/>
  <c r="J840" i="1" s="1"/>
  <c r="N793" i="1"/>
  <c r="O792" i="1"/>
  <c r="U838" i="1"/>
  <c r="T895" i="1"/>
  <c r="F837" i="1" l="1"/>
  <c r="L837" i="1"/>
  <c r="G837" i="1"/>
  <c r="H894" i="1"/>
  <c r="A895" i="1"/>
  <c r="U839" i="1"/>
  <c r="D838" i="1"/>
  <c r="I840" i="1"/>
  <c r="J841" i="1" s="1"/>
  <c r="K840" i="1"/>
  <c r="E840" i="1" s="1"/>
  <c r="N794" i="1"/>
  <c r="O793" i="1"/>
  <c r="T896" i="1"/>
  <c r="F838" i="1" l="1"/>
  <c r="G838" i="1"/>
  <c r="L838" i="1"/>
  <c r="A896" i="1"/>
  <c r="H895" i="1"/>
  <c r="K841" i="1"/>
  <c r="E841" i="1" s="1"/>
  <c r="I841" i="1"/>
  <c r="J842" i="1" s="1"/>
  <c r="U840" i="1"/>
  <c r="N795" i="1"/>
  <c r="O794" i="1"/>
  <c r="D839" i="1"/>
  <c r="F839" i="1" s="1"/>
  <c r="T897" i="1"/>
  <c r="L839" i="1" l="1"/>
  <c r="H896" i="1"/>
  <c r="A897" i="1"/>
  <c r="G839" i="1"/>
  <c r="I842" i="1"/>
  <c r="J843" i="1" s="1"/>
  <c r="K842" i="1"/>
  <c r="E842" i="1" s="1"/>
  <c r="U841" i="1"/>
  <c r="N796" i="1"/>
  <c r="O795" i="1"/>
  <c r="D840" i="1"/>
  <c r="F840" i="1" s="1"/>
  <c r="T898" i="1"/>
  <c r="G840" i="1" l="1"/>
  <c r="L840" i="1"/>
  <c r="H897" i="1"/>
  <c r="A898" i="1"/>
  <c r="D841" i="1"/>
  <c r="F841" i="1" s="1"/>
  <c r="U842" i="1"/>
  <c r="K843" i="1"/>
  <c r="E843" i="1" s="1"/>
  <c r="I843" i="1"/>
  <c r="J844" i="1" s="1"/>
  <c r="N797" i="1"/>
  <c r="O796" i="1"/>
  <c r="T899" i="1"/>
  <c r="G841" i="1" l="1"/>
  <c r="H898" i="1"/>
  <c r="A899" i="1"/>
  <c r="L841" i="1"/>
  <c r="U843" i="1"/>
  <c r="D842" i="1"/>
  <c r="F842" i="1" s="1"/>
  <c r="N798" i="1"/>
  <c r="O797" i="1"/>
  <c r="K844" i="1"/>
  <c r="E844" i="1" s="1"/>
  <c r="I844" i="1"/>
  <c r="J845" i="1" s="1"/>
  <c r="T900" i="1"/>
  <c r="L842" i="1" l="1"/>
  <c r="G842" i="1"/>
  <c r="H899" i="1"/>
  <c r="A900" i="1"/>
  <c r="N799" i="1"/>
  <c r="O798" i="1"/>
  <c r="K845" i="1"/>
  <c r="E845" i="1" s="1"/>
  <c r="I845" i="1"/>
  <c r="J846" i="1" s="1"/>
  <c r="U844" i="1"/>
  <c r="D843" i="1"/>
  <c r="F843" i="1" s="1"/>
  <c r="T901" i="1"/>
  <c r="L843" i="1" l="1"/>
  <c r="A901" i="1"/>
  <c r="H900" i="1"/>
  <c r="G843" i="1"/>
  <c r="K846" i="1"/>
  <c r="E846" i="1" s="1"/>
  <c r="I846" i="1"/>
  <c r="J847" i="1" s="1"/>
  <c r="U845" i="1"/>
  <c r="D844" i="1"/>
  <c r="F844" i="1" s="1"/>
  <c r="N800" i="1"/>
  <c r="O799" i="1"/>
  <c r="T902" i="1"/>
  <c r="A902" i="1" l="1"/>
  <c r="H901" i="1"/>
  <c r="G844" i="1"/>
  <c r="L844" i="1"/>
  <c r="D845" i="1"/>
  <c r="F845" i="1" s="1"/>
  <c r="K847" i="1"/>
  <c r="E847" i="1" s="1"/>
  <c r="I847" i="1"/>
  <c r="J848" i="1" s="1"/>
  <c r="U846" i="1"/>
  <c r="N801" i="1"/>
  <c r="O800" i="1"/>
  <c r="T903" i="1"/>
  <c r="G845" i="1" l="1"/>
  <c r="L845" i="1"/>
  <c r="H902" i="1"/>
  <c r="A903" i="1"/>
  <c r="U847" i="1"/>
  <c r="N802" i="1"/>
  <c r="O801" i="1"/>
  <c r="D846" i="1"/>
  <c r="F846" i="1" s="1"/>
  <c r="K848" i="1"/>
  <c r="E848" i="1" s="1"/>
  <c r="I848" i="1"/>
  <c r="J849" i="1" s="1"/>
  <c r="T904" i="1"/>
  <c r="G846" i="1" l="1"/>
  <c r="L846" i="1"/>
  <c r="A904" i="1"/>
  <c r="H903" i="1"/>
  <c r="K849" i="1"/>
  <c r="E849" i="1" s="1"/>
  <c r="I849" i="1"/>
  <c r="J850" i="1" s="1"/>
  <c r="N803" i="1"/>
  <c r="O802" i="1"/>
  <c r="U848" i="1"/>
  <c r="D847" i="1"/>
  <c r="F847" i="1" s="1"/>
  <c r="T905" i="1"/>
  <c r="G847" i="1" l="1"/>
  <c r="H904" i="1"/>
  <c r="A905" i="1"/>
  <c r="L847" i="1"/>
  <c r="K850" i="1"/>
  <c r="E850" i="1" s="1"/>
  <c r="I850" i="1"/>
  <c r="J851" i="1" s="1"/>
  <c r="U849" i="1"/>
  <c r="N804" i="1"/>
  <c r="O803" i="1"/>
  <c r="D848" i="1"/>
  <c r="F848" i="1" s="1"/>
  <c r="T906" i="1"/>
  <c r="G848" i="1" l="1"/>
  <c r="L848" i="1"/>
  <c r="A906" i="1"/>
  <c r="H905" i="1"/>
  <c r="I851" i="1"/>
  <c r="J852" i="1" s="1"/>
  <c r="K851" i="1"/>
  <c r="E851" i="1" s="1"/>
  <c r="U850" i="1"/>
  <c r="N805" i="1"/>
  <c r="O804" i="1"/>
  <c r="D849" i="1"/>
  <c r="F849" i="1" s="1"/>
  <c r="T907" i="1"/>
  <c r="G849" i="1" l="1"/>
  <c r="L849" i="1"/>
  <c r="A907" i="1"/>
  <c r="H906" i="1"/>
  <c r="D850" i="1"/>
  <c r="F850" i="1" s="1"/>
  <c r="U851" i="1"/>
  <c r="N806" i="1"/>
  <c r="O805" i="1"/>
  <c r="K852" i="1"/>
  <c r="E852" i="1" s="1"/>
  <c r="I852" i="1"/>
  <c r="J853" i="1" s="1"/>
  <c r="T908" i="1"/>
  <c r="H907" i="1" l="1"/>
  <c r="A908" i="1"/>
  <c r="G850" i="1"/>
  <c r="L850" i="1"/>
  <c r="D851" i="1"/>
  <c r="F851" i="1" s="1"/>
  <c r="K853" i="1"/>
  <c r="E853" i="1" s="1"/>
  <c r="I853" i="1"/>
  <c r="J854" i="1" s="1"/>
  <c r="U852" i="1"/>
  <c r="N807" i="1"/>
  <c r="O806" i="1"/>
  <c r="T909" i="1"/>
  <c r="G851" i="1" l="1"/>
  <c r="L851" i="1"/>
  <c r="H908" i="1"/>
  <c r="A909" i="1"/>
  <c r="U853" i="1"/>
  <c r="N808" i="1"/>
  <c r="O807" i="1"/>
  <c r="D852" i="1"/>
  <c r="F852" i="1" s="1"/>
  <c r="K854" i="1"/>
  <c r="E854" i="1" s="1"/>
  <c r="I854" i="1"/>
  <c r="J855" i="1" s="1"/>
  <c r="T910" i="1"/>
  <c r="L852" i="1" l="1"/>
  <c r="A910" i="1"/>
  <c r="H909" i="1"/>
  <c r="N809" i="1"/>
  <c r="O808" i="1"/>
  <c r="K855" i="1"/>
  <c r="E855" i="1" s="1"/>
  <c r="I855" i="1"/>
  <c r="J856" i="1" s="1"/>
  <c r="U854" i="1"/>
  <c r="G852" i="1"/>
  <c r="D853" i="1"/>
  <c r="F853" i="1" s="1"/>
  <c r="T911" i="1"/>
  <c r="A911" i="1" l="1"/>
  <c r="H910" i="1"/>
  <c r="L853" i="1"/>
  <c r="G853" i="1"/>
  <c r="K856" i="1"/>
  <c r="E856" i="1" s="1"/>
  <c r="I856" i="1"/>
  <c r="J857" i="1" s="1"/>
  <c r="U855" i="1"/>
  <c r="D854" i="1"/>
  <c r="F854" i="1" s="1"/>
  <c r="N810" i="1"/>
  <c r="O809" i="1"/>
  <c r="T912" i="1"/>
  <c r="A912" i="1" l="1"/>
  <c r="H911" i="1"/>
  <c r="G854" i="1"/>
  <c r="L854" i="1"/>
  <c r="D855" i="1"/>
  <c r="F855" i="1" s="1"/>
  <c r="I857" i="1"/>
  <c r="J858" i="1" s="1"/>
  <c r="K857" i="1"/>
  <c r="E857" i="1" s="1"/>
  <c r="U856" i="1"/>
  <c r="N811" i="1"/>
  <c r="O810" i="1"/>
  <c r="T913" i="1"/>
  <c r="L855" i="1" l="1"/>
  <c r="A913" i="1"/>
  <c r="H912" i="1"/>
  <c r="G855" i="1"/>
  <c r="U857" i="1"/>
  <c r="I858" i="1"/>
  <c r="J859" i="1" s="1"/>
  <c r="K858" i="1"/>
  <c r="E858" i="1" s="1"/>
  <c r="N812" i="1"/>
  <c r="O811" i="1"/>
  <c r="D856" i="1"/>
  <c r="F856" i="1" s="1"/>
  <c r="T914" i="1"/>
  <c r="G856" i="1" l="1"/>
  <c r="A914" i="1"/>
  <c r="H913" i="1"/>
  <c r="L856" i="1"/>
  <c r="U858" i="1"/>
  <c r="I859" i="1"/>
  <c r="J860" i="1" s="1"/>
  <c r="K859" i="1"/>
  <c r="E859" i="1" s="1"/>
  <c r="N813" i="1"/>
  <c r="O812" i="1"/>
  <c r="D857" i="1"/>
  <c r="F857" i="1" s="1"/>
  <c r="T915" i="1"/>
  <c r="G857" i="1" l="1"/>
  <c r="H914" i="1"/>
  <c r="A915" i="1"/>
  <c r="U859" i="1"/>
  <c r="I860" i="1"/>
  <c r="J861" i="1" s="1"/>
  <c r="K860" i="1"/>
  <c r="E860" i="1" s="1"/>
  <c r="L857" i="1"/>
  <c r="N814" i="1"/>
  <c r="O813" i="1"/>
  <c r="D858" i="1"/>
  <c r="F858" i="1" s="1"/>
  <c r="T916" i="1"/>
  <c r="H915" i="1" l="1"/>
  <c r="A916" i="1"/>
  <c r="L858" i="1"/>
  <c r="G858" i="1"/>
  <c r="K861" i="1"/>
  <c r="E861" i="1" s="1"/>
  <c r="U860" i="1"/>
  <c r="I861" i="1"/>
  <c r="J862" i="1" s="1"/>
  <c r="N815" i="1"/>
  <c r="O814" i="1"/>
  <c r="D859" i="1"/>
  <c r="F859" i="1" s="1"/>
  <c r="T917" i="1"/>
  <c r="G859" i="1" l="1"/>
  <c r="L859" i="1"/>
  <c r="H916" i="1"/>
  <c r="A917" i="1"/>
  <c r="I862" i="1"/>
  <c r="J863" i="1" s="1"/>
  <c r="K862" i="1"/>
  <c r="E862" i="1" s="1"/>
  <c r="N816" i="1"/>
  <c r="O815" i="1"/>
  <c r="D860" i="1"/>
  <c r="F860" i="1" s="1"/>
  <c r="U861" i="1"/>
  <c r="T918" i="1"/>
  <c r="H917" i="1" l="1"/>
  <c r="A918" i="1"/>
  <c r="L860" i="1"/>
  <c r="G860" i="1"/>
  <c r="N817" i="1"/>
  <c r="O816" i="1"/>
  <c r="U862" i="1"/>
  <c r="D861" i="1"/>
  <c r="F861" i="1" s="1"/>
  <c r="K863" i="1"/>
  <c r="E863" i="1" s="1"/>
  <c r="I863" i="1"/>
  <c r="J864" i="1" s="1"/>
  <c r="T919" i="1"/>
  <c r="H918" i="1" l="1"/>
  <c r="A919" i="1"/>
  <c r="G861" i="1"/>
  <c r="L861" i="1"/>
  <c r="D862" i="1"/>
  <c r="F862" i="1" s="1"/>
  <c r="K864" i="1"/>
  <c r="E864" i="1" s="1"/>
  <c r="I864" i="1"/>
  <c r="J865" i="1" s="1"/>
  <c r="U863" i="1"/>
  <c r="N818" i="1"/>
  <c r="O817" i="1"/>
  <c r="T920" i="1"/>
  <c r="G862" i="1" l="1"/>
  <c r="L862" i="1"/>
  <c r="A920" i="1"/>
  <c r="H919" i="1"/>
  <c r="U864" i="1"/>
  <c r="O818" i="1"/>
  <c r="N819" i="1"/>
  <c r="D863" i="1"/>
  <c r="F863" i="1" s="1"/>
  <c r="K865" i="1"/>
  <c r="E865" i="1" s="1"/>
  <c r="I865" i="1"/>
  <c r="J866" i="1" s="1"/>
  <c r="T921" i="1"/>
  <c r="G863" i="1" l="1"/>
  <c r="H920" i="1"/>
  <c r="A921" i="1"/>
  <c r="L863" i="1"/>
  <c r="N820" i="1"/>
  <c r="O819" i="1"/>
  <c r="K866" i="1"/>
  <c r="E866" i="1" s="1"/>
  <c r="I866" i="1"/>
  <c r="J867" i="1" s="1"/>
  <c r="U865" i="1"/>
  <c r="D864" i="1"/>
  <c r="F864" i="1" s="1"/>
  <c r="T922" i="1"/>
  <c r="H921" i="1" l="1"/>
  <c r="A922" i="1"/>
  <c r="G864" i="1"/>
  <c r="L864" i="1"/>
  <c r="I867" i="1"/>
  <c r="J868" i="1" s="1"/>
  <c r="K867" i="1"/>
  <c r="E867" i="1" s="1"/>
  <c r="U866" i="1"/>
  <c r="O820" i="1"/>
  <c r="N821" i="1"/>
  <c r="D865" i="1"/>
  <c r="F865" i="1" s="1"/>
  <c r="T923" i="1"/>
  <c r="G865" i="1" l="1"/>
  <c r="L865" i="1"/>
  <c r="A923" i="1"/>
  <c r="H922" i="1"/>
  <c r="D866" i="1"/>
  <c r="F866" i="1" s="1"/>
  <c r="U867" i="1"/>
  <c r="K868" i="1"/>
  <c r="E868" i="1" s="1"/>
  <c r="I868" i="1"/>
  <c r="N822" i="1"/>
  <c r="O821" i="1"/>
  <c r="T924" i="1"/>
  <c r="J869" i="1" l="1"/>
  <c r="A924" i="1"/>
  <c r="H923" i="1"/>
  <c r="D867" i="1"/>
  <c r="F867" i="1" s="1"/>
  <c r="N823" i="1"/>
  <c r="O822" i="1"/>
  <c r="I869" i="1"/>
  <c r="K869" i="1"/>
  <c r="E869" i="1" s="1"/>
  <c r="L866" i="1"/>
  <c r="U868" i="1"/>
  <c r="G866" i="1"/>
  <c r="T925" i="1"/>
  <c r="J870" i="1" l="1"/>
  <c r="H924" i="1"/>
  <c r="A925" i="1"/>
  <c r="G867" i="1"/>
  <c r="L867" i="1"/>
  <c r="K870" i="1"/>
  <c r="E870" i="1" s="1"/>
  <c r="I870" i="1"/>
  <c r="N824" i="1"/>
  <c r="O823" i="1"/>
  <c r="D868" i="1"/>
  <c r="F868" i="1" s="1"/>
  <c r="U869" i="1"/>
  <c r="T926" i="1"/>
  <c r="J871" i="1" l="1"/>
  <c r="H925" i="1"/>
  <c r="A926" i="1"/>
  <c r="D869" i="1"/>
  <c r="F869" i="1" s="1"/>
  <c r="N825" i="1"/>
  <c r="O824" i="1"/>
  <c r="G868" i="1"/>
  <c r="K871" i="1"/>
  <c r="E871" i="1" s="1"/>
  <c r="I871" i="1"/>
  <c r="L868" i="1"/>
  <c r="U870" i="1"/>
  <c r="T927" i="1"/>
  <c r="J872" i="1" l="1"/>
  <c r="A927" i="1"/>
  <c r="H926" i="1"/>
  <c r="G869" i="1"/>
  <c r="L869" i="1"/>
  <c r="N826" i="1"/>
  <c r="O825" i="1"/>
  <c r="I872" i="1"/>
  <c r="K872" i="1"/>
  <c r="E872" i="1" s="1"/>
  <c r="D870" i="1"/>
  <c r="F870" i="1" s="1"/>
  <c r="U871" i="1"/>
  <c r="T928" i="1"/>
  <c r="J873" i="1" l="1"/>
  <c r="H927" i="1"/>
  <c r="A928" i="1"/>
  <c r="L870" i="1"/>
  <c r="G870" i="1"/>
  <c r="U872" i="1"/>
  <c r="K873" i="1"/>
  <c r="E873" i="1" s="1"/>
  <c r="I873" i="1"/>
  <c r="D871" i="1"/>
  <c r="F871" i="1" s="1"/>
  <c r="N827" i="1"/>
  <c r="O826" i="1"/>
  <c r="T929" i="1"/>
  <c r="J874" i="1" l="1"/>
  <c r="H928" i="1"/>
  <c r="A929" i="1"/>
  <c r="G871" i="1"/>
  <c r="L871" i="1"/>
  <c r="I874" i="1"/>
  <c r="K874" i="1"/>
  <c r="E874" i="1" s="1"/>
  <c r="U873" i="1"/>
  <c r="N828" i="1"/>
  <c r="O827" i="1"/>
  <c r="D872" i="1"/>
  <c r="F872" i="1" s="1"/>
  <c r="T930" i="1"/>
  <c r="J875" i="1" l="1"/>
  <c r="L872" i="1"/>
  <c r="G872" i="1"/>
  <c r="H929" i="1"/>
  <c r="A930" i="1"/>
  <c r="U874" i="1"/>
  <c r="I875" i="1"/>
  <c r="K875" i="1"/>
  <c r="E875" i="1" s="1"/>
  <c r="D873" i="1"/>
  <c r="F873" i="1" s="1"/>
  <c r="N829" i="1"/>
  <c r="O828" i="1"/>
  <c r="T931" i="1"/>
  <c r="J876" i="1" l="1"/>
  <c r="H930" i="1"/>
  <c r="A931" i="1"/>
  <c r="G873" i="1"/>
  <c r="L873" i="1"/>
  <c r="U875" i="1"/>
  <c r="K876" i="1"/>
  <c r="E876" i="1" s="1"/>
  <c r="I876" i="1"/>
  <c r="N830" i="1"/>
  <c r="O829" i="1"/>
  <c r="D874" i="1"/>
  <c r="F874" i="1" s="1"/>
  <c r="T932" i="1"/>
  <c r="J877" i="1" l="1"/>
  <c r="G874" i="1"/>
  <c r="L874" i="1"/>
  <c r="H931" i="1"/>
  <c r="A932" i="1"/>
  <c r="K877" i="1"/>
  <c r="E877" i="1" s="1"/>
  <c r="I877" i="1"/>
  <c r="U876" i="1"/>
  <c r="N831" i="1"/>
  <c r="O830" i="1"/>
  <c r="D875" i="1"/>
  <c r="F875" i="1" s="1"/>
  <c r="T933" i="1"/>
  <c r="J878" i="1" l="1"/>
  <c r="H932" i="1"/>
  <c r="A933" i="1"/>
  <c r="G875" i="1"/>
  <c r="L875" i="1"/>
  <c r="D876" i="1"/>
  <c r="F876" i="1" s="1"/>
  <c r="K878" i="1"/>
  <c r="E878" i="1" s="1"/>
  <c r="I878" i="1"/>
  <c r="N832" i="1"/>
  <c r="O831" i="1"/>
  <c r="U877" i="1"/>
  <c r="T934" i="1"/>
  <c r="J879" i="1" l="1"/>
  <c r="H933" i="1"/>
  <c r="A934" i="1"/>
  <c r="L876" i="1"/>
  <c r="I879" i="1"/>
  <c r="K879" i="1"/>
  <c r="E879" i="1" s="1"/>
  <c r="D877" i="1"/>
  <c r="F877" i="1" s="1"/>
  <c r="U878" i="1"/>
  <c r="G876" i="1"/>
  <c r="N833" i="1"/>
  <c r="O832" i="1"/>
  <c r="T935" i="1"/>
  <c r="J880" i="1" l="1"/>
  <c r="L877" i="1"/>
  <c r="G877" i="1"/>
  <c r="A935" i="1"/>
  <c r="H934" i="1"/>
  <c r="N834" i="1"/>
  <c r="O833" i="1"/>
  <c r="U879" i="1"/>
  <c r="K880" i="1"/>
  <c r="E880" i="1" s="1"/>
  <c r="I880" i="1"/>
  <c r="D878" i="1"/>
  <c r="F878" i="1" s="1"/>
  <c r="T936" i="1"/>
  <c r="J881" i="1" l="1"/>
  <c r="L878" i="1"/>
  <c r="G878" i="1"/>
  <c r="H935" i="1"/>
  <c r="A936" i="1"/>
  <c r="D879" i="1"/>
  <c r="F879" i="1" s="1"/>
  <c r="K881" i="1"/>
  <c r="E881" i="1" s="1"/>
  <c r="I881" i="1"/>
  <c r="N835" i="1"/>
  <c r="O834" i="1"/>
  <c r="U880" i="1"/>
  <c r="T937" i="1"/>
  <c r="J882" i="1" l="1"/>
  <c r="G879" i="1"/>
  <c r="L879" i="1"/>
  <c r="H936" i="1"/>
  <c r="A937" i="1"/>
  <c r="D880" i="1"/>
  <c r="F880" i="1" s="1"/>
  <c r="N836" i="1"/>
  <c r="O835" i="1"/>
  <c r="I882" i="1"/>
  <c r="J883" i="1" s="1"/>
  <c r="K882" i="1"/>
  <c r="E882" i="1" s="1"/>
  <c r="U881" i="1"/>
  <c r="T938" i="1"/>
  <c r="A938" i="1" l="1"/>
  <c r="H937" i="1"/>
  <c r="L880" i="1"/>
  <c r="N837" i="1"/>
  <c r="O836" i="1"/>
  <c r="D881" i="1"/>
  <c r="F881" i="1" s="1"/>
  <c r="U882" i="1"/>
  <c r="K883" i="1"/>
  <c r="E883" i="1" s="1"/>
  <c r="I883" i="1"/>
  <c r="J884" i="1" s="1"/>
  <c r="G880" i="1"/>
  <c r="T939" i="1"/>
  <c r="L881" i="1" l="1"/>
  <c r="G881" i="1"/>
  <c r="H938" i="1"/>
  <c r="A939" i="1"/>
  <c r="D882" i="1"/>
  <c r="F882" i="1" s="1"/>
  <c r="U883" i="1"/>
  <c r="I884" i="1"/>
  <c r="J885" i="1" s="1"/>
  <c r="K884" i="1"/>
  <c r="E884" i="1" s="1"/>
  <c r="N838" i="1"/>
  <c r="O837" i="1"/>
  <c r="T940" i="1"/>
  <c r="A940" i="1" l="1"/>
  <c r="H939" i="1"/>
  <c r="G882" i="1"/>
  <c r="L882" i="1"/>
  <c r="K885" i="1"/>
  <c r="E885" i="1" s="1"/>
  <c r="I885" i="1"/>
  <c r="J886" i="1" s="1"/>
  <c r="D883" i="1"/>
  <c r="F883" i="1" s="1"/>
  <c r="N839" i="1"/>
  <c r="O838" i="1"/>
  <c r="U884" i="1"/>
  <c r="T941" i="1"/>
  <c r="A941" i="1" l="1"/>
  <c r="H940" i="1"/>
  <c r="L883" i="1"/>
  <c r="G883" i="1"/>
  <c r="I886" i="1"/>
  <c r="J887" i="1" s="1"/>
  <c r="K886" i="1"/>
  <c r="E886" i="1" s="1"/>
  <c r="D884" i="1"/>
  <c r="F884" i="1" s="1"/>
  <c r="N840" i="1"/>
  <c r="O839" i="1"/>
  <c r="U885" i="1"/>
  <c r="T942" i="1"/>
  <c r="A942" i="1" l="1"/>
  <c r="H941" i="1"/>
  <c r="U886" i="1"/>
  <c r="D885" i="1"/>
  <c r="F885" i="1" s="1"/>
  <c r="K887" i="1"/>
  <c r="E887" i="1" s="1"/>
  <c r="I887" i="1"/>
  <c r="J888" i="1" s="1"/>
  <c r="G884" i="1"/>
  <c r="N841" i="1"/>
  <c r="O840" i="1"/>
  <c r="L884" i="1"/>
  <c r="T943" i="1"/>
  <c r="L885" i="1" l="1"/>
  <c r="H942" i="1"/>
  <c r="A943" i="1"/>
  <c r="G885" i="1"/>
  <c r="U887" i="1"/>
  <c r="D886" i="1"/>
  <c r="F886" i="1" s="1"/>
  <c r="N842" i="1"/>
  <c r="O841" i="1"/>
  <c r="K888" i="1"/>
  <c r="E888" i="1" s="1"/>
  <c r="I888" i="1"/>
  <c r="J889" i="1" s="1"/>
  <c r="T944" i="1"/>
  <c r="G886" i="1" l="1"/>
  <c r="L886" i="1"/>
  <c r="A944" i="1"/>
  <c r="H943" i="1"/>
  <c r="U888" i="1"/>
  <c r="K889" i="1"/>
  <c r="E889" i="1" s="1"/>
  <c r="I889" i="1"/>
  <c r="J890" i="1" s="1"/>
  <c r="N843" i="1"/>
  <c r="O842" i="1"/>
  <c r="D887" i="1"/>
  <c r="F887" i="1" s="1"/>
  <c r="T945" i="1"/>
  <c r="L887" i="1" l="1"/>
  <c r="G887" i="1"/>
  <c r="H944" i="1"/>
  <c r="A945" i="1"/>
  <c r="I890" i="1"/>
  <c r="J891" i="1" s="1"/>
  <c r="K890" i="1"/>
  <c r="E890" i="1" s="1"/>
  <c r="U889" i="1"/>
  <c r="N844" i="1"/>
  <c r="O843" i="1"/>
  <c r="D888" i="1"/>
  <c r="F888" i="1" s="1"/>
  <c r="T946" i="1"/>
  <c r="L888" i="1" l="1"/>
  <c r="H945" i="1"/>
  <c r="A946" i="1"/>
  <c r="G888" i="1"/>
  <c r="D889" i="1"/>
  <c r="F889" i="1" s="1"/>
  <c r="U890" i="1"/>
  <c r="N845" i="1"/>
  <c r="O844" i="1"/>
  <c r="I891" i="1"/>
  <c r="J892" i="1" s="1"/>
  <c r="K891" i="1"/>
  <c r="E891" i="1" s="1"/>
  <c r="T947" i="1"/>
  <c r="L889" i="1" l="1"/>
  <c r="G889" i="1"/>
  <c r="H946" i="1"/>
  <c r="A947" i="1"/>
  <c r="N846" i="1"/>
  <c r="O845" i="1"/>
  <c r="K892" i="1"/>
  <c r="E892" i="1" s="1"/>
  <c r="U891" i="1"/>
  <c r="I892" i="1"/>
  <c r="J893" i="1" s="1"/>
  <c r="D890" i="1"/>
  <c r="F890" i="1" s="1"/>
  <c r="T948" i="1"/>
  <c r="A948" i="1" l="1"/>
  <c r="H947" i="1"/>
  <c r="L890" i="1"/>
  <c r="D891" i="1"/>
  <c r="F891" i="1" s="1"/>
  <c r="U892" i="1"/>
  <c r="G890" i="1"/>
  <c r="K893" i="1"/>
  <c r="E893" i="1" s="1"/>
  <c r="I893" i="1"/>
  <c r="J894" i="1" s="1"/>
  <c r="N847" i="1"/>
  <c r="O846" i="1"/>
  <c r="T949" i="1"/>
  <c r="L891" i="1" l="1"/>
  <c r="G891" i="1"/>
  <c r="H948" i="1"/>
  <c r="A949" i="1"/>
  <c r="D892" i="1"/>
  <c r="F892" i="1" s="1"/>
  <c r="K894" i="1"/>
  <c r="E894" i="1" s="1"/>
  <c r="I894" i="1"/>
  <c r="J895" i="1" s="1"/>
  <c r="U893" i="1"/>
  <c r="N848" i="1"/>
  <c r="O847" i="1"/>
  <c r="T950" i="1"/>
  <c r="G892" i="1" l="1"/>
  <c r="A950" i="1"/>
  <c r="H949" i="1"/>
  <c r="L892" i="1"/>
  <c r="U894" i="1"/>
  <c r="N849" i="1"/>
  <c r="O848" i="1"/>
  <c r="D893" i="1"/>
  <c r="F893" i="1" s="1"/>
  <c r="K895" i="1"/>
  <c r="E895" i="1" s="1"/>
  <c r="I895" i="1"/>
  <c r="J896" i="1" s="1"/>
  <c r="T951" i="1"/>
  <c r="L893" i="1" l="1"/>
  <c r="H950" i="1"/>
  <c r="A951" i="1"/>
  <c r="G893" i="1"/>
  <c r="I896" i="1"/>
  <c r="J897" i="1" s="1"/>
  <c r="K896" i="1"/>
  <c r="E896" i="1" s="1"/>
  <c r="N850" i="1"/>
  <c r="O849" i="1"/>
  <c r="U895" i="1"/>
  <c r="D894" i="1"/>
  <c r="F894" i="1" s="1"/>
  <c r="T952" i="1"/>
  <c r="H951" i="1" l="1"/>
  <c r="A952" i="1"/>
  <c r="L894" i="1"/>
  <c r="G894" i="1"/>
  <c r="N851" i="1"/>
  <c r="O850" i="1"/>
  <c r="K897" i="1"/>
  <c r="E897" i="1" s="1"/>
  <c r="U896" i="1"/>
  <c r="D895" i="1"/>
  <c r="F895" i="1" s="1"/>
  <c r="I897" i="1"/>
  <c r="J898" i="1" s="1"/>
  <c r="T953" i="1"/>
  <c r="H952" i="1" l="1"/>
  <c r="A953" i="1"/>
  <c r="D896" i="1"/>
  <c r="F896" i="1" s="1"/>
  <c r="U897" i="1"/>
  <c r="K898" i="1"/>
  <c r="E898" i="1" s="1"/>
  <c r="I898" i="1"/>
  <c r="J899" i="1" s="1"/>
  <c r="G895" i="1"/>
  <c r="L895" i="1"/>
  <c r="N852" i="1"/>
  <c r="O851" i="1"/>
  <c r="T954" i="1"/>
  <c r="A954" i="1" l="1"/>
  <c r="H953" i="1"/>
  <c r="K899" i="1"/>
  <c r="E899" i="1" s="1"/>
  <c r="I899" i="1"/>
  <c r="J900" i="1" s="1"/>
  <c r="D897" i="1"/>
  <c r="F897" i="1" s="1"/>
  <c r="U898" i="1"/>
  <c r="G896" i="1"/>
  <c r="N853" i="1"/>
  <c r="O852" i="1"/>
  <c r="L896" i="1"/>
  <c r="T955" i="1"/>
  <c r="G897" i="1" l="1"/>
  <c r="L897" i="1"/>
  <c r="A955" i="1"/>
  <c r="H954" i="1"/>
  <c r="D898" i="1"/>
  <c r="F898" i="1" s="1"/>
  <c r="I900" i="1"/>
  <c r="J901" i="1" s="1"/>
  <c r="N854" i="1"/>
  <c r="O853" i="1"/>
  <c r="K900" i="1"/>
  <c r="E900" i="1" s="1"/>
  <c r="U899" i="1"/>
  <c r="T956" i="1"/>
  <c r="H955" i="1" l="1"/>
  <c r="A956" i="1"/>
  <c r="L898" i="1"/>
  <c r="G898" i="1"/>
  <c r="K901" i="1"/>
  <c r="E901" i="1" s="1"/>
  <c r="I901" i="1"/>
  <c r="J902" i="1" s="1"/>
  <c r="D899" i="1"/>
  <c r="F899" i="1" s="1"/>
  <c r="U900" i="1"/>
  <c r="N855" i="1"/>
  <c r="O854" i="1"/>
  <c r="T957" i="1"/>
  <c r="G899" i="1" l="1"/>
  <c r="L899" i="1"/>
  <c r="H956" i="1"/>
  <c r="A957" i="1"/>
  <c r="U901" i="1"/>
  <c r="K902" i="1"/>
  <c r="E902" i="1" s="1"/>
  <c r="I902" i="1"/>
  <c r="J903" i="1" s="1"/>
  <c r="N856" i="1"/>
  <c r="O855" i="1"/>
  <c r="D900" i="1"/>
  <c r="F900" i="1" s="1"/>
  <c r="T958" i="1"/>
  <c r="L900" i="1" l="1"/>
  <c r="H957" i="1"/>
  <c r="A958" i="1"/>
  <c r="G900" i="1"/>
  <c r="I903" i="1"/>
  <c r="J904" i="1" s="1"/>
  <c r="K903" i="1"/>
  <c r="E903" i="1" s="1"/>
  <c r="U902" i="1"/>
  <c r="N857" i="1"/>
  <c r="O856" i="1"/>
  <c r="D901" i="1"/>
  <c r="F901" i="1" s="1"/>
  <c r="T959" i="1"/>
  <c r="L901" i="1" l="1"/>
  <c r="G901" i="1"/>
  <c r="H958" i="1"/>
  <c r="A959" i="1"/>
  <c r="U903" i="1"/>
  <c r="D902" i="1"/>
  <c r="F902" i="1" s="1"/>
  <c r="N858" i="1"/>
  <c r="O857" i="1"/>
  <c r="K904" i="1"/>
  <c r="E904" i="1" s="1"/>
  <c r="I904" i="1"/>
  <c r="J905" i="1" s="1"/>
  <c r="T960" i="1"/>
  <c r="G902" i="1" l="1"/>
  <c r="H959" i="1"/>
  <c r="A960" i="1"/>
  <c r="L902" i="1"/>
  <c r="U904" i="1"/>
  <c r="N859" i="1"/>
  <c r="O858" i="1"/>
  <c r="D903" i="1"/>
  <c r="F903" i="1" s="1"/>
  <c r="K905" i="1"/>
  <c r="E905" i="1" s="1"/>
  <c r="I905" i="1"/>
  <c r="J906" i="1" s="1"/>
  <c r="T961" i="1"/>
  <c r="H960" i="1" l="1"/>
  <c r="A961" i="1"/>
  <c r="L903" i="1"/>
  <c r="K906" i="1"/>
  <c r="E906" i="1" s="1"/>
  <c r="I906" i="1"/>
  <c r="J907" i="1" s="1"/>
  <c r="D904" i="1"/>
  <c r="F904" i="1" s="1"/>
  <c r="U905" i="1"/>
  <c r="G903" i="1"/>
  <c r="N860" i="1"/>
  <c r="O859" i="1"/>
  <c r="T962" i="1"/>
  <c r="A962" i="1" l="1"/>
  <c r="H961" i="1"/>
  <c r="G904" i="1"/>
  <c r="N861" i="1"/>
  <c r="O860" i="1"/>
  <c r="K907" i="1"/>
  <c r="E907" i="1" s="1"/>
  <c r="I907" i="1"/>
  <c r="J908" i="1" s="1"/>
  <c r="U906" i="1"/>
  <c r="D905" i="1"/>
  <c r="F905" i="1" s="1"/>
  <c r="L904" i="1"/>
  <c r="T963" i="1"/>
  <c r="L905" i="1" l="1"/>
  <c r="G905" i="1"/>
  <c r="H962" i="1"/>
  <c r="A963" i="1"/>
  <c r="K908" i="1"/>
  <c r="E908" i="1" s="1"/>
  <c r="I908" i="1"/>
  <c r="J909" i="1" s="1"/>
  <c r="U907" i="1"/>
  <c r="D906" i="1"/>
  <c r="F906" i="1" s="1"/>
  <c r="N862" i="1"/>
  <c r="O861" i="1"/>
  <c r="T964" i="1"/>
  <c r="H963" i="1" l="1"/>
  <c r="A964" i="1"/>
  <c r="G906" i="1"/>
  <c r="L906" i="1"/>
  <c r="D907" i="1"/>
  <c r="F907" i="1" s="1"/>
  <c r="K909" i="1"/>
  <c r="E909" i="1" s="1"/>
  <c r="I909" i="1"/>
  <c r="J910" i="1" s="1"/>
  <c r="N863" i="1"/>
  <c r="O862" i="1"/>
  <c r="U908" i="1"/>
  <c r="T965" i="1"/>
  <c r="L907" i="1" l="1"/>
  <c r="G907" i="1"/>
  <c r="A965" i="1"/>
  <c r="H964" i="1"/>
  <c r="U909" i="1"/>
  <c r="D908" i="1"/>
  <c r="F908" i="1" s="1"/>
  <c r="N864" i="1"/>
  <c r="O863" i="1"/>
  <c r="K910" i="1"/>
  <c r="E910" i="1" s="1"/>
  <c r="I910" i="1"/>
  <c r="J911" i="1" s="1"/>
  <c r="T966" i="1"/>
  <c r="G908" i="1" l="1"/>
  <c r="L908" i="1"/>
  <c r="A966" i="1"/>
  <c r="H965" i="1"/>
  <c r="N865" i="1"/>
  <c r="O864" i="1"/>
  <c r="I911" i="1"/>
  <c r="J912" i="1" s="1"/>
  <c r="K911" i="1"/>
  <c r="E911" i="1" s="1"/>
  <c r="U910" i="1"/>
  <c r="D909" i="1"/>
  <c r="F909" i="1" s="1"/>
  <c r="T967" i="1"/>
  <c r="H966" i="1" l="1"/>
  <c r="A967" i="1"/>
  <c r="G909" i="1"/>
  <c r="L909" i="1"/>
  <c r="U911" i="1"/>
  <c r="I912" i="1"/>
  <c r="J913" i="1" s="1"/>
  <c r="K912" i="1"/>
  <c r="E912" i="1" s="1"/>
  <c r="D910" i="1"/>
  <c r="F910" i="1" s="1"/>
  <c r="N866" i="1"/>
  <c r="O865" i="1"/>
  <c r="T968" i="1"/>
  <c r="H967" i="1" l="1"/>
  <c r="A968" i="1"/>
  <c r="G910" i="1"/>
  <c r="N867" i="1"/>
  <c r="O866" i="1"/>
  <c r="U912" i="1"/>
  <c r="L910" i="1"/>
  <c r="I913" i="1"/>
  <c r="J914" i="1" s="1"/>
  <c r="K913" i="1"/>
  <c r="E913" i="1" s="1"/>
  <c r="D911" i="1"/>
  <c r="F911" i="1" s="1"/>
  <c r="T969" i="1"/>
  <c r="G911" i="1" l="1"/>
  <c r="A969" i="1"/>
  <c r="H968" i="1"/>
  <c r="L911" i="1"/>
  <c r="I914" i="1"/>
  <c r="J915" i="1" s="1"/>
  <c r="K914" i="1"/>
  <c r="E914" i="1" s="1"/>
  <c r="D912" i="1"/>
  <c r="F912" i="1" s="1"/>
  <c r="U913" i="1"/>
  <c r="N868" i="1"/>
  <c r="O867" i="1"/>
  <c r="T970" i="1"/>
  <c r="H969" i="1" l="1"/>
  <c r="A970" i="1"/>
  <c r="N869" i="1"/>
  <c r="O868" i="1"/>
  <c r="D913" i="1"/>
  <c r="F913" i="1" s="1"/>
  <c r="L912" i="1"/>
  <c r="U914" i="1"/>
  <c r="G912" i="1"/>
  <c r="K915" i="1"/>
  <c r="E915" i="1" s="1"/>
  <c r="I915" i="1"/>
  <c r="J916" i="1" s="1"/>
  <c r="T971" i="1"/>
  <c r="G913" i="1" l="1"/>
  <c r="H970" i="1"/>
  <c r="A971" i="1"/>
  <c r="L913" i="1"/>
  <c r="D914" i="1"/>
  <c r="F914" i="1" s="1"/>
  <c r="I916" i="1"/>
  <c r="J917" i="1" s="1"/>
  <c r="K916" i="1"/>
  <c r="E916" i="1" s="1"/>
  <c r="U915" i="1"/>
  <c r="N870" i="1"/>
  <c r="O869" i="1"/>
  <c r="T972" i="1"/>
  <c r="G914" i="1" l="1"/>
  <c r="H971" i="1"/>
  <c r="A972" i="1"/>
  <c r="L914" i="1"/>
  <c r="K917" i="1"/>
  <c r="E917" i="1" s="1"/>
  <c r="I917" i="1"/>
  <c r="J918" i="1" s="1"/>
  <c r="N871" i="1"/>
  <c r="O870" i="1"/>
  <c r="D915" i="1"/>
  <c r="F915" i="1" s="1"/>
  <c r="U916" i="1"/>
  <c r="T973" i="1"/>
  <c r="A973" i="1" l="1"/>
  <c r="H972" i="1"/>
  <c r="N872" i="1"/>
  <c r="O871" i="1"/>
  <c r="D916" i="1"/>
  <c r="F916" i="1" s="1"/>
  <c r="K918" i="1"/>
  <c r="E918" i="1" s="1"/>
  <c r="I918" i="1"/>
  <c r="J919" i="1" s="1"/>
  <c r="L915" i="1"/>
  <c r="U917" i="1"/>
  <c r="G915" i="1"/>
  <c r="T974" i="1"/>
  <c r="G916" i="1" l="1"/>
  <c r="L916" i="1"/>
  <c r="A974" i="1"/>
  <c r="H973" i="1"/>
  <c r="U918" i="1"/>
  <c r="D917" i="1"/>
  <c r="F917" i="1" s="1"/>
  <c r="K919" i="1"/>
  <c r="E919" i="1" s="1"/>
  <c r="I919" i="1"/>
  <c r="J920" i="1" s="1"/>
  <c r="N873" i="1"/>
  <c r="O872" i="1"/>
  <c r="T975" i="1"/>
  <c r="L917" i="1" l="1"/>
  <c r="A975" i="1"/>
  <c r="H974" i="1"/>
  <c r="G917" i="1"/>
  <c r="N874" i="1"/>
  <c r="O873" i="1"/>
  <c r="K920" i="1"/>
  <c r="E920" i="1" s="1"/>
  <c r="I920" i="1"/>
  <c r="J921" i="1" s="1"/>
  <c r="U919" i="1"/>
  <c r="D918" i="1"/>
  <c r="F918" i="1" s="1"/>
  <c r="T976" i="1"/>
  <c r="G918" i="1" l="1"/>
  <c r="L918" i="1"/>
  <c r="H975" i="1"/>
  <c r="A976" i="1"/>
  <c r="U920" i="1"/>
  <c r="N875" i="1"/>
  <c r="O874" i="1"/>
  <c r="D919" i="1"/>
  <c r="F919" i="1" s="1"/>
  <c r="K921" i="1"/>
  <c r="E921" i="1" s="1"/>
  <c r="I921" i="1"/>
  <c r="J922" i="1" s="1"/>
  <c r="T977" i="1"/>
  <c r="H976" i="1" l="1"/>
  <c r="A977" i="1"/>
  <c r="G919" i="1"/>
  <c r="N876" i="1"/>
  <c r="O875" i="1"/>
  <c r="K922" i="1"/>
  <c r="E922" i="1" s="1"/>
  <c r="I922" i="1"/>
  <c r="J923" i="1" s="1"/>
  <c r="U921" i="1"/>
  <c r="L919" i="1"/>
  <c r="D920" i="1"/>
  <c r="F920" i="1" s="1"/>
  <c r="T978" i="1"/>
  <c r="L920" i="1" l="1"/>
  <c r="A978" i="1"/>
  <c r="H977" i="1"/>
  <c r="G920" i="1"/>
  <c r="D921" i="1"/>
  <c r="F921" i="1" s="1"/>
  <c r="K923" i="1"/>
  <c r="E923" i="1" s="1"/>
  <c r="I923" i="1"/>
  <c r="J924" i="1" s="1"/>
  <c r="U922" i="1"/>
  <c r="N877" i="1"/>
  <c r="O876" i="1"/>
  <c r="T979" i="1"/>
  <c r="L921" i="1" l="1"/>
  <c r="G921" i="1"/>
  <c r="H978" i="1"/>
  <c r="A979" i="1"/>
  <c r="I924" i="1"/>
  <c r="J925" i="1" s="1"/>
  <c r="K924" i="1"/>
  <c r="E924" i="1" s="1"/>
  <c r="U923" i="1"/>
  <c r="N878" i="1"/>
  <c r="O877" i="1"/>
  <c r="D922" i="1"/>
  <c r="F922" i="1" s="1"/>
  <c r="T980" i="1"/>
  <c r="G922" i="1" l="1"/>
  <c r="L922" i="1"/>
  <c r="H979" i="1"/>
  <c r="A980" i="1"/>
  <c r="N879" i="1"/>
  <c r="O878" i="1"/>
  <c r="D923" i="1"/>
  <c r="F923" i="1" s="1"/>
  <c r="U924" i="1"/>
  <c r="K925" i="1"/>
  <c r="E925" i="1" s="1"/>
  <c r="I925" i="1"/>
  <c r="J926" i="1" s="1"/>
  <c r="T981" i="1"/>
  <c r="L923" i="1" l="1"/>
  <c r="G923" i="1"/>
  <c r="A981" i="1"/>
  <c r="H980" i="1"/>
  <c r="D924" i="1"/>
  <c r="F924" i="1" s="1"/>
  <c r="K926" i="1"/>
  <c r="E926" i="1" s="1"/>
  <c r="I926" i="1"/>
  <c r="J927" i="1" s="1"/>
  <c r="U925" i="1"/>
  <c r="N880" i="1"/>
  <c r="O879" i="1"/>
  <c r="T982" i="1"/>
  <c r="H981" i="1" l="1"/>
  <c r="A982" i="1"/>
  <c r="G924" i="1"/>
  <c r="L924" i="1"/>
  <c r="N881" i="1"/>
  <c r="O880" i="1"/>
  <c r="D925" i="1"/>
  <c r="F925" i="1" s="1"/>
  <c r="I927" i="1"/>
  <c r="J928" i="1" s="1"/>
  <c r="K927" i="1"/>
  <c r="E927" i="1" s="1"/>
  <c r="U926" i="1"/>
  <c r="T983" i="1"/>
  <c r="A983" i="1" l="1"/>
  <c r="H982" i="1"/>
  <c r="G925" i="1"/>
  <c r="L925" i="1"/>
  <c r="K928" i="1"/>
  <c r="E928" i="1" s="1"/>
  <c r="I928" i="1"/>
  <c r="J929" i="1" s="1"/>
  <c r="D926" i="1"/>
  <c r="F926" i="1" s="1"/>
  <c r="U927" i="1"/>
  <c r="N882" i="1"/>
  <c r="O881" i="1"/>
  <c r="T984" i="1"/>
  <c r="A984" i="1" l="1"/>
  <c r="H983" i="1"/>
  <c r="G926" i="1"/>
  <c r="L926" i="1"/>
  <c r="K929" i="1"/>
  <c r="E929" i="1" s="1"/>
  <c r="I929" i="1"/>
  <c r="J930" i="1" s="1"/>
  <c r="N883" i="1"/>
  <c r="O882" i="1"/>
  <c r="D927" i="1"/>
  <c r="F927" i="1" s="1"/>
  <c r="U928" i="1"/>
  <c r="T985" i="1"/>
  <c r="A985" i="1" l="1"/>
  <c r="H984" i="1"/>
  <c r="G927" i="1"/>
  <c r="L927" i="1"/>
  <c r="K930" i="1"/>
  <c r="E930" i="1" s="1"/>
  <c r="I930" i="1"/>
  <c r="J931" i="1" s="1"/>
  <c r="N884" i="1"/>
  <c r="O883" i="1"/>
  <c r="U929" i="1"/>
  <c r="D928" i="1"/>
  <c r="F928" i="1" s="1"/>
  <c r="T986" i="1"/>
  <c r="A986" i="1" l="1"/>
  <c r="H985" i="1"/>
  <c r="G928" i="1"/>
  <c r="N885" i="1"/>
  <c r="O884" i="1"/>
  <c r="L928" i="1"/>
  <c r="K931" i="1"/>
  <c r="E931" i="1" s="1"/>
  <c r="I931" i="1"/>
  <c r="J932" i="1" s="1"/>
  <c r="U930" i="1"/>
  <c r="D929" i="1"/>
  <c r="F929" i="1" s="1"/>
  <c r="T987" i="1"/>
  <c r="G929" i="1" l="1"/>
  <c r="L929" i="1"/>
  <c r="H986" i="1"/>
  <c r="A987" i="1"/>
  <c r="I932" i="1"/>
  <c r="J933" i="1" s="1"/>
  <c r="K932" i="1"/>
  <c r="E932" i="1" s="1"/>
  <c r="U931" i="1"/>
  <c r="D930" i="1"/>
  <c r="F930" i="1" s="1"/>
  <c r="N886" i="1"/>
  <c r="O885" i="1"/>
  <c r="T988" i="1"/>
  <c r="H987" i="1" l="1"/>
  <c r="A988" i="1"/>
  <c r="G930" i="1"/>
  <c r="L930" i="1"/>
  <c r="U932" i="1"/>
  <c r="K933" i="1"/>
  <c r="E933" i="1" s="1"/>
  <c r="I933" i="1"/>
  <c r="J934" i="1" s="1"/>
  <c r="N887" i="1"/>
  <c r="O886" i="1"/>
  <c r="D931" i="1"/>
  <c r="F931" i="1" s="1"/>
  <c r="T989" i="1"/>
  <c r="L931" i="1" l="1"/>
  <c r="G931" i="1"/>
  <c r="H988" i="1"/>
  <c r="A989" i="1"/>
  <c r="K934" i="1"/>
  <c r="E934" i="1" s="1"/>
  <c r="I934" i="1"/>
  <c r="J935" i="1" s="1"/>
  <c r="U933" i="1"/>
  <c r="D932" i="1"/>
  <c r="F932" i="1" s="1"/>
  <c r="N888" i="1"/>
  <c r="O887" i="1"/>
  <c r="T990" i="1"/>
  <c r="L932" i="1" l="1"/>
  <c r="A990" i="1"/>
  <c r="H989" i="1"/>
  <c r="G932" i="1"/>
  <c r="D933" i="1"/>
  <c r="F933" i="1" s="1"/>
  <c r="K935" i="1"/>
  <c r="E935" i="1" s="1"/>
  <c r="I935" i="1"/>
  <c r="J936" i="1" s="1"/>
  <c r="N889" i="1"/>
  <c r="O888" i="1"/>
  <c r="U934" i="1"/>
  <c r="T991" i="1"/>
  <c r="H990" i="1" l="1"/>
  <c r="A991" i="1"/>
  <c r="G933" i="1"/>
  <c r="L933" i="1"/>
  <c r="K936" i="1"/>
  <c r="E936" i="1" s="1"/>
  <c r="I936" i="1"/>
  <c r="J937" i="1" s="1"/>
  <c r="U935" i="1"/>
  <c r="D934" i="1"/>
  <c r="F934" i="1" s="1"/>
  <c r="N890" i="1"/>
  <c r="O889" i="1"/>
  <c r="T992" i="1"/>
  <c r="H991" i="1" l="1"/>
  <c r="A992" i="1"/>
  <c r="G934" i="1"/>
  <c r="L934" i="1"/>
  <c r="D935" i="1"/>
  <c r="F935" i="1" s="1"/>
  <c r="K937" i="1"/>
  <c r="E937" i="1" s="1"/>
  <c r="I937" i="1"/>
  <c r="J938" i="1" s="1"/>
  <c r="N891" i="1"/>
  <c r="O890" i="1"/>
  <c r="U936" i="1"/>
  <c r="T993" i="1"/>
  <c r="G935" i="1" l="1"/>
  <c r="L935" i="1"/>
  <c r="H992" i="1"/>
  <c r="A993" i="1"/>
  <c r="U937" i="1"/>
  <c r="D936" i="1"/>
  <c r="G936" i="1" s="1"/>
  <c r="N892" i="1"/>
  <c r="O891" i="1"/>
  <c r="K938" i="1"/>
  <c r="E938" i="1" s="1"/>
  <c r="I938" i="1"/>
  <c r="J939" i="1" s="1"/>
  <c r="T994" i="1"/>
  <c r="L936" i="1" l="1"/>
  <c r="H993" i="1"/>
  <c r="A994" i="1"/>
  <c r="N893" i="1"/>
  <c r="O892" i="1"/>
  <c r="D937" i="1"/>
  <c r="G937" i="1" s="1"/>
  <c r="F936" i="1"/>
  <c r="U938" i="1"/>
  <c r="I939" i="1"/>
  <c r="J940" i="1" s="1"/>
  <c r="K939" i="1"/>
  <c r="E939" i="1" s="1"/>
  <c r="T995" i="1"/>
  <c r="L937" i="1" l="1"/>
  <c r="F937" i="1"/>
  <c r="A995" i="1"/>
  <c r="H994" i="1"/>
  <c r="D938" i="1"/>
  <c r="I940" i="1"/>
  <c r="J941" i="1" s="1"/>
  <c r="K940" i="1"/>
  <c r="E940" i="1" s="1"/>
  <c r="U939" i="1"/>
  <c r="N894" i="1"/>
  <c r="O893" i="1"/>
  <c r="T996" i="1"/>
  <c r="F938" i="1" l="1"/>
  <c r="L938" i="1"/>
  <c r="A996" i="1"/>
  <c r="H995" i="1"/>
  <c r="G938" i="1"/>
  <c r="U940" i="1"/>
  <c r="I941" i="1"/>
  <c r="J942" i="1" s="1"/>
  <c r="K941" i="1"/>
  <c r="E941" i="1" s="1"/>
  <c r="D939" i="1"/>
  <c r="N895" i="1"/>
  <c r="O894" i="1"/>
  <c r="T997" i="1"/>
  <c r="F939" i="1" l="1"/>
  <c r="H996" i="1"/>
  <c r="A997" i="1"/>
  <c r="L939" i="1"/>
  <c r="U941" i="1"/>
  <c r="N896" i="1"/>
  <c r="O895" i="1"/>
  <c r="K942" i="1"/>
  <c r="E942" i="1" s="1"/>
  <c r="I942" i="1"/>
  <c r="J943" i="1" s="1"/>
  <c r="G939" i="1"/>
  <c r="D940" i="1"/>
  <c r="T998" i="1"/>
  <c r="F940" i="1" l="1"/>
  <c r="L940" i="1"/>
  <c r="A998" i="1"/>
  <c r="H997" i="1"/>
  <c r="G940" i="1"/>
  <c r="U942" i="1"/>
  <c r="N897" i="1"/>
  <c r="O896" i="1"/>
  <c r="K943" i="1"/>
  <c r="E943" i="1" s="1"/>
  <c r="I943" i="1"/>
  <c r="J944" i="1" s="1"/>
  <c r="D941" i="1"/>
  <c r="T999" i="1"/>
  <c r="F941" i="1" l="1"/>
  <c r="L941" i="1"/>
  <c r="G941" i="1"/>
  <c r="H998" i="1"/>
  <c r="A999" i="1"/>
  <c r="N898" i="1"/>
  <c r="O897" i="1"/>
  <c r="K944" i="1"/>
  <c r="E944" i="1" s="1"/>
  <c r="I944" i="1"/>
  <c r="J945" i="1" s="1"/>
  <c r="D942" i="1"/>
  <c r="U943" i="1"/>
  <c r="T1000" i="1"/>
  <c r="F942" i="1" l="1"/>
  <c r="H999" i="1"/>
  <c r="A1000" i="1"/>
  <c r="G942" i="1"/>
  <c r="L942" i="1"/>
  <c r="K945" i="1"/>
  <c r="E945" i="1" s="1"/>
  <c r="I945" i="1"/>
  <c r="J946" i="1" s="1"/>
  <c r="U944" i="1"/>
  <c r="D943" i="1"/>
  <c r="N899" i="1"/>
  <c r="O898" i="1"/>
  <c r="T1001" i="1"/>
  <c r="F943" i="1" l="1"/>
  <c r="H1000" i="1"/>
  <c r="A1001" i="1"/>
  <c r="L943" i="1"/>
  <c r="G943" i="1"/>
  <c r="D944" i="1"/>
  <c r="N900" i="1"/>
  <c r="O899" i="1"/>
  <c r="K946" i="1"/>
  <c r="E946" i="1" s="1"/>
  <c r="I946" i="1"/>
  <c r="J947" i="1" s="1"/>
  <c r="U945" i="1"/>
  <c r="T1002" i="1"/>
  <c r="F944" i="1" l="1"/>
  <c r="L944" i="1"/>
  <c r="G944" i="1"/>
  <c r="A1002" i="1"/>
  <c r="H1001" i="1"/>
  <c r="U946" i="1"/>
  <c r="D945" i="1"/>
  <c r="N901" i="1"/>
  <c r="O900" i="1"/>
  <c r="K947" i="1"/>
  <c r="E947" i="1" s="1"/>
  <c r="I947" i="1"/>
  <c r="J948" i="1" s="1"/>
  <c r="T1003" i="1"/>
  <c r="F945" i="1" l="1"/>
  <c r="A1003" i="1"/>
  <c r="H1002" i="1"/>
  <c r="L945" i="1"/>
  <c r="N902" i="1"/>
  <c r="O901" i="1"/>
  <c r="G945" i="1"/>
  <c r="K948" i="1"/>
  <c r="E948" i="1" s="1"/>
  <c r="I948" i="1"/>
  <c r="J949" i="1" s="1"/>
  <c r="U947" i="1"/>
  <c r="D946" i="1"/>
  <c r="F946" i="1" s="1"/>
  <c r="T1004" i="1"/>
  <c r="H1003" i="1" l="1"/>
  <c r="A1004" i="1"/>
  <c r="L946" i="1"/>
  <c r="G946" i="1"/>
  <c r="U948" i="1"/>
  <c r="D947" i="1"/>
  <c r="F947" i="1" s="1"/>
  <c r="I949" i="1"/>
  <c r="J950" i="1" s="1"/>
  <c r="K949" i="1"/>
  <c r="E949" i="1" s="1"/>
  <c r="N903" i="1"/>
  <c r="O902" i="1"/>
  <c r="T1005" i="1"/>
  <c r="A1005" i="1" l="1"/>
  <c r="H1004" i="1"/>
  <c r="G947" i="1"/>
  <c r="U949" i="1"/>
  <c r="L947" i="1"/>
  <c r="N904" i="1"/>
  <c r="O903" i="1"/>
  <c r="K950" i="1"/>
  <c r="E950" i="1" s="1"/>
  <c r="I950" i="1"/>
  <c r="J951" i="1" s="1"/>
  <c r="D948" i="1"/>
  <c r="F948" i="1" s="1"/>
  <c r="T1006" i="1"/>
  <c r="L948" i="1" l="1"/>
  <c r="G948" i="1"/>
  <c r="A1006" i="1"/>
  <c r="H1005" i="1"/>
  <c r="K951" i="1"/>
  <c r="E951" i="1" s="1"/>
  <c r="I951" i="1"/>
  <c r="J952" i="1" s="1"/>
  <c r="N905" i="1"/>
  <c r="O904" i="1"/>
  <c r="U950" i="1"/>
  <c r="D949" i="1"/>
  <c r="F949" i="1" s="1"/>
  <c r="T1007" i="1"/>
  <c r="A1007" i="1" l="1"/>
  <c r="H1006" i="1"/>
  <c r="L949" i="1"/>
  <c r="G949" i="1"/>
  <c r="N906" i="1"/>
  <c r="O905" i="1"/>
  <c r="K952" i="1"/>
  <c r="E952" i="1" s="1"/>
  <c r="I952" i="1"/>
  <c r="J953" i="1" s="1"/>
  <c r="D950" i="1"/>
  <c r="F950" i="1" s="1"/>
  <c r="U951" i="1"/>
  <c r="T1008" i="1"/>
  <c r="H1007" i="1" l="1"/>
  <c r="A1008" i="1"/>
  <c r="G950" i="1"/>
  <c r="L950" i="1"/>
  <c r="I953" i="1"/>
  <c r="J954" i="1" s="1"/>
  <c r="K953" i="1"/>
  <c r="E953" i="1" s="1"/>
  <c r="U952" i="1"/>
  <c r="D951" i="1"/>
  <c r="F951" i="1" s="1"/>
  <c r="N907" i="1"/>
  <c r="O906" i="1"/>
  <c r="T1009" i="1"/>
  <c r="A1009" i="1" l="1"/>
  <c r="H1008" i="1"/>
  <c r="L951" i="1"/>
  <c r="D952" i="1"/>
  <c r="F952" i="1" s="1"/>
  <c r="N908" i="1"/>
  <c r="O907" i="1"/>
  <c r="U953" i="1"/>
  <c r="I954" i="1"/>
  <c r="J955" i="1" s="1"/>
  <c r="K954" i="1"/>
  <c r="E954" i="1" s="1"/>
  <c r="G951" i="1"/>
  <c r="T1010" i="1"/>
  <c r="G952" i="1" l="1"/>
  <c r="H1009" i="1"/>
  <c r="A1010" i="1"/>
  <c r="L952" i="1"/>
  <c r="N909" i="1"/>
  <c r="O908" i="1"/>
  <c r="U954" i="1"/>
  <c r="D953" i="1"/>
  <c r="F953" i="1" s="1"/>
  <c r="K955" i="1"/>
  <c r="E955" i="1" s="1"/>
  <c r="I955" i="1"/>
  <c r="J956" i="1" s="1"/>
  <c r="T1011" i="1"/>
  <c r="H1010" i="1" l="1"/>
  <c r="A1011" i="1"/>
  <c r="G953" i="1"/>
  <c r="L953" i="1"/>
  <c r="D954" i="1"/>
  <c r="F954" i="1" s="1"/>
  <c r="U955" i="1"/>
  <c r="N910" i="1"/>
  <c r="O909" i="1"/>
  <c r="K956" i="1"/>
  <c r="E956" i="1" s="1"/>
  <c r="I956" i="1"/>
  <c r="J957" i="1" s="1"/>
  <c r="T1012" i="1"/>
  <c r="A1012" i="1" l="1"/>
  <c r="H1011" i="1"/>
  <c r="L954" i="1"/>
  <c r="N911" i="1"/>
  <c r="O910" i="1"/>
  <c r="I957" i="1"/>
  <c r="J958" i="1" s="1"/>
  <c r="K957" i="1"/>
  <c r="E957" i="1" s="1"/>
  <c r="D955" i="1"/>
  <c r="F955" i="1" s="1"/>
  <c r="G954" i="1"/>
  <c r="U956" i="1"/>
  <c r="T1013" i="1"/>
  <c r="H1012" i="1" l="1"/>
  <c r="A1013" i="1"/>
  <c r="L955" i="1"/>
  <c r="G955" i="1"/>
  <c r="D956" i="1"/>
  <c r="F956" i="1" s="1"/>
  <c r="U957" i="1"/>
  <c r="K958" i="1"/>
  <c r="E958" i="1" s="1"/>
  <c r="I958" i="1"/>
  <c r="J959" i="1" s="1"/>
  <c r="N912" i="1"/>
  <c r="O911" i="1"/>
  <c r="T1014" i="1"/>
  <c r="L956" i="1" l="1"/>
  <c r="H1013" i="1"/>
  <c r="A1014" i="1"/>
  <c r="G956" i="1"/>
  <c r="K959" i="1"/>
  <c r="E959" i="1" s="1"/>
  <c r="I959" i="1"/>
  <c r="J960" i="1" s="1"/>
  <c r="U958" i="1"/>
  <c r="N913" i="1"/>
  <c r="O912" i="1"/>
  <c r="D957" i="1"/>
  <c r="F957" i="1" s="1"/>
  <c r="T1015" i="1"/>
  <c r="A1015" i="1" l="1"/>
  <c r="H1014" i="1"/>
  <c r="G957" i="1"/>
  <c r="L957" i="1"/>
  <c r="N914" i="1"/>
  <c r="O913" i="1"/>
  <c r="D958" i="1"/>
  <c r="F958" i="1" s="1"/>
  <c r="K960" i="1"/>
  <c r="E960" i="1" s="1"/>
  <c r="I960" i="1"/>
  <c r="J961" i="1" s="1"/>
  <c r="U959" i="1"/>
  <c r="T1016" i="1"/>
  <c r="G958" i="1" l="1"/>
  <c r="L958" i="1"/>
  <c r="A1016" i="1"/>
  <c r="H1015" i="1"/>
  <c r="K961" i="1"/>
  <c r="E961" i="1" s="1"/>
  <c r="I961" i="1"/>
  <c r="J962" i="1" s="1"/>
  <c r="N915" i="1"/>
  <c r="O914" i="1"/>
  <c r="D959" i="1"/>
  <c r="F959" i="1" s="1"/>
  <c r="U960" i="1"/>
  <c r="T1017" i="1"/>
  <c r="H1016" i="1" l="1"/>
  <c r="A1017" i="1"/>
  <c r="L959" i="1"/>
  <c r="G959" i="1"/>
  <c r="N916" i="1"/>
  <c r="O915" i="1"/>
  <c r="K962" i="1"/>
  <c r="E962" i="1" s="1"/>
  <c r="I962" i="1"/>
  <c r="J963" i="1" s="1"/>
  <c r="D960" i="1"/>
  <c r="F960" i="1" s="1"/>
  <c r="U961" i="1"/>
  <c r="T1018" i="1"/>
  <c r="A1018" i="1" l="1"/>
  <c r="H1017" i="1"/>
  <c r="I963" i="1"/>
  <c r="J964" i="1" s="1"/>
  <c r="K963" i="1"/>
  <c r="E963" i="1" s="1"/>
  <c r="U962" i="1"/>
  <c r="D961" i="1"/>
  <c r="F961" i="1" s="1"/>
  <c r="L960" i="1"/>
  <c r="G960" i="1"/>
  <c r="N917" i="1"/>
  <c r="O916" i="1"/>
  <c r="T1019" i="1"/>
  <c r="U963" i="1" l="1"/>
  <c r="A1019" i="1"/>
  <c r="H1018" i="1"/>
  <c r="D962" i="1"/>
  <c r="F962" i="1" s="1"/>
  <c r="N918" i="1"/>
  <c r="O917" i="1"/>
  <c r="I964" i="1"/>
  <c r="J965" i="1" s="1"/>
  <c r="K964" i="1"/>
  <c r="E964" i="1" s="1"/>
  <c r="L961" i="1"/>
  <c r="G961" i="1"/>
  <c r="T1020" i="1"/>
  <c r="L962" i="1" l="1"/>
  <c r="A1020" i="1"/>
  <c r="H1019" i="1"/>
  <c r="G962" i="1"/>
  <c r="N919" i="1"/>
  <c r="O918" i="1"/>
  <c r="U964" i="1"/>
  <c r="K965" i="1"/>
  <c r="E965" i="1" s="1"/>
  <c r="I965" i="1"/>
  <c r="J966" i="1" s="1"/>
  <c r="D963" i="1"/>
  <c r="F963" i="1" s="1"/>
  <c r="T1021" i="1"/>
  <c r="L963" i="1" l="1"/>
  <c r="G963" i="1"/>
  <c r="H1020" i="1"/>
  <c r="A1021" i="1"/>
  <c r="D964" i="1"/>
  <c r="F964" i="1" s="1"/>
  <c r="N920" i="1"/>
  <c r="O919" i="1"/>
  <c r="U965" i="1"/>
  <c r="K966" i="1"/>
  <c r="E966" i="1" s="1"/>
  <c r="I966" i="1"/>
  <c r="J967" i="1" s="1"/>
  <c r="T1022" i="1"/>
  <c r="A1022" i="1" l="1"/>
  <c r="H1021" i="1"/>
  <c r="G964" i="1"/>
  <c r="L964" i="1"/>
  <c r="D965" i="1"/>
  <c r="F965" i="1" s="1"/>
  <c r="K967" i="1"/>
  <c r="E967" i="1" s="1"/>
  <c r="I967" i="1"/>
  <c r="J968" i="1" s="1"/>
  <c r="U966" i="1"/>
  <c r="N921" i="1"/>
  <c r="O920" i="1"/>
  <c r="T1023" i="1"/>
  <c r="G965" i="1" l="1"/>
  <c r="L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L970" i="1"/>
  <c r="T1029" i="1"/>
  <c r="G971" i="1" l="1"/>
  <c r="A1029" i="1"/>
  <c r="H1028" i="1"/>
  <c r="F971" i="1"/>
  <c r="I974" i="1"/>
  <c r="J975" i="1" s="1"/>
  <c r="K974" i="1"/>
  <c r="E974" i="1" s="1"/>
  <c r="U973" i="1"/>
  <c r="D972" i="1"/>
  <c r="G972" i="1" s="1"/>
  <c r="N928" i="1"/>
  <c r="O927" i="1"/>
  <c r="T1030" i="1"/>
  <c r="A1030" i="1" l="1"/>
  <c r="H1029" i="1"/>
  <c r="L972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N930" i="1"/>
  <c r="O929" i="1"/>
  <c r="G973" i="1"/>
  <c r="U975" i="1"/>
  <c r="T1032" i="1"/>
  <c r="F974" i="1" l="1"/>
  <c r="A1032" i="1"/>
  <c r="H1031" i="1"/>
  <c r="D975" i="1"/>
  <c r="I977" i="1"/>
  <c r="J978" i="1" s="1"/>
  <c r="K977" i="1"/>
  <c r="E977" i="1" s="1"/>
  <c r="L974" i="1"/>
  <c r="U976" i="1"/>
  <c r="N931" i="1"/>
  <c r="O930" i="1"/>
  <c r="G974" i="1"/>
  <c r="T1033" i="1"/>
  <c r="F975" i="1" l="1"/>
  <c r="A1033" i="1"/>
  <c r="H1032" i="1"/>
  <c r="G975" i="1"/>
  <c r="L975" i="1"/>
  <c r="K978" i="1"/>
  <c r="E978" i="1" s="1"/>
  <c r="I978" i="1"/>
  <c r="J979" i="1" s="1"/>
  <c r="N932" i="1"/>
  <c r="O931" i="1"/>
  <c r="D976" i="1"/>
  <c r="U977" i="1"/>
  <c r="T1034" i="1"/>
  <c r="F976" i="1" l="1"/>
  <c r="H1033" i="1"/>
  <c r="A1034" i="1"/>
  <c r="G976" i="1"/>
  <c r="K979" i="1"/>
  <c r="E979" i="1" s="1"/>
  <c r="I979" i="1"/>
  <c r="J980" i="1" s="1"/>
  <c r="D977" i="1"/>
  <c r="N933" i="1"/>
  <c r="O932" i="1"/>
  <c r="L976" i="1"/>
  <c r="U978" i="1"/>
  <c r="T1035" i="1"/>
  <c r="F977" i="1" l="1"/>
  <c r="G977" i="1"/>
  <c r="A1035" i="1"/>
  <c r="H1034" i="1"/>
  <c r="L977" i="1"/>
  <c r="D978" i="1"/>
  <c r="K980" i="1"/>
  <c r="E980" i="1" s="1"/>
  <c r="I980" i="1"/>
  <c r="J981" i="1" s="1"/>
  <c r="N934" i="1"/>
  <c r="O933" i="1"/>
  <c r="U979" i="1"/>
  <c r="T1036" i="1"/>
  <c r="F978" i="1" l="1"/>
  <c r="G978" i="1"/>
  <c r="L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H1036" i="1"/>
  <c r="A1037" i="1"/>
  <c r="G979" i="1"/>
  <c r="L979" i="1"/>
  <c r="K982" i="1"/>
  <c r="E982" i="1" s="1"/>
  <c r="I982" i="1"/>
  <c r="J983" i="1" s="1"/>
  <c r="N936" i="1"/>
  <c r="O935" i="1"/>
  <c r="D980" i="1"/>
  <c r="U981" i="1"/>
  <c r="T1038" i="1"/>
  <c r="F980" i="1" l="1"/>
  <c r="A1038" i="1"/>
  <c r="H1037" i="1"/>
  <c r="L980" i="1"/>
  <c r="G980" i="1"/>
  <c r="N937" i="1"/>
  <c r="O936" i="1"/>
  <c r="K983" i="1"/>
  <c r="E983" i="1" s="1"/>
  <c r="I983" i="1"/>
  <c r="J984" i="1" s="1"/>
  <c r="D981" i="1"/>
  <c r="U982" i="1"/>
  <c r="T1039" i="1"/>
  <c r="F981" i="1" l="1"/>
  <c r="A1039" i="1"/>
  <c r="H1038" i="1"/>
  <c r="G981" i="1"/>
  <c r="L981" i="1"/>
  <c r="D982" i="1"/>
  <c r="K984" i="1"/>
  <c r="E984" i="1" s="1"/>
  <c r="I984" i="1"/>
  <c r="J985" i="1" s="1"/>
  <c r="U983" i="1"/>
  <c r="N938" i="1"/>
  <c r="O937" i="1"/>
  <c r="T1040" i="1"/>
  <c r="F982" i="1" l="1"/>
  <c r="L982" i="1"/>
  <c r="G982" i="1"/>
  <c r="A1040" i="1"/>
  <c r="H1039" i="1"/>
  <c r="U984" i="1"/>
  <c r="N939" i="1"/>
  <c r="O938" i="1"/>
  <c r="D983" i="1"/>
  <c r="K985" i="1"/>
  <c r="E985" i="1" s="1"/>
  <c r="I985" i="1"/>
  <c r="J986" i="1" s="1"/>
  <c r="T1041" i="1"/>
  <c r="F983" i="1" l="1"/>
  <c r="A1041" i="1"/>
  <c r="H1040" i="1"/>
  <c r="G983" i="1"/>
  <c r="K986" i="1"/>
  <c r="E986" i="1" s="1"/>
  <c r="I986" i="1"/>
  <c r="J987" i="1" s="1"/>
  <c r="N940" i="1"/>
  <c r="O939" i="1"/>
  <c r="U985" i="1"/>
  <c r="D984" i="1"/>
  <c r="L983" i="1"/>
  <c r="T1042" i="1"/>
  <c r="F984" i="1" l="1"/>
  <c r="G984" i="1"/>
  <c r="L984" i="1"/>
  <c r="A1042" i="1"/>
  <c r="H1041" i="1"/>
  <c r="K987" i="1"/>
  <c r="E987" i="1" s="1"/>
  <c r="I987" i="1"/>
  <c r="J988" i="1" s="1"/>
  <c r="N941" i="1"/>
  <c r="O940" i="1"/>
  <c r="U986" i="1"/>
  <c r="D985" i="1"/>
  <c r="T1043" i="1"/>
  <c r="F985" i="1" l="1"/>
  <c r="A1043" i="1"/>
  <c r="H1042" i="1"/>
  <c r="L985" i="1"/>
  <c r="G985" i="1"/>
  <c r="N942" i="1"/>
  <c r="O941" i="1"/>
  <c r="K988" i="1"/>
  <c r="E988" i="1" s="1"/>
  <c r="I988" i="1"/>
  <c r="J989" i="1" s="1"/>
  <c r="U987" i="1"/>
  <c r="D986" i="1"/>
  <c r="T1044" i="1"/>
  <c r="F986" i="1" l="1"/>
  <c r="G986" i="1"/>
  <c r="L986" i="1"/>
  <c r="A1044" i="1"/>
  <c r="H1043" i="1"/>
  <c r="D987" i="1"/>
  <c r="I989" i="1"/>
  <c r="J990" i="1" s="1"/>
  <c r="K989" i="1"/>
  <c r="E989" i="1" s="1"/>
  <c r="U988" i="1"/>
  <c r="N943" i="1"/>
  <c r="O942" i="1"/>
  <c r="T1045" i="1"/>
  <c r="F987" i="1" l="1"/>
  <c r="G987" i="1"/>
  <c r="H1044" i="1"/>
  <c r="A1045" i="1"/>
  <c r="U989" i="1"/>
  <c r="N944" i="1"/>
  <c r="O943" i="1"/>
  <c r="I990" i="1"/>
  <c r="J991" i="1" s="1"/>
  <c r="K990" i="1"/>
  <c r="E990" i="1" s="1"/>
  <c r="D988" i="1"/>
  <c r="L987" i="1"/>
  <c r="T1046" i="1"/>
  <c r="F988" i="1" l="1"/>
  <c r="H1045" i="1"/>
  <c r="A1046" i="1"/>
  <c r="L988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L991" i="1"/>
  <c r="N948" i="1"/>
  <c r="O947" i="1"/>
  <c r="D992" i="1"/>
  <c r="G991" i="1"/>
  <c r="U993" i="1"/>
  <c r="T1050" i="1"/>
  <c r="F992" i="1" l="1"/>
  <c r="A1050" i="1"/>
  <c r="H1049" i="1"/>
  <c r="U994" i="1"/>
  <c r="L992" i="1"/>
  <c r="N949" i="1"/>
  <c r="O948" i="1"/>
  <c r="K995" i="1"/>
  <c r="E995" i="1" s="1"/>
  <c r="I995" i="1"/>
  <c r="J996" i="1" s="1"/>
  <c r="G992" i="1"/>
  <c r="D993" i="1"/>
  <c r="T1051" i="1"/>
  <c r="F993" i="1" l="1"/>
  <c r="L993" i="1"/>
  <c r="G993" i="1"/>
  <c r="A1051" i="1"/>
  <c r="H1050" i="1"/>
  <c r="K996" i="1"/>
  <c r="E996" i="1" s="1"/>
  <c r="I996" i="1"/>
  <c r="J997" i="1" s="1"/>
  <c r="U995" i="1"/>
  <c r="D994" i="1"/>
  <c r="N950" i="1"/>
  <c r="O949" i="1"/>
  <c r="T1052" i="1"/>
  <c r="F994" i="1" l="1"/>
  <c r="L994" i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G996" i="1" s="1"/>
  <c r="U997" i="1"/>
  <c r="T1054" i="1"/>
  <c r="A1054" i="1" l="1"/>
  <c r="H1053" i="1"/>
  <c r="L996" i="1"/>
  <c r="F996" i="1"/>
  <c r="D997" i="1"/>
  <c r="K999" i="1"/>
  <c r="E999" i="1" s="1"/>
  <c r="U998" i="1"/>
  <c r="I999" i="1"/>
  <c r="J1000" i="1" s="1"/>
  <c r="N953" i="1"/>
  <c r="O952" i="1"/>
  <c r="T1055" i="1"/>
  <c r="F997" i="1" l="1"/>
  <c r="L997" i="1"/>
  <c r="A1055" i="1"/>
  <c r="H1054" i="1"/>
  <c r="D998" i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L998" i="1"/>
  <c r="N955" i="1"/>
  <c r="O954" i="1"/>
  <c r="K1001" i="1"/>
  <c r="E1001" i="1" s="1"/>
  <c r="I1001" i="1"/>
  <c r="J1002" i="1" s="1"/>
  <c r="D999" i="1"/>
  <c r="U1000" i="1"/>
  <c r="T1057" i="1"/>
  <c r="F999" i="1" l="1"/>
  <c r="A1057" i="1"/>
  <c r="H1056" i="1"/>
  <c r="L999" i="1"/>
  <c r="I1002" i="1"/>
  <c r="J1003" i="1" s="1"/>
  <c r="D1000" i="1"/>
  <c r="K1002" i="1"/>
  <c r="E1002" i="1" s="1"/>
  <c r="U1001" i="1"/>
  <c r="G999" i="1"/>
  <c r="N956" i="1"/>
  <c r="O955" i="1"/>
  <c r="T1058" i="1"/>
  <c r="F1000" i="1" l="1"/>
  <c r="G1000" i="1"/>
  <c r="L1000" i="1"/>
  <c r="H1057" i="1"/>
  <c r="A1058" i="1"/>
  <c r="I1003" i="1"/>
  <c r="J1004" i="1" s="1"/>
  <c r="K1003" i="1"/>
  <c r="E1003" i="1" s="1"/>
  <c r="N957" i="1"/>
  <c r="O956" i="1"/>
  <c r="D1001" i="1"/>
  <c r="U1002" i="1"/>
  <c r="T1059" i="1"/>
  <c r="F1001" i="1" l="1"/>
  <c r="A1059" i="1"/>
  <c r="H1058" i="1"/>
  <c r="L1001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H1059" i="1"/>
  <c r="A1060" i="1"/>
  <c r="G1002" i="1"/>
  <c r="K1005" i="1"/>
  <c r="E1005" i="1" s="1"/>
  <c r="I1005" i="1"/>
  <c r="J1006" i="1" s="1"/>
  <c r="D1003" i="1"/>
  <c r="U1004" i="1"/>
  <c r="L1002" i="1"/>
  <c r="N959" i="1"/>
  <c r="O958" i="1"/>
  <c r="T1061" i="1"/>
  <c r="F1003" i="1" l="1"/>
  <c r="H1060" i="1"/>
  <c r="A1061" i="1"/>
  <c r="L1003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H1061" i="1"/>
  <c r="A1062" i="1"/>
  <c r="L1004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F1006" i="1" s="1"/>
  <c r="K1008" i="1"/>
  <c r="E1008" i="1" s="1"/>
  <c r="I1008" i="1"/>
  <c r="J1009" i="1" s="1"/>
  <c r="T1064" i="1"/>
  <c r="L1006" i="1" l="1"/>
  <c r="H1063" i="1"/>
  <c r="A1064" i="1"/>
  <c r="G1006" i="1"/>
  <c r="K1009" i="1"/>
  <c r="E1009" i="1" s="1"/>
  <c r="I1009" i="1"/>
  <c r="J1010" i="1" s="1"/>
  <c r="N963" i="1"/>
  <c r="O962" i="1"/>
  <c r="U1008" i="1"/>
  <c r="D1007" i="1"/>
  <c r="F1007" i="1" s="1"/>
  <c r="T1065" i="1"/>
  <c r="L1007" i="1" l="1"/>
  <c r="G1007" i="1"/>
  <c r="A1065" i="1"/>
  <c r="H1064" i="1"/>
  <c r="K1010" i="1"/>
  <c r="E1010" i="1" s="1"/>
  <c r="I1010" i="1"/>
  <c r="J1011" i="1" s="1"/>
  <c r="U1009" i="1"/>
  <c r="N964" i="1"/>
  <c r="O963" i="1"/>
  <c r="D1008" i="1"/>
  <c r="F1008" i="1" s="1"/>
  <c r="T1066" i="1"/>
  <c r="A1066" i="1" l="1"/>
  <c r="H1065" i="1"/>
  <c r="L1008" i="1"/>
  <c r="G1008" i="1"/>
  <c r="D1009" i="1"/>
  <c r="F1009" i="1" s="1"/>
  <c r="K1011" i="1"/>
  <c r="E1011" i="1" s="1"/>
  <c r="I1011" i="1"/>
  <c r="J1012" i="1" s="1"/>
  <c r="N965" i="1"/>
  <c r="O964" i="1"/>
  <c r="U1010" i="1"/>
  <c r="T1067" i="1"/>
  <c r="G1009" i="1" l="1"/>
  <c r="L1009" i="1"/>
  <c r="H1066" i="1"/>
  <c r="A1067" i="1"/>
  <c r="I1012" i="1"/>
  <c r="J1013" i="1" s="1"/>
  <c r="K1012" i="1"/>
  <c r="E1012" i="1" s="1"/>
  <c r="D1010" i="1"/>
  <c r="F1010" i="1" s="1"/>
  <c r="U1011" i="1"/>
  <c r="N966" i="1"/>
  <c r="O965" i="1"/>
  <c r="T1068" i="1"/>
  <c r="G1010" i="1" l="1"/>
  <c r="H1067" i="1"/>
  <c r="A1068" i="1"/>
  <c r="L1010" i="1"/>
  <c r="U1012" i="1"/>
  <c r="N967" i="1"/>
  <c r="O966" i="1"/>
  <c r="K1013" i="1"/>
  <c r="E1013" i="1" s="1"/>
  <c r="I1013" i="1"/>
  <c r="J1014" i="1" s="1"/>
  <c r="D1011" i="1"/>
  <c r="F1011" i="1" s="1"/>
  <c r="T1069" i="1"/>
  <c r="A1069" i="1" l="1"/>
  <c r="H1068" i="1"/>
  <c r="G1011" i="1"/>
  <c r="U1013" i="1"/>
  <c r="L1011" i="1"/>
  <c r="N968" i="1"/>
  <c r="O967" i="1"/>
  <c r="I1014" i="1"/>
  <c r="J1015" i="1" s="1"/>
  <c r="K1014" i="1"/>
  <c r="E1014" i="1" s="1"/>
  <c r="D1012" i="1"/>
  <c r="F1012" i="1" s="1"/>
  <c r="T1070" i="1"/>
  <c r="G1012" i="1" l="1"/>
  <c r="L1012" i="1"/>
  <c r="A1070" i="1"/>
  <c r="H1069" i="1"/>
  <c r="I1015" i="1"/>
  <c r="J1016" i="1" s="1"/>
  <c r="K1015" i="1"/>
  <c r="E1015" i="1" s="1"/>
  <c r="N969" i="1"/>
  <c r="O968" i="1"/>
  <c r="U1014" i="1"/>
  <c r="D1013" i="1"/>
  <c r="F1013" i="1" s="1"/>
  <c r="T1071" i="1"/>
  <c r="H1070" i="1" l="1"/>
  <c r="A1071" i="1"/>
  <c r="G1013" i="1"/>
  <c r="L1013" i="1"/>
  <c r="N970" i="1"/>
  <c r="O969" i="1"/>
  <c r="U1015" i="1"/>
  <c r="K1016" i="1"/>
  <c r="E1016" i="1" s="1"/>
  <c r="I1016" i="1"/>
  <c r="J1017" i="1" s="1"/>
  <c r="D1014" i="1"/>
  <c r="F1014" i="1" s="1"/>
  <c r="T1072" i="1"/>
  <c r="G1014" i="1" l="1"/>
  <c r="A1072" i="1"/>
  <c r="H1071" i="1"/>
  <c r="L1014" i="1"/>
  <c r="D1015" i="1"/>
  <c r="F1015" i="1" s="1"/>
  <c r="U1016" i="1"/>
  <c r="N971" i="1"/>
  <c r="O970" i="1"/>
  <c r="K1017" i="1"/>
  <c r="E1017" i="1" s="1"/>
  <c r="I1017" i="1"/>
  <c r="J1018" i="1" s="1"/>
  <c r="T1073" i="1"/>
  <c r="G1015" i="1" l="1"/>
  <c r="A1073" i="1"/>
  <c r="H1072" i="1"/>
  <c r="D1016" i="1"/>
  <c r="F1016" i="1" s="1"/>
  <c r="K1018" i="1"/>
  <c r="E1018" i="1" s="1"/>
  <c r="I1018" i="1"/>
  <c r="J1019" i="1" s="1"/>
  <c r="L1015" i="1"/>
  <c r="N972" i="1"/>
  <c r="O971" i="1"/>
  <c r="U1017" i="1"/>
  <c r="T1074" i="1"/>
  <c r="L1016" i="1" l="1"/>
  <c r="G1016" i="1"/>
  <c r="H1073" i="1"/>
  <c r="A1074" i="1"/>
  <c r="K1019" i="1"/>
  <c r="E1019" i="1" s="1"/>
  <c r="I1019" i="1"/>
  <c r="J1020" i="1" s="1"/>
  <c r="D1017" i="1"/>
  <c r="F1017" i="1" s="1"/>
  <c r="U1018" i="1"/>
  <c r="N973" i="1"/>
  <c r="O972" i="1"/>
  <c r="T1075" i="1"/>
  <c r="G1017" i="1" l="1"/>
  <c r="L1017" i="1"/>
  <c r="A1075" i="1"/>
  <c r="H1074" i="1"/>
  <c r="D1018" i="1"/>
  <c r="F1018" i="1" s="1"/>
  <c r="K1020" i="1"/>
  <c r="E1020" i="1" s="1"/>
  <c r="I1020" i="1"/>
  <c r="J1021" i="1" s="1"/>
  <c r="N974" i="1"/>
  <c r="O973" i="1"/>
  <c r="U1019" i="1"/>
  <c r="T1076" i="1"/>
  <c r="L1018" i="1" l="1"/>
  <c r="G1018" i="1"/>
  <c r="H1075" i="1"/>
  <c r="A1076" i="1"/>
  <c r="U1020" i="1"/>
  <c r="N975" i="1"/>
  <c r="O974" i="1"/>
  <c r="D1019" i="1"/>
  <c r="F1019" i="1" s="1"/>
  <c r="K1021" i="1"/>
  <c r="E1021" i="1" s="1"/>
  <c r="I1021" i="1"/>
  <c r="J1022" i="1" s="1"/>
  <c r="T1077" i="1"/>
  <c r="L1019" i="1" l="1"/>
  <c r="H1076" i="1"/>
  <c r="A1077" i="1"/>
  <c r="N976" i="1"/>
  <c r="O975" i="1"/>
  <c r="U1021" i="1"/>
  <c r="I1022" i="1"/>
  <c r="J1023" i="1" s="1"/>
  <c r="K1022" i="1"/>
  <c r="E1022" i="1" s="1"/>
  <c r="G1019" i="1"/>
  <c r="D1020" i="1"/>
  <c r="F1020" i="1" s="1"/>
  <c r="T1078" i="1"/>
  <c r="H1077" i="1" l="1"/>
  <c r="A1078" i="1"/>
  <c r="L1020" i="1"/>
  <c r="G1020" i="1"/>
  <c r="K1023" i="1"/>
  <c r="E1023" i="1" s="1"/>
  <c r="I1023" i="1"/>
  <c r="J1024" i="1" s="1"/>
  <c r="D1021" i="1"/>
  <c r="F1021" i="1" s="1"/>
  <c r="U1022" i="1"/>
  <c r="N977" i="1"/>
  <c r="O976" i="1"/>
  <c r="T1079" i="1"/>
  <c r="H1078" i="1" l="1"/>
  <c r="A1079" i="1"/>
  <c r="N978" i="1"/>
  <c r="O977" i="1"/>
  <c r="D1022" i="1"/>
  <c r="F1022" i="1" s="1"/>
  <c r="I1024" i="1"/>
  <c r="J1025" i="1" s="1"/>
  <c r="K1024" i="1"/>
  <c r="E1024" i="1" s="1"/>
  <c r="G1021" i="1"/>
  <c r="U1023" i="1"/>
  <c r="L1021" i="1"/>
  <c r="T1080" i="1"/>
  <c r="A1080" i="1" l="1"/>
  <c r="H1079" i="1"/>
  <c r="I1025" i="1"/>
  <c r="J1026" i="1" s="1"/>
  <c r="L1022" i="1"/>
  <c r="G1022" i="1"/>
  <c r="D1023" i="1"/>
  <c r="F1023" i="1" s="1"/>
  <c r="K1025" i="1"/>
  <c r="E1025" i="1" s="1"/>
  <c r="U1024" i="1"/>
  <c r="N979" i="1"/>
  <c r="O978" i="1"/>
  <c r="T1081" i="1"/>
  <c r="L1023" i="1" l="1"/>
  <c r="H1080" i="1"/>
  <c r="A1081" i="1"/>
  <c r="G1023" i="1"/>
  <c r="D1024" i="1"/>
  <c r="F1024" i="1" s="1"/>
  <c r="K1026" i="1"/>
  <c r="E1026" i="1" s="1"/>
  <c r="I1026" i="1"/>
  <c r="J1027" i="1" s="1"/>
  <c r="N980" i="1"/>
  <c r="O979" i="1"/>
  <c r="U1025" i="1"/>
  <c r="T1082" i="1"/>
  <c r="A1082" i="1" l="1"/>
  <c r="H1081" i="1"/>
  <c r="G1024" i="1"/>
  <c r="D1025" i="1"/>
  <c r="F1025" i="1" s="1"/>
  <c r="N981" i="1"/>
  <c r="O980" i="1"/>
  <c r="U1026" i="1"/>
  <c r="I1027" i="1"/>
  <c r="J1028" i="1" s="1"/>
  <c r="K1027" i="1"/>
  <c r="E1027" i="1" s="1"/>
  <c r="L1024" i="1"/>
  <c r="T1083" i="1"/>
  <c r="G1025" i="1" l="1"/>
  <c r="L1025" i="1"/>
  <c r="A1083" i="1"/>
  <c r="H1082" i="1"/>
  <c r="D1026" i="1"/>
  <c r="F1026" i="1" s="1"/>
  <c r="N982" i="1"/>
  <c r="O981" i="1"/>
  <c r="U1027" i="1"/>
  <c r="I1028" i="1"/>
  <c r="J1029" i="1" s="1"/>
  <c r="K1028" i="1"/>
  <c r="E1028" i="1" s="1"/>
  <c r="T1084" i="1"/>
  <c r="A1084" i="1" l="1"/>
  <c r="H1083" i="1"/>
  <c r="G1026" i="1"/>
  <c r="L1026" i="1"/>
  <c r="N983" i="1"/>
  <c r="O982" i="1"/>
  <c r="I1029" i="1"/>
  <c r="J1030" i="1" s="1"/>
  <c r="K1029" i="1"/>
  <c r="E1029" i="1" s="1"/>
  <c r="U1028" i="1"/>
  <c r="D1027" i="1"/>
  <c r="F1027" i="1" s="1"/>
  <c r="T1085" i="1"/>
  <c r="L1027" i="1" l="1"/>
  <c r="G1027" i="1"/>
  <c r="A1085" i="1"/>
  <c r="H1084" i="1"/>
  <c r="U1029" i="1"/>
  <c r="K1030" i="1"/>
  <c r="E1030" i="1" s="1"/>
  <c r="I1030" i="1"/>
  <c r="J1031" i="1" s="1"/>
  <c r="D1028" i="1"/>
  <c r="F1028" i="1" s="1"/>
  <c r="N984" i="1"/>
  <c r="O983" i="1"/>
  <c r="T1086" i="1"/>
  <c r="G1028" i="1" l="1"/>
  <c r="H1085" i="1"/>
  <c r="A1086" i="1"/>
  <c r="N985" i="1"/>
  <c r="O984" i="1"/>
  <c r="K1031" i="1"/>
  <c r="E1031" i="1" s="1"/>
  <c r="I1031" i="1"/>
  <c r="J1032" i="1" s="1"/>
  <c r="L1028" i="1"/>
  <c r="U1030" i="1"/>
  <c r="D1029" i="1"/>
  <c r="F1029" i="1" s="1"/>
  <c r="T1087" i="1"/>
  <c r="A1087" i="1" l="1"/>
  <c r="H1086" i="1"/>
  <c r="G1029" i="1"/>
  <c r="L1029" i="1"/>
  <c r="I1032" i="1"/>
  <c r="J1033" i="1" s="1"/>
  <c r="K1032" i="1"/>
  <c r="E1032" i="1" s="1"/>
  <c r="U1031" i="1"/>
  <c r="D1030" i="1"/>
  <c r="F1030" i="1" s="1"/>
  <c r="N986" i="1"/>
  <c r="O985" i="1"/>
  <c r="T1088" i="1"/>
  <c r="A1088" i="1" l="1"/>
  <c r="H1087" i="1"/>
  <c r="G1030" i="1"/>
  <c r="L1030" i="1"/>
  <c r="D1031" i="1"/>
  <c r="F1031" i="1" s="1"/>
  <c r="U1032" i="1"/>
  <c r="K1033" i="1"/>
  <c r="E1033" i="1" s="1"/>
  <c r="I1033" i="1"/>
  <c r="J1034" i="1" s="1"/>
  <c r="N987" i="1"/>
  <c r="O986" i="1"/>
  <c r="T1089" i="1"/>
  <c r="A1089" i="1" l="1"/>
  <c r="H1088" i="1"/>
  <c r="L1031" i="1"/>
  <c r="G1031" i="1"/>
  <c r="U1033" i="1"/>
  <c r="D1032" i="1"/>
  <c r="F1032" i="1" s="1"/>
  <c r="N988" i="1"/>
  <c r="O987" i="1"/>
  <c r="K1034" i="1"/>
  <c r="E1034" i="1" s="1"/>
  <c r="I1034" i="1"/>
  <c r="J1035" i="1" s="1"/>
  <c r="T1090" i="1"/>
  <c r="G1032" i="1" l="1"/>
  <c r="A1090" i="1"/>
  <c r="H1089" i="1"/>
  <c r="L1032" i="1"/>
  <c r="K1035" i="1"/>
  <c r="E1035" i="1" s="1"/>
  <c r="I1035" i="1"/>
  <c r="J1036" i="1" s="1"/>
  <c r="N989" i="1"/>
  <c r="O988" i="1"/>
  <c r="U1034" i="1"/>
  <c r="D1033" i="1"/>
  <c r="F1033" i="1" s="1"/>
  <c r="T1091" i="1"/>
  <c r="G1033" i="1" l="1"/>
  <c r="L1033" i="1"/>
  <c r="A1091" i="1"/>
  <c r="H1090" i="1"/>
  <c r="D1034" i="1"/>
  <c r="F1034" i="1" s="1"/>
  <c r="N990" i="1"/>
  <c r="O989" i="1"/>
  <c r="I1036" i="1"/>
  <c r="J1037" i="1" s="1"/>
  <c r="K1036" i="1"/>
  <c r="E1036" i="1" s="1"/>
  <c r="U1035" i="1"/>
  <c r="T1092" i="1"/>
  <c r="G1034" i="1" l="1"/>
  <c r="L1034" i="1"/>
  <c r="A1092" i="1"/>
  <c r="H1091" i="1"/>
  <c r="I1037" i="1"/>
  <c r="J1038" i="1" s="1"/>
  <c r="N991" i="1"/>
  <c r="O990" i="1"/>
  <c r="D1035" i="1"/>
  <c r="F1035" i="1" s="1"/>
  <c r="K1037" i="1"/>
  <c r="E1037" i="1" s="1"/>
  <c r="U1036" i="1"/>
  <c r="T1093" i="1"/>
  <c r="H1092" i="1" l="1"/>
  <c r="A1093" i="1"/>
  <c r="G1035" i="1"/>
  <c r="D1036" i="1"/>
  <c r="F1036" i="1" s="1"/>
  <c r="I1038" i="1"/>
  <c r="J1039" i="1" s="1"/>
  <c r="K1038" i="1"/>
  <c r="E1038" i="1" s="1"/>
  <c r="N992" i="1"/>
  <c r="O991" i="1"/>
  <c r="U1037" i="1"/>
  <c r="L1035" i="1"/>
  <c r="T1094" i="1"/>
  <c r="L1036" i="1" l="1"/>
  <c r="G1036" i="1"/>
  <c r="A1094" i="1"/>
  <c r="H1093" i="1"/>
  <c r="U1038" i="1"/>
  <c r="K1039" i="1"/>
  <c r="E1039" i="1" s="1"/>
  <c r="I1039" i="1"/>
  <c r="J1040" i="1" s="1"/>
  <c r="N993" i="1"/>
  <c r="O992" i="1"/>
  <c r="D1037" i="1"/>
  <c r="F1037" i="1" s="1"/>
  <c r="T1095" i="1"/>
  <c r="G1037" i="1" l="1"/>
  <c r="L1037" i="1"/>
  <c r="H1094" i="1"/>
  <c r="A1095" i="1"/>
  <c r="I1040" i="1"/>
  <c r="J1041" i="1" s="1"/>
  <c r="K1040" i="1"/>
  <c r="E1040" i="1" s="1"/>
  <c r="U1039" i="1"/>
  <c r="N994" i="1"/>
  <c r="O993" i="1"/>
  <c r="D1038" i="1"/>
  <c r="F1038" i="1" s="1"/>
  <c r="T1096" i="1"/>
  <c r="A1096" i="1" l="1"/>
  <c r="H1095" i="1"/>
  <c r="G1038" i="1"/>
  <c r="L1038" i="1"/>
  <c r="U1040" i="1"/>
  <c r="D1039" i="1"/>
  <c r="F1039" i="1" s="1"/>
  <c r="K1041" i="1"/>
  <c r="E1041" i="1" s="1"/>
  <c r="I1041" i="1"/>
  <c r="J1042" i="1" s="1"/>
  <c r="N995" i="1"/>
  <c r="O994" i="1"/>
  <c r="T1097" i="1"/>
  <c r="L1039" i="1" l="1"/>
  <c r="G1039" i="1"/>
  <c r="H1096" i="1"/>
  <c r="A1097" i="1"/>
  <c r="I1042" i="1"/>
  <c r="J1043" i="1" s="1"/>
  <c r="K1042" i="1"/>
  <c r="E1042" i="1" s="1"/>
  <c r="U1041" i="1"/>
  <c r="N996" i="1"/>
  <c r="O995" i="1"/>
  <c r="D1040" i="1"/>
  <c r="F1040" i="1" s="1"/>
  <c r="T1098" i="1"/>
  <c r="A1098" i="1" l="1"/>
  <c r="H1097" i="1"/>
  <c r="G1040" i="1"/>
  <c r="U1042" i="1"/>
  <c r="I1043" i="1"/>
  <c r="J1044" i="1" s="1"/>
  <c r="K1043" i="1"/>
  <c r="E1043" i="1" s="1"/>
  <c r="L1040" i="1"/>
  <c r="N997" i="1"/>
  <c r="O996" i="1"/>
  <c r="D1041" i="1"/>
  <c r="F1041" i="1" s="1"/>
  <c r="T1099" i="1"/>
  <c r="L1041" i="1" l="1"/>
  <c r="G1041" i="1"/>
  <c r="A1099" i="1"/>
  <c r="H1098" i="1"/>
  <c r="U1043" i="1"/>
  <c r="K1044" i="1"/>
  <c r="E1044" i="1" s="1"/>
  <c r="I1044" i="1"/>
  <c r="J1045" i="1" s="1"/>
  <c r="N998" i="1"/>
  <c r="O997" i="1"/>
  <c r="D1042" i="1"/>
  <c r="F1042" i="1" s="1"/>
  <c r="T1100" i="1"/>
  <c r="A1100" i="1" l="1"/>
  <c r="H1099" i="1"/>
  <c r="L1042" i="1"/>
  <c r="K1045" i="1"/>
  <c r="E1045" i="1" s="1"/>
  <c r="I1045" i="1"/>
  <c r="J1046" i="1" s="1"/>
  <c r="G1042" i="1"/>
  <c r="U1044" i="1"/>
  <c r="N999" i="1"/>
  <c r="O998" i="1"/>
  <c r="D1043" i="1"/>
  <c r="F1043" i="1" s="1"/>
  <c r="T1101" i="1"/>
  <c r="L1043" i="1" l="1"/>
  <c r="H1100" i="1"/>
  <c r="A1101" i="1"/>
  <c r="K1046" i="1"/>
  <c r="E1046" i="1" s="1"/>
  <c r="I1046" i="1"/>
  <c r="J1047" i="1" s="1"/>
  <c r="N1000" i="1"/>
  <c r="O999" i="1"/>
  <c r="U1045" i="1"/>
  <c r="D1044" i="1"/>
  <c r="F1044" i="1" s="1"/>
  <c r="G1043" i="1"/>
  <c r="T1102" i="1"/>
  <c r="H1101" i="1" l="1"/>
  <c r="A1102" i="1"/>
  <c r="L1044" i="1"/>
  <c r="G1044" i="1"/>
  <c r="N1001" i="1"/>
  <c r="O1000" i="1"/>
  <c r="K1047" i="1"/>
  <c r="E1047" i="1" s="1"/>
  <c r="I1047" i="1"/>
  <c r="J1048" i="1" s="1"/>
  <c r="U1046" i="1"/>
  <c r="D1045" i="1"/>
  <c r="F1045" i="1" s="1"/>
  <c r="T1103" i="1"/>
  <c r="L1045" i="1" l="1"/>
  <c r="G1045" i="1"/>
  <c r="H1102" i="1"/>
  <c r="A1103" i="1"/>
  <c r="I1048" i="1"/>
  <c r="J1049" i="1" s="1"/>
  <c r="K1048" i="1"/>
  <c r="E1048" i="1" s="1"/>
  <c r="U1047" i="1"/>
  <c r="D1046" i="1"/>
  <c r="F1046" i="1" s="1"/>
  <c r="N1002" i="1"/>
  <c r="O1001" i="1"/>
  <c r="T1104" i="1"/>
  <c r="A1104" i="1" l="1"/>
  <c r="H1103" i="1"/>
  <c r="G1046" i="1"/>
  <c r="L1046" i="1"/>
  <c r="D1047" i="1"/>
  <c r="F1047" i="1" s="1"/>
  <c r="K1049" i="1"/>
  <c r="E1049" i="1" s="1"/>
  <c r="I1049" i="1"/>
  <c r="J1050" i="1" s="1"/>
  <c r="N1003" i="1"/>
  <c r="O1002" i="1"/>
  <c r="U1048" i="1"/>
  <c r="T1105" i="1"/>
  <c r="U1049" i="1" l="1"/>
  <c r="G1047" i="1"/>
  <c r="A1105" i="1"/>
  <c r="H1104" i="1"/>
  <c r="L1047" i="1"/>
  <c r="D1048" i="1"/>
  <c r="F1048" i="1" s="1"/>
  <c r="N1004" i="1"/>
  <c r="O1003" i="1"/>
  <c r="K1050" i="1"/>
  <c r="E1050" i="1" s="1"/>
  <c r="I1050" i="1"/>
  <c r="J1051" i="1" s="1"/>
  <c r="T1106" i="1"/>
  <c r="G1048" i="1" l="1"/>
  <c r="L1048" i="1"/>
  <c r="H1105" i="1"/>
  <c r="A1106" i="1"/>
  <c r="N1005" i="1"/>
  <c r="O1004" i="1"/>
  <c r="K1051" i="1"/>
  <c r="E1051" i="1" s="1"/>
  <c r="I1051" i="1"/>
  <c r="J1052" i="1" s="1"/>
  <c r="U1050" i="1"/>
  <c r="D1049" i="1"/>
  <c r="F1049" i="1" s="1"/>
  <c r="T1107" i="1"/>
  <c r="H1106" i="1" l="1"/>
  <c r="A1107" i="1"/>
  <c r="G1049" i="1"/>
  <c r="L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K1053" i="1"/>
  <c r="E1053" i="1" s="1"/>
  <c r="I1053" i="1"/>
  <c r="J1054" i="1" s="1"/>
  <c r="U1052" i="1"/>
  <c r="G1050" i="1"/>
  <c r="T1109" i="1"/>
  <c r="F1051" i="1" l="1"/>
  <c r="L1051" i="1"/>
  <c r="G1051" i="1"/>
  <c r="A1109" i="1"/>
  <c r="H1108" i="1"/>
  <c r="U1053" i="1"/>
  <c r="N1008" i="1"/>
  <c r="O1007" i="1"/>
  <c r="D1052" i="1"/>
  <c r="I1054" i="1"/>
  <c r="J1055" i="1" s="1"/>
  <c r="K1054" i="1"/>
  <c r="E1054" i="1" s="1"/>
  <c r="T1110" i="1"/>
  <c r="F1052" i="1" l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L1052" i="1"/>
  <c r="T1111" i="1"/>
  <c r="F1053" i="1" l="1"/>
  <c r="H1110" i="1"/>
  <c r="A1111" i="1"/>
  <c r="L1053" i="1"/>
  <c r="G1053" i="1"/>
  <c r="D1054" i="1"/>
  <c r="K1056" i="1"/>
  <c r="E1056" i="1" s="1"/>
  <c r="I1056" i="1"/>
  <c r="J1057" i="1" s="1"/>
  <c r="U1055" i="1"/>
  <c r="N1010" i="1"/>
  <c r="O1009" i="1"/>
  <c r="T1112" i="1"/>
  <c r="F1054" i="1" l="1"/>
  <c r="L1054" i="1"/>
  <c r="A1112" i="1"/>
  <c r="H1111" i="1"/>
  <c r="K1057" i="1"/>
  <c r="E1057" i="1" s="1"/>
  <c r="I1057" i="1"/>
  <c r="J1058" i="1" s="1"/>
  <c r="U1056" i="1"/>
  <c r="N1011" i="1"/>
  <c r="O1010" i="1"/>
  <c r="D1055" i="1"/>
  <c r="G1054" i="1"/>
  <c r="T1113" i="1"/>
  <c r="F1055" i="1" l="1"/>
  <c r="L1055" i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T1114" i="1"/>
  <c r="F1056" i="1" l="1"/>
  <c r="L1056" i="1"/>
  <c r="G1056" i="1"/>
  <c r="H1113" i="1"/>
  <c r="A1114" i="1"/>
  <c r="U1058" i="1"/>
  <c r="D1057" i="1"/>
  <c r="N1013" i="1"/>
  <c r="O1012" i="1"/>
  <c r="I1059" i="1"/>
  <c r="J1060" i="1" s="1"/>
  <c r="K1059" i="1"/>
  <c r="E1059" i="1" s="1"/>
  <c r="T1115" i="1"/>
  <c r="F1057" i="1" l="1"/>
  <c r="A1115" i="1"/>
  <c r="H1114" i="1"/>
  <c r="U1059" i="1"/>
  <c r="G1057" i="1"/>
  <c r="D1058" i="1"/>
  <c r="L1058" i="1" s="1"/>
  <c r="L1057" i="1"/>
  <c r="K1060" i="1"/>
  <c r="E1060" i="1" s="1"/>
  <c r="I1060" i="1"/>
  <c r="J1061" i="1" s="1"/>
  <c r="N1014" i="1"/>
  <c r="O1013" i="1"/>
  <c r="T1116" i="1"/>
  <c r="F1058" i="1" l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T1117" i="1"/>
  <c r="F1059" i="1" l="1"/>
  <c r="G1059" i="1"/>
  <c r="H1116" i="1"/>
  <c r="A1117" i="1"/>
  <c r="I1062" i="1"/>
  <c r="J1063" i="1" s="1"/>
  <c r="K1062" i="1"/>
  <c r="E1062" i="1" s="1"/>
  <c r="D1060" i="1"/>
  <c r="U1061" i="1"/>
  <c r="L1059" i="1"/>
  <c r="N1016" i="1"/>
  <c r="O1015" i="1"/>
  <c r="T1118" i="1"/>
  <c r="F1060" i="1" l="1"/>
  <c r="H1117" i="1"/>
  <c r="A1118" i="1"/>
  <c r="I1063" i="1"/>
  <c r="J1064" i="1" s="1"/>
  <c r="K1063" i="1"/>
  <c r="E1063" i="1" s="1"/>
  <c r="N1017" i="1"/>
  <c r="O1016" i="1"/>
  <c r="U1062" i="1"/>
  <c r="D1061" i="1"/>
  <c r="G1060" i="1"/>
  <c r="L1060" i="1"/>
  <c r="T1119" i="1"/>
  <c r="F1061" i="1" l="1"/>
  <c r="L1061" i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T1120" i="1"/>
  <c r="F1062" i="1" l="1"/>
  <c r="A1120" i="1"/>
  <c r="H1119" i="1"/>
  <c r="L1062" i="1"/>
  <c r="G1062" i="1"/>
  <c r="K1065" i="1"/>
  <c r="E1065" i="1" s="1"/>
  <c r="I1065" i="1"/>
  <c r="J1066" i="1" s="1"/>
  <c r="D1063" i="1"/>
  <c r="U1064" i="1"/>
  <c r="N1019" i="1"/>
  <c r="O1018" i="1"/>
  <c r="T1121" i="1"/>
  <c r="F1063" i="1" l="1"/>
  <c r="A1121" i="1"/>
  <c r="H1120" i="1"/>
  <c r="N1020" i="1"/>
  <c r="O1019" i="1"/>
  <c r="U1065" i="1"/>
  <c r="L1063" i="1"/>
  <c r="K1066" i="1"/>
  <c r="E1066" i="1" s="1"/>
  <c r="I1066" i="1"/>
  <c r="J1067" i="1" s="1"/>
  <c r="D1064" i="1"/>
  <c r="G1063" i="1"/>
  <c r="T1122" i="1"/>
  <c r="F1064" i="1" l="1"/>
  <c r="G1064" i="1"/>
  <c r="L1064" i="1"/>
  <c r="A1122" i="1"/>
  <c r="H1121" i="1"/>
  <c r="D1065" i="1"/>
  <c r="N1021" i="1"/>
  <c r="O1020" i="1"/>
  <c r="K1067" i="1"/>
  <c r="E1067" i="1" s="1"/>
  <c r="I1067" i="1"/>
  <c r="J1068" i="1" s="1"/>
  <c r="U1066" i="1"/>
  <c r="T1123" i="1"/>
  <c r="F1065" i="1" l="1"/>
  <c r="L1065" i="1"/>
  <c r="H1122" i="1"/>
  <c r="A1123" i="1"/>
  <c r="G1065" i="1"/>
  <c r="D1066" i="1"/>
  <c r="K1068" i="1"/>
  <c r="E1068" i="1" s="1"/>
  <c r="I1068" i="1"/>
  <c r="J1069" i="1" s="1"/>
  <c r="N1022" i="1"/>
  <c r="O1021" i="1"/>
  <c r="U1067" i="1"/>
  <c r="T1124" i="1"/>
  <c r="F1066" i="1" l="1"/>
  <c r="L1066" i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T1125" i="1"/>
  <c r="F1067" i="1" l="1"/>
  <c r="L1067" i="1"/>
  <c r="G1067" i="1"/>
  <c r="A1125" i="1"/>
  <c r="H1124" i="1"/>
  <c r="K1070" i="1"/>
  <c r="E1070" i="1" s="1"/>
  <c r="I1070" i="1"/>
  <c r="J1071" i="1" s="1"/>
  <c r="U1069" i="1"/>
  <c r="D1068" i="1"/>
  <c r="N1024" i="1"/>
  <c r="O1023" i="1"/>
  <c r="T1126" i="1"/>
  <c r="F1068" i="1" l="1"/>
  <c r="A1126" i="1"/>
  <c r="H1125" i="1"/>
  <c r="G1068" i="1"/>
  <c r="L1068" i="1"/>
  <c r="N1025" i="1"/>
  <c r="O1024" i="1"/>
  <c r="I1071" i="1"/>
  <c r="J1072" i="1" s="1"/>
  <c r="K1071" i="1"/>
  <c r="E1071" i="1" s="1"/>
  <c r="D1069" i="1"/>
  <c r="U1070" i="1"/>
  <c r="T1127" i="1"/>
  <c r="F1069" i="1" l="1"/>
  <c r="H1126" i="1"/>
  <c r="A1127" i="1"/>
  <c r="L1069" i="1"/>
  <c r="G1069" i="1"/>
  <c r="D1070" i="1"/>
  <c r="K1072" i="1"/>
  <c r="E1072" i="1" s="1"/>
  <c r="I1072" i="1"/>
  <c r="J1073" i="1" s="1"/>
  <c r="N1026" i="1"/>
  <c r="O1025" i="1"/>
  <c r="U1071" i="1"/>
  <c r="T1128" i="1"/>
  <c r="F1070" i="1" l="1"/>
  <c r="G1070" i="1"/>
  <c r="A1128" i="1"/>
  <c r="H1127" i="1"/>
  <c r="L1070" i="1"/>
  <c r="U1072" i="1"/>
  <c r="D1071" i="1"/>
  <c r="N1027" i="1"/>
  <c r="O1026" i="1"/>
  <c r="K1073" i="1"/>
  <c r="E1073" i="1" s="1"/>
  <c r="I1073" i="1"/>
  <c r="J1074" i="1" s="1"/>
  <c r="T1129" i="1"/>
  <c r="F1071" i="1" l="1"/>
  <c r="H1128" i="1"/>
  <c r="A1129" i="1"/>
  <c r="G1071" i="1"/>
  <c r="I1074" i="1"/>
  <c r="J1075" i="1" s="1"/>
  <c r="K1074" i="1"/>
  <c r="E1074" i="1" s="1"/>
  <c r="L1071" i="1"/>
  <c r="U1073" i="1"/>
  <c r="N1028" i="1"/>
  <c r="O1027" i="1"/>
  <c r="D1072" i="1"/>
  <c r="T1130" i="1"/>
  <c r="F1072" i="1" l="1"/>
  <c r="G1072" i="1"/>
  <c r="H1129" i="1"/>
  <c r="A1130" i="1"/>
  <c r="D1073" i="1"/>
  <c r="U1074" i="1"/>
  <c r="K1075" i="1"/>
  <c r="E1075" i="1" s="1"/>
  <c r="I1075" i="1"/>
  <c r="J1076" i="1" s="1"/>
  <c r="L1072" i="1"/>
  <c r="N1029" i="1"/>
  <c r="O1028" i="1"/>
  <c r="T1131" i="1"/>
  <c r="F1073" i="1" l="1"/>
  <c r="A1131" i="1"/>
  <c r="H1130" i="1"/>
  <c r="L1073" i="1"/>
  <c r="G1073" i="1"/>
  <c r="U1075" i="1"/>
  <c r="N1030" i="1"/>
  <c r="O1029" i="1"/>
  <c r="D1074" i="1"/>
  <c r="K1076" i="1"/>
  <c r="E1076" i="1" s="1"/>
  <c r="I1076" i="1"/>
  <c r="J1077" i="1" s="1"/>
  <c r="T1132" i="1"/>
  <c r="F1074" i="1" l="1"/>
  <c r="L1074" i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F1075" i="1" s="1"/>
  <c r="T1133" i="1"/>
  <c r="L1075" i="1" l="1"/>
  <c r="G1075" i="1"/>
  <c r="A1133" i="1"/>
  <c r="H1132" i="1"/>
  <c r="N1032" i="1"/>
  <c r="O1031" i="1"/>
  <c r="D1076" i="1"/>
  <c r="F1076" i="1" s="1"/>
  <c r="I1078" i="1"/>
  <c r="J1079" i="1" s="1"/>
  <c r="K1078" i="1"/>
  <c r="E1078" i="1" s="1"/>
  <c r="U1077" i="1"/>
  <c r="T1134" i="1"/>
  <c r="G1076" i="1" l="1"/>
  <c r="L1076" i="1"/>
  <c r="A1134" i="1"/>
  <c r="H1133" i="1"/>
  <c r="N1033" i="1"/>
  <c r="O1032" i="1"/>
  <c r="D1077" i="1"/>
  <c r="F1077" i="1" s="1"/>
  <c r="U1078" i="1"/>
  <c r="K1079" i="1"/>
  <c r="E1079" i="1" s="1"/>
  <c r="I1079" i="1"/>
  <c r="J1080" i="1" s="1"/>
  <c r="T1135" i="1"/>
  <c r="L1077" i="1" l="1"/>
  <c r="G1077" i="1"/>
  <c r="H1134" i="1"/>
  <c r="A1135" i="1"/>
  <c r="I1080" i="1"/>
  <c r="J1081" i="1" s="1"/>
  <c r="K1080" i="1"/>
  <c r="E1080" i="1" s="1"/>
  <c r="N1034" i="1"/>
  <c r="O1033" i="1"/>
  <c r="D1078" i="1"/>
  <c r="F1078" i="1" s="1"/>
  <c r="U1079" i="1"/>
  <c r="T1136" i="1"/>
  <c r="G1078" i="1" l="1"/>
  <c r="A1136" i="1"/>
  <c r="H1135" i="1"/>
  <c r="L1078" i="1"/>
  <c r="N1035" i="1"/>
  <c r="O1034" i="1"/>
  <c r="D1079" i="1"/>
  <c r="F1079" i="1" s="1"/>
  <c r="U1080" i="1"/>
  <c r="K1081" i="1"/>
  <c r="E1081" i="1" s="1"/>
  <c r="I1081" i="1"/>
  <c r="J1082" i="1" s="1"/>
  <c r="T1137" i="1"/>
  <c r="L1079" i="1" l="1"/>
  <c r="H1136" i="1"/>
  <c r="A1137" i="1"/>
  <c r="G1079" i="1"/>
  <c r="D1080" i="1"/>
  <c r="F1080" i="1" s="1"/>
  <c r="I1082" i="1"/>
  <c r="J1083" i="1" s="1"/>
  <c r="K1082" i="1"/>
  <c r="E1082" i="1" s="1"/>
  <c r="U1081" i="1"/>
  <c r="N1036" i="1"/>
  <c r="O1035" i="1"/>
  <c r="T1138" i="1"/>
  <c r="G1080" i="1" l="1"/>
  <c r="L1080" i="1"/>
  <c r="A1138" i="1"/>
  <c r="H1137" i="1"/>
  <c r="N1037" i="1"/>
  <c r="O1036" i="1"/>
  <c r="K1083" i="1"/>
  <c r="E1083" i="1" s="1"/>
  <c r="I1083" i="1"/>
  <c r="J1084" i="1" s="1"/>
  <c r="D1081" i="1"/>
  <c r="F1081" i="1" s="1"/>
  <c r="U1082" i="1"/>
  <c r="T1139" i="1"/>
  <c r="A1139" i="1" l="1"/>
  <c r="H1138" i="1"/>
  <c r="K1084" i="1"/>
  <c r="E1084" i="1" s="1"/>
  <c r="I1084" i="1"/>
  <c r="J1085" i="1" s="1"/>
  <c r="U1083" i="1"/>
  <c r="D1082" i="1"/>
  <c r="F1082" i="1" s="1"/>
  <c r="N1038" i="1"/>
  <c r="O1037" i="1"/>
  <c r="L1081" i="1"/>
  <c r="G1081" i="1"/>
  <c r="T1140" i="1"/>
  <c r="A1140" i="1" l="1"/>
  <c r="H1139" i="1"/>
  <c r="H1140" i="1" s="1"/>
  <c r="D1083" i="1"/>
  <c r="F1083" i="1" s="1"/>
  <c r="N1039" i="1"/>
  <c r="O1038" i="1"/>
  <c r="U1084" i="1"/>
  <c r="K1085" i="1"/>
  <c r="E1085" i="1" s="1"/>
  <c r="I1085" i="1"/>
  <c r="J1086" i="1" s="1"/>
  <c r="L1082" i="1"/>
  <c r="G1082" i="1"/>
  <c r="T1141" i="1"/>
  <c r="G1083" i="1" l="1"/>
  <c r="L1083" i="1"/>
  <c r="A1141" i="1"/>
  <c r="D1084" i="1"/>
  <c r="F1084" i="1" s="1"/>
  <c r="N1040" i="1"/>
  <c r="O1039" i="1"/>
  <c r="I1086" i="1"/>
  <c r="J1087" i="1" s="1"/>
  <c r="K1086" i="1"/>
  <c r="E1086" i="1" s="1"/>
  <c r="U1085" i="1"/>
  <c r="T1142" i="1"/>
  <c r="G1084" i="1" l="1"/>
  <c r="L1084" i="1"/>
  <c r="A1142" i="1"/>
  <c r="H1141" i="1"/>
  <c r="D1085" i="1"/>
  <c r="F1085" i="1" s="1"/>
  <c r="I1087" i="1"/>
  <c r="J1088" i="1" s="1"/>
  <c r="N1041" i="1"/>
  <c r="O1040" i="1"/>
  <c r="K1087" i="1"/>
  <c r="E1087" i="1" s="1"/>
  <c r="U1086" i="1"/>
  <c r="T1143" i="1"/>
  <c r="H1142" i="1" l="1"/>
  <c r="A1143" i="1"/>
  <c r="G1085" i="1"/>
  <c r="L1085" i="1"/>
  <c r="U1087" i="1"/>
  <c r="D1086" i="1"/>
  <c r="F1086" i="1" s="1"/>
  <c r="N1042" i="1"/>
  <c r="O1041" i="1"/>
  <c r="K1088" i="1"/>
  <c r="E1088" i="1" s="1"/>
  <c r="I1088" i="1"/>
  <c r="J1089" i="1" s="1"/>
  <c r="T1144" i="1"/>
  <c r="L1086" i="1" l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F1087" i="1" s="1"/>
  <c r="T1145" i="1"/>
  <c r="G1087" i="1" l="1"/>
  <c r="L1087" i="1"/>
  <c r="A1145" i="1"/>
  <c r="H1144" i="1"/>
  <c r="U1089" i="1"/>
  <c r="I1090" i="1"/>
  <c r="J1091" i="1" s="1"/>
  <c r="K1090" i="1"/>
  <c r="E1090" i="1" s="1"/>
  <c r="D1088" i="1"/>
  <c r="F1088" i="1" s="1"/>
  <c r="N1044" i="1"/>
  <c r="O1043" i="1"/>
  <c r="T1146" i="1"/>
  <c r="H1145" i="1" l="1"/>
  <c r="A1146" i="1"/>
  <c r="U1090" i="1"/>
  <c r="N1045" i="1"/>
  <c r="O1044" i="1"/>
  <c r="I1091" i="1"/>
  <c r="J1092" i="1" s="1"/>
  <c r="K1091" i="1"/>
  <c r="E1091" i="1" s="1"/>
  <c r="L1088" i="1"/>
  <c r="G1088" i="1"/>
  <c r="D1089" i="1"/>
  <c r="F1089" i="1" s="1"/>
  <c r="T1147" i="1"/>
  <c r="A1147" i="1" l="1"/>
  <c r="H1146" i="1"/>
  <c r="K1092" i="1"/>
  <c r="E1092" i="1" s="1"/>
  <c r="I1092" i="1"/>
  <c r="J1093" i="1" s="1"/>
  <c r="N1046" i="1"/>
  <c r="O1045" i="1"/>
  <c r="L1089" i="1"/>
  <c r="G1089" i="1"/>
  <c r="D1090" i="1"/>
  <c r="F1090" i="1" s="1"/>
  <c r="U1091" i="1"/>
  <c r="T1148" i="1"/>
  <c r="A1148" i="1" l="1"/>
  <c r="H1147" i="1"/>
  <c r="L1090" i="1"/>
  <c r="G1090" i="1"/>
  <c r="U1092" i="1"/>
  <c r="D1091" i="1"/>
  <c r="F1091" i="1" s="1"/>
  <c r="N1047" i="1"/>
  <c r="O1046" i="1"/>
  <c r="K1093" i="1"/>
  <c r="E1093" i="1" s="1"/>
  <c r="I1093" i="1"/>
  <c r="J1094" i="1" s="1"/>
  <c r="T1149" i="1"/>
  <c r="A1149" i="1" l="1"/>
  <c r="H1148" i="1"/>
  <c r="G1091" i="1"/>
  <c r="K1094" i="1"/>
  <c r="E1094" i="1" s="1"/>
  <c r="I1094" i="1"/>
  <c r="J1095" i="1" s="1"/>
  <c r="U1093" i="1"/>
  <c r="D1092" i="1"/>
  <c r="F1092" i="1" s="1"/>
  <c r="L1091" i="1"/>
  <c r="N1048" i="1"/>
  <c r="O1047" i="1"/>
  <c r="T1150" i="1"/>
  <c r="A1150" i="1" l="1"/>
  <c r="H1149" i="1"/>
  <c r="L1092" i="1"/>
  <c r="G1092" i="1"/>
  <c r="N1049" i="1"/>
  <c r="O1048" i="1"/>
  <c r="U1094" i="1"/>
  <c r="D1093" i="1"/>
  <c r="F1093" i="1" s="1"/>
  <c r="K1095" i="1"/>
  <c r="E1095" i="1" s="1"/>
  <c r="I1095" i="1"/>
  <c r="J1096" i="1" s="1"/>
  <c r="T1151" i="1"/>
  <c r="L1093" i="1" l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F1094" i="1" s="1"/>
  <c r="T1152" i="1"/>
  <c r="G1094" i="1" l="1"/>
  <c r="L1094" i="1"/>
  <c r="A1152" i="1"/>
  <c r="H1151" i="1"/>
  <c r="U1096" i="1"/>
  <c r="D1095" i="1"/>
  <c r="F1095" i="1" s="1"/>
  <c r="N1051" i="1"/>
  <c r="O1050" i="1"/>
  <c r="K1097" i="1"/>
  <c r="E1097" i="1" s="1"/>
  <c r="I1097" i="1"/>
  <c r="J1098" i="1" s="1"/>
  <c r="T1153" i="1"/>
  <c r="A1153" i="1" l="1"/>
  <c r="H1152" i="1"/>
  <c r="L1095" i="1"/>
  <c r="N1052" i="1"/>
  <c r="O1051" i="1"/>
  <c r="G1095" i="1"/>
  <c r="D1096" i="1"/>
  <c r="F1096" i="1" s="1"/>
  <c r="K1098" i="1"/>
  <c r="E1098" i="1" s="1"/>
  <c r="I1098" i="1"/>
  <c r="J1099" i="1" s="1"/>
  <c r="U1097" i="1"/>
  <c r="T1154" i="1"/>
  <c r="A1154" i="1" l="1"/>
  <c r="H1153" i="1"/>
  <c r="G1096" i="1"/>
  <c r="L1096" i="1"/>
  <c r="D1097" i="1"/>
  <c r="F1097" i="1" s="1"/>
  <c r="N1053" i="1"/>
  <c r="O1052" i="1"/>
  <c r="K1099" i="1"/>
  <c r="E1099" i="1" s="1"/>
  <c r="I1099" i="1"/>
  <c r="J1100" i="1" s="1"/>
  <c r="U1098" i="1"/>
  <c r="T1155" i="1"/>
  <c r="G1097" i="1" l="1"/>
  <c r="L1097" i="1"/>
  <c r="A1155" i="1"/>
  <c r="H1154" i="1"/>
  <c r="U1099" i="1"/>
  <c r="N1054" i="1"/>
  <c r="O1053" i="1"/>
  <c r="D1098" i="1"/>
  <c r="F1098" i="1" s="1"/>
  <c r="K1100" i="1"/>
  <c r="E1100" i="1" s="1"/>
  <c r="I1100" i="1"/>
  <c r="J1101" i="1" s="1"/>
  <c r="T1156" i="1"/>
  <c r="A1156" i="1" l="1"/>
  <c r="H1155" i="1"/>
  <c r="G1098" i="1"/>
  <c r="K1101" i="1"/>
  <c r="E1101" i="1" s="1"/>
  <c r="I1101" i="1"/>
  <c r="J1102" i="1" s="1"/>
  <c r="N1055" i="1"/>
  <c r="O1054" i="1"/>
  <c r="U1100" i="1"/>
  <c r="L1098" i="1"/>
  <c r="D1099" i="1"/>
  <c r="F1099" i="1" s="1"/>
  <c r="T1157" i="1"/>
  <c r="L1099" i="1" l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F1100" i="1" s="1"/>
  <c r="T1158" i="1"/>
  <c r="G1100" i="1" l="1"/>
  <c r="A1158" i="1"/>
  <c r="H1157" i="1"/>
  <c r="K1103" i="1"/>
  <c r="E1103" i="1" s="1"/>
  <c r="I1103" i="1"/>
  <c r="J1104" i="1" s="1"/>
  <c r="U1102" i="1"/>
  <c r="L1100" i="1"/>
  <c r="D1101" i="1"/>
  <c r="F1101" i="1" s="1"/>
  <c r="N1057" i="1"/>
  <c r="O1056" i="1"/>
  <c r="T1159" i="1"/>
  <c r="A1159" i="1" l="1"/>
  <c r="H1158" i="1"/>
  <c r="L1101" i="1"/>
  <c r="G1101" i="1"/>
  <c r="N1058" i="1"/>
  <c r="O1057" i="1"/>
  <c r="D1102" i="1"/>
  <c r="F1102" i="1" s="1"/>
  <c r="K1104" i="1"/>
  <c r="E1104" i="1" s="1"/>
  <c r="I1104" i="1"/>
  <c r="J1105" i="1" s="1"/>
  <c r="U1103" i="1"/>
  <c r="T1160" i="1"/>
  <c r="L1102" i="1" l="1"/>
  <c r="A1160" i="1"/>
  <c r="H1159" i="1"/>
  <c r="D1103" i="1"/>
  <c r="F1103" i="1" s="1"/>
  <c r="N1059" i="1"/>
  <c r="O1058" i="1"/>
  <c r="G1102" i="1"/>
  <c r="K1105" i="1"/>
  <c r="E1105" i="1" s="1"/>
  <c r="I1105" i="1"/>
  <c r="J1106" i="1" s="1"/>
  <c r="U1104" i="1"/>
  <c r="T1161" i="1"/>
  <c r="A1161" i="1" l="1"/>
  <c r="H1160" i="1"/>
  <c r="H1161" i="1" s="1"/>
  <c r="G1103" i="1"/>
  <c r="L1103" i="1"/>
  <c r="N1060" i="1"/>
  <c r="O1059" i="1"/>
  <c r="I1106" i="1"/>
  <c r="J1107" i="1" s="1"/>
  <c r="K1106" i="1"/>
  <c r="E1106" i="1" s="1"/>
  <c r="D1104" i="1"/>
  <c r="F1104" i="1" s="1"/>
  <c r="U1105" i="1"/>
  <c r="T1162" i="1"/>
  <c r="A1162" i="1" l="1"/>
  <c r="L1104" i="1"/>
  <c r="G1104" i="1"/>
  <c r="D1105" i="1"/>
  <c r="F1105" i="1" s="1"/>
  <c r="K1107" i="1"/>
  <c r="E1107" i="1" s="1"/>
  <c r="I1107" i="1"/>
  <c r="J1108" i="1" s="1"/>
  <c r="N1061" i="1"/>
  <c r="O1060" i="1"/>
  <c r="U1106" i="1"/>
  <c r="T1163" i="1"/>
  <c r="L1105" i="1" l="1"/>
  <c r="G1105" i="1"/>
  <c r="A1163" i="1"/>
  <c r="H1162" i="1"/>
  <c r="D1106" i="1"/>
  <c r="F1106" i="1" s="1"/>
  <c r="K1108" i="1"/>
  <c r="E1108" i="1" s="1"/>
  <c r="I1108" i="1"/>
  <c r="J1109" i="1" s="1"/>
  <c r="U1107" i="1"/>
  <c r="N1062" i="1"/>
  <c r="O1061" i="1"/>
  <c r="T1164" i="1"/>
  <c r="A1164" i="1" l="1"/>
  <c r="H1163" i="1"/>
  <c r="G1106" i="1"/>
  <c r="K1109" i="1"/>
  <c r="E1109" i="1" s="1"/>
  <c r="I1109" i="1"/>
  <c r="J1110" i="1" s="1"/>
  <c r="L1106" i="1"/>
  <c r="U1108" i="1"/>
  <c r="N1063" i="1"/>
  <c r="O1062" i="1"/>
  <c r="D1107" i="1"/>
  <c r="F1107" i="1" s="1"/>
  <c r="T1165" i="1"/>
  <c r="L1107" i="1" l="1"/>
  <c r="A1165" i="1"/>
  <c r="H1164" i="1"/>
  <c r="U1109" i="1"/>
  <c r="D1108" i="1"/>
  <c r="F1108" i="1" s="1"/>
  <c r="N1064" i="1"/>
  <c r="O1063" i="1"/>
  <c r="K1110" i="1"/>
  <c r="E1110" i="1" s="1"/>
  <c r="I1110" i="1"/>
  <c r="J1111" i="1" s="1"/>
  <c r="G1107" i="1"/>
  <c r="T1166" i="1"/>
  <c r="G1108" i="1" l="1"/>
  <c r="L1108" i="1"/>
  <c r="A1166" i="1"/>
  <c r="H1165" i="1"/>
  <c r="N1065" i="1"/>
  <c r="O1064" i="1"/>
  <c r="D1109" i="1"/>
  <c r="F1109" i="1" s="1"/>
  <c r="K1111" i="1"/>
  <c r="E1111" i="1" s="1"/>
  <c r="I1111" i="1"/>
  <c r="J1112" i="1" s="1"/>
  <c r="U1110" i="1"/>
  <c r="T1167" i="1"/>
  <c r="G1109" i="1" l="1"/>
  <c r="L1109" i="1"/>
  <c r="A1167" i="1"/>
  <c r="H1166" i="1"/>
  <c r="U1111" i="1"/>
  <c r="N1066" i="1"/>
  <c r="O1065" i="1"/>
  <c r="D1110" i="1"/>
  <c r="F1110" i="1" s="1"/>
  <c r="I1112" i="1"/>
  <c r="J1113" i="1" s="1"/>
  <c r="K1112" i="1"/>
  <c r="E1112" i="1" s="1"/>
  <c r="T1168" i="1"/>
  <c r="L1110" i="1" l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F1111" i="1" s="1"/>
  <c r="T1169" i="1"/>
  <c r="G1111" i="1" l="1"/>
  <c r="A1169" i="1"/>
  <c r="H1168" i="1"/>
  <c r="L1111" i="1"/>
  <c r="K1114" i="1"/>
  <c r="E1114" i="1" s="1"/>
  <c r="I1114" i="1"/>
  <c r="J1115" i="1" s="1"/>
  <c r="D1112" i="1"/>
  <c r="F1112" i="1" s="1"/>
  <c r="N1068" i="1"/>
  <c r="O1067" i="1"/>
  <c r="U1113" i="1"/>
  <c r="T1170" i="1"/>
  <c r="G1112" i="1" l="1"/>
  <c r="L1112" i="1"/>
  <c r="A1170" i="1"/>
  <c r="H1169" i="1"/>
  <c r="K1115" i="1"/>
  <c r="E1115" i="1" s="1"/>
  <c r="I1115" i="1"/>
  <c r="J1116" i="1" s="1"/>
  <c r="D1113" i="1"/>
  <c r="F1113" i="1" s="1"/>
  <c r="N1069" i="1"/>
  <c r="O1068" i="1"/>
  <c r="U1114" i="1"/>
  <c r="T1171" i="1"/>
  <c r="H1170" i="1" l="1"/>
  <c r="A1171" i="1"/>
  <c r="U1115" i="1"/>
  <c r="L1113" i="1"/>
  <c r="D1114" i="1"/>
  <c r="F1114" i="1" s="1"/>
  <c r="I1116" i="1"/>
  <c r="J1117" i="1" s="1"/>
  <c r="K1116" i="1"/>
  <c r="E1116" i="1" s="1"/>
  <c r="N1070" i="1"/>
  <c r="O1069" i="1"/>
  <c r="G1113" i="1"/>
  <c r="T1172" i="1"/>
  <c r="L1114" i="1" l="1"/>
  <c r="G1114" i="1"/>
  <c r="A1172" i="1"/>
  <c r="H1171" i="1"/>
  <c r="N1071" i="1"/>
  <c r="O1070" i="1"/>
  <c r="D1115" i="1"/>
  <c r="F1115" i="1" s="1"/>
  <c r="U1116" i="1"/>
  <c r="I1117" i="1"/>
  <c r="J1118" i="1" s="1"/>
  <c r="K1117" i="1"/>
  <c r="E1117" i="1" s="1"/>
  <c r="T1173" i="1"/>
  <c r="L1115" i="1" l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F1116" i="1" s="1"/>
  <c r="T1174" i="1"/>
  <c r="H1173" i="1" l="1"/>
  <c r="A1174" i="1"/>
  <c r="L1116" i="1"/>
  <c r="N1073" i="1"/>
  <c r="O1072" i="1"/>
  <c r="G1116" i="1"/>
  <c r="U1118" i="1"/>
  <c r="K1119" i="1"/>
  <c r="E1119" i="1" s="1"/>
  <c r="I1119" i="1"/>
  <c r="J1120" i="1" s="1"/>
  <c r="D1117" i="1"/>
  <c r="F1117" i="1" s="1"/>
  <c r="T1175" i="1"/>
  <c r="A1175" i="1" l="1"/>
  <c r="H1174" i="1"/>
  <c r="L1117" i="1"/>
  <c r="D1118" i="1"/>
  <c r="F1118" i="1" s="1"/>
  <c r="U1119" i="1"/>
  <c r="G1117" i="1"/>
  <c r="I1120" i="1"/>
  <c r="J1121" i="1" s="1"/>
  <c r="K1120" i="1"/>
  <c r="E1120" i="1" s="1"/>
  <c r="N1074" i="1"/>
  <c r="O1073" i="1"/>
  <c r="T1176" i="1"/>
  <c r="G1118" i="1" l="1"/>
  <c r="L1118" i="1"/>
  <c r="H1175" i="1"/>
  <c r="A1176" i="1"/>
  <c r="U1120" i="1"/>
  <c r="D1119" i="1"/>
  <c r="F1119" i="1" s="1"/>
  <c r="N1075" i="1"/>
  <c r="O1074" i="1"/>
  <c r="K1121" i="1"/>
  <c r="E1121" i="1" s="1"/>
  <c r="I1121" i="1"/>
  <c r="J1122" i="1" s="1"/>
  <c r="T1177" i="1"/>
  <c r="A1177" i="1" l="1"/>
  <c r="H1176" i="1"/>
  <c r="L1119" i="1"/>
  <c r="G1119" i="1"/>
  <c r="N1076" i="1"/>
  <c r="O1075" i="1"/>
  <c r="K1122" i="1"/>
  <c r="E1122" i="1" s="1"/>
  <c r="I1122" i="1"/>
  <c r="J1123" i="1" s="1"/>
  <c r="U1121" i="1"/>
  <c r="D1120" i="1"/>
  <c r="F1120" i="1" s="1"/>
  <c r="T1178" i="1"/>
  <c r="L1120" i="1" l="1"/>
  <c r="G1120" i="1"/>
  <c r="A1178" i="1"/>
  <c r="H1177" i="1"/>
  <c r="U1122" i="1"/>
  <c r="K1123" i="1"/>
  <c r="E1123" i="1" s="1"/>
  <c r="I1123" i="1"/>
  <c r="J1124" i="1" s="1"/>
  <c r="D1121" i="1"/>
  <c r="F1121" i="1" s="1"/>
  <c r="N1077" i="1"/>
  <c r="O1076" i="1"/>
  <c r="T1179" i="1"/>
  <c r="A1179" i="1" l="1"/>
  <c r="H1178" i="1"/>
  <c r="L1121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G1123" i="1" s="1"/>
  <c r="F1122" i="1"/>
  <c r="K1125" i="1"/>
  <c r="E1125" i="1" s="1"/>
  <c r="I1125" i="1"/>
  <c r="J1126" i="1" s="1"/>
  <c r="U1124" i="1"/>
  <c r="N1079" i="1"/>
  <c r="O1078" i="1"/>
  <c r="T1181" i="1"/>
  <c r="L1123" i="1" l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G1124" i="1" s="1"/>
  <c r="T1182" i="1"/>
  <c r="A1182" i="1" l="1"/>
  <c r="H1181" i="1"/>
  <c r="F1124" i="1"/>
  <c r="U1126" i="1"/>
  <c r="D1125" i="1"/>
  <c r="G1125" i="1" s="1"/>
  <c r="L1124" i="1"/>
  <c r="N1081" i="1"/>
  <c r="O1080" i="1"/>
  <c r="K1127" i="1"/>
  <c r="E1127" i="1" s="1"/>
  <c r="I1127" i="1"/>
  <c r="J1128" i="1" s="1"/>
  <c r="T1183" i="1"/>
  <c r="F1125" i="1" l="1"/>
  <c r="A1183" i="1"/>
  <c r="H1182" i="1"/>
  <c r="L1125" i="1"/>
  <c r="K1128" i="1"/>
  <c r="E1128" i="1" s="1"/>
  <c r="I1128" i="1"/>
  <c r="J1129" i="1" s="1"/>
  <c r="N1082" i="1"/>
  <c r="O1081" i="1"/>
  <c r="U1127" i="1"/>
  <c r="D1126" i="1"/>
  <c r="G1126" i="1" s="1"/>
  <c r="T1184" i="1"/>
  <c r="L1126" i="1" l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N1084" i="1"/>
  <c r="O1083" i="1"/>
  <c r="T1186" i="1"/>
  <c r="F1128" i="1" l="1"/>
  <c r="A1186" i="1"/>
  <c r="H1185" i="1"/>
  <c r="G1128" i="1"/>
  <c r="L1128" i="1"/>
  <c r="K1131" i="1"/>
  <c r="E1131" i="1" s="1"/>
  <c r="I1131" i="1"/>
  <c r="J1132" i="1" s="1"/>
  <c r="D1129" i="1"/>
  <c r="N1085" i="1"/>
  <c r="O1084" i="1"/>
  <c r="U1130" i="1"/>
  <c r="T1187" i="1"/>
  <c r="F1129" i="1" l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L1129" i="1"/>
  <c r="T1188" i="1"/>
  <c r="F1130" i="1" l="1"/>
  <c r="G1130" i="1"/>
  <c r="A1188" i="1"/>
  <c r="H1187" i="1"/>
  <c r="K1133" i="1"/>
  <c r="E1133" i="1" s="1"/>
  <c r="I1133" i="1"/>
  <c r="J1134" i="1" s="1"/>
  <c r="L1130" i="1"/>
  <c r="U1132" i="1"/>
  <c r="D1131" i="1"/>
  <c r="N1087" i="1"/>
  <c r="O1086" i="1"/>
  <c r="T1189" i="1"/>
  <c r="F1131" i="1" l="1"/>
  <c r="A1189" i="1"/>
  <c r="H1188" i="1"/>
  <c r="G1131" i="1"/>
  <c r="N1088" i="1"/>
  <c r="O1087" i="1"/>
  <c r="L1131" i="1"/>
  <c r="U1133" i="1"/>
  <c r="K1134" i="1"/>
  <c r="E1134" i="1" s="1"/>
  <c r="I1134" i="1"/>
  <c r="J1135" i="1" s="1"/>
  <c r="D1132" i="1"/>
  <c r="T1190" i="1"/>
  <c r="F1132" i="1" l="1"/>
  <c r="G1132" i="1"/>
  <c r="A1190" i="1"/>
  <c r="H1189" i="1"/>
  <c r="D1133" i="1"/>
  <c r="F1133" i="1" s="1"/>
  <c r="L1132" i="1"/>
  <c r="I1135" i="1"/>
  <c r="J1136" i="1" s="1"/>
  <c r="K1135" i="1"/>
  <c r="E1135" i="1" s="1"/>
  <c r="U1134" i="1"/>
  <c r="N1089" i="1"/>
  <c r="O1088" i="1"/>
  <c r="T1191" i="1"/>
  <c r="G1133" i="1" l="1"/>
  <c r="L1133" i="1"/>
  <c r="A1191" i="1"/>
  <c r="H1190" i="1"/>
  <c r="N1090" i="1"/>
  <c r="O1089" i="1"/>
  <c r="D1134" i="1"/>
  <c r="F1134" i="1" s="1"/>
  <c r="U1135" i="1"/>
  <c r="I1136" i="1"/>
  <c r="J1137" i="1" s="1"/>
  <c r="K1136" i="1"/>
  <c r="E1136" i="1" s="1"/>
  <c r="T1192" i="1"/>
  <c r="G1134" i="1" l="1"/>
  <c r="A1192" i="1"/>
  <c r="H1191" i="1"/>
  <c r="L1134" i="1"/>
  <c r="U1136" i="1"/>
  <c r="K1137" i="1"/>
  <c r="E1137" i="1" s="1"/>
  <c r="I1137" i="1"/>
  <c r="J1138" i="1" s="1"/>
  <c r="D1135" i="1"/>
  <c r="F1135" i="1" s="1"/>
  <c r="N1091" i="1"/>
  <c r="O1090" i="1"/>
  <c r="T1193" i="1"/>
  <c r="A1193" i="1" l="1"/>
  <c r="H1192" i="1"/>
  <c r="I1138" i="1"/>
  <c r="J1139" i="1" s="1"/>
  <c r="K1138" i="1"/>
  <c r="E1138" i="1" s="1"/>
  <c r="U1137" i="1"/>
  <c r="N1092" i="1"/>
  <c r="O1091" i="1"/>
  <c r="L1135" i="1"/>
  <c r="G1135" i="1"/>
  <c r="D1136" i="1"/>
  <c r="F1136" i="1" s="1"/>
  <c r="T1194" i="1"/>
  <c r="L1136" i="1" l="1"/>
  <c r="A1194" i="1"/>
  <c r="H1193" i="1"/>
  <c r="G1136" i="1"/>
  <c r="D1137" i="1"/>
  <c r="F1137" i="1" s="1"/>
  <c r="U1138" i="1"/>
  <c r="I1139" i="1"/>
  <c r="J1140" i="1" s="1"/>
  <c r="K1139" i="1"/>
  <c r="E1139" i="1" s="1"/>
  <c r="N1093" i="1"/>
  <c r="O1092" i="1"/>
  <c r="T1195" i="1"/>
  <c r="G1137" i="1" l="1"/>
  <c r="A1195" i="1"/>
  <c r="H1194" i="1"/>
  <c r="L1137" i="1"/>
  <c r="N1094" i="1"/>
  <c r="O1093" i="1"/>
  <c r="U1139" i="1"/>
  <c r="K1140" i="1"/>
  <c r="E1140" i="1" s="1"/>
  <c r="I1140" i="1"/>
  <c r="J1141" i="1" s="1"/>
  <c r="D1138" i="1"/>
  <c r="F1138" i="1" s="1"/>
  <c r="T1196" i="1"/>
  <c r="L1138" i="1" l="1"/>
  <c r="G1138" i="1"/>
  <c r="A1196" i="1"/>
  <c r="H1195" i="1"/>
  <c r="U1140" i="1"/>
  <c r="D1139" i="1"/>
  <c r="F1139" i="1" s="1"/>
  <c r="N1095" i="1"/>
  <c r="O1094" i="1"/>
  <c r="K1141" i="1"/>
  <c r="E1141" i="1" s="1"/>
  <c r="I1141" i="1"/>
  <c r="J1142" i="1" s="1"/>
  <c r="T1197" i="1"/>
  <c r="G1139" i="1" l="1"/>
  <c r="L1139" i="1"/>
  <c r="A1197" i="1"/>
  <c r="H1196" i="1"/>
  <c r="N1096" i="1"/>
  <c r="O1095" i="1"/>
  <c r="K1142" i="1"/>
  <c r="E1142" i="1" s="1"/>
  <c r="I1142" i="1"/>
  <c r="J1143" i="1" s="1"/>
  <c r="U1141" i="1"/>
  <c r="D1140" i="1"/>
  <c r="F1140" i="1" s="1"/>
  <c r="T1198" i="1"/>
  <c r="L1140" i="1" l="1"/>
  <c r="A1198" i="1"/>
  <c r="H1197" i="1"/>
  <c r="G1140" i="1"/>
  <c r="U1142" i="1"/>
  <c r="K1143" i="1"/>
  <c r="E1143" i="1" s="1"/>
  <c r="I1143" i="1"/>
  <c r="J1144" i="1" s="1"/>
  <c r="D1141" i="1"/>
  <c r="F1141" i="1" s="1"/>
  <c r="N1097" i="1"/>
  <c r="O1096" i="1"/>
  <c r="T1199" i="1"/>
  <c r="A1199" i="1" l="1"/>
  <c r="H1198" i="1"/>
  <c r="G1141" i="1"/>
  <c r="L1141" i="1"/>
  <c r="K1144" i="1"/>
  <c r="E1144" i="1" s="1"/>
  <c r="I1144" i="1"/>
  <c r="J1145" i="1" s="1"/>
  <c r="N1098" i="1"/>
  <c r="O1097" i="1"/>
  <c r="D1142" i="1"/>
  <c r="F1142" i="1" s="1"/>
  <c r="U1143" i="1"/>
  <c r="T1200" i="1"/>
  <c r="A1200" i="1" l="1"/>
  <c r="H1199" i="1"/>
  <c r="N1099" i="1"/>
  <c r="O1098" i="1"/>
  <c r="K1145" i="1"/>
  <c r="E1145" i="1" s="1"/>
  <c r="I1145" i="1"/>
  <c r="J1146" i="1" s="1"/>
  <c r="L1142" i="1"/>
  <c r="D1143" i="1"/>
  <c r="F1143" i="1" s="1"/>
  <c r="G1142" i="1"/>
  <c r="U1144" i="1"/>
  <c r="T1201" i="1"/>
  <c r="H1200" i="1" l="1"/>
  <c r="A1201" i="1"/>
  <c r="L1143" i="1"/>
  <c r="U1145" i="1"/>
  <c r="G1143" i="1"/>
  <c r="K1146" i="1"/>
  <c r="E1146" i="1" s="1"/>
  <c r="I1146" i="1"/>
  <c r="J1147" i="1" s="1"/>
  <c r="D1144" i="1"/>
  <c r="F1144" i="1" s="1"/>
  <c r="N1100" i="1"/>
  <c r="O1099" i="1"/>
  <c r="T1202" i="1"/>
  <c r="A1202" i="1" l="1"/>
  <c r="H1201" i="1"/>
  <c r="G1144" i="1"/>
  <c r="L1144" i="1"/>
  <c r="N1101" i="1"/>
  <c r="O1100" i="1"/>
  <c r="U1146" i="1"/>
  <c r="K1147" i="1"/>
  <c r="E1147" i="1" s="1"/>
  <c r="I1147" i="1"/>
  <c r="J1148" i="1" s="1"/>
  <c r="D1145" i="1"/>
  <c r="F1145" i="1" s="1"/>
  <c r="T1203" i="1"/>
  <c r="L1145" i="1" l="1"/>
  <c r="G1145" i="1"/>
  <c r="A1203" i="1"/>
  <c r="H1202" i="1"/>
  <c r="U1147" i="1"/>
  <c r="K1148" i="1"/>
  <c r="E1148" i="1" s="1"/>
  <c r="I1148" i="1"/>
  <c r="J1149" i="1" s="1"/>
  <c r="D1146" i="1"/>
  <c r="F1146" i="1" s="1"/>
  <c r="N1102" i="1"/>
  <c r="O1101" i="1"/>
  <c r="T1204" i="1"/>
  <c r="A1204" i="1" l="1"/>
  <c r="H1203" i="1"/>
  <c r="L1146" i="1"/>
  <c r="G1146" i="1"/>
  <c r="K1149" i="1"/>
  <c r="E1149" i="1" s="1"/>
  <c r="I1149" i="1"/>
  <c r="J1150" i="1" s="1"/>
  <c r="N1103" i="1"/>
  <c r="O1102" i="1"/>
  <c r="U1148" i="1"/>
  <c r="D1147" i="1"/>
  <c r="F1147" i="1" s="1"/>
  <c r="T1205" i="1"/>
  <c r="G1147" i="1" l="1"/>
  <c r="A1205" i="1"/>
  <c r="H1204" i="1"/>
  <c r="N1104" i="1"/>
  <c r="O1103" i="1"/>
  <c r="K1150" i="1"/>
  <c r="E1150" i="1" s="1"/>
  <c r="I1150" i="1"/>
  <c r="J1151" i="1" s="1"/>
  <c r="U1149" i="1"/>
  <c r="L1147" i="1"/>
  <c r="D1148" i="1"/>
  <c r="F1148" i="1" s="1"/>
  <c r="T1206" i="1"/>
  <c r="L1148" i="1" l="1"/>
  <c r="G1148" i="1"/>
  <c r="H1205" i="1"/>
  <c r="A1206" i="1"/>
  <c r="D1149" i="1"/>
  <c r="F1149" i="1" s="1"/>
  <c r="U1150" i="1"/>
  <c r="K1151" i="1"/>
  <c r="E1151" i="1" s="1"/>
  <c r="I1151" i="1"/>
  <c r="J1152" i="1" s="1"/>
  <c r="N1105" i="1"/>
  <c r="O1104" i="1"/>
  <c r="T1207" i="1"/>
  <c r="A1207" i="1" l="1"/>
  <c r="H1206" i="1"/>
  <c r="U1151" i="1"/>
  <c r="N1106" i="1"/>
  <c r="O1105" i="1"/>
  <c r="G1149" i="1"/>
  <c r="D1150" i="1"/>
  <c r="F1150" i="1" s="1"/>
  <c r="L1149" i="1"/>
  <c r="K1152" i="1"/>
  <c r="E1152" i="1" s="1"/>
  <c r="I1152" i="1"/>
  <c r="J1153" i="1" s="1"/>
  <c r="T1208" i="1"/>
  <c r="G1150" i="1" l="1"/>
  <c r="A1208" i="1"/>
  <c r="H1207" i="1"/>
  <c r="L1150" i="1"/>
  <c r="K1153" i="1"/>
  <c r="E1153" i="1" s="1"/>
  <c r="I1153" i="1"/>
  <c r="J1154" i="1" s="1"/>
  <c r="N1107" i="1"/>
  <c r="O1106" i="1"/>
  <c r="U1152" i="1"/>
  <c r="D1151" i="1"/>
  <c r="F1151" i="1" s="1"/>
  <c r="T1209" i="1"/>
  <c r="G1151" i="1" l="1"/>
  <c r="L1151" i="1"/>
  <c r="A1209" i="1"/>
  <c r="H1208" i="1"/>
  <c r="N1108" i="1"/>
  <c r="O1107" i="1"/>
  <c r="K1154" i="1"/>
  <c r="E1154" i="1" s="1"/>
  <c r="I1154" i="1"/>
  <c r="J1155" i="1" s="1"/>
  <c r="U1153" i="1"/>
  <c r="D1152" i="1"/>
  <c r="F1152" i="1" s="1"/>
  <c r="T1210" i="1"/>
  <c r="L1152" i="1" l="1"/>
  <c r="H1209" i="1"/>
  <c r="A1210" i="1"/>
  <c r="G1152" i="1"/>
  <c r="K1155" i="1"/>
  <c r="E1155" i="1" s="1"/>
  <c r="I1155" i="1"/>
  <c r="J1156" i="1" s="1"/>
  <c r="U1154" i="1"/>
  <c r="D1153" i="1"/>
  <c r="F1153" i="1" s="1"/>
  <c r="N1109" i="1"/>
  <c r="O1108" i="1"/>
  <c r="T1211" i="1"/>
  <c r="A1211" i="1" l="1"/>
  <c r="H1210" i="1"/>
  <c r="D1154" i="1"/>
  <c r="F1154" i="1" s="1"/>
  <c r="N1110" i="1"/>
  <c r="O1109" i="1"/>
  <c r="U1155" i="1"/>
  <c r="G1153" i="1"/>
  <c r="K1156" i="1"/>
  <c r="E1156" i="1" s="1"/>
  <c r="I1156" i="1"/>
  <c r="J1157" i="1" s="1"/>
  <c r="L1153" i="1"/>
  <c r="T1212" i="1"/>
  <c r="A1212" i="1" l="1"/>
  <c r="H1211" i="1"/>
  <c r="L1154" i="1"/>
  <c r="G1154" i="1"/>
  <c r="U1156" i="1"/>
  <c r="N1111" i="1"/>
  <c r="O1110" i="1"/>
  <c r="K1157" i="1"/>
  <c r="E1157" i="1" s="1"/>
  <c r="I1157" i="1"/>
  <c r="J1158" i="1" s="1"/>
  <c r="D1155" i="1"/>
  <c r="F1155" i="1" s="1"/>
  <c r="T1213" i="1"/>
  <c r="H1212" i="1" l="1"/>
  <c r="A1213" i="1"/>
  <c r="G1155" i="1"/>
  <c r="L1155" i="1"/>
  <c r="N1112" i="1"/>
  <c r="O1111" i="1"/>
  <c r="K1158" i="1"/>
  <c r="E1158" i="1" s="1"/>
  <c r="I1158" i="1"/>
  <c r="J1159" i="1" s="1"/>
  <c r="U1157" i="1"/>
  <c r="D1156" i="1"/>
  <c r="F1156" i="1" s="1"/>
  <c r="T1214" i="1"/>
  <c r="G1156" i="1" l="1"/>
  <c r="L1156" i="1"/>
  <c r="A1214" i="1"/>
  <c r="H1213" i="1"/>
  <c r="U1158" i="1"/>
  <c r="D1157" i="1"/>
  <c r="F1157" i="1" s="1"/>
  <c r="N1113" i="1"/>
  <c r="O1112" i="1"/>
  <c r="K1159" i="1"/>
  <c r="E1159" i="1" s="1"/>
  <c r="I1159" i="1"/>
  <c r="J1160" i="1" s="1"/>
  <c r="T1215" i="1"/>
  <c r="H1214" i="1" l="1"/>
  <c r="A1215" i="1"/>
  <c r="G1157" i="1"/>
  <c r="U1159" i="1"/>
  <c r="N1114" i="1"/>
  <c r="O1113" i="1"/>
  <c r="L1157" i="1"/>
  <c r="I1160" i="1"/>
  <c r="J1161" i="1" s="1"/>
  <c r="K1160" i="1"/>
  <c r="E1160" i="1" s="1"/>
  <c r="D1158" i="1"/>
  <c r="F1158" i="1" s="1"/>
  <c r="T1216" i="1"/>
  <c r="H1215" i="1" l="1"/>
  <c r="A1216" i="1"/>
  <c r="L1158" i="1"/>
  <c r="K1161" i="1"/>
  <c r="E1161" i="1" s="1"/>
  <c r="I1161" i="1"/>
  <c r="J1162" i="1" s="1"/>
  <c r="U1160" i="1"/>
  <c r="N1115" i="1"/>
  <c r="O1114" i="1"/>
  <c r="G1158" i="1"/>
  <c r="D1159" i="1"/>
  <c r="F1159" i="1" s="1"/>
  <c r="T1217" i="1"/>
  <c r="G1159" i="1" l="1"/>
  <c r="L1159" i="1"/>
  <c r="H1216" i="1"/>
  <c r="A1217" i="1"/>
  <c r="D1160" i="1"/>
  <c r="F1160" i="1" s="1"/>
  <c r="K1162" i="1"/>
  <c r="E1162" i="1" s="1"/>
  <c r="I1162" i="1"/>
  <c r="J1163" i="1" s="1"/>
  <c r="N1116" i="1"/>
  <c r="O1115" i="1"/>
  <c r="U1161" i="1"/>
  <c r="T1218" i="1"/>
  <c r="H1217" i="1" l="1"/>
  <c r="A1218" i="1"/>
  <c r="L1160" i="1"/>
  <c r="G1160" i="1"/>
  <c r="D1161" i="1"/>
  <c r="F1161" i="1" s="1"/>
  <c r="N1117" i="1"/>
  <c r="O1116" i="1"/>
  <c r="K1163" i="1"/>
  <c r="E1163" i="1" s="1"/>
  <c r="I1163" i="1"/>
  <c r="J1164" i="1" s="1"/>
  <c r="U1162" i="1"/>
  <c r="T1219" i="1"/>
  <c r="H1218" i="1" l="1"/>
  <c r="A1219" i="1"/>
  <c r="N1118" i="1"/>
  <c r="O1117" i="1"/>
  <c r="L1161" i="1"/>
  <c r="G1161" i="1"/>
  <c r="D1162" i="1"/>
  <c r="F1162" i="1" s="1"/>
  <c r="K1164" i="1"/>
  <c r="E1164" i="1" s="1"/>
  <c r="I1164" i="1"/>
  <c r="J1165" i="1" s="1"/>
  <c r="U1163" i="1"/>
  <c r="T1220" i="1"/>
  <c r="G1162" i="1" l="1"/>
  <c r="L1162" i="1"/>
  <c r="H1219" i="1"/>
  <c r="A1220" i="1"/>
  <c r="D1163" i="1"/>
  <c r="F1163" i="1" s="1"/>
  <c r="K1165" i="1"/>
  <c r="E1165" i="1" s="1"/>
  <c r="I1165" i="1"/>
  <c r="J1166" i="1" s="1"/>
  <c r="U1164" i="1"/>
  <c r="N1119" i="1"/>
  <c r="O1118" i="1"/>
  <c r="T1221" i="1"/>
  <c r="H1220" i="1" l="1"/>
  <c r="A1221" i="1"/>
  <c r="G1163" i="1"/>
  <c r="L1163" i="1"/>
  <c r="D1164" i="1"/>
  <c r="F1164" i="1" s="1"/>
  <c r="N1120" i="1"/>
  <c r="O1119" i="1"/>
  <c r="K1166" i="1"/>
  <c r="E1166" i="1" s="1"/>
  <c r="I1166" i="1"/>
  <c r="J1167" i="1" s="1"/>
  <c r="U1165" i="1"/>
  <c r="T1222" i="1"/>
  <c r="G1164" i="1" l="1"/>
  <c r="L1164" i="1"/>
  <c r="H1221" i="1"/>
  <c r="A1222" i="1"/>
  <c r="D1165" i="1"/>
  <c r="F1165" i="1" s="1"/>
  <c r="K1167" i="1"/>
  <c r="E1167" i="1" s="1"/>
  <c r="I1167" i="1"/>
  <c r="J1168" i="1" s="1"/>
  <c r="N1121" i="1"/>
  <c r="O1120" i="1"/>
  <c r="U1166" i="1"/>
  <c r="T1223" i="1"/>
  <c r="A1223" i="1" l="1"/>
  <c r="H1222" i="1"/>
  <c r="D1166" i="1"/>
  <c r="F1166" i="1" s="1"/>
  <c r="L1165" i="1"/>
  <c r="U1167" i="1"/>
  <c r="G1165" i="1"/>
  <c r="N1122" i="1"/>
  <c r="O1121" i="1"/>
  <c r="K1168" i="1"/>
  <c r="E1168" i="1" s="1"/>
  <c r="I1168" i="1"/>
  <c r="J1169" i="1" s="1"/>
  <c r="T1224" i="1"/>
  <c r="A1224" i="1" l="1"/>
  <c r="H1223" i="1"/>
  <c r="G1166" i="1"/>
  <c r="K1169" i="1"/>
  <c r="E1169" i="1" s="1"/>
  <c r="I1169" i="1"/>
  <c r="J1170" i="1" s="1"/>
  <c r="D1167" i="1"/>
  <c r="F1167" i="1" s="1"/>
  <c r="U1168" i="1"/>
  <c r="L1166" i="1"/>
  <c r="N1123" i="1"/>
  <c r="O1122" i="1"/>
  <c r="T1225" i="1"/>
  <c r="H1224" i="1" l="1"/>
  <c r="A1225" i="1"/>
  <c r="L1167" i="1"/>
  <c r="G1167" i="1"/>
  <c r="N1124" i="1"/>
  <c r="O1123" i="1"/>
  <c r="U1169" i="1"/>
  <c r="K1170" i="1"/>
  <c r="E1170" i="1" s="1"/>
  <c r="I1170" i="1"/>
  <c r="J1171" i="1" s="1"/>
  <c r="D1168" i="1"/>
  <c r="F1168" i="1" s="1"/>
  <c r="T1226" i="1"/>
  <c r="L1168" i="1" l="1"/>
  <c r="A1226" i="1"/>
  <c r="H1225" i="1"/>
  <c r="U1170" i="1"/>
  <c r="N1125" i="1"/>
  <c r="O1124" i="1"/>
  <c r="G1168" i="1"/>
  <c r="D1169" i="1"/>
  <c r="F1169" i="1" s="1"/>
  <c r="K1171" i="1"/>
  <c r="E1171" i="1" s="1"/>
  <c r="I1171" i="1"/>
  <c r="J1172" i="1" s="1"/>
  <c r="T1227" i="1"/>
  <c r="A1227" i="1" l="1"/>
  <c r="H1226" i="1"/>
  <c r="K1172" i="1"/>
  <c r="E1172" i="1" s="1"/>
  <c r="I1172" i="1"/>
  <c r="J1173" i="1" s="1"/>
  <c r="N1126" i="1"/>
  <c r="O1125" i="1"/>
  <c r="U1171" i="1"/>
  <c r="G1169" i="1"/>
  <c r="L1169" i="1"/>
  <c r="D1170" i="1"/>
  <c r="F1170" i="1" s="1"/>
  <c r="T1228" i="1"/>
  <c r="L1170" i="1" l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F1171" i="1" s="1"/>
  <c r="T1229" i="1"/>
  <c r="G1171" i="1" l="1"/>
  <c r="H1228" i="1"/>
  <c r="A1229" i="1"/>
  <c r="L1171" i="1"/>
  <c r="U1173" i="1"/>
  <c r="D1172" i="1"/>
  <c r="F1172" i="1" s="1"/>
  <c r="K1174" i="1"/>
  <c r="E1174" i="1" s="1"/>
  <c r="I1174" i="1"/>
  <c r="J1175" i="1" s="1"/>
  <c r="N1128" i="1"/>
  <c r="O1127" i="1"/>
  <c r="T1230" i="1"/>
  <c r="A1230" i="1" l="1"/>
  <c r="H1229" i="1"/>
  <c r="N1129" i="1"/>
  <c r="O1128" i="1"/>
  <c r="U1174" i="1"/>
  <c r="K1175" i="1"/>
  <c r="E1175" i="1" s="1"/>
  <c r="I1175" i="1"/>
  <c r="J1176" i="1" s="1"/>
  <c r="D1173" i="1"/>
  <c r="F1173" i="1" s="1"/>
  <c r="L1172" i="1"/>
  <c r="G1172" i="1"/>
  <c r="T1231" i="1"/>
  <c r="L1173" i="1" l="1"/>
  <c r="H1230" i="1"/>
  <c r="A1231" i="1"/>
  <c r="G1173" i="1"/>
  <c r="U1175" i="1"/>
  <c r="D1174" i="1"/>
  <c r="F1174" i="1" s="1"/>
  <c r="K1176" i="1"/>
  <c r="E1176" i="1" s="1"/>
  <c r="I1176" i="1"/>
  <c r="J1177" i="1" s="1"/>
  <c r="N1130" i="1"/>
  <c r="O1129" i="1"/>
  <c r="T1232" i="1"/>
  <c r="H1231" i="1" l="1"/>
  <c r="A1232" i="1"/>
  <c r="L1174" i="1"/>
  <c r="N1131" i="1"/>
  <c r="O1130" i="1"/>
  <c r="K1177" i="1"/>
  <c r="E1177" i="1" s="1"/>
  <c r="I1177" i="1"/>
  <c r="J1178" i="1" s="1"/>
  <c r="U1176" i="1"/>
  <c r="G1174" i="1"/>
  <c r="D1175" i="1"/>
  <c r="F1175" i="1" s="1"/>
  <c r="T1233" i="1"/>
  <c r="H1232" i="1" l="1"/>
  <c r="A1233" i="1"/>
  <c r="K1178" i="1"/>
  <c r="E1178" i="1" s="1"/>
  <c r="I1178" i="1"/>
  <c r="J1179" i="1" s="1"/>
  <c r="U1177" i="1"/>
  <c r="L1175" i="1"/>
  <c r="G1175" i="1"/>
  <c r="D1176" i="1"/>
  <c r="F1176" i="1" s="1"/>
  <c r="N1132" i="1"/>
  <c r="O1131" i="1"/>
  <c r="T1234" i="1"/>
  <c r="H1233" i="1" l="1"/>
  <c r="A1234" i="1"/>
  <c r="L1176" i="1"/>
  <c r="G1176" i="1"/>
  <c r="D1177" i="1"/>
  <c r="F1177" i="1" s="1"/>
  <c r="K1179" i="1"/>
  <c r="E1179" i="1" s="1"/>
  <c r="I1179" i="1"/>
  <c r="J1180" i="1" s="1"/>
  <c r="N1133" i="1"/>
  <c r="O1132" i="1"/>
  <c r="U1178" i="1"/>
  <c r="T1235" i="1"/>
  <c r="G1177" i="1" l="1"/>
  <c r="A1235" i="1"/>
  <c r="H1234" i="1"/>
  <c r="D1178" i="1"/>
  <c r="F1178" i="1" s="1"/>
  <c r="U1179" i="1"/>
  <c r="N1134" i="1"/>
  <c r="O1133" i="1"/>
  <c r="K1180" i="1"/>
  <c r="E1180" i="1" s="1"/>
  <c r="I1180" i="1"/>
  <c r="J1181" i="1" s="1"/>
  <c r="L1177" i="1"/>
  <c r="T1236" i="1"/>
  <c r="G1178" i="1" l="1"/>
  <c r="H1235" i="1"/>
  <c r="A1236" i="1"/>
  <c r="L1178" i="1"/>
  <c r="D1179" i="1"/>
  <c r="F1179" i="1" s="1"/>
  <c r="N1135" i="1"/>
  <c r="O1134" i="1"/>
  <c r="K1181" i="1"/>
  <c r="E1181" i="1" s="1"/>
  <c r="I1181" i="1"/>
  <c r="J1182" i="1" s="1"/>
  <c r="U1180" i="1"/>
  <c r="T1237" i="1"/>
  <c r="H1236" i="1" l="1"/>
  <c r="A1237" i="1"/>
  <c r="D1180" i="1"/>
  <c r="F1180" i="1" s="1"/>
  <c r="K1182" i="1"/>
  <c r="E1182" i="1" s="1"/>
  <c r="I1182" i="1"/>
  <c r="J1183" i="1" s="1"/>
  <c r="N1136" i="1"/>
  <c r="O1135" i="1"/>
  <c r="U1181" i="1"/>
  <c r="L1179" i="1"/>
  <c r="G1179" i="1"/>
  <c r="T1238" i="1"/>
  <c r="A1238" i="1" l="1"/>
  <c r="H1237" i="1"/>
  <c r="G1180" i="1"/>
  <c r="L1180" i="1"/>
  <c r="U1182" i="1"/>
  <c r="D1181" i="1"/>
  <c r="F1181" i="1" s="1"/>
  <c r="N1137" i="1"/>
  <c r="O1136" i="1"/>
  <c r="K1183" i="1"/>
  <c r="E1183" i="1" s="1"/>
  <c r="I1183" i="1"/>
  <c r="J1184" i="1" s="1"/>
  <c r="T1239" i="1"/>
  <c r="G1181" i="1" l="1"/>
  <c r="H1238" i="1"/>
  <c r="A1239" i="1"/>
  <c r="L1181" i="1"/>
  <c r="U1183" i="1"/>
  <c r="K1184" i="1"/>
  <c r="E1184" i="1" s="1"/>
  <c r="I1184" i="1"/>
  <c r="J1185" i="1" s="1"/>
  <c r="N1138" i="1"/>
  <c r="O1137" i="1"/>
  <c r="D1182" i="1"/>
  <c r="F1182" i="1" s="1"/>
  <c r="T1240" i="1"/>
  <c r="L1182" i="1" l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F1183" i="1" s="1"/>
  <c r="T1241" i="1"/>
  <c r="G1183" i="1" l="1"/>
  <c r="H1240" i="1"/>
  <c r="A1241" i="1"/>
  <c r="D1184" i="1"/>
  <c r="F1184" i="1" s="1"/>
  <c r="U1185" i="1"/>
  <c r="L1183" i="1"/>
  <c r="K1186" i="1"/>
  <c r="E1186" i="1" s="1"/>
  <c r="I1186" i="1"/>
  <c r="J1187" i="1" s="1"/>
  <c r="N1140" i="1"/>
  <c r="O1139" i="1"/>
  <c r="T1242" i="1"/>
  <c r="G1184" i="1" l="1"/>
  <c r="H1241" i="1"/>
  <c r="A1242" i="1"/>
  <c r="L1184" i="1"/>
  <c r="K1187" i="1"/>
  <c r="E1187" i="1" s="1"/>
  <c r="I1187" i="1"/>
  <c r="J1188" i="1" s="1"/>
  <c r="U1186" i="1"/>
  <c r="N1141" i="1"/>
  <c r="O1140" i="1"/>
  <c r="D1185" i="1"/>
  <c r="F1185" i="1" s="1"/>
  <c r="T1243" i="1"/>
  <c r="G1185" i="1" l="1"/>
  <c r="A1243" i="1"/>
  <c r="H1242" i="1"/>
  <c r="D1186" i="1"/>
  <c r="F1186" i="1" s="1"/>
  <c r="N1142" i="1"/>
  <c r="O1141" i="1"/>
  <c r="K1188" i="1"/>
  <c r="E1188" i="1" s="1"/>
  <c r="I1188" i="1"/>
  <c r="J1189" i="1" s="1"/>
  <c r="U1187" i="1"/>
  <c r="L1185" i="1"/>
  <c r="T1244" i="1"/>
  <c r="A1244" i="1" l="1"/>
  <c r="H1243" i="1"/>
  <c r="G1186" i="1"/>
  <c r="L1186" i="1"/>
  <c r="N1143" i="1"/>
  <c r="O1142" i="1"/>
  <c r="K1189" i="1"/>
  <c r="E1189" i="1" s="1"/>
  <c r="I1189" i="1"/>
  <c r="J1190" i="1" s="1"/>
  <c r="D1187" i="1"/>
  <c r="F1187" i="1" s="1"/>
  <c r="U1188" i="1"/>
  <c r="T1245" i="1"/>
  <c r="A1245" i="1" l="1"/>
  <c r="H1244" i="1"/>
  <c r="G1187" i="1"/>
  <c r="L1187" i="1"/>
  <c r="K1190" i="1"/>
  <c r="E1190" i="1" s="1"/>
  <c r="I1190" i="1"/>
  <c r="J1191" i="1" s="1"/>
  <c r="N1144" i="1"/>
  <c r="O1143" i="1"/>
  <c r="U1189" i="1"/>
  <c r="D1188" i="1"/>
  <c r="F1188" i="1" s="1"/>
  <c r="T1246" i="1"/>
  <c r="G1188" i="1" l="1"/>
  <c r="L1188" i="1"/>
  <c r="A1246" i="1"/>
  <c r="H1245" i="1"/>
  <c r="K1191" i="1"/>
  <c r="E1191" i="1" s="1"/>
  <c r="I1191" i="1"/>
  <c r="J1192" i="1" s="1"/>
  <c r="U1190" i="1"/>
  <c r="D1189" i="1"/>
  <c r="F1189" i="1" s="1"/>
  <c r="N1145" i="1"/>
  <c r="O1144" i="1"/>
  <c r="T1247" i="1"/>
  <c r="A1247" i="1" l="1"/>
  <c r="H1246" i="1"/>
  <c r="L1189" i="1"/>
  <c r="D1190" i="1"/>
  <c r="F1190" i="1" s="1"/>
  <c r="N1146" i="1"/>
  <c r="O1145" i="1"/>
  <c r="U1191" i="1"/>
  <c r="G1189" i="1"/>
  <c r="K1192" i="1"/>
  <c r="E1192" i="1" s="1"/>
  <c r="I1192" i="1"/>
  <c r="J1193" i="1" s="1"/>
  <c r="T1248" i="1"/>
  <c r="L1190" i="1" l="1"/>
  <c r="G1190" i="1"/>
  <c r="A1248" i="1"/>
  <c r="H1247" i="1"/>
  <c r="D1191" i="1"/>
  <c r="F1191" i="1" s="1"/>
  <c r="N1147" i="1"/>
  <c r="O1146" i="1"/>
  <c r="K1193" i="1"/>
  <c r="E1193" i="1" s="1"/>
  <c r="I1193" i="1"/>
  <c r="J1194" i="1" s="1"/>
  <c r="U1192" i="1"/>
  <c r="T1249" i="1"/>
  <c r="H1248" i="1" l="1"/>
  <c r="A1249" i="1"/>
  <c r="G1191" i="1"/>
  <c r="L1191" i="1"/>
  <c r="K1194" i="1"/>
  <c r="E1194" i="1" s="1"/>
  <c r="I1194" i="1"/>
  <c r="J1195" i="1" s="1"/>
  <c r="D1192" i="1"/>
  <c r="F1192" i="1" s="1"/>
  <c r="U1193" i="1"/>
  <c r="N1148" i="1"/>
  <c r="O1147" i="1"/>
  <c r="T1250" i="1"/>
  <c r="H1249" i="1" l="1"/>
  <c r="A1250" i="1"/>
  <c r="K1195" i="1"/>
  <c r="E1195" i="1" s="1"/>
  <c r="I1195" i="1"/>
  <c r="J1196" i="1" s="1"/>
  <c r="N1149" i="1"/>
  <c r="O1148" i="1"/>
  <c r="U1194" i="1"/>
  <c r="G1192" i="1"/>
  <c r="D1193" i="1"/>
  <c r="F1193" i="1" s="1"/>
  <c r="L1192" i="1"/>
  <c r="T1251" i="1"/>
  <c r="G1193" i="1" l="1"/>
  <c r="L1193" i="1"/>
  <c r="A1251" i="1"/>
  <c r="H1250" i="1"/>
  <c r="D1194" i="1"/>
  <c r="F1194" i="1" s="1"/>
  <c r="N1150" i="1"/>
  <c r="O1149" i="1"/>
  <c r="K1196" i="1"/>
  <c r="E1196" i="1" s="1"/>
  <c r="I1196" i="1"/>
  <c r="J1197" i="1" s="1"/>
  <c r="U1195" i="1"/>
  <c r="T1252" i="1"/>
  <c r="H1251" i="1" l="1"/>
  <c r="A1252" i="1"/>
  <c r="L1194" i="1"/>
  <c r="G1194" i="1"/>
  <c r="K1197" i="1"/>
  <c r="E1197" i="1" s="1"/>
  <c r="I1197" i="1"/>
  <c r="J1198" i="1" s="1"/>
  <c r="N1151" i="1"/>
  <c r="O1150" i="1"/>
  <c r="D1195" i="1"/>
  <c r="F1195" i="1" s="1"/>
  <c r="U1196" i="1"/>
  <c r="T1253" i="1"/>
  <c r="A1253" i="1" l="1"/>
  <c r="H1252" i="1"/>
  <c r="L1195" i="1"/>
  <c r="N1152" i="1"/>
  <c r="O1151" i="1"/>
  <c r="K1198" i="1"/>
  <c r="E1198" i="1" s="1"/>
  <c r="I1198" i="1"/>
  <c r="J1199" i="1" s="1"/>
  <c r="U1197" i="1"/>
  <c r="D1196" i="1"/>
  <c r="F1196" i="1" s="1"/>
  <c r="G1195" i="1"/>
  <c r="T1254" i="1"/>
  <c r="A1254" i="1" l="1"/>
  <c r="H1253" i="1"/>
  <c r="U1198" i="1"/>
  <c r="L1196" i="1"/>
  <c r="G1196" i="1"/>
  <c r="K1199" i="1"/>
  <c r="E1199" i="1" s="1"/>
  <c r="I1199" i="1"/>
  <c r="J1200" i="1" s="1"/>
  <c r="D1197" i="1"/>
  <c r="F1197" i="1" s="1"/>
  <c r="N1153" i="1"/>
  <c r="O1152" i="1"/>
  <c r="T1255" i="1"/>
  <c r="A1255" i="1" l="1"/>
  <c r="H1254" i="1"/>
  <c r="G1197" i="1"/>
  <c r="L1197" i="1"/>
  <c r="U1199" i="1"/>
  <c r="N1154" i="1"/>
  <c r="O1153" i="1"/>
  <c r="K1200" i="1"/>
  <c r="E1200" i="1" s="1"/>
  <c r="I1200" i="1"/>
  <c r="J1201" i="1" s="1"/>
  <c r="D1198" i="1"/>
  <c r="F1198" i="1" s="1"/>
  <c r="T1256" i="1"/>
  <c r="A1256" i="1" l="1"/>
  <c r="H1255" i="1"/>
  <c r="K1201" i="1"/>
  <c r="E1201" i="1" s="1"/>
  <c r="I1201" i="1"/>
  <c r="J1202" i="1" s="1"/>
  <c r="L1198" i="1"/>
  <c r="N1155" i="1"/>
  <c r="O1154" i="1"/>
  <c r="G1198" i="1"/>
  <c r="U1200" i="1"/>
  <c r="D1199" i="1"/>
  <c r="F1199" i="1" s="1"/>
  <c r="T1257" i="1"/>
  <c r="G1199" i="1" l="1"/>
  <c r="L1199" i="1"/>
  <c r="A1257" i="1"/>
  <c r="H1256" i="1"/>
  <c r="N1156" i="1"/>
  <c r="O1155" i="1"/>
  <c r="I1202" i="1"/>
  <c r="J1203" i="1" s="1"/>
  <c r="K1202" i="1"/>
  <c r="E1202" i="1" s="1"/>
  <c r="D1200" i="1"/>
  <c r="F1200" i="1" s="1"/>
  <c r="U1201" i="1"/>
  <c r="T1258" i="1"/>
  <c r="A1258" i="1" l="1"/>
  <c r="H1257" i="1"/>
  <c r="D1201" i="1"/>
  <c r="F1201" i="1" s="1"/>
  <c r="L1200" i="1"/>
  <c r="G1200" i="1"/>
  <c r="K1203" i="1"/>
  <c r="E1203" i="1" s="1"/>
  <c r="I1203" i="1"/>
  <c r="J1204" i="1" s="1"/>
  <c r="U1202" i="1"/>
  <c r="N1157" i="1"/>
  <c r="O1156" i="1"/>
  <c r="T1259" i="1"/>
  <c r="L1201" i="1" l="1"/>
  <c r="G1201" i="1"/>
  <c r="A1259" i="1"/>
  <c r="H1258" i="1"/>
  <c r="N1158" i="1"/>
  <c r="O1157" i="1"/>
  <c r="D1202" i="1"/>
  <c r="F1202" i="1" s="1"/>
  <c r="K1204" i="1"/>
  <c r="E1204" i="1" s="1"/>
  <c r="I1204" i="1"/>
  <c r="J1205" i="1" s="1"/>
  <c r="U1203" i="1"/>
  <c r="T1260" i="1"/>
  <c r="G1202" i="1" l="1"/>
  <c r="L1202" i="1"/>
  <c r="H1259" i="1"/>
  <c r="A1260" i="1"/>
  <c r="U1204" i="1"/>
  <c r="D1203" i="1"/>
  <c r="F1203" i="1" s="1"/>
  <c r="K1205" i="1"/>
  <c r="E1205" i="1" s="1"/>
  <c r="I1205" i="1"/>
  <c r="J1206" i="1" s="1"/>
  <c r="N1159" i="1"/>
  <c r="O1158" i="1"/>
  <c r="T1261" i="1"/>
  <c r="G1203" i="1" l="1"/>
  <c r="L1203" i="1"/>
  <c r="A1261" i="1"/>
  <c r="H1260" i="1"/>
  <c r="K1206" i="1"/>
  <c r="E1206" i="1" s="1"/>
  <c r="I1206" i="1"/>
  <c r="J1207" i="1" s="1"/>
  <c r="N1160" i="1"/>
  <c r="O1159" i="1"/>
  <c r="U1205" i="1"/>
  <c r="D1204" i="1"/>
  <c r="F1204" i="1" s="1"/>
  <c r="T1262" i="1"/>
  <c r="G1204" i="1" l="1"/>
  <c r="A1262" i="1"/>
  <c r="H1261" i="1"/>
  <c r="L1204" i="1"/>
  <c r="N1161" i="1"/>
  <c r="O1160" i="1"/>
  <c r="K1207" i="1"/>
  <c r="E1207" i="1" s="1"/>
  <c r="I1207" i="1"/>
  <c r="J1208" i="1" s="1"/>
  <c r="D1205" i="1"/>
  <c r="F1205" i="1" s="1"/>
  <c r="U1206" i="1"/>
  <c r="T1263" i="1"/>
  <c r="A1263" i="1" l="1"/>
  <c r="H1262" i="1"/>
  <c r="G1205" i="1"/>
  <c r="U1207" i="1"/>
  <c r="D1206" i="1"/>
  <c r="F1206" i="1" s="1"/>
  <c r="L1205" i="1"/>
  <c r="K1208" i="1"/>
  <c r="E1208" i="1" s="1"/>
  <c r="I1208" i="1"/>
  <c r="J1209" i="1" s="1"/>
  <c r="N1162" i="1"/>
  <c r="O1161" i="1"/>
  <c r="T1264" i="1"/>
  <c r="G1206" i="1" l="1"/>
  <c r="L1206" i="1"/>
  <c r="A1264" i="1"/>
  <c r="H1263" i="1"/>
  <c r="N1163" i="1"/>
  <c r="O1162" i="1"/>
  <c r="U1208" i="1"/>
  <c r="D1207" i="1"/>
  <c r="F1207" i="1" s="1"/>
  <c r="K1209" i="1"/>
  <c r="E1209" i="1" s="1"/>
  <c r="I1209" i="1"/>
  <c r="J1210" i="1" s="1"/>
  <c r="T1265" i="1"/>
  <c r="A1265" i="1" l="1"/>
  <c r="H1264" i="1"/>
  <c r="L1207" i="1"/>
  <c r="D1208" i="1"/>
  <c r="F1208" i="1" s="1"/>
  <c r="N1164" i="1"/>
  <c r="O1163" i="1"/>
  <c r="K1210" i="1"/>
  <c r="E1210" i="1" s="1"/>
  <c r="I1210" i="1"/>
  <c r="J1211" i="1" s="1"/>
  <c r="U1209" i="1"/>
  <c r="G1207" i="1"/>
  <c r="T1266" i="1"/>
  <c r="G1208" i="1" l="1"/>
  <c r="L1208" i="1"/>
  <c r="A1266" i="1"/>
  <c r="H1265" i="1"/>
  <c r="K1211" i="1"/>
  <c r="E1211" i="1" s="1"/>
  <c r="I1211" i="1"/>
  <c r="J1212" i="1" s="1"/>
  <c r="N1165" i="1"/>
  <c r="O1164" i="1"/>
  <c r="D1209" i="1"/>
  <c r="F1209" i="1" s="1"/>
  <c r="U1210" i="1"/>
  <c r="T1267" i="1"/>
  <c r="A1267" i="1" l="1"/>
  <c r="H1266" i="1"/>
  <c r="G1209" i="1"/>
  <c r="L1209" i="1"/>
  <c r="N1166" i="1"/>
  <c r="O1165" i="1"/>
  <c r="K1212" i="1"/>
  <c r="E1212" i="1" s="1"/>
  <c r="I1212" i="1"/>
  <c r="J1213" i="1" s="1"/>
  <c r="U1211" i="1"/>
  <c r="D1210" i="1"/>
  <c r="F1210" i="1" s="1"/>
  <c r="T1268" i="1"/>
  <c r="A1268" i="1" l="1"/>
  <c r="H1267" i="1"/>
  <c r="D1211" i="1"/>
  <c r="F1211" i="1" s="1"/>
  <c r="L1210" i="1"/>
  <c r="G1210" i="1"/>
  <c r="U1212" i="1"/>
  <c r="I1213" i="1"/>
  <c r="J1214" i="1" s="1"/>
  <c r="K1213" i="1"/>
  <c r="E1213" i="1" s="1"/>
  <c r="N1167" i="1"/>
  <c r="O1166" i="1"/>
  <c r="T1269" i="1"/>
  <c r="A1269" i="1" l="1"/>
  <c r="H1268" i="1"/>
  <c r="G1211" i="1"/>
  <c r="L1211" i="1"/>
  <c r="D1212" i="1"/>
  <c r="F1212" i="1" s="1"/>
  <c r="N1168" i="1"/>
  <c r="O1167" i="1"/>
  <c r="U1213" i="1"/>
  <c r="K1214" i="1"/>
  <c r="E1214" i="1" s="1"/>
  <c r="I1214" i="1"/>
  <c r="J1215" i="1" s="1"/>
  <c r="T1270" i="1"/>
  <c r="G1212" i="1" l="1"/>
  <c r="L1212" i="1"/>
  <c r="A1270" i="1"/>
  <c r="H1269" i="1"/>
  <c r="K1215" i="1"/>
  <c r="E1215" i="1" s="1"/>
  <c r="I1215" i="1"/>
  <c r="J1216" i="1" s="1"/>
  <c r="N1169" i="1"/>
  <c r="O1168" i="1"/>
  <c r="U1214" i="1"/>
  <c r="D1213" i="1"/>
  <c r="F1213" i="1" s="1"/>
  <c r="T1271" i="1"/>
  <c r="H1270" i="1" l="1"/>
  <c r="A1271" i="1"/>
  <c r="G1213" i="1"/>
  <c r="L1213" i="1"/>
  <c r="N1170" i="1"/>
  <c r="O1169" i="1"/>
  <c r="K1216" i="1"/>
  <c r="E1216" i="1" s="1"/>
  <c r="I1216" i="1"/>
  <c r="J1217" i="1" s="1"/>
  <c r="D1214" i="1"/>
  <c r="F1214" i="1" s="1"/>
  <c r="U1215" i="1"/>
  <c r="T1272" i="1"/>
  <c r="A1272" i="1" l="1"/>
  <c r="H1271" i="1"/>
  <c r="G1214" i="1"/>
  <c r="U1216" i="1"/>
  <c r="D1215" i="1"/>
  <c r="F1215" i="1" s="1"/>
  <c r="N1171" i="1"/>
  <c r="O1170" i="1"/>
  <c r="L1214" i="1"/>
  <c r="K1217" i="1"/>
  <c r="E1217" i="1" s="1"/>
  <c r="I1217" i="1"/>
  <c r="J1218" i="1" s="1"/>
  <c r="T1273" i="1"/>
  <c r="L1215" i="1" l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F1216" i="1" s="1"/>
  <c r="T1274" i="1"/>
  <c r="A1274" i="1" l="1"/>
  <c r="H1273" i="1"/>
  <c r="G1216" i="1"/>
  <c r="U1218" i="1"/>
  <c r="K1219" i="1"/>
  <c r="E1219" i="1" s="1"/>
  <c r="I1219" i="1"/>
  <c r="J1220" i="1" s="1"/>
  <c r="L1216" i="1"/>
  <c r="D1217" i="1"/>
  <c r="F1217" i="1" s="1"/>
  <c r="N1173" i="1"/>
  <c r="O1172" i="1"/>
  <c r="T1275" i="1"/>
  <c r="A1275" i="1" l="1"/>
  <c r="H1274" i="1"/>
  <c r="L1217" i="1"/>
  <c r="G1217" i="1"/>
  <c r="U1219" i="1"/>
  <c r="K1220" i="1"/>
  <c r="E1220" i="1" s="1"/>
  <c r="I1220" i="1"/>
  <c r="J1221" i="1" s="1"/>
  <c r="N1174" i="1"/>
  <c r="O1173" i="1"/>
  <c r="D1218" i="1"/>
  <c r="F1218" i="1" s="1"/>
  <c r="T1276" i="1"/>
  <c r="A1276" i="1" l="1"/>
  <c r="H1275" i="1"/>
  <c r="L1218" i="1"/>
  <c r="U1220" i="1"/>
  <c r="N1175" i="1"/>
  <c r="O1174" i="1"/>
  <c r="K1221" i="1"/>
  <c r="E1221" i="1" s="1"/>
  <c r="I1221" i="1"/>
  <c r="J1222" i="1" s="1"/>
  <c r="G1218" i="1"/>
  <c r="D1219" i="1"/>
  <c r="F1219" i="1" s="1"/>
  <c r="T1277" i="1"/>
  <c r="G1219" i="1" l="1"/>
  <c r="L1219" i="1"/>
  <c r="H1276" i="1"/>
  <c r="A1277" i="1"/>
  <c r="N1176" i="1"/>
  <c r="O1175" i="1"/>
  <c r="I1222" i="1"/>
  <c r="J1223" i="1" s="1"/>
  <c r="K1222" i="1"/>
  <c r="E1222" i="1" s="1"/>
  <c r="D1220" i="1"/>
  <c r="F1220" i="1" s="1"/>
  <c r="U1221" i="1"/>
  <c r="T1278" i="1"/>
  <c r="H1277" i="1" l="1"/>
  <c r="A1278" i="1"/>
  <c r="L1220" i="1"/>
  <c r="G1220" i="1"/>
  <c r="D1221" i="1"/>
  <c r="F1221" i="1" s="1"/>
  <c r="U1222" i="1"/>
  <c r="K1223" i="1"/>
  <c r="E1223" i="1" s="1"/>
  <c r="I1223" i="1"/>
  <c r="J1224" i="1" s="1"/>
  <c r="N1177" i="1"/>
  <c r="O1176" i="1"/>
  <c r="T1279" i="1"/>
  <c r="L1221" i="1" l="1"/>
  <c r="G1221" i="1"/>
  <c r="A1279" i="1"/>
  <c r="H1278" i="1"/>
  <c r="D1222" i="1"/>
  <c r="F1222" i="1" s="1"/>
  <c r="K1224" i="1"/>
  <c r="E1224" i="1" s="1"/>
  <c r="I1224" i="1"/>
  <c r="J1225" i="1" s="1"/>
  <c r="N1178" i="1"/>
  <c r="O1177" i="1"/>
  <c r="U1223" i="1"/>
  <c r="T1280" i="1"/>
  <c r="G1222" i="1" l="1"/>
  <c r="A1280" i="1"/>
  <c r="H1279" i="1"/>
  <c r="L1222" i="1"/>
  <c r="D1223" i="1"/>
  <c r="F1223" i="1" s="1"/>
  <c r="K1225" i="1"/>
  <c r="E1225" i="1" s="1"/>
  <c r="I1225" i="1"/>
  <c r="J1226" i="1" s="1"/>
  <c r="U1224" i="1"/>
  <c r="N1179" i="1"/>
  <c r="O1178" i="1"/>
  <c r="T1281" i="1"/>
  <c r="G1223" i="1" l="1"/>
  <c r="L1223" i="1"/>
  <c r="A1281" i="1"/>
  <c r="H1280" i="1"/>
  <c r="N1180" i="1"/>
  <c r="O1179" i="1"/>
  <c r="D1224" i="1"/>
  <c r="F1224" i="1" s="1"/>
  <c r="K1226" i="1"/>
  <c r="E1226" i="1" s="1"/>
  <c r="I1226" i="1"/>
  <c r="J1227" i="1" s="1"/>
  <c r="U1225" i="1"/>
  <c r="T1282" i="1"/>
  <c r="A1282" i="1" l="1"/>
  <c r="H1281" i="1"/>
  <c r="L1224" i="1"/>
  <c r="K1227" i="1"/>
  <c r="E1227" i="1" s="1"/>
  <c r="I1227" i="1"/>
  <c r="J1228" i="1" s="1"/>
  <c r="D1225" i="1"/>
  <c r="F1225" i="1" s="1"/>
  <c r="G1224" i="1"/>
  <c r="U1226" i="1"/>
  <c r="N1181" i="1"/>
  <c r="O1180" i="1"/>
  <c r="T1283" i="1"/>
  <c r="A1283" i="1" l="1"/>
  <c r="H1282" i="1"/>
  <c r="D1226" i="1"/>
  <c r="F1226" i="1" s="1"/>
  <c r="K1228" i="1"/>
  <c r="E1228" i="1" s="1"/>
  <c r="I1228" i="1"/>
  <c r="J1229" i="1" s="1"/>
  <c r="N1182" i="1"/>
  <c r="O1181" i="1"/>
  <c r="U1227" i="1"/>
  <c r="L1225" i="1"/>
  <c r="G1225" i="1"/>
  <c r="T1284" i="1"/>
  <c r="L1226" i="1" l="1"/>
  <c r="G1226" i="1"/>
  <c r="A1284" i="1"/>
  <c r="H1283" i="1"/>
  <c r="U1228" i="1"/>
  <c r="K1229" i="1"/>
  <c r="E1229" i="1" s="1"/>
  <c r="I1229" i="1"/>
  <c r="J1230" i="1" s="1"/>
  <c r="D1227" i="1"/>
  <c r="F1227" i="1" s="1"/>
  <c r="N1183" i="1"/>
  <c r="O1182" i="1"/>
  <c r="T1285" i="1"/>
  <c r="H1284" i="1" l="1"/>
  <c r="A1285" i="1"/>
  <c r="K1230" i="1"/>
  <c r="E1230" i="1" s="1"/>
  <c r="I1230" i="1"/>
  <c r="J1231" i="1" s="1"/>
  <c r="N1184" i="1"/>
  <c r="O1183" i="1"/>
  <c r="U1229" i="1"/>
  <c r="L1227" i="1"/>
  <c r="G1227" i="1"/>
  <c r="D1228" i="1"/>
  <c r="F1228" i="1" s="1"/>
  <c r="T1286" i="1"/>
  <c r="G1228" i="1" l="1"/>
  <c r="L1228" i="1"/>
  <c r="A1286" i="1"/>
  <c r="H1285" i="1"/>
  <c r="D1229" i="1"/>
  <c r="F1229" i="1" s="1"/>
  <c r="N1185" i="1"/>
  <c r="O1184" i="1"/>
  <c r="I1231" i="1"/>
  <c r="J1232" i="1" s="1"/>
  <c r="K1231" i="1"/>
  <c r="E1231" i="1" s="1"/>
  <c r="U1230" i="1"/>
  <c r="T1287" i="1"/>
  <c r="G1229" i="1" l="1"/>
  <c r="L1229" i="1"/>
  <c r="A1287" i="1"/>
  <c r="H1286" i="1"/>
  <c r="D1230" i="1"/>
  <c r="F1230" i="1" s="1"/>
  <c r="N1186" i="1"/>
  <c r="O1185" i="1"/>
  <c r="K1232" i="1"/>
  <c r="E1232" i="1" s="1"/>
  <c r="I1232" i="1"/>
  <c r="J1233" i="1" s="1"/>
  <c r="U1231" i="1"/>
  <c r="T1288" i="1"/>
  <c r="G1230" i="1" l="1"/>
  <c r="L1230" i="1"/>
  <c r="H1287" i="1"/>
  <c r="A1288" i="1"/>
  <c r="K1233" i="1"/>
  <c r="E1233" i="1" s="1"/>
  <c r="I1233" i="1"/>
  <c r="J1234" i="1" s="1"/>
  <c r="D1231" i="1"/>
  <c r="F1231" i="1" s="1"/>
  <c r="U1232" i="1"/>
  <c r="N1187" i="1"/>
  <c r="O1186" i="1"/>
  <c r="T1289" i="1"/>
  <c r="L1231" i="1" l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F1232" i="1" s="1"/>
  <c r="T1290" i="1"/>
  <c r="H1289" i="1" l="1"/>
  <c r="A1290" i="1"/>
  <c r="K1235" i="1"/>
  <c r="E1235" i="1" s="1"/>
  <c r="I1235" i="1"/>
  <c r="J1236" i="1" s="1"/>
  <c r="L1232" i="1"/>
  <c r="G1232" i="1"/>
  <c r="N1189" i="1"/>
  <c r="O1188" i="1"/>
  <c r="D1233" i="1"/>
  <c r="F1233" i="1" s="1"/>
  <c r="U1234" i="1"/>
  <c r="T1291" i="1"/>
  <c r="A1291" i="1" l="1"/>
  <c r="H1290" i="1"/>
  <c r="G1233" i="1"/>
  <c r="L1233" i="1"/>
  <c r="D1234" i="1"/>
  <c r="F1234" i="1" s="1"/>
  <c r="N1190" i="1"/>
  <c r="O1189" i="1"/>
  <c r="K1236" i="1"/>
  <c r="E1236" i="1" s="1"/>
  <c r="I1236" i="1"/>
  <c r="J1237" i="1" s="1"/>
  <c r="U1235" i="1"/>
  <c r="T1292" i="1"/>
  <c r="L1234" i="1" l="1"/>
  <c r="G1234" i="1"/>
  <c r="A1292" i="1"/>
  <c r="H1291" i="1"/>
  <c r="U1236" i="1"/>
  <c r="K1237" i="1"/>
  <c r="E1237" i="1" s="1"/>
  <c r="I1237" i="1"/>
  <c r="J1238" i="1" s="1"/>
  <c r="D1235" i="1"/>
  <c r="F1235" i="1" s="1"/>
  <c r="N1191" i="1"/>
  <c r="O1190" i="1"/>
  <c r="T1293" i="1"/>
  <c r="H1292" i="1" l="1"/>
  <c r="A1293" i="1"/>
  <c r="L1235" i="1"/>
  <c r="G1235" i="1"/>
  <c r="K1238" i="1"/>
  <c r="E1238" i="1" s="1"/>
  <c r="I1238" i="1"/>
  <c r="J1239" i="1" s="1"/>
  <c r="N1192" i="1"/>
  <c r="O1191" i="1"/>
  <c r="U1237" i="1"/>
  <c r="D1236" i="1"/>
  <c r="F1236" i="1" s="1"/>
  <c r="T1294" i="1"/>
  <c r="G1236" i="1" l="1"/>
  <c r="H1293" i="1"/>
  <c r="A1294" i="1"/>
  <c r="K1239" i="1"/>
  <c r="E1239" i="1" s="1"/>
  <c r="I1239" i="1"/>
  <c r="J1240" i="1" s="1"/>
  <c r="N1193" i="1"/>
  <c r="O1192" i="1"/>
  <c r="L1236" i="1"/>
  <c r="D1237" i="1"/>
  <c r="F1237" i="1" s="1"/>
  <c r="U1238" i="1"/>
  <c r="T1295" i="1"/>
  <c r="A1295" i="1" l="1"/>
  <c r="H1294" i="1"/>
  <c r="G1237" i="1"/>
  <c r="U1239" i="1"/>
  <c r="N1194" i="1"/>
  <c r="O1193" i="1"/>
  <c r="D1238" i="1"/>
  <c r="F1238" i="1" s="1"/>
  <c r="K1240" i="1"/>
  <c r="E1240" i="1" s="1"/>
  <c r="I1240" i="1"/>
  <c r="J1241" i="1" s="1"/>
  <c r="L1237" i="1"/>
  <c r="T1296" i="1"/>
  <c r="G1238" i="1" l="1"/>
  <c r="L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G1240" i="1" s="1"/>
  <c r="T1298" i="1"/>
  <c r="A1298" i="1" l="1"/>
  <c r="H1297" i="1"/>
  <c r="F1240" i="1"/>
  <c r="L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N1198" i="1"/>
  <c r="O1197" i="1"/>
  <c r="T1300" i="1"/>
  <c r="F1242" i="1" l="1"/>
  <c r="A1300" i="1"/>
  <c r="H1299" i="1"/>
  <c r="G1242" i="1"/>
  <c r="L1242" i="1"/>
  <c r="U1244" i="1"/>
  <c r="N1199" i="1"/>
  <c r="O1198" i="1"/>
  <c r="K1245" i="1"/>
  <c r="E1245" i="1" s="1"/>
  <c r="I1245" i="1"/>
  <c r="J1246" i="1" s="1"/>
  <c r="D1243" i="1"/>
  <c r="T1301" i="1"/>
  <c r="F1243" i="1" l="1"/>
  <c r="L1243" i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T1302" i="1"/>
  <c r="F1244" i="1" l="1"/>
  <c r="L1244" i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A1305" i="1"/>
  <c r="H1304" i="1"/>
  <c r="G1247" i="1"/>
  <c r="L1247" i="1"/>
  <c r="D1248" i="1"/>
  <c r="K1250" i="1"/>
  <c r="E1250" i="1" s="1"/>
  <c r="I1250" i="1"/>
  <c r="J1251" i="1" s="1"/>
  <c r="U1249" i="1"/>
  <c r="N1204" i="1"/>
  <c r="O1203" i="1"/>
  <c r="T1306" i="1"/>
  <c r="F1248" i="1" l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L1248" i="1"/>
  <c r="T1307" i="1"/>
  <c r="F1249" i="1" l="1"/>
  <c r="H1306" i="1"/>
  <c r="A1307" i="1"/>
  <c r="L1249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A1308" i="1"/>
  <c r="H1307" i="1"/>
  <c r="G1250" i="1"/>
  <c r="L1250" i="1"/>
  <c r="U1252" i="1"/>
  <c r="D1251" i="1"/>
  <c r="N1207" i="1"/>
  <c r="O1206" i="1"/>
  <c r="K1253" i="1"/>
  <c r="E1253" i="1" s="1"/>
  <c r="I1253" i="1"/>
  <c r="J1254" i="1" s="1"/>
  <c r="T1309" i="1"/>
  <c r="F1251" i="1" l="1"/>
  <c r="H1308" i="1"/>
  <c r="A1309" i="1"/>
  <c r="L1251" i="1"/>
  <c r="K1254" i="1"/>
  <c r="E1254" i="1" s="1"/>
  <c r="I1254" i="1"/>
  <c r="J1255" i="1" s="1"/>
  <c r="G1251" i="1"/>
  <c r="D1252" i="1"/>
  <c r="N1208" i="1"/>
  <c r="O1207" i="1"/>
  <c r="U1253" i="1"/>
  <c r="T1310" i="1"/>
  <c r="F1252" i="1" l="1"/>
  <c r="A1310" i="1"/>
  <c r="H1309" i="1"/>
  <c r="N1209" i="1"/>
  <c r="O1208" i="1"/>
  <c r="D1253" i="1"/>
  <c r="K1255" i="1"/>
  <c r="E1255" i="1" s="1"/>
  <c r="I1255" i="1"/>
  <c r="J1256" i="1" s="1"/>
  <c r="L1252" i="1"/>
  <c r="U1254" i="1"/>
  <c r="G1252" i="1"/>
  <c r="T1311" i="1"/>
  <c r="F1253" i="1" l="1"/>
  <c r="L1253" i="1"/>
  <c r="G1253" i="1"/>
  <c r="A1311" i="1"/>
  <c r="H1310" i="1"/>
  <c r="U1255" i="1"/>
  <c r="D1254" i="1"/>
  <c r="K1256" i="1"/>
  <c r="E1256" i="1" s="1"/>
  <c r="I1256" i="1"/>
  <c r="J1257" i="1" s="1"/>
  <c r="N1210" i="1"/>
  <c r="O1209" i="1"/>
  <c r="T1312" i="1"/>
  <c r="F1254" i="1" l="1"/>
  <c r="A1312" i="1"/>
  <c r="H1311" i="1"/>
  <c r="L1254" i="1"/>
  <c r="K1257" i="1"/>
  <c r="E1257" i="1" s="1"/>
  <c r="I1257" i="1"/>
  <c r="J1258" i="1" s="1"/>
  <c r="N1211" i="1"/>
  <c r="O1210" i="1"/>
  <c r="G1254" i="1"/>
  <c r="U1256" i="1"/>
  <c r="D1255" i="1"/>
  <c r="T1313" i="1"/>
  <c r="F1255" i="1" l="1"/>
  <c r="L1255" i="1"/>
  <c r="G1255" i="1"/>
  <c r="H1312" i="1"/>
  <c r="A1313" i="1"/>
  <c r="I1258" i="1"/>
  <c r="J1259" i="1" s="1"/>
  <c r="K1258" i="1"/>
  <c r="E1258" i="1" s="1"/>
  <c r="N1212" i="1"/>
  <c r="O1211" i="1"/>
  <c r="D1256" i="1"/>
  <c r="U1257" i="1"/>
  <c r="T1314" i="1"/>
  <c r="F1256" i="1" l="1"/>
  <c r="H1313" i="1"/>
  <c r="A1314" i="1"/>
  <c r="D1257" i="1"/>
  <c r="U1258" i="1"/>
  <c r="L1256" i="1"/>
  <c r="K1259" i="1"/>
  <c r="E1259" i="1" s="1"/>
  <c r="I1259" i="1"/>
  <c r="J1260" i="1" s="1"/>
  <c r="N1213" i="1"/>
  <c r="O1212" i="1"/>
  <c r="G1256" i="1"/>
  <c r="T1315" i="1"/>
  <c r="F1257" i="1" l="1"/>
  <c r="H1314" i="1"/>
  <c r="A1315" i="1"/>
  <c r="L1257" i="1"/>
  <c r="G1257" i="1"/>
  <c r="N1214" i="1"/>
  <c r="O1213" i="1"/>
  <c r="K1260" i="1"/>
  <c r="E1260" i="1" s="1"/>
  <c r="I1260" i="1"/>
  <c r="J1261" i="1" s="1"/>
  <c r="U1259" i="1"/>
  <c r="D1258" i="1"/>
  <c r="T1316" i="1"/>
  <c r="F1258" i="1" l="1"/>
  <c r="L1258" i="1"/>
  <c r="G1258" i="1"/>
  <c r="A1316" i="1"/>
  <c r="H1315" i="1"/>
  <c r="U1260" i="1"/>
  <c r="N1215" i="1"/>
  <c r="O1214" i="1"/>
  <c r="D1259" i="1"/>
  <c r="K1261" i="1"/>
  <c r="E1261" i="1" s="1"/>
  <c r="I1261" i="1"/>
  <c r="J1262" i="1" s="1"/>
  <c r="T1317" i="1"/>
  <c r="F1259" i="1" l="1"/>
  <c r="A1317" i="1"/>
  <c r="H1316" i="1"/>
  <c r="N1216" i="1"/>
  <c r="O1215" i="1"/>
  <c r="L1259" i="1"/>
  <c r="U1261" i="1"/>
  <c r="K1262" i="1"/>
  <c r="E1262" i="1" s="1"/>
  <c r="I1262" i="1"/>
  <c r="J1263" i="1" s="1"/>
  <c r="G1259" i="1"/>
  <c r="D1260" i="1"/>
  <c r="T1318" i="1"/>
  <c r="F1260" i="1" l="1"/>
  <c r="A1318" i="1"/>
  <c r="H1317" i="1"/>
  <c r="L1260" i="1"/>
  <c r="G1260" i="1"/>
  <c r="D1261" i="1"/>
  <c r="F1261" i="1" s="1"/>
  <c r="U1262" i="1"/>
  <c r="K1263" i="1"/>
  <c r="E1263" i="1" s="1"/>
  <c r="I1263" i="1"/>
  <c r="J1264" i="1" s="1"/>
  <c r="N1217" i="1"/>
  <c r="O1216" i="1"/>
  <c r="T1319" i="1"/>
  <c r="G1261" i="1" l="1"/>
  <c r="L1261" i="1"/>
  <c r="A1319" i="1"/>
  <c r="H1318" i="1"/>
  <c r="K1264" i="1"/>
  <c r="E1264" i="1" s="1"/>
  <c r="I1264" i="1"/>
  <c r="J1265" i="1" s="1"/>
  <c r="N1218" i="1"/>
  <c r="O1217" i="1"/>
  <c r="U1263" i="1"/>
  <c r="D1262" i="1"/>
  <c r="F1262" i="1" s="1"/>
  <c r="T1320" i="1"/>
  <c r="H1319" i="1" l="1"/>
  <c r="A1320" i="1"/>
  <c r="L1262" i="1"/>
  <c r="G1262" i="1"/>
  <c r="N1219" i="1"/>
  <c r="O1218" i="1"/>
  <c r="U1264" i="1"/>
  <c r="D1263" i="1"/>
  <c r="F1263" i="1" s="1"/>
  <c r="K1265" i="1"/>
  <c r="E1265" i="1" s="1"/>
  <c r="I1265" i="1"/>
  <c r="J1266" i="1" s="1"/>
  <c r="T1321" i="1"/>
  <c r="A1321" i="1" l="1"/>
  <c r="H1320" i="1"/>
  <c r="G1263" i="1"/>
  <c r="U1265" i="1"/>
  <c r="K1266" i="1"/>
  <c r="E1266" i="1" s="1"/>
  <c r="I1266" i="1"/>
  <c r="J1267" i="1" s="1"/>
  <c r="D1264" i="1"/>
  <c r="F1264" i="1" s="1"/>
  <c r="L1263" i="1"/>
  <c r="N1220" i="1"/>
  <c r="O1219" i="1"/>
  <c r="T1322" i="1"/>
  <c r="H1321" i="1" l="1"/>
  <c r="A1322" i="1"/>
  <c r="G1264" i="1"/>
  <c r="L1264" i="1"/>
  <c r="K1267" i="1"/>
  <c r="E1267" i="1" s="1"/>
  <c r="I1267" i="1"/>
  <c r="J1268" i="1" s="1"/>
  <c r="N1221" i="1"/>
  <c r="O1220" i="1"/>
  <c r="U1266" i="1"/>
  <c r="D1265" i="1"/>
  <c r="F1265" i="1" s="1"/>
  <c r="T1323" i="1"/>
  <c r="G1265" i="1" l="1"/>
  <c r="H1322" i="1"/>
  <c r="A1323" i="1"/>
  <c r="D1266" i="1"/>
  <c r="F1266" i="1" s="1"/>
  <c r="U1267" i="1"/>
  <c r="L1265" i="1"/>
  <c r="N1222" i="1"/>
  <c r="O1221" i="1"/>
  <c r="I1268" i="1"/>
  <c r="J1269" i="1" s="1"/>
  <c r="K1268" i="1"/>
  <c r="E1268" i="1" s="1"/>
  <c r="T1324" i="1"/>
  <c r="H1323" i="1" l="1"/>
  <c r="A1324" i="1"/>
  <c r="L1266" i="1"/>
  <c r="G1266" i="1"/>
  <c r="N1223" i="1"/>
  <c r="O1222" i="1"/>
  <c r="D1267" i="1"/>
  <c r="F1267" i="1" s="1"/>
  <c r="U1268" i="1"/>
  <c r="K1269" i="1"/>
  <c r="E1269" i="1" s="1"/>
  <c r="I1269" i="1"/>
  <c r="J1270" i="1" s="1"/>
  <c r="T1325" i="1"/>
  <c r="G1267" i="1" l="1"/>
  <c r="L1267" i="1"/>
  <c r="A1325" i="1"/>
  <c r="H1324" i="1"/>
  <c r="K1270" i="1"/>
  <c r="E1270" i="1" s="1"/>
  <c r="I1270" i="1"/>
  <c r="J1271" i="1" s="1"/>
  <c r="U1269" i="1"/>
  <c r="D1268" i="1"/>
  <c r="F1268" i="1" s="1"/>
  <c r="N1224" i="1"/>
  <c r="O1223" i="1"/>
  <c r="T1326" i="1"/>
  <c r="H1325" i="1" l="1"/>
  <c r="A1326" i="1"/>
  <c r="G1268" i="1"/>
  <c r="L1268" i="1"/>
  <c r="K1271" i="1"/>
  <c r="E1271" i="1" s="1"/>
  <c r="I1271" i="1"/>
  <c r="J1272" i="1" s="1"/>
  <c r="U1270" i="1"/>
  <c r="D1269" i="1"/>
  <c r="F1269" i="1" s="1"/>
  <c r="N1225" i="1"/>
  <c r="O1224" i="1"/>
  <c r="T1327" i="1"/>
  <c r="H1326" i="1" l="1"/>
  <c r="A1327" i="1"/>
  <c r="G1269" i="1"/>
  <c r="D1270" i="1"/>
  <c r="F1270" i="1" s="1"/>
  <c r="N1226" i="1"/>
  <c r="O1225" i="1"/>
  <c r="U1271" i="1"/>
  <c r="L1269" i="1"/>
  <c r="K1272" i="1"/>
  <c r="E1272" i="1" s="1"/>
  <c r="I1272" i="1"/>
  <c r="J1273" i="1" s="1"/>
  <c r="T1328" i="1"/>
  <c r="L1270" i="1" l="1"/>
  <c r="G1270" i="1"/>
  <c r="A1328" i="1"/>
  <c r="H1327" i="1"/>
  <c r="D1271" i="1"/>
  <c r="F1271" i="1" s="1"/>
  <c r="K1273" i="1"/>
  <c r="E1273" i="1" s="1"/>
  <c r="I1273" i="1"/>
  <c r="J1274" i="1" s="1"/>
  <c r="N1227" i="1"/>
  <c r="O1226" i="1"/>
  <c r="U1272" i="1"/>
  <c r="T1329" i="1"/>
  <c r="A1329" i="1" l="1"/>
  <c r="H1328" i="1"/>
  <c r="G1271" i="1"/>
  <c r="L1271" i="1"/>
  <c r="U1273" i="1"/>
  <c r="D1272" i="1"/>
  <c r="F1272" i="1" s="1"/>
  <c r="N1228" i="1"/>
  <c r="O1227" i="1"/>
  <c r="K1274" i="1"/>
  <c r="E1274" i="1" s="1"/>
  <c r="I1274" i="1"/>
  <c r="J1275" i="1" s="1"/>
  <c r="T1330" i="1"/>
  <c r="L1272" i="1" l="1"/>
  <c r="H1329" i="1"/>
  <c r="A1330" i="1"/>
  <c r="K1275" i="1"/>
  <c r="E1275" i="1" s="1"/>
  <c r="I1275" i="1"/>
  <c r="J1276" i="1" s="1"/>
  <c r="U1274" i="1"/>
  <c r="G1272" i="1"/>
  <c r="D1273" i="1"/>
  <c r="F1273" i="1" s="1"/>
  <c r="N1229" i="1"/>
  <c r="O1228" i="1"/>
  <c r="T1331" i="1"/>
  <c r="H1330" i="1" l="1"/>
  <c r="A1331" i="1"/>
  <c r="L1273" i="1"/>
  <c r="G1273" i="1"/>
  <c r="N1230" i="1"/>
  <c r="O1229" i="1"/>
  <c r="D1274" i="1"/>
  <c r="F1274" i="1" s="1"/>
  <c r="K1276" i="1"/>
  <c r="E1276" i="1" s="1"/>
  <c r="I1276" i="1"/>
  <c r="J1277" i="1" s="1"/>
  <c r="U1275" i="1"/>
  <c r="T1332" i="1"/>
  <c r="L1274" i="1" l="1"/>
  <c r="G1274" i="1"/>
  <c r="A1332" i="1"/>
  <c r="H1331" i="1"/>
  <c r="U1276" i="1"/>
  <c r="D1275" i="1"/>
  <c r="F1275" i="1" s="1"/>
  <c r="K1277" i="1"/>
  <c r="E1277" i="1" s="1"/>
  <c r="I1277" i="1"/>
  <c r="J1278" i="1" s="1"/>
  <c r="N1231" i="1"/>
  <c r="O1230" i="1"/>
  <c r="T1333" i="1"/>
  <c r="L1275" i="1" l="1"/>
  <c r="G1275" i="1"/>
  <c r="H1332" i="1"/>
  <c r="A1333" i="1"/>
  <c r="N1232" i="1"/>
  <c r="O1231" i="1"/>
  <c r="K1278" i="1"/>
  <c r="E1278" i="1" s="1"/>
  <c r="I1278" i="1"/>
  <c r="J1279" i="1" s="1"/>
  <c r="D1276" i="1"/>
  <c r="F1276" i="1" s="1"/>
  <c r="U1277" i="1"/>
  <c r="T1334" i="1"/>
  <c r="H1333" i="1" l="1"/>
  <c r="A1334" i="1"/>
  <c r="G1276" i="1"/>
  <c r="U1278" i="1"/>
  <c r="N1233" i="1"/>
  <c r="O1232" i="1"/>
  <c r="L1276" i="1"/>
  <c r="D1277" i="1"/>
  <c r="F1277" i="1" s="1"/>
  <c r="K1279" i="1"/>
  <c r="E1279" i="1" s="1"/>
  <c r="I1279" i="1"/>
  <c r="J1280" i="1" s="1"/>
  <c r="T1335" i="1"/>
  <c r="H1334" i="1" l="1"/>
  <c r="A1335" i="1"/>
  <c r="K1280" i="1"/>
  <c r="E1280" i="1" s="1"/>
  <c r="I1280" i="1"/>
  <c r="J1281" i="1" s="1"/>
  <c r="G1277" i="1"/>
  <c r="U1279" i="1"/>
  <c r="N1234" i="1"/>
  <c r="O1233" i="1"/>
  <c r="L1277" i="1"/>
  <c r="D1278" i="1"/>
  <c r="F1278" i="1" s="1"/>
  <c r="T1336" i="1"/>
  <c r="L1278" i="1" l="1"/>
  <c r="G1278" i="1"/>
  <c r="A1336" i="1"/>
  <c r="H1335" i="1"/>
  <c r="D1279" i="1"/>
  <c r="F1279" i="1" s="1"/>
  <c r="U1280" i="1"/>
  <c r="K1281" i="1"/>
  <c r="E1281" i="1" s="1"/>
  <c r="I1281" i="1"/>
  <c r="J1282" i="1" s="1"/>
  <c r="N1235" i="1"/>
  <c r="O1234" i="1"/>
  <c r="T1337" i="1"/>
  <c r="L1279" i="1" l="1"/>
  <c r="H1336" i="1"/>
  <c r="A1337" i="1"/>
  <c r="G1279" i="1"/>
  <c r="D1280" i="1"/>
  <c r="F1280" i="1" s="1"/>
  <c r="K1282" i="1"/>
  <c r="E1282" i="1" s="1"/>
  <c r="I1282" i="1"/>
  <c r="J1283" i="1" s="1"/>
  <c r="U1281" i="1"/>
  <c r="N1236" i="1"/>
  <c r="O1235" i="1"/>
  <c r="T1338" i="1"/>
  <c r="L1280" i="1" l="1"/>
  <c r="G1280" i="1"/>
  <c r="H1337" i="1"/>
  <c r="A1338" i="1"/>
  <c r="N1237" i="1"/>
  <c r="O1236" i="1"/>
  <c r="D1281" i="1"/>
  <c r="F1281" i="1" s="1"/>
  <c r="K1283" i="1"/>
  <c r="E1283" i="1" s="1"/>
  <c r="I1283" i="1"/>
  <c r="J1284" i="1" s="1"/>
  <c r="U1282" i="1"/>
  <c r="T1339" i="1"/>
  <c r="L1281" i="1" l="1"/>
  <c r="G1281" i="1"/>
  <c r="H1338" i="1"/>
  <c r="A1339" i="1"/>
  <c r="U1283" i="1"/>
  <c r="D1282" i="1"/>
  <c r="F1282" i="1" s="1"/>
  <c r="K1284" i="1"/>
  <c r="E1284" i="1" s="1"/>
  <c r="I1284" i="1"/>
  <c r="J1285" i="1" s="1"/>
  <c r="N1238" i="1"/>
  <c r="O1237" i="1"/>
  <c r="T1340" i="1"/>
  <c r="L1282" i="1" l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F1283" i="1" s="1"/>
  <c r="T1341" i="1"/>
  <c r="G1283" i="1" l="1"/>
  <c r="A1341" i="1"/>
  <c r="H1340" i="1"/>
  <c r="L1283" i="1"/>
  <c r="D1284" i="1"/>
  <c r="F1284" i="1" s="1"/>
  <c r="K1286" i="1"/>
  <c r="E1286" i="1" s="1"/>
  <c r="I1286" i="1"/>
  <c r="J1287" i="1" s="1"/>
  <c r="N1240" i="1"/>
  <c r="O1239" i="1"/>
  <c r="U1285" i="1"/>
  <c r="T1342" i="1"/>
  <c r="L1284" i="1" l="1"/>
  <c r="A1342" i="1"/>
  <c r="H1341" i="1"/>
  <c r="N1241" i="1"/>
  <c r="O1240" i="1"/>
  <c r="G1284" i="1"/>
  <c r="K1287" i="1"/>
  <c r="E1287" i="1" s="1"/>
  <c r="I1287" i="1"/>
  <c r="J1288" i="1" s="1"/>
  <c r="D1285" i="1"/>
  <c r="F1285" i="1" s="1"/>
  <c r="U1286" i="1"/>
  <c r="T1343" i="1"/>
  <c r="A1343" i="1" l="1"/>
  <c r="H1342" i="1"/>
  <c r="U1287" i="1"/>
  <c r="N1242" i="1"/>
  <c r="O1241" i="1"/>
  <c r="D1286" i="1"/>
  <c r="F1286" i="1" s="1"/>
  <c r="G1285" i="1"/>
  <c r="L1285" i="1"/>
  <c r="K1288" i="1"/>
  <c r="E1288" i="1" s="1"/>
  <c r="I1288" i="1"/>
  <c r="J1289" i="1" s="1"/>
  <c r="T1344" i="1"/>
  <c r="L1286" i="1" l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F1287" i="1" s="1"/>
  <c r="T1345" i="1"/>
  <c r="L1287" i="1" l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F1288" i="1" s="1"/>
  <c r="T1346" i="1"/>
  <c r="A1346" i="1" l="1"/>
  <c r="H1345" i="1"/>
  <c r="L1288" i="1"/>
  <c r="G1288" i="1"/>
  <c r="N1245" i="1"/>
  <c r="O1244" i="1"/>
  <c r="K1291" i="1"/>
  <c r="E1291" i="1" s="1"/>
  <c r="I1291" i="1"/>
  <c r="J1292" i="1" s="1"/>
  <c r="D1289" i="1"/>
  <c r="F1289" i="1" s="1"/>
  <c r="U1290" i="1"/>
  <c r="T1347" i="1"/>
  <c r="A1347" i="1" l="1"/>
  <c r="H1346" i="1"/>
  <c r="G1289" i="1"/>
  <c r="L1289" i="1"/>
  <c r="U1291" i="1"/>
  <c r="I1292" i="1"/>
  <c r="J1293" i="1" s="1"/>
  <c r="K1292" i="1"/>
  <c r="E1292" i="1" s="1"/>
  <c r="D1290" i="1"/>
  <c r="F1290" i="1" s="1"/>
  <c r="N1246" i="1"/>
  <c r="O1245" i="1"/>
  <c r="T1348" i="1"/>
  <c r="A1348" i="1" l="1"/>
  <c r="H1347" i="1"/>
  <c r="G1290" i="1"/>
  <c r="U1292" i="1"/>
  <c r="D1291" i="1"/>
  <c r="F1291" i="1" s="1"/>
  <c r="N1247" i="1"/>
  <c r="O1246" i="1"/>
  <c r="K1293" i="1"/>
  <c r="E1293" i="1" s="1"/>
  <c r="I1293" i="1"/>
  <c r="J1294" i="1" s="1"/>
  <c r="L1290" i="1"/>
  <c r="T1349" i="1"/>
  <c r="L1291" i="1" l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F1292" i="1" s="1"/>
  <c r="T1350" i="1"/>
  <c r="A1350" i="1" l="1"/>
  <c r="H1349" i="1"/>
  <c r="L1292" i="1"/>
  <c r="G1292" i="1"/>
  <c r="D1293" i="1"/>
  <c r="F1293" i="1" s="1"/>
  <c r="K1295" i="1"/>
  <c r="E1295" i="1" s="1"/>
  <c r="I1295" i="1"/>
  <c r="J1296" i="1" s="1"/>
  <c r="U1294" i="1"/>
  <c r="N1249" i="1"/>
  <c r="O1248" i="1"/>
  <c r="T1351" i="1"/>
  <c r="L1293" i="1" l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F1294" i="1" s="1"/>
  <c r="T1352" i="1"/>
  <c r="A1352" i="1" l="1"/>
  <c r="H1351" i="1"/>
  <c r="G1294" i="1"/>
  <c r="L1294" i="1"/>
  <c r="K1297" i="1"/>
  <c r="E1297" i="1" s="1"/>
  <c r="I1297" i="1"/>
  <c r="J1298" i="1" s="1"/>
  <c r="U1296" i="1"/>
  <c r="N1251" i="1"/>
  <c r="O1250" i="1"/>
  <c r="D1295" i="1"/>
  <c r="F1295" i="1" s="1"/>
  <c r="T1353" i="1"/>
  <c r="L1295" i="1" l="1"/>
  <c r="A1353" i="1"/>
  <c r="H1352" i="1"/>
  <c r="D1296" i="1"/>
  <c r="F1296" i="1" s="1"/>
  <c r="G1295" i="1"/>
  <c r="K1298" i="1"/>
  <c r="E1298" i="1" s="1"/>
  <c r="I1298" i="1"/>
  <c r="J1299" i="1" s="1"/>
  <c r="N1252" i="1"/>
  <c r="O1251" i="1"/>
  <c r="U1297" i="1"/>
  <c r="T1354" i="1"/>
  <c r="L1296" i="1" l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F1297" i="1" s="1"/>
  <c r="T1355" i="1"/>
  <c r="L1297" i="1" l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F1298" i="1" s="1"/>
  <c r="T1356" i="1"/>
  <c r="L1298" i="1" l="1"/>
  <c r="G1298" i="1"/>
  <c r="A1356" i="1"/>
  <c r="H1355" i="1"/>
  <c r="D1299" i="1"/>
  <c r="F1299" i="1" s="1"/>
  <c r="U1300" i="1"/>
  <c r="N1255" i="1"/>
  <c r="O1254" i="1"/>
  <c r="K1301" i="1"/>
  <c r="E1301" i="1" s="1"/>
  <c r="I1301" i="1"/>
  <c r="J1302" i="1" s="1"/>
  <c r="T1357" i="1"/>
  <c r="A1357" i="1" l="1"/>
  <c r="H1356" i="1"/>
  <c r="G1299" i="1"/>
  <c r="L1299" i="1"/>
  <c r="D1300" i="1"/>
  <c r="F1300" i="1" s="1"/>
  <c r="K1302" i="1"/>
  <c r="E1302" i="1" s="1"/>
  <c r="I1302" i="1"/>
  <c r="J1303" i="1" s="1"/>
  <c r="N1256" i="1"/>
  <c r="O1255" i="1"/>
  <c r="U1301" i="1"/>
  <c r="T1358" i="1"/>
  <c r="G1300" i="1" l="1"/>
  <c r="L1300" i="1"/>
  <c r="A1358" i="1"/>
  <c r="H1357" i="1"/>
  <c r="K1303" i="1"/>
  <c r="E1303" i="1" s="1"/>
  <c r="I1303" i="1"/>
  <c r="J1304" i="1" s="1"/>
  <c r="D1301" i="1"/>
  <c r="F1301" i="1" s="1"/>
  <c r="U1302" i="1"/>
  <c r="N1257" i="1"/>
  <c r="O1256" i="1"/>
  <c r="T1359" i="1"/>
  <c r="A1359" i="1" l="1"/>
  <c r="H1358" i="1"/>
  <c r="L1301" i="1"/>
  <c r="N1258" i="1"/>
  <c r="O1257" i="1"/>
  <c r="K1304" i="1"/>
  <c r="E1304" i="1" s="1"/>
  <c r="I1304" i="1"/>
  <c r="J1305" i="1" s="1"/>
  <c r="G1301" i="1"/>
  <c r="D1302" i="1"/>
  <c r="F1302" i="1" s="1"/>
  <c r="U1303" i="1"/>
  <c r="T1360" i="1"/>
  <c r="H1359" i="1" l="1"/>
  <c r="A1360" i="1"/>
  <c r="L1302" i="1"/>
  <c r="G1302" i="1"/>
  <c r="K1305" i="1"/>
  <c r="E1305" i="1" s="1"/>
  <c r="I1305" i="1"/>
  <c r="J1306" i="1" s="1"/>
  <c r="D1303" i="1"/>
  <c r="F1303" i="1" s="1"/>
  <c r="U1304" i="1"/>
  <c r="N1259" i="1"/>
  <c r="O1258" i="1"/>
  <c r="T1361" i="1"/>
  <c r="H1360" i="1" l="1"/>
  <c r="A1361" i="1"/>
  <c r="G1303" i="1"/>
  <c r="N1260" i="1"/>
  <c r="O1259" i="1"/>
  <c r="U1305" i="1"/>
  <c r="I1306" i="1"/>
  <c r="J1307" i="1" s="1"/>
  <c r="K1306" i="1"/>
  <c r="E1306" i="1" s="1"/>
  <c r="D1304" i="1"/>
  <c r="F1304" i="1" s="1"/>
  <c r="L1303" i="1"/>
  <c r="T1362" i="1"/>
  <c r="G1304" i="1" l="1"/>
  <c r="L1304" i="1"/>
  <c r="A1362" i="1"/>
  <c r="H1361" i="1"/>
  <c r="U1306" i="1"/>
  <c r="K1307" i="1"/>
  <c r="E1307" i="1" s="1"/>
  <c r="I1307" i="1"/>
  <c r="J1308" i="1" s="1"/>
  <c r="N1261" i="1"/>
  <c r="O1260" i="1"/>
  <c r="D1305" i="1"/>
  <c r="F1305" i="1" s="1"/>
  <c r="T1363" i="1"/>
  <c r="G1305" i="1" l="1"/>
  <c r="L1305" i="1"/>
  <c r="A1363" i="1"/>
  <c r="H1362" i="1"/>
  <c r="K1308" i="1"/>
  <c r="E1308" i="1" s="1"/>
  <c r="I1308" i="1"/>
  <c r="J1309" i="1" s="1"/>
  <c r="N1262" i="1"/>
  <c r="O1261" i="1"/>
  <c r="D1306" i="1"/>
  <c r="F1306" i="1" s="1"/>
  <c r="U1307" i="1"/>
  <c r="T1364" i="1"/>
  <c r="A1364" i="1" l="1"/>
  <c r="H1363" i="1"/>
  <c r="G1306" i="1"/>
  <c r="L1306" i="1"/>
  <c r="N1263" i="1"/>
  <c r="O1262" i="1"/>
  <c r="K1309" i="1"/>
  <c r="E1309" i="1" s="1"/>
  <c r="I1309" i="1"/>
  <c r="J1310" i="1" s="1"/>
  <c r="D1307" i="1"/>
  <c r="F1307" i="1" s="1"/>
  <c r="U1308" i="1"/>
  <c r="T1365" i="1"/>
  <c r="A1365" i="1" l="1"/>
  <c r="H1364" i="1"/>
  <c r="L1307" i="1"/>
  <c r="K1310" i="1"/>
  <c r="E1310" i="1" s="1"/>
  <c r="I1310" i="1"/>
  <c r="J1311" i="1" s="1"/>
  <c r="D1308" i="1"/>
  <c r="F1308" i="1" s="1"/>
  <c r="U1309" i="1"/>
  <c r="G1307" i="1"/>
  <c r="N1264" i="1"/>
  <c r="O1263" i="1"/>
  <c r="T1366" i="1"/>
  <c r="L1308" i="1" l="1"/>
  <c r="A1366" i="1"/>
  <c r="H1365" i="1"/>
  <c r="G1308" i="1"/>
  <c r="K1311" i="1"/>
  <c r="E1311" i="1" s="1"/>
  <c r="I1311" i="1"/>
  <c r="J1312" i="1" s="1"/>
  <c r="D1309" i="1"/>
  <c r="F1309" i="1" s="1"/>
  <c r="N1265" i="1"/>
  <c r="O1264" i="1"/>
  <c r="U1310" i="1"/>
  <c r="T1367" i="1"/>
  <c r="H1366" i="1" l="1"/>
  <c r="A1367" i="1"/>
  <c r="K1312" i="1"/>
  <c r="E1312" i="1" s="1"/>
  <c r="I1312" i="1"/>
  <c r="J1313" i="1" s="1"/>
  <c r="L1309" i="1"/>
  <c r="D1310" i="1"/>
  <c r="F1310" i="1" s="1"/>
  <c r="N1266" i="1"/>
  <c r="O1265" i="1"/>
  <c r="G1309" i="1"/>
  <c r="U1311" i="1"/>
  <c r="T1368" i="1"/>
  <c r="A1368" i="1" l="1"/>
  <c r="H1367" i="1"/>
  <c r="G1310" i="1"/>
  <c r="L1310" i="1"/>
  <c r="K1313" i="1"/>
  <c r="E1313" i="1" s="1"/>
  <c r="I1313" i="1"/>
  <c r="J1314" i="1" s="1"/>
  <c r="N1267" i="1"/>
  <c r="O1266" i="1"/>
  <c r="D1311" i="1"/>
  <c r="F1311" i="1" s="1"/>
  <c r="U1312" i="1"/>
  <c r="T1369" i="1"/>
  <c r="A1369" i="1" l="1"/>
  <c r="H1368" i="1"/>
  <c r="G1311" i="1"/>
  <c r="L1311" i="1"/>
  <c r="D1312" i="1"/>
  <c r="F1312" i="1" s="1"/>
  <c r="N1268" i="1"/>
  <c r="O1267" i="1"/>
  <c r="K1314" i="1"/>
  <c r="E1314" i="1" s="1"/>
  <c r="I1314" i="1"/>
  <c r="J1315" i="1" s="1"/>
  <c r="U1313" i="1"/>
  <c r="T1370" i="1"/>
  <c r="G1312" i="1" l="1"/>
  <c r="L1312" i="1"/>
  <c r="A1370" i="1"/>
  <c r="H1369" i="1"/>
  <c r="N1269" i="1"/>
  <c r="O1268" i="1"/>
  <c r="D1313" i="1"/>
  <c r="F1313" i="1" s="1"/>
  <c r="K1315" i="1"/>
  <c r="E1315" i="1" s="1"/>
  <c r="I1315" i="1"/>
  <c r="J1316" i="1" s="1"/>
  <c r="U1314" i="1"/>
  <c r="T1371" i="1"/>
  <c r="H1370" i="1" l="1"/>
  <c r="A1371" i="1"/>
  <c r="L1313" i="1"/>
  <c r="K1316" i="1"/>
  <c r="E1316" i="1" s="1"/>
  <c r="I1316" i="1"/>
  <c r="J1317" i="1" s="1"/>
  <c r="N1270" i="1"/>
  <c r="O1269" i="1"/>
  <c r="U1315" i="1"/>
  <c r="D1314" i="1"/>
  <c r="F1314" i="1" s="1"/>
  <c r="G1313" i="1"/>
  <c r="T1372" i="1"/>
  <c r="L1314" i="1" l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F1315" i="1" s="1"/>
  <c r="T1373" i="1"/>
  <c r="L1315" i="1" l="1"/>
  <c r="A1373" i="1"/>
  <c r="H1372" i="1"/>
  <c r="G1315" i="1"/>
  <c r="U1317" i="1"/>
  <c r="K1318" i="1"/>
  <c r="E1318" i="1" s="1"/>
  <c r="I1318" i="1"/>
  <c r="J1319" i="1" s="1"/>
  <c r="D1316" i="1"/>
  <c r="F1316" i="1" s="1"/>
  <c r="N1272" i="1"/>
  <c r="O1271" i="1"/>
  <c r="T1374" i="1"/>
  <c r="A1374" i="1" l="1"/>
  <c r="H1373" i="1"/>
  <c r="L1316" i="1"/>
  <c r="G1316" i="1"/>
  <c r="U1318" i="1"/>
  <c r="N1273" i="1"/>
  <c r="O1272" i="1"/>
  <c r="K1319" i="1"/>
  <c r="E1319" i="1" s="1"/>
  <c r="I1319" i="1"/>
  <c r="J1320" i="1" s="1"/>
  <c r="D1317" i="1"/>
  <c r="F1317" i="1" s="1"/>
  <c r="T1375" i="1"/>
  <c r="G1317" i="1" l="1"/>
  <c r="A1375" i="1"/>
  <c r="H1374" i="1"/>
  <c r="U1319" i="1"/>
  <c r="L1317" i="1"/>
  <c r="D1318" i="1"/>
  <c r="F1318" i="1" s="1"/>
  <c r="N1274" i="1"/>
  <c r="O1273" i="1"/>
  <c r="K1320" i="1"/>
  <c r="E1320" i="1" s="1"/>
  <c r="I1320" i="1"/>
  <c r="J1321" i="1" s="1"/>
  <c r="T1376" i="1"/>
  <c r="L1318" i="1" l="1"/>
  <c r="A1376" i="1"/>
  <c r="H1375" i="1"/>
  <c r="G1318" i="1"/>
  <c r="U1320" i="1"/>
  <c r="D1319" i="1"/>
  <c r="F1319" i="1" s="1"/>
  <c r="N1275" i="1"/>
  <c r="O1274" i="1"/>
  <c r="K1321" i="1"/>
  <c r="E1321" i="1" s="1"/>
  <c r="I1321" i="1"/>
  <c r="J1322" i="1" s="1"/>
  <c r="T1377" i="1"/>
  <c r="L1319" i="1" l="1"/>
  <c r="G1319" i="1"/>
  <c r="A1377" i="1"/>
  <c r="H1376" i="1"/>
  <c r="U1321" i="1"/>
  <c r="K1322" i="1"/>
  <c r="E1322" i="1" s="1"/>
  <c r="I1322" i="1"/>
  <c r="J1323" i="1" s="1"/>
  <c r="D1320" i="1"/>
  <c r="F1320" i="1" s="1"/>
  <c r="N1276" i="1"/>
  <c r="O1275" i="1"/>
  <c r="T1378" i="1"/>
  <c r="H1377" i="1" l="1"/>
  <c r="A1378" i="1"/>
  <c r="L1320" i="1"/>
  <c r="K1323" i="1"/>
  <c r="E1323" i="1" s="1"/>
  <c r="I1323" i="1"/>
  <c r="J1324" i="1" s="1"/>
  <c r="N1277" i="1"/>
  <c r="O1276" i="1"/>
  <c r="U1322" i="1"/>
  <c r="G1320" i="1"/>
  <c r="D1321" i="1"/>
  <c r="F1321" i="1" s="1"/>
  <c r="T1379" i="1"/>
  <c r="L1321" i="1" l="1"/>
  <c r="G1321" i="1"/>
  <c r="H1378" i="1"/>
  <c r="A1379" i="1"/>
  <c r="U1323" i="1"/>
  <c r="D1322" i="1"/>
  <c r="F1322" i="1" s="1"/>
  <c r="K1324" i="1"/>
  <c r="E1324" i="1" s="1"/>
  <c r="I1324" i="1"/>
  <c r="J1325" i="1" s="1"/>
  <c r="N1278" i="1"/>
  <c r="O1277" i="1"/>
  <c r="T1380" i="1"/>
  <c r="L1322" i="1" l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F1323" i="1" s="1"/>
  <c r="T1381" i="1"/>
  <c r="A1381" i="1" l="1"/>
  <c r="H1380" i="1"/>
  <c r="U1325" i="1"/>
  <c r="L1323" i="1"/>
  <c r="G1323" i="1"/>
  <c r="K1326" i="1"/>
  <c r="E1326" i="1" s="1"/>
  <c r="I1326" i="1"/>
  <c r="J1327" i="1" s="1"/>
  <c r="N1280" i="1"/>
  <c r="O1279" i="1"/>
  <c r="D1324" i="1"/>
  <c r="F1324" i="1" s="1"/>
  <c r="T1382" i="1"/>
  <c r="L1324" i="1" l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F1325" i="1" s="1"/>
  <c r="T1383" i="1"/>
  <c r="L1325" i="1" l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F1326" i="1" s="1"/>
  <c r="T1384" i="1"/>
  <c r="L1326" i="1" l="1"/>
  <c r="A1384" i="1"/>
  <c r="H1383" i="1"/>
  <c r="K1329" i="1"/>
  <c r="E1329" i="1" s="1"/>
  <c r="I1329" i="1"/>
  <c r="J1330" i="1" s="1"/>
  <c r="U1328" i="1"/>
  <c r="G1326" i="1"/>
  <c r="D1327" i="1"/>
  <c r="F1327" i="1" s="1"/>
  <c r="N1283" i="1"/>
  <c r="O1282" i="1"/>
  <c r="T1385" i="1"/>
  <c r="H1384" i="1" l="1"/>
  <c r="A1385" i="1"/>
  <c r="G1327" i="1"/>
  <c r="L1327" i="1"/>
  <c r="U1329" i="1"/>
  <c r="D1328" i="1"/>
  <c r="F1328" i="1" s="1"/>
  <c r="K1330" i="1"/>
  <c r="E1330" i="1" s="1"/>
  <c r="I1330" i="1"/>
  <c r="J1331" i="1" s="1"/>
  <c r="N1284" i="1"/>
  <c r="O1283" i="1"/>
  <c r="T1386" i="1"/>
  <c r="L1328" i="1" l="1"/>
  <c r="G1328" i="1"/>
  <c r="H1385" i="1"/>
  <c r="A1386" i="1"/>
  <c r="K1331" i="1"/>
  <c r="E1331" i="1" s="1"/>
  <c r="I1331" i="1"/>
  <c r="J1332" i="1" s="1"/>
  <c r="N1285" i="1"/>
  <c r="O1284" i="1"/>
  <c r="D1329" i="1"/>
  <c r="F1329" i="1" s="1"/>
  <c r="U1330" i="1"/>
  <c r="T1387" i="1"/>
  <c r="A1387" i="1" l="1"/>
  <c r="H1386" i="1"/>
  <c r="L1329" i="1"/>
  <c r="G1329" i="1"/>
  <c r="D1330" i="1"/>
  <c r="F1330" i="1" s="1"/>
  <c r="N1286" i="1"/>
  <c r="O1285" i="1"/>
  <c r="K1332" i="1"/>
  <c r="E1332" i="1" s="1"/>
  <c r="I1332" i="1"/>
  <c r="J1333" i="1" s="1"/>
  <c r="U1331" i="1"/>
  <c r="T1388" i="1"/>
  <c r="L1330" i="1" l="1"/>
  <c r="G1330" i="1"/>
  <c r="A1388" i="1"/>
  <c r="H1387" i="1"/>
  <c r="K1333" i="1"/>
  <c r="E1333" i="1" s="1"/>
  <c r="I1333" i="1"/>
  <c r="J1334" i="1" s="1"/>
  <c r="N1287" i="1"/>
  <c r="O1286" i="1"/>
  <c r="D1331" i="1"/>
  <c r="F1331" i="1" s="1"/>
  <c r="U1332" i="1"/>
  <c r="T1389" i="1"/>
  <c r="G1331" i="1" l="1"/>
  <c r="A1389" i="1"/>
  <c r="H1388" i="1"/>
  <c r="N1288" i="1"/>
  <c r="O1287" i="1"/>
  <c r="K1334" i="1"/>
  <c r="E1334" i="1" s="1"/>
  <c r="I1334" i="1"/>
  <c r="J1335" i="1" s="1"/>
  <c r="U1333" i="1"/>
  <c r="D1332" i="1"/>
  <c r="F1332" i="1" s="1"/>
  <c r="L1331" i="1"/>
  <c r="T1390" i="1"/>
  <c r="A1390" i="1" l="1"/>
  <c r="H1389" i="1"/>
  <c r="K1335" i="1"/>
  <c r="E1335" i="1" s="1"/>
  <c r="I1335" i="1"/>
  <c r="J1336" i="1" s="1"/>
  <c r="L1332" i="1"/>
  <c r="U1334" i="1"/>
  <c r="D1333" i="1"/>
  <c r="F1333" i="1" s="1"/>
  <c r="G1332" i="1"/>
  <c r="N1289" i="1"/>
  <c r="O1288" i="1"/>
  <c r="T1391" i="1"/>
  <c r="A1391" i="1" l="1"/>
  <c r="H1390" i="1"/>
  <c r="G1333" i="1"/>
  <c r="D1334" i="1"/>
  <c r="F1334" i="1" s="1"/>
  <c r="K1336" i="1"/>
  <c r="E1336" i="1" s="1"/>
  <c r="I1336" i="1"/>
  <c r="J1337" i="1" s="1"/>
  <c r="L1333" i="1"/>
  <c r="U1335" i="1"/>
  <c r="N1290" i="1"/>
  <c r="O1289" i="1"/>
  <c r="T1392" i="1"/>
  <c r="L1334" i="1" l="1"/>
  <c r="G1334" i="1"/>
  <c r="A1392" i="1"/>
  <c r="H1391" i="1"/>
  <c r="D1335" i="1"/>
  <c r="F1335" i="1" s="1"/>
  <c r="U1336" i="1"/>
  <c r="N1291" i="1"/>
  <c r="O1290" i="1"/>
  <c r="K1337" i="1"/>
  <c r="E1337" i="1" s="1"/>
  <c r="I1337" i="1"/>
  <c r="J1338" i="1" s="1"/>
  <c r="T1393" i="1"/>
  <c r="A1393" i="1" l="1"/>
  <c r="H1392" i="1"/>
  <c r="L1335" i="1"/>
  <c r="N1292" i="1"/>
  <c r="O1291" i="1"/>
  <c r="U1337" i="1"/>
  <c r="G1335" i="1"/>
  <c r="K1338" i="1"/>
  <c r="E1338" i="1" s="1"/>
  <c r="I1338" i="1"/>
  <c r="J1339" i="1" s="1"/>
  <c r="D1336" i="1"/>
  <c r="F1336" i="1" s="1"/>
  <c r="T1394" i="1"/>
  <c r="L1336" i="1" l="1"/>
  <c r="G1336" i="1"/>
  <c r="A1394" i="1"/>
  <c r="H1393" i="1"/>
  <c r="N1293" i="1"/>
  <c r="O1292" i="1"/>
  <c r="D1337" i="1"/>
  <c r="F1337" i="1" s="1"/>
  <c r="K1339" i="1"/>
  <c r="E1339" i="1" s="1"/>
  <c r="I1339" i="1"/>
  <c r="J1340" i="1" s="1"/>
  <c r="U1338" i="1"/>
  <c r="T1395" i="1"/>
  <c r="H1394" i="1" l="1"/>
  <c r="A1395" i="1"/>
  <c r="G1337" i="1"/>
  <c r="L1337" i="1"/>
  <c r="N1294" i="1"/>
  <c r="O1293" i="1"/>
  <c r="D1338" i="1"/>
  <c r="F1338" i="1" s="1"/>
  <c r="K1340" i="1"/>
  <c r="E1340" i="1" s="1"/>
  <c r="I1340" i="1"/>
  <c r="J1341" i="1" s="1"/>
  <c r="U1339" i="1"/>
  <c r="T1396" i="1"/>
  <c r="A1396" i="1" l="1"/>
  <c r="H1395" i="1"/>
  <c r="D1339" i="1"/>
  <c r="F1339" i="1" s="1"/>
  <c r="U1340" i="1"/>
  <c r="K1341" i="1"/>
  <c r="E1341" i="1" s="1"/>
  <c r="I1341" i="1"/>
  <c r="J1342" i="1" s="1"/>
  <c r="N1295" i="1"/>
  <c r="O1294" i="1"/>
  <c r="L1338" i="1"/>
  <c r="G1338" i="1"/>
  <c r="T1397" i="1"/>
  <c r="A1397" i="1" l="1"/>
  <c r="H1396" i="1"/>
  <c r="L1339" i="1"/>
  <c r="G1339" i="1"/>
  <c r="N1296" i="1"/>
  <c r="O1295" i="1"/>
  <c r="D1340" i="1"/>
  <c r="F1340" i="1" s="1"/>
  <c r="K1342" i="1"/>
  <c r="E1342" i="1" s="1"/>
  <c r="I1342" i="1"/>
  <c r="J1343" i="1" s="1"/>
  <c r="U1341" i="1"/>
  <c r="T1398" i="1"/>
  <c r="L1340" i="1" l="1"/>
  <c r="G1340" i="1"/>
  <c r="A1398" i="1"/>
  <c r="H1397" i="1"/>
  <c r="D1341" i="1"/>
  <c r="F1341" i="1" s="1"/>
  <c r="K1343" i="1"/>
  <c r="E1343" i="1" s="1"/>
  <c r="I1343" i="1"/>
  <c r="J1344" i="1" s="1"/>
  <c r="N1297" i="1"/>
  <c r="O1296" i="1"/>
  <c r="U1342" i="1"/>
  <c r="T1399" i="1"/>
  <c r="A1399" i="1" l="1"/>
  <c r="H1398" i="1"/>
  <c r="L1341" i="1"/>
  <c r="G1341" i="1"/>
  <c r="D1342" i="1"/>
  <c r="F1342" i="1" s="1"/>
  <c r="U1343" i="1"/>
  <c r="N1298" i="1"/>
  <c r="O1297" i="1"/>
  <c r="K1344" i="1"/>
  <c r="E1344" i="1" s="1"/>
  <c r="I1344" i="1"/>
  <c r="J1345" i="1" s="1"/>
  <c r="T1400" i="1"/>
  <c r="G1342" i="1" l="1"/>
  <c r="L1342" i="1"/>
  <c r="A1400" i="1"/>
  <c r="H1399" i="1"/>
  <c r="N1299" i="1"/>
  <c r="O1298" i="1"/>
  <c r="K1345" i="1"/>
  <c r="E1345" i="1" s="1"/>
  <c r="I1345" i="1"/>
  <c r="J1346" i="1" s="1"/>
  <c r="D1343" i="1"/>
  <c r="F1343" i="1" s="1"/>
  <c r="U1344" i="1"/>
  <c r="T1401" i="1"/>
  <c r="H1400" i="1" l="1"/>
  <c r="A1401" i="1"/>
  <c r="L1343" i="1"/>
  <c r="G1343" i="1"/>
  <c r="D1344" i="1"/>
  <c r="F1344" i="1" s="1"/>
  <c r="U1345" i="1"/>
  <c r="N1300" i="1"/>
  <c r="O1299" i="1"/>
  <c r="I1346" i="1"/>
  <c r="J1347" i="1" s="1"/>
  <c r="K1346" i="1"/>
  <c r="E1346" i="1" s="1"/>
  <c r="T1402" i="1"/>
  <c r="G1344" i="1" l="1"/>
  <c r="L1344" i="1"/>
  <c r="A1402" i="1"/>
  <c r="H1401" i="1"/>
  <c r="K1347" i="1"/>
  <c r="E1347" i="1" s="1"/>
  <c r="I1347" i="1"/>
  <c r="J1348" i="1" s="1"/>
  <c r="U1346" i="1"/>
  <c r="N1301" i="1"/>
  <c r="O1300" i="1"/>
  <c r="D1345" i="1"/>
  <c r="F1345" i="1" s="1"/>
  <c r="T1403" i="1"/>
  <c r="A1403" i="1" l="1"/>
  <c r="H1402" i="1"/>
  <c r="L1345" i="1"/>
  <c r="K1348" i="1"/>
  <c r="E1348" i="1" s="1"/>
  <c r="I1348" i="1"/>
  <c r="J1349" i="1" s="1"/>
  <c r="D1346" i="1"/>
  <c r="F1346" i="1" s="1"/>
  <c r="G1345" i="1"/>
  <c r="N1302" i="1"/>
  <c r="O1301" i="1"/>
  <c r="U1347" i="1"/>
  <c r="T1404" i="1"/>
  <c r="A1404" i="1" l="1"/>
  <c r="H1403" i="1"/>
  <c r="K1349" i="1"/>
  <c r="E1349" i="1" s="1"/>
  <c r="I1349" i="1"/>
  <c r="J1350" i="1" s="1"/>
  <c r="U1348" i="1"/>
  <c r="D1347" i="1"/>
  <c r="F1347" i="1" s="1"/>
  <c r="N1303" i="1"/>
  <c r="O1302" i="1"/>
  <c r="L1346" i="1"/>
  <c r="G1346" i="1"/>
  <c r="T1405" i="1"/>
  <c r="H1404" i="1" l="1"/>
  <c r="A1405" i="1"/>
  <c r="L1347" i="1"/>
  <c r="G1347" i="1"/>
  <c r="N1304" i="1"/>
  <c r="O1303" i="1"/>
  <c r="U1349" i="1"/>
  <c r="K1350" i="1"/>
  <c r="E1350" i="1" s="1"/>
  <c r="I1350" i="1"/>
  <c r="J1351" i="1" s="1"/>
  <c r="D1348" i="1"/>
  <c r="F1348" i="1" s="1"/>
  <c r="T1406" i="1"/>
  <c r="L1348" i="1" l="1"/>
  <c r="G1348" i="1"/>
  <c r="H1405" i="1"/>
  <c r="A1406" i="1"/>
  <c r="D1349" i="1"/>
  <c r="F1349" i="1" s="1"/>
  <c r="K1351" i="1"/>
  <c r="E1351" i="1" s="1"/>
  <c r="I1351" i="1"/>
  <c r="J1352" i="1" s="1"/>
  <c r="U1350" i="1"/>
  <c r="N1305" i="1"/>
  <c r="O1304" i="1"/>
  <c r="T1407" i="1"/>
  <c r="A1407" i="1" l="1"/>
  <c r="H1406" i="1"/>
  <c r="U1351" i="1"/>
  <c r="N1306" i="1"/>
  <c r="O1305" i="1"/>
  <c r="L1349" i="1"/>
  <c r="G1349" i="1"/>
  <c r="K1352" i="1"/>
  <c r="E1352" i="1" s="1"/>
  <c r="I1352" i="1"/>
  <c r="J1353" i="1" s="1"/>
  <c r="D1350" i="1"/>
  <c r="F1350" i="1" s="1"/>
  <c r="T1408" i="1"/>
  <c r="L1350" i="1" l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F1351" i="1" s="1"/>
  <c r="T1409" i="1"/>
  <c r="A1409" i="1" l="1"/>
  <c r="H1408" i="1"/>
  <c r="G1351" i="1"/>
  <c r="L1351" i="1"/>
  <c r="N1308" i="1"/>
  <c r="O1307" i="1"/>
  <c r="D1352" i="1"/>
  <c r="F1352" i="1" s="1"/>
  <c r="K1354" i="1"/>
  <c r="E1354" i="1" s="1"/>
  <c r="I1354" i="1"/>
  <c r="J1355" i="1" s="1"/>
  <c r="U1353" i="1"/>
  <c r="T1410" i="1"/>
  <c r="L1352" i="1" l="1"/>
  <c r="A1410" i="1"/>
  <c r="H1409" i="1"/>
  <c r="G1352" i="1"/>
  <c r="N1309" i="1"/>
  <c r="O1308" i="1"/>
  <c r="D1353" i="1"/>
  <c r="F1353" i="1" s="1"/>
  <c r="K1355" i="1"/>
  <c r="E1355" i="1" s="1"/>
  <c r="I1355" i="1"/>
  <c r="J1356" i="1" s="1"/>
  <c r="U1354" i="1"/>
  <c r="T1411" i="1"/>
  <c r="G1353" i="1" l="1"/>
  <c r="L1353" i="1"/>
  <c r="H1410" i="1"/>
  <c r="A1411" i="1"/>
  <c r="K1356" i="1"/>
  <c r="E1356" i="1" s="1"/>
  <c r="I1356" i="1"/>
  <c r="J1357" i="1" s="1"/>
  <c r="D1354" i="1"/>
  <c r="F1354" i="1" s="1"/>
  <c r="N1310" i="1"/>
  <c r="O1309" i="1"/>
  <c r="U1355" i="1"/>
  <c r="T1412" i="1"/>
  <c r="H1411" i="1" l="1"/>
  <c r="A1412" i="1"/>
  <c r="L1354" i="1"/>
  <c r="K1357" i="1"/>
  <c r="E1357" i="1" s="1"/>
  <c r="I1357" i="1"/>
  <c r="J1358" i="1" s="1"/>
  <c r="D1355" i="1"/>
  <c r="F1355" i="1" s="1"/>
  <c r="U1356" i="1"/>
  <c r="N1311" i="1"/>
  <c r="O1310" i="1"/>
  <c r="G1354" i="1"/>
  <c r="T1413" i="1"/>
  <c r="H1412" i="1" l="1"/>
  <c r="A1413" i="1"/>
  <c r="K1358" i="1"/>
  <c r="E1358" i="1" s="1"/>
  <c r="I1358" i="1"/>
  <c r="J1359" i="1" s="1"/>
  <c r="U1357" i="1"/>
  <c r="N1312" i="1"/>
  <c r="O1311" i="1"/>
  <c r="D1356" i="1"/>
  <c r="F1356" i="1" s="1"/>
  <c r="G1355" i="1"/>
  <c r="L1355" i="1"/>
  <c r="T1414" i="1"/>
  <c r="A1414" i="1" l="1"/>
  <c r="H1413" i="1"/>
  <c r="G1356" i="1"/>
  <c r="L1356" i="1"/>
  <c r="K1359" i="1"/>
  <c r="E1359" i="1" s="1"/>
  <c r="I1359" i="1"/>
  <c r="J1360" i="1" s="1"/>
  <c r="D1357" i="1"/>
  <c r="F1357" i="1" s="1"/>
  <c r="U1358" i="1"/>
  <c r="N1313" i="1"/>
  <c r="O1312" i="1"/>
  <c r="T1415" i="1"/>
  <c r="G1357" i="1" l="1"/>
  <c r="L1357" i="1"/>
  <c r="H1414" i="1"/>
  <c r="A1415" i="1"/>
  <c r="N1314" i="1"/>
  <c r="O1313" i="1"/>
  <c r="K1360" i="1"/>
  <c r="E1360" i="1" s="1"/>
  <c r="I1360" i="1"/>
  <c r="J1361" i="1" s="1"/>
  <c r="U1359" i="1"/>
  <c r="D1358" i="1"/>
  <c r="F1358" i="1" s="1"/>
  <c r="T1416" i="1"/>
  <c r="A1416" i="1" l="1"/>
  <c r="H1415" i="1"/>
  <c r="G1358" i="1"/>
  <c r="K1361" i="1"/>
  <c r="E1361" i="1" s="1"/>
  <c r="I1361" i="1"/>
  <c r="J1362" i="1" s="1"/>
  <c r="L1358" i="1"/>
  <c r="U1360" i="1"/>
  <c r="D1359" i="1"/>
  <c r="F1359" i="1" s="1"/>
  <c r="N1315" i="1"/>
  <c r="O1314" i="1"/>
  <c r="T1417" i="1"/>
  <c r="H1416" i="1" l="1"/>
  <c r="A1417" i="1"/>
  <c r="G1359" i="1"/>
  <c r="L1359" i="1"/>
  <c r="D1360" i="1"/>
  <c r="F1360" i="1" s="1"/>
  <c r="N1316" i="1"/>
  <c r="O1315" i="1"/>
  <c r="U1361" i="1"/>
  <c r="K1362" i="1"/>
  <c r="E1362" i="1" s="1"/>
  <c r="I1362" i="1"/>
  <c r="J1363" i="1" s="1"/>
  <c r="T1418" i="1"/>
  <c r="L1360" i="1" l="1"/>
  <c r="G1360" i="1"/>
  <c r="H1417" i="1"/>
  <c r="A1418" i="1"/>
  <c r="D1361" i="1"/>
  <c r="F1361" i="1" s="1"/>
  <c r="U1362" i="1"/>
  <c r="N1317" i="1"/>
  <c r="O1316" i="1"/>
  <c r="K1363" i="1"/>
  <c r="E1363" i="1" s="1"/>
  <c r="I1363" i="1"/>
  <c r="J1364" i="1" s="1"/>
  <c r="T1419" i="1"/>
  <c r="H1418" i="1" l="1"/>
  <c r="A1419" i="1"/>
  <c r="G1361" i="1"/>
  <c r="L1361" i="1"/>
  <c r="N1318" i="1"/>
  <c r="O1317" i="1"/>
  <c r="K1364" i="1"/>
  <c r="E1364" i="1" s="1"/>
  <c r="I1364" i="1"/>
  <c r="J1365" i="1" s="1"/>
  <c r="D1362" i="1"/>
  <c r="F1362" i="1" s="1"/>
  <c r="U1363" i="1"/>
  <c r="T1420" i="1"/>
  <c r="A1420" i="1" l="1"/>
  <c r="H1419" i="1"/>
  <c r="L1362" i="1"/>
  <c r="G1362" i="1"/>
  <c r="K1365" i="1"/>
  <c r="E1365" i="1" s="1"/>
  <c r="I1365" i="1"/>
  <c r="J1366" i="1" s="1"/>
  <c r="U1364" i="1"/>
  <c r="D1363" i="1"/>
  <c r="F1363" i="1" s="1"/>
  <c r="N1319" i="1"/>
  <c r="O1318" i="1"/>
  <c r="T1421" i="1"/>
  <c r="H1420" i="1" l="1"/>
  <c r="A1421" i="1"/>
  <c r="G1363" i="1"/>
  <c r="L1363" i="1"/>
  <c r="D1364" i="1"/>
  <c r="F1364" i="1" s="1"/>
  <c r="K1366" i="1"/>
  <c r="E1366" i="1" s="1"/>
  <c r="I1366" i="1"/>
  <c r="J1367" i="1" s="1"/>
  <c r="U1365" i="1"/>
  <c r="N1320" i="1"/>
  <c r="O1319" i="1"/>
  <c r="T1422" i="1"/>
  <c r="L1364" i="1" l="1"/>
  <c r="H1421" i="1"/>
  <c r="A1422" i="1"/>
  <c r="U1366" i="1"/>
  <c r="N1321" i="1"/>
  <c r="O1320" i="1"/>
  <c r="D1365" i="1"/>
  <c r="F1365" i="1" s="1"/>
  <c r="G1364" i="1"/>
  <c r="K1367" i="1"/>
  <c r="E1367" i="1" s="1"/>
  <c r="I1367" i="1"/>
  <c r="J1368" i="1" s="1"/>
  <c r="T1423" i="1"/>
  <c r="L1365" i="1" l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F1366" i="1" s="1"/>
  <c r="T1424" i="1"/>
  <c r="A1424" i="1" l="1"/>
  <c r="H1423" i="1"/>
  <c r="L1366" i="1"/>
  <c r="U1368" i="1"/>
  <c r="K1369" i="1"/>
  <c r="E1369" i="1" s="1"/>
  <c r="I1369" i="1"/>
  <c r="J1370" i="1" s="1"/>
  <c r="N1323" i="1"/>
  <c r="O1322" i="1"/>
  <c r="G1366" i="1"/>
  <c r="D1367" i="1"/>
  <c r="F1367" i="1" s="1"/>
  <c r="T1425" i="1"/>
  <c r="G1367" i="1" l="1"/>
  <c r="A1425" i="1"/>
  <c r="H1424" i="1"/>
  <c r="L1367" i="1"/>
  <c r="U1369" i="1"/>
  <c r="K1370" i="1"/>
  <c r="E1370" i="1" s="1"/>
  <c r="I1370" i="1"/>
  <c r="J1371" i="1" s="1"/>
  <c r="N1324" i="1"/>
  <c r="O1323" i="1"/>
  <c r="D1368" i="1"/>
  <c r="F1368" i="1" s="1"/>
  <c r="T1426" i="1"/>
  <c r="G1368" i="1" l="1"/>
  <c r="L1368" i="1"/>
  <c r="A1426" i="1"/>
  <c r="H1425" i="1"/>
  <c r="I1371" i="1"/>
  <c r="J1372" i="1" s="1"/>
  <c r="K1371" i="1"/>
  <c r="E1371" i="1" s="1"/>
  <c r="U1370" i="1"/>
  <c r="N1325" i="1"/>
  <c r="O1324" i="1"/>
  <c r="D1369" i="1"/>
  <c r="F1369" i="1" s="1"/>
  <c r="T1427" i="1"/>
  <c r="L1369" i="1" l="1"/>
  <c r="A1427" i="1"/>
  <c r="H1426" i="1"/>
  <c r="G1369" i="1"/>
  <c r="D1370" i="1"/>
  <c r="F1370" i="1" s="1"/>
  <c r="U1371" i="1"/>
  <c r="K1372" i="1"/>
  <c r="E1372" i="1" s="1"/>
  <c r="I1372" i="1"/>
  <c r="J1373" i="1" s="1"/>
  <c r="N1326" i="1"/>
  <c r="O1325" i="1"/>
  <c r="T1428" i="1"/>
  <c r="L1370" i="1" l="1"/>
  <c r="G1370" i="1"/>
  <c r="H1427" i="1"/>
  <c r="A1428" i="1"/>
  <c r="U1372" i="1"/>
  <c r="D1371" i="1"/>
  <c r="F1371" i="1" s="1"/>
  <c r="N1327" i="1"/>
  <c r="O1326" i="1"/>
  <c r="K1373" i="1"/>
  <c r="E1373" i="1" s="1"/>
  <c r="I1373" i="1"/>
  <c r="J1374" i="1" s="1"/>
  <c r="T1429" i="1"/>
  <c r="H1428" i="1" l="1"/>
  <c r="A1429" i="1"/>
  <c r="L1371" i="1"/>
  <c r="G1371" i="1"/>
  <c r="N1328" i="1"/>
  <c r="O1327" i="1"/>
  <c r="U1373" i="1"/>
  <c r="K1374" i="1"/>
  <c r="E1374" i="1" s="1"/>
  <c r="I1374" i="1"/>
  <c r="J1375" i="1" s="1"/>
  <c r="D1372" i="1"/>
  <c r="F1372" i="1" s="1"/>
  <c r="T1430" i="1"/>
  <c r="G1372" i="1" l="1"/>
  <c r="L1372" i="1"/>
  <c r="A1430" i="1"/>
  <c r="H1429" i="1"/>
  <c r="D1373" i="1"/>
  <c r="F1373" i="1" s="1"/>
  <c r="N1329" i="1"/>
  <c r="O1328" i="1"/>
  <c r="U1374" i="1"/>
  <c r="K1375" i="1"/>
  <c r="E1375" i="1" s="1"/>
  <c r="I1375" i="1"/>
  <c r="J1376" i="1" s="1"/>
  <c r="T1431" i="1"/>
  <c r="H1430" i="1" l="1"/>
  <c r="A1431" i="1"/>
  <c r="G1373" i="1"/>
  <c r="L1373" i="1"/>
  <c r="D1374" i="1"/>
  <c r="F1374" i="1" s="1"/>
  <c r="N1330" i="1"/>
  <c r="O1329" i="1"/>
  <c r="K1376" i="1"/>
  <c r="E1376" i="1" s="1"/>
  <c r="I1376" i="1"/>
  <c r="J1377" i="1" s="1"/>
  <c r="U1375" i="1"/>
  <c r="T1432" i="1"/>
  <c r="G1374" i="1" l="1"/>
  <c r="L1374" i="1"/>
  <c r="A1432" i="1"/>
  <c r="H1431" i="1"/>
  <c r="N1331" i="1"/>
  <c r="O1330" i="1"/>
  <c r="D1375" i="1"/>
  <c r="F1375" i="1" s="1"/>
  <c r="U1376" i="1"/>
  <c r="K1377" i="1"/>
  <c r="E1377" i="1" s="1"/>
  <c r="I1377" i="1"/>
  <c r="J1378" i="1" s="1"/>
  <c r="T1433" i="1"/>
  <c r="A1433" i="1" l="1"/>
  <c r="H1432" i="1"/>
  <c r="G1375" i="1"/>
  <c r="L1375" i="1"/>
  <c r="D1376" i="1"/>
  <c r="F1376" i="1" s="1"/>
  <c r="K1378" i="1"/>
  <c r="E1378" i="1" s="1"/>
  <c r="I1378" i="1"/>
  <c r="J1379" i="1" s="1"/>
  <c r="U1377" i="1"/>
  <c r="N1332" i="1"/>
  <c r="O1331" i="1"/>
  <c r="T1434" i="1"/>
  <c r="L1376" i="1" l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F1377" i="1" s="1"/>
  <c r="T1435" i="1"/>
  <c r="L1377" i="1" l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F1378" i="1" s="1"/>
  <c r="T1436" i="1"/>
  <c r="L1378" i="1" l="1"/>
  <c r="G1378" i="1"/>
  <c r="A1436" i="1"/>
  <c r="H1435" i="1"/>
  <c r="K1381" i="1"/>
  <c r="E1381" i="1" s="1"/>
  <c r="I1381" i="1"/>
  <c r="J1382" i="1" s="1"/>
  <c r="N1335" i="1"/>
  <c r="O1334" i="1"/>
  <c r="D1379" i="1"/>
  <c r="F1379" i="1" s="1"/>
  <c r="U1380" i="1"/>
  <c r="T1437" i="1"/>
  <c r="H1436" i="1" l="1"/>
  <c r="A1437" i="1"/>
  <c r="L1379" i="1"/>
  <c r="G1379" i="1"/>
  <c r="D1380" i="1"/>
  <c r="F1380" i="1" s="1"/>
  <c r="K1382" i="1"/>
  <c r="E1382" i="1" s="1"/>
  <c r="I1382" i="1"/>
  <c r="J1383" i="1" s="1"/>
  <c r="U1381" i="1"/>
  <c r="N1336" i="1"/>
  <c r="O1335" i="1"/>
  <c r="T1438" i="1"/>
  <c r="G1380" i="1" l="1"/>
  <c r="L1380" i="1"/>
  <c r="H1437" i="1"/>
  <c r="A1438" i="1"/>
  <c r="K1383" i="1"/>
  <c r="E1383" i="1" s="1"/>
  <c r="I1383" i="1"/>
  <c r="J1384" i="1" s="1"/>
  <c r="U1382" i="1"/>
  <c r="N1337" i="1"/>
  <c r="O1336" i="1"/>
  <c r="D1381" i="1"/>
  <c r="F1381" i="1" s="1"/>
  <c r="T1439" i="1"/>
  <c r="A1439" i="1" l="1"/>
  <c r="H1438" i="1"/>
  <c r="G1381" i="1"/>
  <c r="D1382" i="1"/>
  <c r="F1382" i="1" s="1"/>
  <c r="L1381" i="1"/>
  <c r="K1384" i="1"/>
  <c r="E1384" i="1" s="1"/>
  <c r="I1384" i="1"/>
  <c r="J1385" i="1" s="1"/>
  <c r="N1338" i="1"/>
  <c r="O1337" i="1"/>
  <c r="U1383" i="1"/>
  <c r="T1440" i="1"/>
  <c r="G1382" i="1" l="1"/>
  <c r="L1382" i="1"/>
  <c r="A1440" i="1"/>
  <c r="H1439" i="1"/>
  <c r="D1383" i="1"/>
  <c r="F1383" i="1" s="1"/>
  <c r="U1384" i="1"/>
  <c r="K1385" i="1"/>
  <c r="E1385" i="1" s="1"/>
  <c r="I1385" i="1"/>
  <c r="J1386" i="1" s="1"/>
  <c r="N1339" i="1"/>
  <c r="O1338" i="1"/>
  <c r="T1441" i="1"/>
  <c r="L1383" i="1" l="1"/>
  <c r="G1383" i="1"/>
  <c r="A1441" i="1"/>
  <c r="H1440" i="1"/>
  <c r="K1386" i="1"/>
  <c r="E1386" i="1" s="1"/>
  <c r="I1386" i="1"/>
  <c r="J1387" i="1" s="1"/>
  <c r="N1340" i="1"/>
  <c r="O1339" i="1"/>
  <c r="D1384" i="1"/>
  <c r="F1384" i="1" s="1"/>
  <c r="U1385" i="1"/>
  <c r="T1442" i="1"/>
  <c r="A1442" i="1" l="1"/>
  <c r="H1441" i="1"/>
  <c r="L1384" i="1"/>
  <c r="G1384" i="1"/>
  <c r="D1385" i="1"/>
  <c r="F1385" i="1" s="1"/>
  <c r="N1341" i="1"/>
  <c r="O1340" i="1"/>
  <c r="K1387" i="1"/>
  <c r="E1387" i="1" s="1"/>
  <c r="I1387" i="1"/>
  <c r="J1388" i="1" s="1"/>
  <c r="U1386" i="1"/>
  <c r="T1443" i="1"/>
  <c r="G1385" i="1" l="1"/>
  <c r="L1385" i="1"/>
  <c r="H1442" i="1"/>
  <c r="A1443" i="1"/>
  <c r="D1386" i="1"/>
  <c r="F1386" i="1" s="1"/>
  <c r="U1387" i="1"/>
  <c r="N1342" i="1"/>
  <c r="O1341" i="1"/>
  <c r="K1388" i="1"/>
  <c r="E1388" i="1" s="1"/>
  <c r="I1388" i="1"/>
  <c r="J1389" i="1" s="1"/>
  <c r="T1444" i="1"/>
  <c r="A1444" i="1" l="1"/>
  <c r="H1443" i="1"/>
  <c r="L1386" i="1"/>
  <c r="G1386" i="1"/>
  <c r="N1343" i="1"/>
  <c r="O1342" i="1"/>
  <c r="D1387" i="1"/>
  <c r="F1387" i="1" s="1"/>
  <c r="U1388" i="1"/>
  <c r="I1389" i="1"/>
  <c r="J1390" i="1" s="1"/>
  <c r="K1389" i="1"/>
  <c r="E1389" i="1" s="1"/>
  <c r="T1445" i="1"/>
  <c r="L1387" i="1" l="1"/>
  <c r="G1387" i="1"/>
  <c r="A1445" i="1"/>
  <c r="H1444" i="1"/>
  <c r="U1389" i="1"/>
  <c r="N1344" i="1"/>
  <c r="O1343" i="1"/>
  <c r="D1388" i="1"/>
  <c r="F1388" i="1" s="1"/>
  <c r="K1390" i="1"/>
  <c r="E1390" i="1" s="1"/>
  <c r="I1390" i="1"/>
  <c r="J1391" i="1" s="1"/>
  <c r="T1446" i="1"/>
  <c r="A1446" i="1" l="1"/>
  <c r="H1445" i="1"/>
  <c r="N1345" i="1"/>
  <c r="O1344" i="1"/>
  <c r="D1389" i="1"/>
  <c r="F1389" i="1" s="1"/>
  <c r="L1388" i="1"/>
  <c r="K1391" i="1"/>
  <c r="E1391" i="1" s="1"/>
  <c r="I1391" i="1"/>
  <c r="J1392" i="1" s="1"/>
  <c r="U1390" i="1"/>
  <c r="G1388" i="1"/>
  <c r="T1447" i="1"/>
  <c r="H1446" i="1" l="1"/>
  <c r="A1447" i="1"/>
  <c r="G1389" i="1"/>
  <c r="K1392" i="1"/>
  <c r="E1392" i="1" s="1"/>
  <c r="I1392" i="1"/>
  <c r="J1393" i="1" s="1"/>
  <c r="U1391" i="1"/>
  <c r="N1346" i="1"/>
  <c r="O1345" i="1"/>
  <c r="D1390" i="1"/>
  <c r="F1390" i="1" s="1"/>
  <c r="L1389" i="1"/>
  <c r="T1448" i="1"/>
  <c r="L1390" i="1" l="1"/>
  <c r="H1447" i="1"/>
  <c r="A1448" i="1"/>
  <c r="D1391" i="1"/>
  <c r="F1391" i="1" s="1"/>
  <c r="G1390" i="1"/>
  <c r="I1393" i="1"/>
  <c r="J1394" i="1" s="1"/>
  <c r="K1393" i="1"/>
  <c r="E1393" i="1" s="1"/>
  <c r="U1392" i="1"/>
  <c r="N1347" i="1"/>
  <c r="O1346" i="1"/>
  <c r="T1449" i="1"/>
  <c r="A1449" i="1" l="1"/>
  <c r="H1448" i="1"/>
  <c r="G1391" i="1"/>
  <c r="L1391" i="1"/>
  <c r="N1348" i="1"/>
  <c r="O1347" i="1"/>
  <c r="D1392" i="1"/>
  <c r="F1392" i="1" s="1"/>
  <c r="K1394" i="1"/>
  <c r="E1394" i="1" s="1"/>
  <c r="I1394" i="1"/>
  <c r="J1395" i="1" s="1"/>
  <c r="U1393" i="1"/>
  <c r="T1450" i="1"/>
  <c r="G1392" i="1" l="1"/>
  <c r="L1392" i="1"/>
  <c r="H1449" i="1"/>
  <c r="A1450" i="1"/>
  <c r="U1394" i="1"/>
  <c r="D1393" i="1"/>
  <c r="F1393" i="1" s="1"/>
  <c r="K1395" i="1"/>
  <c r="E1395" i="1" s="1"/>
  <c r="I1395" i="1"/>
  <c r="J1396" i="1" s="1"/>
  <c r="N1349" i="1"/>
  <c r="O1348" i="1"/>
  <c r="T1451" i="1"/>
  <c r="H1450" i="1" l="1"/>
  <c r="A1451" i="1"/>
  <c r="L1393" i="1"/>
  <c r="G1393" i="1"/>
  <c r="K1396" i="1"/>
  <c r="E1396" i="1" s="1"/>
  <c r="I1396" i="1"/>
  <c r="J1397" i="1" s="1"/>
  <c r="N1350" i="1"/>
  <c r="O1349" i="1"/>
  <c r="U1395" i="1"/>
  <c r="D1394" i="1"/>
  <c r="F1394" i="1" s="1"/>
  <c r="T1452" i="1"/>
  <c r="A1452" i="1" l="1"/>
  <c r="H1451" i="1"/>
  <c r="N1351" i="1"/>
  <c r="O1350" i="1"/>
  <c r="G1394" i="1"/>
  <c r="K1397" i="1"/>
  <c r="E1397" i="1" s="1"/>
  <c r="I1397" i="1"/>
  <c r="J1398" i="1" s="1"/>
  <c r="L1394" i="1"/>
  <c r="D1395" i="1"/>
  <c r="F1395" i="1" s="1"/>
  <c r="U1396" i="1"/>
  <c r="T1453" i="1"/>
  <c r="L1395" i="1" l="1"/>
  <c r="H1452" i="1"/>
  <c r="A1453" i="1"/>
  <c r="U1397" i="1"/>
  <c r="D1396" i="1"/>
  <c r="F1396" i="1" s="1"/>
  <c r="G1395" i="1"/>
  <c r="K1398" i="1"/>
  <c r="E1398" i="1" s="1"/>
  <c r="I1398" i="1"/>
  <c r="J1399" i="1" s="1"/>
  <c r="N1352" i="1"/>
  <c r="O1351" i="1"/>
  <c r="T1454" i="1"/>
  <c r="A1454" i="1" l="1"/>
  <c r="H1453" i="1"/>
  <c r="K1399" i="1"/>
  <c r="E1399" i="1" s="1"/>
  <c r="I1399" i="1"/>
  <c r="J1400" i="1" s="1"/>
  <c r="N1353" i="1"/>
  <c r="O1352" i="1"/>
  <c r="L1396" i="1"/>
  <c r="G1396" i="1"/>
  <c r="U1398" i="1"/>
  <c r="D1397" i="1"/>
  <c r="F1397" i="1" s="1"/>
  <c r="T1455" i="1"/>
  <c r="L1397" i="1" l="1"/>
  <c r="G1397" i="1"/>
  <c r="H1454" i="1"/>
  <c r="A1455" i="1"/>
  <c r="N1354" i="1"/>
  <c r="O1353" i="1"/>
  <c r="D1398" i="1"/>
  <c r="F1398" i="1" s="1"/>
  <c r="U1399" i="1"/>
  <c r="K1400" i="1"/>
  <c r="E1400" i="1" s="1"/>
  <c r="I1400" i="1"/>
  <c r="J1401" i="1" s="1"/>
  <c r="T1456" i="1"/>
  <c r="G1398" i="1" l="1"/>
  <c r="L1398" i="1"/>
  <c r="A1456" i="1"/>
  <c r="H1455" i="1"/>
  <c r="K1401" i="1"/>
  <c r="E1401" i="1" s="1"/>
  <c r="I1401" i="1"/>
  <c r="J1402" i="1" s="1"/>
  <c r="D1399" i="1"/>
  <c r="F1399" i="1" s="1"/>
  <c r="U1400" i="1"/>
  <c r="N1355" i="1"/>
  <c r="O1354" i="1"/>
  <c r="T1457" i="1"/>
  <c r="A1457" i="1" l="1"/>
  <c r="H1456" i="1"/>
  <c r="K1402" i="1"/>
  <c r="E1402" i="1" s="1"/>
  <c r="I1402" i="1"/>
  <c r="J1403" i="1" s="1"/>
  <c r="N1356" i="1"/>
  <c r="O1355" i="1"/>
  <c r="U1401" i="1"/>
  <c r="L1399" i="1"/>
  <c r="D1400" i="1"/>
  <c r="F1400" i="1" s="1"/>
  <c r="G1399" i="1"/>
  <c r="T1458" i="1"/>
  <c r="L1400" i="1" l="1"/>
  <c r="G1400" i="1"/>
  <c r="A1458" i="1"/>
  <c r="H1457" i="1"/>
  <c r="U1402" i="1"/>
  <c r="D1401" i="1"/>
  <c r="F1401" i="1" s="1"/>
  <c r="K1403" i="1"/>
  <c r="E1403" i="1" s="1"/>
  <c r="I1403" i="1"/>
  <c r="J1404" i="1" s="1"/>
  <c r="N1357" i="1"/>
  <c r="O1356" i="1"/>
  <c r="T1459" i="1"/>
  <c r="A1459" i="1" l="1"/>
  <c r="H1458" i="1"/>
  <c r="G1401" i="1"/>
  <c r="N1358" i="1"/>
  <c r="O1357" i="1"/>
  <c r="L1401" i="1"/>
  <c r="K1404" i="1"/>
  <c r="E1404" i="1" s="1"/>
  <c r="I1404" i="1"/>
  <c r="J1405" i="1" s="1"/>
  <c r="D1402" i="1"/>
  <c r="F1402" i="1" s="1"/>
  <c r="U1403" i="1"/>
  <c r="T1460" i="1"/>
  <c r="H1459" i="1" l="1"/>
  <c r="A1460" i="1"/>
  <c r="L1402" i="1"/>
  <c r="G1402" i="1"/>
  <c r="U1404" i="1"/>
  <c r="D1403" i="1"/>
  <c r="F1403" i="1" s="1"/>
  <c r="N1359" i="1"/>
  <c r="O1358" i="1"/>
  <c r="K1405" i="1"/>
  <c r="E1405" i="1" s="1"/>
  <c r="I1405" i="1"/>
  <c r="J1406" i="1" s="1"/>
  <c r="T1461" i="1"/>
  <c r="H1460" i="1" l="1"/>
  <c r="A1461" i="1"/>
  <c r="L1403" i="1"/>
  <c r="G1403" i="1"/>
  <c r="K1406" i="1"/>
  <c r="E1406" i="1" s="1"/>
  <c r="I1406" i="1"/>
  <c r="J1407" i="1" s="1"/>
  <c r="N1360" i="1"/>
  <c r="O1359" i="1"/>
  <c r="U1405" i="1"/>
  <c r="D1404" i="1"/>
  <c r="F1404" i="1" s="1"/>
  <c r="T1462" i="1"/>
  <c r="L1404" i="1" l="1"/>
  <c r="G1404" i="1"/>
  <c r="A1462" i="1"/>
  <c r="H1461" i="1"/>
  <c r="D1405" i="1"/>
  <c r="F1405" i="1" s="1"/>
  <c r="K1407" i="1"/>
  <c r="E1407" i="1" s="1"/>
  <c r="I1407" i="1"/>
  <c r="J1408" i="1" s="1"/>
  <c r="N1361" i="1"/>
  <c r="O1360" i="1"/>
  <c r="U1406" i="1"/>
  <c r="T1463" i="1"/>
  <c r="G1405" i="1" l="1"/>
  <c r="A1463" i="1"/>
  <c r="H1462" i="1"/>
  <c r="D1406" i="1"/>
  <c r="F1406" i="1" s="1"/>
  <c r="N1362" i="1"/>
  <c r="O1361" i="1"/>
  <c r="U1407" i="1"/>
  <c r="K1408" i="1"/>
  <c r="E1408" i="1" s="1"/>
  <c r="I1408" i="1"/>
  <c r="J1409" i="1" s="1"/>
  <c r="L1405" i="1"/>
  <c r="T1464" i="1"/>
  <c r="L1406" i="1" l="1"/>
  <c r="G1406" i="1"/>
  <c r="A1464" i="1"/>
  <c r="H1463" i="1"/>
  <c r="D1407" i="1"/>
  <c r="F1407" i="1" s="1"/>
  <c r="K1409" i="1"/>
  <c r="E1409" i="1" s="1"/>
  <c r="I1409" i="1"/>
  <c r="J1410" i="1" s="1"/>
  <c r="U1408" i="1"/>
  <c r="N1363" i="1"/>
  <c r="O1362" i="1"/>
  <c r="T1465" i="1"/>
  <c r="L1407" i="1" l="1"/>
  <c r="G1407" i="1"/>
  <c r="H1464" i="1"/>
  <c r="A1465" i="1"/>
  <c r="N1364" i="1"/>
  <c r="O1363" i="1"/>
  <c r="U1409" i="1"/>
  <c r="D1408" i="1"/>
  <c r="F1408" i="1" s="1"/>
  <c r="K1410" i="1"/>
  <c r="E1410" i="1" s="1"/>
  <c r="I1410" i="1"/>
  <c r="J1411" i="1" s="1"/>
  <c r="T1466" i="1"/>
  <c r="L1408" i="1" l="1"/>
  <c r="G1408" i="1"/>
  <c r="A1466" i="1"/>
  <c r="H1465" i="1"/>
  <c r="U1410" i="1"/>
  <c r="K1411" i="1"/>
  <c r="E1411" i="1" s="1"/>
  <c r="I1411" i="1"/>
  <c r="J1412" i="1" s="1"/>
  <c r="D1409" i="1"/>
  <c r="F1409" i="1" s="1"/>
  <c r="N1365" i="1"/>
  <c r="O1364" i="1"/>
  <c r="T1467" i="1"/>
  <c r="A1467" i="1" l="1"/>
  <c r="H1466" i="1"/>
  <c r="N1366" i="1"/>
  <c r="O1365" i="1"/>
  <c r="K1412" i="1"/>
  <c r="E1412" i="1" s="1"/>
  <c r="I1412" i="1"/>
  <c r="J1413" i="1" s="1"/>
  <c r="U1411" i="1"/>
  <c r="L1409" i="1"/>
  <c r="G1409" i="1"/>
  <c r="D1410" i="1"/>
  <c r="F1410" i="1" s="1"/>
  <c r="T1468" i="1"/>
  <c r="A1468" i="1" l="1"/>
  <c r="H1467" i="1"/>
  <c r="U1412" i="1"/>
  <c r="L1410" i="1"/>
  <c r="G1410" i="1"/>
  <c r="K1413" i="1"/>
  <c r="E1413" i="1" s="1"/>
  <c r="I1413" i="1"/>
  <c r="J1414" i="1" s="1"/>
  <c r="D1411" i="1"/>
  <c r="F1411" i="1" s="1"/>
  <c r="N1367" i="1"/>
  <c r="O1366" i="1"/>
  <c r="T1469" i="1"/>
  <c r="H1468" i="1" l="1"/>
  <c r="A1469" i="1"/>
  <c r="L1411" i="1"/>
  <c r="K1414" i="1"/>
  <c r="E1414" i="1" s="1"/>
  <c r="I1414" i="1"/>
  <c r="J1415" i="1" s="1"/>
  <c r="N1368" i="1"/>
  <c r="O1367" i="1"/>
  <c r="U1413" i="1"/>
  <c r="G1411" i="1"/>
  <c r="D1412" i="1"/>
  <c r="F1412" i="1" s="1"/>
  <c r="T1470" i="1"/>
  <c r="G1412" i="1" l="1"/>
  <c r="L1412" i="1"/>
  <c r="H1469" i="1"/>
  <c r="A1470" i="1"/>
  <c r="K1415" i="1"/>
  <c r="E1415" i="1" s="1"/>
  <c r="I1415" i="1"/>
  <c r="J1416" i="1" s="1"/>
  <c r="D1413" i="1"/>
  <c r="F1413" i="1" s="1"/>
  <c r="N1369" i="1"/>
  <c r="O1368" i="1"/>
  <c r="U1414" i="1"/>
  <c r="T1471" i="1"/>
  <c r="A1471" i="1" l="1"/>
  <c r="H1470" i="1"/>
  <c r="D1414" i="1"/>
  <c r="F1414" i="1" s="1"/>
  <c r="U1415" i="1"/>
  <c r="L1413" i="1"/>
  <c r="I1416" i="1"/>
  <c r="J1417" i="1" s="1"/>
  <c r="K1416" i="1"/>
  <c r="E1416" i="1" s="1"/>
  <c r="N1370" i="1"/>
  <c r="O1369" i="1"/>
  <c r="G1413" i="1"/>
  <c r="T1472" i="1"/>
  <c r="L1414" i="1" l="1"/>
  <c r="G1414" i="1"/>
  <c r="H1471" i="1"/>
  <c r="A1472" i="1"/>
  <c r="N1371" i="1"/>
  <c r="O1370" i="1"/>
  <c r="D1415" i="1"/>
  <c r="F1415" i="1" s="1"/>
  <c r="U1416" i="1"/>
  <c r="I1417" i="1"/>
  <c r="J1418" i="1" s="1"/>
  <c r="K1417" i="1"/>
  <c r="E1417" i="1" s="1"/>
  <c r="T1473" i="1"/>
  <c r="H1472" i="1" l="1"/>
  <c r="A1473" i="1"/>
  <c r="L1415" i="1"/>
  <c r="N1372" i="1"/>
  <c r="O1371" i="1"/>
  <c r="U1417" i="1"/>
  <c r="G1415" i="1"/>
  <c r="I1418" i="1"/>
  <c r="J1419" i="1" s="1"/>
  <c r="K1418" i="1"/>
  <c r="E1418" i="1" s="1"/>
  <c r="D1416" i="1"/>
  <c r="F1416" i="1" s="1"/>
  <c r="T1474" i="1"/>
  <c r="L1416" i="1" l="1"/>
  <c r="G1416" i="1"/>
  <c r="H1473" i="1"/>
  <c r="A1474" i="1"/>
  <c r="K1419" i="1"/>
  <c r="E1419" i="1" s="1"/>
  <c r="I1419" i="1"/>
  <c r="J1420" i="1" s="1"/>
  <c r="D1417" i="1"/>
  <c r="F1417" i="1" s="1"/>
  <c r="N1373" i="1"/>
  <c r="O1372" i="1"/>
  <c r="U1418" i="1"/>
  <c r="T1475" i="1"/>
  <c r="A1475" i="1" l="1"/>
  <c r="H1474" i="1"/>
  <c r="G1417" i="1"/>
  <c r="D1418" i="1"/>
  <c r="F1418" i="1" s="1"/>
  <c r="K1420" i="1"/>
  <c r="E1420" i="1" s="1"/>
  <c r="I1420" i="1"/>
  <c r="J1421" i="1" s="1"/>
  <c r="U1419" i="1"/>
  <c r="N1374" i="1"/>
  <c r="O1373" i="1"/>
  <c r="L1417" i="1"/>
  <c r="T1476" i="1"/>
  <c r="L1418" i="1" l="1"/>
  <c r="G1418" i="1"/>
  <c r="A1476" i="1"/>
  <c r="H1475" i="1"/>
  <c r="U1420" i="1"/>
  <c r="N1375" i="1"/>
  <c r="O1374" i="1"/>
  <c r="D1419" i="1"/>
  <c r="F1419" i="1" s="1"/>
  <c r="K1421" i="1"/>
  <c r="E1421" i="1" s="1"/>
  <c r="I1421" i="1"/>
  <c r="J1422" i="1" s="1"/>
  <c r="T1477" i="1"/>
  <c r="G1419" i="1" l="1"/>
  <c r="A1477" i="1"/>
  <c r="H1476" i="1"/>
  <c r="K1422" i="1"/>
  <c r="E1422" i="1" s="1"/>
  <c r="I1422" i="1"/>
  <c r="J1423" i="1" s="1"/>
  <c r="D1420" i="1"/>
  <c r="F1420" i="1" s="1"/>
  <c r="N1376" i="1"/>
  <c r="O1375" i="1"/>
  <c r="U1421" i="1"/>
  <c r="L1419" i="1"/>
  <c r="T1478" i="1"/>
  <c r="L1420" i="1" l="1"/>
  <c r="H1477" i="1"/>
  <c r="A1478" i="1"/>
  <c r="G1420" i="1"/>
  <c r="D1421" i="1"/>
  <c r="F1421" i="1" s="1"/>
  <c r="N1377" i="1"/>
  <c r="O1376" i="1"/>
  <c r="K1423" i="1"/>
  <c r="E1423" i="1" s="1"/>
  <c r="I1423" i="1"/>
  <c r="J1424" i="1" s="1"/>
  <c r="U1422" i="1"/>
  <c r="T1479" i="1"/>
  <c r="G1421" i="1" l="1"/>
  <c r="L1421" i="1"/>
  <c r="A1479" i="1"/>
  <c r="H1478" i="1"/>
  <c r="K1424" i="1"/>
  <c r="E1424" i="1" s="1"/>
  <c r="I1424" i="1"/>
  <c r="J1425" i="1" s="1"/>
  <c r="N1378" i="1"/>
  <c r="O1377" i="1"/>
  <c r="D1422" i="1"/>
  <c r="F1422" i="1" s="1"/>
  <c r="U1423" i="1"/>
  <c r="T1480" i="1"/>
  <c r="H1479" i="1" l="1"/>
  <c r="A1480" i="1"/>
  <c r="G1422" i="1"/>
  <c r="L1422" i="1"/>
  <c r="N1379" i="1"/>
  <c r="O1378" i="1"/>
  <c r="U1424" i="1"/>
  <c r="D1423" i="1"/>
  <c r="F1423" i="1" s="1"/>
  <c r="K1425" i="1"/>
  <c r="E1425" i="1" s="1"/>
  <c r="I1425" i="1"/>
  <c r="J1426" i="1" s="1"/>
  <c r="T1481" i="1"/>
  <c r="H1480" i="1" l="1"/>
  <c r="A1481" i="1"/>
  <c r="G1423" i="1"/>
  <c r="D1424" i="1"/>
  <c r="F1424" i="1" s="1"/>
  <c r="I1426" i="1"/>
  <c r="J1427" i="1" s="1"/>
  <c r="K1426" i="1"/>
  <c r="E1426" i="1" s="1"/>
  <c r="U1425" i="1"/>
  <c r="L1423" i="1"/>
  <c r="N1380" i="1"/>
  <c r="O1379" i="1"/>
  <c r="T1482" i="1"/>
  <c r="G1424" i="1" l="1"/>
  <c r="L1424" i="1"/>
  <c r="H1481" i="1"/>
  <c r="A1482" i="1"/>
  <c r="N1381" i="1"/>
  <c r="O1380" i="1"/>
  <c r="D1425" i="1"/>
  <c r="F1425" i="1" s="1"/>
  <c r="K1427" i="1"/>
  <c r="E1427" i="1" s="1"/>
  <c r="I1427" i="1"/>
  <c r="J1428" i="1" s="1"/>
  <c r="U1426" i="1"/>
  <c r="T1483" i="1"/>
  <c r="L1425" i="1" l="1"/>
  <c r="G1425" i="1"/>
  <c r="A1483" i="1"/>
  <c r="H1482" i="1"/>
  <c r="N1382" i="1"/>
  <c r="O1381" i="1"/>
  <c r="U1427" i="1"/>
  <c r="D1426" i="1"/>
  <c r="F1426" i="1" s="1"/>
  <c r="K1428" i="1"/>
  <c r="E1428" i="1" s="1"/>
  <c r="I1428" i="1"/>
  <c r="J1429" i="1" s="1"/>
  <c r="T1484" i="1"/>
  <c r="A1484" i="1" l="1"/>
  <c r="H1483" i="1"/>
  <c r="G1426" i="1"/>
  <c r="K1429" i="1"/>
  <c r="E1429" i="1" s="1"/>
  <c r="I1429" i="1"/>
  <c r="J1430" i="1" s="1"/>
  <c r="D1427" i="1"/>
  <c r="F1427" i="1" s="1"/>
  <c r="N1383" i="1"/>
  <c r="O1382" i="1"/>
  <c r="U1428" i="1"/>
  <c r="L1426" i="1"/>
  <c r="T1485" i="1"/>
  <c r="A1485" i="1" l="1"/>
  <c r="H1484" i="1"/>
  <c r="G1427" i="1"/>
  <c r="D1428" i="1"/>
  <c r="F1428" i="1" s="1"/>
  <c r="L1427" i="1"/>
  <c r="K1430" i="1"/>
  <c r="E1430" i="1" s="1"/>
  <c r="I1430" i="1"/>
  <c r="J1431" i="1" s="1"/>
  <c r="U1429" i="1"/>
  <c r="N1384" i="1"/>
  <c r="O1383" i="1"/>
  <c r="T1486" i="1"/>
  <c r="L1428" i="1" l="1"/>
  <c r="G1428" i="1"/>
  <c r="H1485" i="1"/>
  <c r="A1486" i="1"/>
  <c r="N1385" i="1"/>
  <c r="O1384" i="1"/>
  <c r="U1430" i="1"/>
  <c r="D1429" i="1"/>
  <c r="F1429" i="1" s="1"/>
  <c r="K1431" i="1"/>
  <c r="E1431" i="1" s="1"/>
  <c r="I1431" i="1"/>
  <c r="J1432" i="1" s="1"/>
  <c r="T1487" i="1"/>
  <c r="H1486" i="1" l="1"/>
  <c r="A1487" i="1"/>
  <c r="K1432" i="1"/>
  <c r="E1432" i="1" s="1"/>
  <c r="I1432" i="1"/>
  <c r="J1433" i="1" s="1"/>
  <c r="U1431" i="1"/>
  <c r="D1430" i="1"/>
  <c r="F1430" i="1" s="1"/>
  <c r="L1429" i="1"/>
  <c r="G1429" i="1"/>
  <c r="N1386" i="1"/>
  <c r="O1385" i="1"/>
  <c r="T1488" i="1"/>
  <c r="A1488" i="1" l="1"/>
  <c r="H1487" i="1"/>
  <c r="L1430" i="1"/>
  <c r="D1431" i="1"/>
  <c r="F1431" i="1" s="1"/>
  <c r="K1433" i="1"/>
  <c r="E1433" i="1" s="1"/>
  <c r="I1433" i="1"/>
  <c r="J1434" i="1" s="1"/>
  <c r="N1387" i="1"/>
  <c r="O1386" i="1"/>
  <c r="G1430" i="1"/>
  <c r="U1432" i="1"/>
  <c r="T1489" i="1"/>
  <c r="G1431" i="1" l="1"/>
  <c r="L1431" i="1"/>
  <c r="A1489" i="1"/>
  <c r="H1488" i="1"/>
  <c r="D1432" i="1"/>
  <c r="F1432" i="1" s="1"/>
  <c r="N1388" i="1"/>
  <c r="O1387" i="1"/>
  <c r="U1433" i="1"/>
  <c r="K1434" i="1"/>
  <c r="E1434" i="1" s="1"/>
  <c r="I1434" i="1"/>
  <c r="J1435" i="1" s="1"/>
  <c r="T1490" i="1"/>
  <c r="H1489" i="1" l="1"/>
  <c r="A1490" i="1"/>
  <c r="G1432" i="1"/>
  <c r="L1432" i="1"/>
  <c r="D1433" i="1"/>
  <c r="F1433" i="1" s="1"/>
  <c r="U1434" i="1"/>
  <c r="K1435" i="1"/>
  <c r="E1435" i="1" s="1"/>
  <c r="I1435" i="1"/>
  <c r="J1436" i="1" s="1"/>
  <c r="N1389" i="1"/>
  <c r="O1388" i="1"/>
  <c r="T1491" i="1"/>
  <c r="L1433" i="1" l="1"/>
  <c r="H1490" i="1"/>
  <c r="A1491" i="1"/>
  <c r="N1390" i="1"/>
  <c r="O1389" i="1"/>
  <c r="U1435" i="1"/>
  <c r="G1433" i="1"/>
  <c r="D1434" i="1"/>
  <c r="F1434" i="1" s="1"/>
  <c r="K1436" i="1"/>
  <c r="E1436" i="1" s="1"/>
  <c r="I1436" i="1"/>
  <c r="J1437" i="1" s="1"/>
  <c r="T1492" i="1"/>
  <c r="A1492" i="1" l="1"/>
  <c r="H1491" i="1"/>
  <c r="G1434" i="1"/>
  <c r="D1435" i="1"/>
  <c r="F1435" i="1" s="1"/>
  <c r="I1437" i="1"/>
  <c r="J1438" i="1" s="1"/>
  <c r="K1437" i="1"/>
  <c r="E1437" i="1" s="1"/>
  <c r="U1436" i="1"/>
  <c r="L1434" i="1"/>
  <c r="N1391" i="1"/>
  <c r="O1390" i="1"/>
  <c r="T1493" i="1"/>
  <c r="G1435" i="1" l="1"/>
  <c r="L1435" i="1"/>
  <c r="A1493" i="1"/>
  <c r="H1492" i="1"/>
  <c r="K1438" i="1"/>
  <c r="E1438" i="1" s="1"/>
  <c r="I1438" i="1"/>
  <c r="J1439" i="1" s="1"/>
  <c r="N1392" i="1"/>
  <c r="O1391" i="1"/>
  <c r="D1436" i="1"/>
  <c r="F1436" i="1" s="1"/>
  <c r="U1437" i="1"/>
  <c r="T1494" i="1"/>
  <c r="A1494" i="1" l="1"/>
  <c r="H1493" i="1"/>
  <c r="G1436" i="1"/>
  <c r="L1436" i="1"/>
  <c r="D1437" i="1"/>
  <c r="F1437" i="1" s="1"/>
  <c r="K1439" i="1"/>
  <c r="E1439" i="1" s="1"/>
  <c r="I1439" i="1"/>
  <c r="J1440" i="1" s="1"/>
  <c r="U1438" i="1"/>
  <c r="N1393" i="1"/>
  <c r="O1392" i="1"/>
  <c r="T1495" i="1"/>
  <c r="A1495" i="1" l="1"/>
  <c r="H1494" i="1"/>
  <c r="L1437" i="1"/>
  <c r="U1439" i="1"/>
  <c r="G1437" i="1"/>
  <c r="K1440" i="1"/>
  <c r="E1440" i="1" s="1"/>
  <c r="I1440" i="1"/>
  <c r="J1441" i="1" s="1"/>
  <c r="N1394" i="1"/>
  <c r="O1393" i="1"/>
  <c r="D1438" i="1"/>
  <c r="F1438" i="1" s="1"/>
  <c r="T1496" i="1"/>
  <c r="A1496" i="1" l="1"/>
  <c r="H1495" i="1"/>
  <c r="G1438" i="1"/>
  <c r="L1438" i="1"/>
  <c r="N1395" i="1"/>
  <c r="O1394" i="1"/>
  <c r="U1440" i="1"/>
  <c r="K1441" i="1"/>
  <c r="E1441" i="1" s="1"/>
  <c r="I1441" i="1"/>
  <c r="J1442" i="1" s="1"/>
  <c r="D1439" i="1"/>
  <c r="F1439" i="1" s="1"/>
  <c r="T1497" i="1"/>
  <c r="G1439" i="1" l="1"/>
  <c r="L1439" i="1"/>
  <c r="A1497" i="1"/>
  <c r="H1496" i="1"/>
  <c r="D1440" i="1"/>
  <c r="F1440" i="1" s="1"/>
  <c r="N1396" i="1"/>
  <c r="O1395" i="1"/>
  <c r="K1442" i="1"/>
  <c r="E1442" i="1" s="1"/>
  <c r="I1442" i="1"/>
  <c r="J1443" i="1" s="1"/>
  <c r="U1441" i="1"/>
  <c r="T1498" i="1"/>
  <c r="A1498" i="1" l="1"/>
  <c r="H1497" i="1"/>
  <c r="L1440" i="1"/>
  <c r="G1440" i="1"/>
  <c r="U1442" i="1"/>
  <c r="D1441" i="1"/>
  <c r="F1441" i="1" s="1"/>
  <c r="K1443" i="1"/>
  <c r="E1443" i="1" s="1"/>
  <c r="I1443" i="1"/>
  <c r="J1444" i="1" s="1"/>
  <c r="N1397" i="1"/>
  <c r="O1396" i="1"/>
  <c r="T1499" i="1"/>
  <c r="L1441" i="1" l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F1442" i="1" s="1"/>
  <c r="T1500" i="1"/>
  <c r="H1499" i="1" l="1"/>
  <c r="A1500" i="1"/>
  <c r="L1442" i="1"/>
  <c r="N1399" i="1"/>
  <c r="O1398" i="1"/>
  <c r="G1442" i="1"/>
  <c r="K1445" i="1"/>
  <c r="E1445" i="1" s="1"/>
  <c r="I1445" i="1"/>
  <c r="J1446" i="1" s="1"/>
  <c r="D1443" i="1"/>
  <c r="F1443" i="1" s="1"/>
  <c r="U1444" i="1"/>
  <c r="T1501" i="1"/>
  <c r="A1501" i="1" l="1"/>
  <c r="H1500" i="1"/>
  <c r="G1443" i="1"/>
  <c r="L1443" i="1"/>
  <c r="D1444" i="1"/>
  <c r="F1444" i="1" s="1"/>
  <c r="U1445" i="1"/>
  <c r="K1446" i="1"/>
  <c r="E1446" i="1" s="1"/>
  <c r="I1446" i="1"/>
  <c r="J1447" i="1" s="1"/>
  <c r="N1400" i="1"/>
  <c r="O1399" i="1"/>
  <c r="T1502" i="1"/>
  <c r="L1444" i="1" l="1"/>
  <c r="H1501" i="1"/>
  <c r="A1502" i="1"/>
  <c r="G1444" i="1"/>
  <c r="D1445" i="1"/>
  <c r="F1445" i="1" s="1"/>
  <c r="U1446" i="1"/>
  <c r="N1401" i="1"/>
  <c r="O1400" i="1"/>
  <c r="K1447" i="1"/>
  <c r="E1447" i="1" s="1"/>
  <c r="I1447" i="1"/>
  <c r="J1448" i="1" s="1"/>
  <c r="T1503" i="1"/>
  <c r="L1445" i="1" l="1"/>
  <c r="H1502" i="1"/>
  <c r="A1503" i="1"/>
  <c r="G1445" i="1"/>
  <c r="K1448" i="1"/>
  <c r="E1448" i="1" s="1"/>
  <c r="I1448" i="1"/>
  <c r="J1449" i="1" s="1"/>
  <c r="D1446" i="1"/>
  <c r="F1446" i="1" s="1"/>
  <c r="N1402" i="1"/>
  <c r="O1401" i="1"/>
  <c r="U1447" i="1"/>
  <c r="T1504" i="1"/>
  <c r="A1504" i="1" l="1"/>
  <c r="H1503" i="1"/>
  <c r="L1446" i="1"/>
  <c r="G1446" i="1"/>
  <c r="I1449" i="1"/>
  <c r="J1450" i="1" s="1"/>
  <c r="K1449" i="1"/>
  <c r="E1449" i="1" s="1"/>
  <c r="D1447" i="1"/>
  <c r="F1447" i="1" s="1"/>
  <c r="U1448" i="1"/>
  <c r="N1403" i="1"/>
  <c r="O1402" i="1"/>
  <c r="T1505" i="1"/>
  <c r="A1505" i="1" l="1"/>
  <c r="H1504" i="1"/>
  <c r="G1447" i="1"/>
  <c r="L1447" i="1"/>
  <c r="U1449" i="1"/>
  <c r="K1450" i="1"/>
  <c r="E1450" i="1" s="1"/>
  <c r="I1450" i="1"/>
  <c r="J1451" i="1" s="1"/>
  <c r="N1404" i="1"/>
  <c r="O1403" i="1"/>
  <c r="D1448" i="1"/>
  <c r="F1448" i="1" s="1"/>
  <c r="T1506" i="1"/>
  <c r="L1448" i="1" l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F1449" i="1" s="1"/>
  <c r="T1507" i="1"/>
  <c r="G1449" i="1" l="1"/>
  <c r="A1507" i="1"/>
  <c r="H1506" i="1"/>
  <c r="L1449" i="1"/>
  <c r="U1451" i="1"/>
  <c r="K1452" i="1"/>
  <c r="E1452" i="1" s="1"/>
  <c r="I1452" i="1"/>
  <c r="J1453" i="1" s="1"/>
  <c r="N1406" i="1"/>
  <c r="O1405" i="1"/>
  <c r="D1450" i="1"/>
  <c r="F1450" i="1" s="1"/>
  <c r="T1508" i="1"/>
  <c r="L1450" i="1" l="1"/>
  <c r="A1508" i="1"/>
  <c r="H1507" i="1"/>
  <c r="U1452" i="1"/>
  <c r="N1407" i="1"/>
  <c r="O1406" i="1"/>
  <c r="D1451" i="1"/>
  <c r="F1451" i="1" s="1"/>
  <c r="K1453" i="1"/>
  <c r="E1453" i="1" s="1"/>
  <c r="I1453" i="1"/>
  <c r="J1454" i="1" s="1"/>
  <c r="G1450" i="1"/>
  <c r="T1509" i="1"/>
  <c r="G1451" i="1" l="1"/>
  <c r="A1509" i="1"/>
  <c r="H1508" i="1"/>
  <c r="U1453" i="1"/>
  <c r="N1408" i="1"/>
  <c r="O1407" i="1"/>
  <c r="K1454" i="1"/>
  <c r="E1454" i="1" s="1"/>
  <c r="I1454" i="1"/>
  <c r="J1455" i="1" s="1"/>
  <c r="L1451" i="1"/>
  <c r="D1452" i="1"/>
  <c r="F1452" i="1" s="1"/>
  <c r="T1510" i="1"/>
  <c r="H1509" i="1" l="1"/>
  <c r="A1510" i="1"/>
  <c r="G1452" i="1"/>
  <c r="K1455" i="1"/>
  <c r="E1455" i="1" s="1"/>
  <c r="I1455" i="1"/>
  <c r="J1456" i="1" s="1"/>
  <c r="L1452" i="1"/>
  <c r="U1454" i="1"/>
  <c r="D1453" i="1"/>
  <c r="F1453" i="1" s="1"/>
  <c r="N1409" i="1"/>
  <c r="O1408" i="1"/>
  <c r="T1511" i="1"/>
  <c r="A1511" i="1" l="1"/>
  <c r="H1510" i="1"/>
  <c r="L1453" i="1"/>
  <c r="G1453" i="1"/>
  <c r="D1454" i="1"/>
  <c r="F1454" i="1" s="1"/>
  <c r="N1410" i="1"/>
  <c r="O1409" i="1"/>
  <c r="I1456" i="1"/>
  <c r="J1457" i="1" s="1"/>
  <c r="K1456" i="1"/>
  <c r="E1456" i="1" s="1"/>
  <c r="U1455" i="1"/>
  <c r="T1512" i="1"/>
  <c r="A1512" i="1" l="1"/>
  <c r="H1511" i="1"/>
  <c r="L1454" i="1"/>
  <c r="N1411" i="1"/>
  <c r="O1410" i="1"/>
  <c r="U1456" i="1"/>
  <c r="K1457" i="1"/>
  <c r="E1457" i="1" s="1"/>
  <c r="I1457" i="1"/>
  <c r="J1458" i="1" s="1"/>
  <c r="G1454" i="1"/>
  <c r="D1455" i="1"/>
  <c r="F1455" i="1" s="1"/>
  <c r="T1513" i="1"/>
  <c r="L1455" i="1" l="1"/>
  <c r="A1513" i="1"/>
  <c r="H1512" i="1"/>
  <c r="G1455" i="1"/>
  <c r="D1456" i="1"/>
  <c r="F1456" i="1" s="1"/>
  <c r="K1458" i="1"/>
  <c r="E1458" i="1" s="1"/>
  <c r="I1458" i="1"/>
  <c r="J1459" i="1" s="1"/>
  <c r="N1412" i="1"/>
  <c r="O1411" i="1"/>
  <c r="U1457" i="1"/>
  <c r="T1514" i="1"/>
  <c r="G1456" i="1" l="1"/>
  <c r="A1514" i="1"/>
  <c r="H1513" i="1"/>
  <c r="U1458" i="1"/>
  <c r="L1456" i="1"/>
  <c r="D1457" i="1"/>
  <c r="F1457" i="1" s="1"/>
  <c r="N1413" i="1"/>
  <c r="O1412" i="1"/>
  <c r="K1459" i="1"/>
  <c r="E1459" i="1" s="1"/>
  <c r="I1459" i="1"/>
  <c r="J1460" i="1" s="1"/>
  <c r="T1515" i="1"/>
  <c r="L1457" i="1" l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F1458" i="1" s="1"/>
  <c r="T1516" i="1"/>
  <c r="L1458" i="1" l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F1459" i="1" s="1"/>
  <c r="T1517" i="1"/>
  <c r="A1517" i="1" l="1"/>
  <c r="H1516" i="1"/>
  <c r="U1461" i="1"/>
  <c r="K1462" i="1"/>
  <c r="E1462" i="1" s="1"/>
  <c r="I1462" i="1"/>
  <c r="J1463" i="1" s="1"/>
  <c r="N1416" i="1"/>
  <c r="O1415" i="1"/>
  <c r="L1459" i="1"/>
  <c r="G1459" i="1"/>
  <c r="D1460" i="1"/>
  <c r="F1460" i="1" s="1"/>
  <c r="T1518" i="1"/>
  <c r="L1460" i="1" l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F1461" i="1" s="1"/>
  <c r="T1519" i="1"/>
  <c r="L1461" i="1" l="1"/>
  <c r="G1461" i="1"/>
  <c r="A1519" i="1"/>
  <c r="H1518" i="1"/>
  <c r="D1462" i="1"/>
  <c r="F1462" i="1" s="1"/>
  <c r="K1464" i="1"/>
  <c r="E1464" i="1" s="1"/>
  <c r="I1464" i="1"/>
  <c r="J1465" i="1" s="1"/>
  <c r="U1463" i="1"/>
  <c r="N1418" i="1"/>
  <c r="O1417" i="1"/>
  <c r="T1520" i="1"/>
  <c r="A1520" i="1" l="1"/>
  <c r="H1519" i="1"/>
  <c r="L1462" i="1"/>
  <c r="D1463" i="1"/>
  <c r="F1463" i="1" s="1"/>
  <c r="G1462" i="1"/>
  <c r="N1419" i="1"/>
  <c r="O1418" i="1"/>
  <c r="K1465" i="1"/>
  <c r="E1465" i="1" s="1"/>
  <c r="I1465" i="1"/>
  <c r="J1466" i="1" s="1"/>
  <c r="U1464" i="1"/>
  <c r="T1521" i="1"/>
  <c r="L1463" i="1" l="1"/>
  <c r="G1463" i="1"/>
  <c r="A1521" i="1"/>
  <c r="H1520" i="1"/>
  <c r="D1464" i="1"/>
  <c r="F1464" i="1" s="1"/>
  <c r="N1420" i="1"/>
  <c r="O1419" i="1"/>
  <c r="K1466" i="1"/>
  <c r="E1466" i="1" s="1"/>
  <c r="I1466" i="1"/>
  <c r="J1467" i="1" s="1"/>
  <c r="U1465" i="1"/>
  <c r="T1522" i="1"/>
  <c r="A1522" i="1" l="1"/>
  <c r="H1521" i="1"/>
  <c r="G1464" i="1"/>
  <c r="U1466" i="1"/>
  <c r="D1465" i="1"/>
  <c r="F1465" i="1" s="1"/>
  <c r="I1467" i="1"/>
  <c r="J1468" i="1" s="1"/>
  <c r="K1467" i="1"/>
  <c r="E1467" i="1" s="1"/>
  <c r="N1421" i="1"/>
  <c r="O1420" i="1"/>
  <c r="L1464" i="1"/>
  <c r="T1523" i="1"/>
  <c r="G1465" i="1" l="1"/>
  <c r="L1465" i="1"/>
  <c r="A1523" i="1"/>
  <c r="H1522" i="1"/>
  <c r="N1422" i="1"/>
  <c r="O1421" i="1"/>
  <c r="K1468" i="1"/>
  <c r="E1468" i="1" s="1"/>
  <c r="I1468" i="1"/>
  <c r="J1469" i="1" s="1"/>
  <c r="U1467" i="1"/>
  <c r="D1466" i="1"/>
  <c r="F1466" i="1" s="1"/>
  <c r="T1524" i="1"/>
  <c r="A1524" i="1" l="1"/>
  <c r="H1523" i="1"/>
  <c r="L1466" i="1"/>
  <c r="G1466" i="1"/>
  <c r="N1423" i="1"/>
  <c r="O1422" i="1"/>
  <c r="U1468" i="1"/>
  <c r="K1469" i="1"/>
  <c r="E1469" i="1" s="1"/>
  <c r="I1469" i="1"/>
  <c r="J1470" i="1" s="1"/>
  <c r="D1467" i="1"/>
  <c r="F1467" i="1" s="1"/>
  <c r="T1525" i="1"/>
  <c r="L1467" i="1" l="1"/>
  <c r="G1467" i="1"/>
  <c r="A1525" i="1"/>
  <c r="H1524" i="1"/>
  <c r="U1469" i="1"/>
  <c r="N1424" i="1"/>
  <c r="O1423" i="1"/>
  <c r="D1468" i="1"/>
  <c r="F1468" i="1" s="1"/>
  <c r="I1470" i="1"/>
  <c r="J1471" i="1" s="1"/>
  <c r="K1470" i="1"/>
  <c r="E1470" i="1" s="1"/>
  <c r="T1526" i="1"/>
  <c r="L1468" i="1" l="1"/>
  <c r="A1526" i="1"/>
  <c r="H1525" i="1"/>
  <c r="N1425" i="1"/>
  <c r="O1424" i="1"/>
  <c r="D1469" i="1"/>
  <c r="F1469" i="1" s="1"/>
  <c r="U1470" i="1"/>
  <c r="K1471" i="1"/>
  <c r="E1471" i="1" s="1"/>
  <c r="I1471" i="1"/>
  <c r="J1472" i="1" s="1"/>
  <c r="G1468" i="1"/>
  <c r="T1527" i="1"/>
  <c r="H1526" i="1" l="1"/>
  <c r="A1527" i="1"/>
  <c r="L1469" i="1"/>
  <c r="K1472" i="1"/>
  <c r="E1472" i="1" s="1"/>
  <c r="I1472" i="1"/>
  <c r="J1473" i="1" s="1"/>
  <c r="U1471" i="1"/>
  <c r="N1426" i="1"/>
  <c r="O1425" i="1"/>
  <c r="D1470" i="1"/>
  <c r="F1470" i="1" s="1"/>
  <c r="G1469" i="1"/>
  <c r="T1528" i="1"/>
  <c r="L1470" i="1" l="1"/>
  <c r="G1470" i="1"/>
  <c r="H1527" i="1"/>
  <c r="A1528" i="1"/>
  <c r="D1471" i="1"/>
  <c r="F1471" i="1" s="1"/>
  <c r="K1473" i="1"/>
  <c r="E1473" i="1" s="1"/>
  <c r="I1473" i="1"/>
  <c r="J1474" i="1" s="1"/>
  <c r="U1472" i="1"/>
  <c r="N1427" i="1"/>
  <c r="O1426" i="1"/>
  <c r="T1529" i="1"/>
  <c r="H1528" i="1" l="1"/>
  <c r="A1529" i="1"/>
  <c r="G1471" i="1"/>
  <c r="L1471" i="1"/>
  <c r="U1473" i="1"/>
  <c r="D1472" i="1"/>
  <c r="F1472" i="1" s="1"/>
  <c r="N1428" i="1"/>
  <c r="O1427" i="1"/>
  <c r="K1474" i="1"/>
  <c r="E1474" i="1" s="1"/>
  <c r="I1474" i="1"/>
  <c r="J1475" i="1" s="1"/>
  <c r="T1530" i="1"/>
  <c r="H1529" i="1" l="1"/>
  <c r="A1530" i="1"/>
  <c r="L1472" i="1"/>
  <c r="K1475" i="1"/>
  <c r="E1475" i="1" s="1"/>
  <c r="I1475" i="1"/>
  <c r="J1476" i="1" s="1"/>
  <c r="N1429" i="1"/>
  <c r="O1428" i="1"/>
  <c r="U1474" i="1"/>
  <c r="G1472" i="1"/>
  <c r="D1473" i="1"/>
  <c r="F1473" i="1" s="1"/>
  <c r="T1531" i="1"/>
  <c r="L1473" i="1" l="1"/>
  <c r="G1473" i="1"/>
  <c r="H1530" i="1"/>
  <c r="A1531" i="1"/>
  <c r="U1475" i="1"/>
  <c r="D1474" i="1"/>
  <c r="F1474" i="1" s="1"/>
  <c r="N1430" i="1"/>
  <c r="O1429" i="1"/>
  <c r="K1476" i="1"/>
  <c r="E1476" i="1" s="1"/>
  <c r="I1476" i="1"/>
  <c r="J1477" i="1" s="1"/>
  <c r="T1532" i="1"/>
  <c r="L1474" i="1" l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F1475" i="1" s="1"/>
  <c r="T1533" i="1"/>
  <c r="G1475" i="1" l="1"/>
  <c r="L1475" i="1"/>
  <c r="H1532" i="1"/>
  <c r="A1533" i="1"/>
  <c r="K1478" i="1"/>
  <c r="E1478" i="1" s="1"/>
  <c r="I1478" i="1"/>
  <c r="J1479" i="1" s="1"/>
  <c r="U1477" i="1"/>
  <c r="D1476" i="1"/>
  <c r="F1476" i="1" s="1"/>
  <c r="N1432" i="1"/>
  <c r="O1431" i="1"/>
  <c r="T1534" i="1"/>
  <c r="A1534" i="1" l="1"/>
  <c r="H1533" i="1"/>
  <c r="G1476" i="1"/>
  <c r="L1476" i="1"/>
  <c r="D1477" i="1"/>
  <c r="F1477" i="1" s="1"/>
  <c r="K1479" i="1"/>
  <c r="E1479" i="1" s="1"/>
  <c r="I1479" i="1"/>
  <c r="J1480" i="1" s="1"/>
  <c r="N1433" i="1"/>
  <c r="O1432" i="1"/>
  <c r="U1478" i="1"/>
  <c r="T1535" i="1"/>
  <c r="G1477" i="1" l="1"/>
  <c r="L1477" i="1"/>
  <c r="A1535" i="1"/>
  <c r="H1534" i="1"/>
  <c r="D1478" i="1"/>
  <c r="F1478" i="1" s="1"/>
  <c r="N1434" i="1"/>
  <c r="O1433" i="1"/>
  <c r="U1479" i="1"/>
  <c r="K1480" i="1"/>
  <c r="E1480" i="1" s="1"/>
  <c r="I1480" i="1"/>
  <c r="J1481" i="1" s="1"/>
  <c r="T1536" i="1"/>
  <c r="L1478" i="1" l="1"/>
  <c r="G1478" i="1"/>
  <c r="A1536" i="1"/>
  <c r="H1535" i="1"/>
  <c r="N1435" i="1"/>
  <c r="O1434" i="1"/>
  <c r="U1480" i="1"/>
  <c r="D1479" i="1"/>
  <c r="F1479" i="1" s="1"/>
  <c r="K1481" i="1"/>
  <c r="E1481" i="1" s="1"/>
  <c r="I1481" i="1"/>
  <c r="J1482" i="1" s="1"/>
  <c r="T1537" i="1"/>
  <c r="G1479" i="1" l="1"/>
  <c r="L1479" i="1"/>
  <c r="A1537" i="1"/>
  <c r="H1536" i="1"/>
  <c r="K1482" i="1"/>
  <c r="E1482" i="1" s="1"/>
  <c r="I1482" i="1"/>
  <c r="J1483" i="1" s="1"/>
  <c r="D1480" i="1"/>
  <c r="F1480" i="1" s="1"/>
  <c r="U1481" i="1"/>
  <c r="N1436" i="1"/>
  <c r="O1435" i="1"/>
  <c r="T1538" i="1"/>
  <c r="A1538" i="1" l="1"/>
  <c r="H1537" i="1"/>
  <c r="U1482" i="1"/>
  <c r="K1483" i="1"/>
  <c r="E1483" i="1" s="1"/>
  <c r="I1483" i="1"/>
  <c r="J1484" i="1" s="1"/>
  <c r="N1437" i="1"/>
  <c r="O1436" i="1"/>
  <c r="L1480" i="1"/>
  <c r="D1481" i="1"/>
  <c r="F1481" i="1" s="1"/>
  <c r="G1480" i="1"/>
  <c r="T1539" i="1"/>
  <c r="L1481" i="1" l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F1482" i="1" s="1"/>
  <c r="T1540" i="1"/>
  <c r="G1482" i="1" l="1"/>
  <c r="L1482" i="1"/>
  <c r="A1540" i="1"/>
  <c r="H1539" i="1"/>
  <c r="D1483" i="1"/>
  <c r="F1483" i="1" s="1"/>
  <c r="K1485" i="1"/>
  <c r="E1485" i="1" s="1"/>
  <c r="I1485" i="1"/>
  <c r="J1486" i="1" s="1"/>
  <c r="U1484" i="1"/>
  <c r="N1439" i="1"/>
  <c r="O1438" i="1"/>
  <c r="T1541" i="1"/>
  <c r="L1483" i="1" l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F1484" i="1" s="1"/>
  <c r="T1542" i="1"/>
  <c r="G1484" i="1" l="1"/>
  <c r="H1541" i="1"/>
  <c r="A1542" i="1"/>
  <c r="U1486" i="1"/>
  <c r="N1441" i="1"/>
  <c r="O1440" i="1"/>
  <c r="L1484" i="1"/>
  <c r="K1487" i="1"/>
  <c r="E1487" i="1" s="1"/>
  <c r="I1487" i="1"/>
  <c r="J1488" i="1" s="1"/>
  <c r="D1485" i="1"/>
  <c r="F1485" i="1" s="1"/>
  <c r="T1543" i="1"/>
  <c r="L1485" i="1" l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F1486" i="1" s="1"/>
  <c r="T1544" i="1"/>
  <c r="G1486" i="1" l="1"/>
  <c r="L1486" i="1"/>
  <c r="A1544" i="1"/>
  <c r="H1543" i="1"/>
  <c r="K1489" i="1"/>
  <c r="E1489" i="1" s="1"/>
  <c r="I1489" i="1"/>
  <c r="J1490" i="1" s="1"/>
  <c r="D1487" i="1"/>
  <c r="F1487" i="1" s="1"/>
  <c r="U1488" i="1"/>
  <c r="N1443" i="1"/>
  <c r="O1442" i="1"/>
  <c r="T1545" i="1"/>
  <c r="H1544" i="1" l="1"/>
  <c r="A1545" i="1"/>
  <c r="K1490" i="1"/>
  <c r="E1490" i="1" s="1"/>
  <c r="I1490" i="1"/>
  <c r="J1491" i="1" s="1"/>
  <c r="N1444" i="1"/>
  <c r="O1443" i="1"/>
  <c r="U1489" i="1"/>
  <c r="G1487" i="1"/>
  <c r="D1488" i="1"/>
  <c r="F1488" i="1" s="1"/>
  <c r="L1487" i="1"/>
  <c r="T1546" i="1"/>
  <c r="L1488" i="1" l="1"/>
  <c r="G1488" i="1"/>
  <c r="A1546" i="1"/>
  <c r="H1545" i="1"/>
  <c r="U1490" i="1"/>
  <c r="K1491" i="1"/>
  <c r="E1491" i="1" s="1"/>
  <c r="I1491" i="1"/>
  <c r="J1492" i="1" s="1"/>
  <c r="D1489" i="1"/>
  <c r="F1489" i="1" s="1"/>
  <c r="N1445" i="1"/>
  <c r="O1444" i="1"/>
  <c r="T1547" i="1"/>
  <c r="L1489" i="1" l="1"/>
  <c r="H1546" i="1"/>
  <c r="A1547" i="1"/>
  <c r="G1489" i="1"/>
  <c r="N1446" i="1"/>
  <c r="O1445" i="1"/>
  <c r="U1491" i="1"/>
  <c r="D1490" i="1"/>
  <c r="F1490" i="1" s="1"/>
  <c r="K1492" i="1"/>
  <c r="E1492" i="1" s="1"/>
  <c r="I1492" i="1"/>
  <c r="J1493" i="1" s="1"/>
  <c r="T1548" i="1"/>
  <c r="A1548" i="1" l="1"/>
  <c r="H1547" i="1"/>
  <c r="L1490" i="1"/>
  <c r="K1493" i="1"/>
  <c r="E1493" i="1" s="1"/>
  <c r="I1493" i="1"/>
  <c r="J1494" i="1" s="1"/>
  <c r="D1491" i="1"/>
  <c r="F1491" i="1" s="1"/>
  <c r="U1492" i="1"/>
  <c r="G1490" i="1"/>
  <c r="N1447" i="1"/>
  <c r="O1446" i="1"/>
  <c r="T1549" i="1"/>
  <c r="H1548" i="1" l="1"/>
  <c r="A1549" i="1"/>
  <c r="L1491" i="1"/>
  <c r="G1491" i="1"/>
  <c r="I1494" i="1"/>
  <c r="J1495" i="1" s="1"/>
  <c r="K1494" i="1"/>
  <c r="E1494" i="1" s="1"/>
  <c r="N1448" i="1"/>
  <c r="O1447" i="1"/>
  <c r="D1492" i="1"/>
  <c r="F1492" i="1" s="1"/>
  <c r="U1493" i="1"/>
  <c r="T1550" i="1"/>
  <c r="H1549" i="1" l="1"/>
  <c r="A1550" i="1"/>
  <c r="L1492" i="1"/>
  <c r="G1492" i="1"/>
  <c r="K1495" i="1"/>
  <c r="E1495" i="1" s="1"/>
  <c r="I1495" i="1"/>
  <c r="J1496" i="1" s="1"/>
  <c r="N1449" i="1"/>
  <c r="O1448" i="1"/>
  <c r="D1493" i="1"/>
  <c r="F1493" i="1" s="1"/>
  <c r="U1494" i="1"/>
  <c r="T1551" i="1"/>
  <c r="A1551" i="1" l="1"/>
  <c r="H1550" i="1"/>
  <c r="G1493" i="1"/>
  <c r="L1493" i="1"/>
  <c r="U1495" i="1"/>
  <c r="K1496" i="1"/>
  <c r="E1496" i="1" s="1"/>
  <c r="I1496" i="1"/>
  <c r="J1497" i="1" s="1"/>
  <c r="D1494" i="1"/>
  <c r="F1494" i="1" s="1"/>
  <c r="N1450" i="1"/>
  <c r="O1449" i="1"/>
  <c r="T1552" i="1"/>
  <c r="A1552" i="1" l="1"/>
  <c r="H1551" i="1"/>
  <c r="L1494" i="1"/>
  <c r="G1494" i="1"/>
  <c r="K1497" i="1"/>
  <c r="E1497" i="1" s="1"/>
  <c r="I1497" i="1"/>
  <c r="J1498" i="1" s="1"/>
  <c r="N1451" i="1"/>
  <c r="O1450" i="1"/>
  <c r="U1496" i="1"/>
  <c r="D1495" i="1"/>
  <c r="F1495" i="1" s="1"/>
  <c r="T1553" i="1"/>
  <c r="L1495" i="1" l="1"/>
  <c r="G1495" i="1"/>
  <c r="A1553" i="1"/>
  <c r="H1552" i="1"/>
  <c r="K1498" i="1"/>
  <c r="E1498" i="1" s="1"/>
  <c r="I1498" i="1"/>
  <c r="J1499" i="1" s="1"/>
  <c r="D1496" i="1"/>
  <c r="F1496" i="1" s="1"/>
  <c r="U1497" i="1"/>
  <c r="N1452" i="1"/>
  <c r="O1451" i="1"/>
  <c r="T1554" i="1"/>
  <c r="A1554" i="1" l="1"/>
  <c r="H1553" i="1"/>
  <c r="U1498" i="1"/>
  <c r="K1499" i="1"/>
  <c r="E1499" i="1" s="1"/>
  <c r="I1499" i="1"/>
  <c r="J1500" i="1" s="1"/>
  <c r="N1453" i="1"/>
  <c r="O1452" i="1"/>
  <c r="D1497" i="1"/>
  <c r="F1497" i="1" s="1"/>
  <c r="L1496" i="1"/>
  <c r="G1496" i="1"/>
  <c r="T1555" i="1"/>
  <c r="G1497" i="1" l="1"/>
  <c r="L1497" i="1"/>
  <c r="A1555" i="1"/>
  <c r="H1554" i="1"/>
  <c r="I1500" i="1"/>
  <c r="J1501" i="1" s="1"/>
  <c r="K1500" i="1"/>
  <c r="E1500" i="1" s="1"/>
  <c r="U1499" i="1"/>
  <c r="N1454" i="1"/>
  <c r="O1453" i="1"/>
  <c r="D1498" i="1"/>
  <c r="F1498" i="1" s="1"/>
  <c r="T1556" i="1"/>
  <c r="L1498" i="1" l="1"/>
  <c r="G1498" i="1"/>
  <c r="H1555" i="1"/>
  <c r="A1556" i="1"/>
  <c r="N1455" i="1"/>
  <c r="O1454" i="1"/>
  <c r="D1499" i="1"/>
  <c r="F1499" i="1" s="1"/>
  <c r="K1501" i="1"/>
  <c r="E1501" i="1" s="1"/>
  <c r="I1501" i="1"/>
  <c r="J1502" i="1" s="1"/>
  <c r="U1500" i="1"/>
  <c r="T1557" i="1"/>
  <c r="L1499" i="1" l="1"/>
  <c r="G1499" i="1"/>
  <c r="H1556" i="1"/>
  <c r="A1557" i="1"/>
  <c r="U1501" i="1"/>
  <c r="N1456" i="1"/>
  <c r="O1455" i="1"/>
  <c r="D1500" i="1"/>
  <c r="F1500" i="1" s="1"/>
  <c r="K1502" i="1"/>
  <c r="E1502" i="1" s="1"/>
  <c r="I1502" i="1"/>
  <c r="J1503" i="1" s="1"/>
  <c r="T1558" i="1"/>
  <c r="H1557" i="1" l="1"/>
  <c r="A1558" i="1"/>
  <c r="L1500" i="1"/>
  <c r="K1503" i="1"/>
  <c r="E1503" i="1" s="1"/>
  <c r="I1503" i="1"/>
  <c r="J1504" i="1" s="1"/>
  <c r="N1457" i="1"/>
  <c r="O1456" i="1"/>
  <c r="U1502" i="1"/>
  <c r="G1500" i="1"/>
  <c r="D1501" i="1"/>
  <c r="F1501" i="1" s="1"/>
  <c r="T1559" i="1"/>
  <c r="L1501" i="1" l="1"/>
  <c r="G1501" i="1"/>
  <c r="A1559" i="1"/>
  <c r="H1558" i="1"/>
  <c r="N1458" i="1"/>
  <c r="O1457" i="1"/>
  <c r="D1502" i="1"/>
  <c r="F1502" i="1" s="1"/>
  <c r="K1504" i="1"/>
  <c r="E1504" i="1" s="1"/>
  <c r="I1504" i="1"/>
  <c r="J1505" i="1" s="1"/>
  <c r="U1503" i="1"/>
  <c r="T1560" i="1"/>
  <c r="L1502" i="1" l="1"/>
  <c r="G1502" i="1"/>
  <c r="H1559" i="1"/>
  <c r="A1560" i="1"/>
  <c r="K1505" i="1"/>
  <c r="E1505" i="1" s="1"/>
  <c r="I1505" i="1"/>
  <c r="J1506" i="1" s="1"/>
  <c r="D1503" i="1"/>
  <c r="F1503" i="1" s="1"/>
  <c r="U1504" i="1"/>
  <c r="N1459" i="1"/>
  <c r="O1458" i="1"/>
  <c r="T1561" i="1"/>
  <c r="A1561" i="1" l="1"/>
  <c r="H1560" i="1"/>
  <c r="N1460" i="1"/>
  <c r="O1459" i="1"/>
  <c r="D1504" i="1"/>
  <c r="F1504" i="1" s="1"/>
  <c r="K1506" i="1"/>
  <c r="E1506" i="1" s="1"/>
  <c r="I1506" i="1"/>
  <c r="J1507" i="1" s="1"/>
  <c r="U1505" i="1"/>
  <c r="G1503" i="1"/>
  <c r="L1503" i="1"/>
  <c r="T1562" i="1"/>
  <c r="H1561" i="1" l="1"/>
  <c r="A1562" i="1"/>
  <c r="G1504" i="1"/>
  <c r="D1505" i="1"/>
  <c r="F1505" i="1" s="1"/>
  <c r="K1507" i="1"/>
  <c r="E1507" i="1" s="1"/>
  <c r="I1507" i="1"/>
  <c r="J1508" i="1" s="1"/>
  <c r="N1461" i="1"/>
  <c r="O1460" i="1"/>
  <c r="L1504" i="1"/>
  <c r="U1506" i="1"/>
  <c r="T1563" i="1"/>
  <c r="L1505" i="1" l="1"/>
  <c r="G1505" i="1"/>
  <c r="A1563" i="1"/>
  <c r="H1562" i="1"/>
  <c r="D1506" i="1"/>
  <c r="F1506" i="1" s="1"/>
  <c r="N1462" i="1"/>
  <c r="O1461" i="1"/>
  <c r="U1507" i="1"/>
  <c r="K1508" i="1"/>
  <c r="E1508" i="1" s="1"/>
  <c r="I1508" i="1"/>
  <c r="J1509" i="1" s="1"/>
  <c r="T1564" i="1"/>
  <c r="G1506" i="1" l="1"/>
  <c r="A1564" i="1"/>
  <c r="H1563" i="1"/>
  <c r="L1506" i="1"/>
  <c r="N1463" i="1"/>
  <c r="O1462" i="1"/>
  <c r="U1508" i="1"/>
  <c r="D1507" i="1"/>
  <c r="F1507" i="1" s="1"/>
  <c r="K1509" i="1"/>
  <c r="E1509" i="1" s="1"/>
  <c r="I1509" i="1"/>
  <c r="J1510" i="1" s="1"/>
  <c r="T1565" i="1"/>
  <c r="H1564" i="1" l="1"/>
  <c r="A1565" i="1"/>
  <c r="L1507" i="1"/>
  <c r="K1510" i="1"/>
  <c r="E1510" i="1" s="1"/>
  <c r="I1510" i="1"/>
  <c r="J1511" i="1" s="1"/>
  <c r="D1508" i="1"/>
  <c r="F1508" i="1" s="1"/>
  <c r="N1464" i="1"/>
  <c r="O1463" i="1"/>
  <c r="U1509" i="1"/>
  <c r="G1507" i="1"/>
  <c r="T1566" i="1"/>
  <c r="L1508" i="1" l="1"/>
  <c r="A1566" i="1"/>
  <c r="H1565" i="1"/>
  <c r="D1509" i="1"/>
  <c r="F1509" i="1" s="1"/>
  <c r="U1510" i="1"/>
  <c r="I1511" i="1"/>
  <c r="J1512" i="1" s="1"/>
  <c r="K1511" i="1"/>
  <c r="E1511" i="1" s="1"/>
  <c r="N1465" i="1"/>
  <c r="O1464" i="1"/>
  <c r="G1508" i="1"/>
  <c r="T1567" i="1"/>
  <c r="G1509" i="1" l="1"/>
  <c r="A1567" i="1"/>
  <c r="H1566" i="1"/>
  <c r="L1509" i="1"/>
  <c r="K1512" i="1"/>
  <c r="E1512" i="1" s="1"/>
  <c r="I1512" i="1"/>
  <c r="J1513" i="1" s="1"/>
  <c r="U1511" i="1"/>
  <c r="D1510" i="1"/>
  <c r="F1510" i="1" s="1"/>
  <c r="N1466" i="1"/>
  <c r="O1465" i="1"/>
  <c r="T1568" i="1"/>
  <c r="A1568" i="1" l="1"/>
  <c r="H1567" i="1"/>
  <c r="L1510" i="1"/>
  <c r="G1510" i="1"/>
  <c r="N1467" i="1"/>
  <c r="O1466" i="1"/>
  <c r="U1512" i="1"/>
  <c r="D1511" i="1"/>
  <c r="F1511" i="1" s="1"/>
  <c r="K1513" i="1"/>
  <c r="E1513" i="1" s="1"/>
  <c r="I1513" i="1"/>
  <c r="J1514" i="1" s="1"/>
  <c r="T1569" i="1"/>
  <c r="A1569" i="1" l="1"/>
  <c r="H1568" i="1"/>
  <c r="L1511" i="1"/>
  <c r="D1512" i="1"/>
  <c r="F1512" i="1" s="1"/>
  <c r="N1468" i="1"/>
  <c r="O1467" i="1"/>
  <c r="K1514" i="1"/>
  <c r="E1514" i="1" s="1"/>
  <c r="I1514" i="1"/>
  <c r="J1515" i="1" s="1"/>
  <c r="U1513" i="1"/>
  <c r="G1511" i="1"/>
  <c r="T1570" i="1"/>
  <c r="H1569" i="1" l="1"/>
  <c r="A1570" i="1"/>
  <c r="L1512" i="1"/>
  <c r="G1512" i="1"/>
  <c r="N1469" i="1"/>
  <c r="O1468" i="1"/>
  <c r="D1513" i="1"/>
  <c r="F1513" i="1" s="1"/>
  <c r="K1515" i="1"/>
  <c r="E1515" i="1" s="1"/>
  <c r="I1515" i="1"/>
  <c r="J1516" i="1" s="1"/>
  <c r="U1514" i="1"/>
  <c r="T1571" i="1"/>
  <c r="A1571" i="1" l="1"/>
  <c r="H1570" i="1"/>
  <c r="G1513" i="1"/>
  <c r="L1513" i="1"/>
  <c r="N1470" i="1"/>
  <c r="O1469" i="1"/>
  <c r="D1514" i="1"/>
  <c r="F1514" i="1" s="1"/>
  <c r="K1516" i="1"/>
  <c r="E1516" i="1" s="1"/>
  <c r="I1516" i="1"/>
  <c r="J1517" i="1" s="1"/>
  <c r="U1515" i="1"/>
  <c r="T1572" i="1"/>
  <c r="G1514" i="1" l="1"/>
  <c r="H1571" i="1"/>
  <c r="A1572" i="1"/>
  <c r="L1514" i="1"/>
  <c r="K1517" i="1"/>
  <c r="E1517" i="1" s="1"/>
  <c r="I1517" i="1"/>
  <c r="J1518" i="1" s="1"/>
  <c r="N1471" i="1"/>
  <c r="O1470" i="1"/>
  <c r="D1515" i="1"/>
  <c r="F1515" i="1" s="1"/>
  <c r="U1516" i="1"/>
  <c r="T1573" i="1"/>
  <c r="H1572" i="1" l="1"/>
  <c r="A1573" i="1"/>
  <c r="G1515" i="1"/>
  <c r="N1472" i="1"/>
  <c r="O1471" i="1"/>
  <c r="K1518" i="1"/>
  <c r="E1518" i="1" s="1"/>
  <c r="I1518" i="1"/>
  <c r="J1519" i="1" s="1"/>
  <c r="D1516" i="1"/>
  <c r="F1516" i="1" s="1"/>
  <c r="U1517" i="1"/>
  <c r="L1515" i="1"/>
  <c r="T1574" i="1"/>
  <c r="A1574" i="1" l="1"/>
  <c r="H1573" i="1"/>
  <c r="K1519" i="1"/>
  <c r="E1519" i="1" s="1"/>
  <c r="I1519" i="1"/>
  <c r="J1520" i="1" s="1"/>
  <c r="U1518" i="1"/>
  <c r="D1517" i="1"/>
  <c r="F1517" i="1" s="1"/>
  <c r="L1516" i="1"/>
  <c r="G1516" i="1"/>
  <c r="N1473" i="1"/>
  <c r="O1472" i="1"/>
  <c r="T1575" i="1"/>
  <c r="A1575" i="1" l="1"/>
  <c r="H1574" i="1"/>
  <c r="L1517" i="1"/>
  <c r="G1517" i="1"/>
  <c r="N1474" i="1"/>
  <c r="O1473" i="1"/>
  <c r="K1520" i="1"/>
  <c r="E1520" i="1" s="1"/>
  <c r="I1520" i="1"/>
  <c r="J1521" i="1" s="1"/>
  <c r="D1518" i="1"/>
  <c r="F1518" i="1" s="1"/>
  <c r="U1519" i="1"/>
  <c r="T1576" i="1"/>
  <c r="H1575" i="1" l="1"/>
  <c r="A1576" i="1"/>
  <c r="G1518" i="1"/>
  <c r="U1520" i="1"/>
  <c r="I1521" i="1"/>
  <c r="J1522" i="1" s="1"/>
  <c r="K1521" i="1"/>
  <c r="E1521" i="1" s="1"/>
  <c r="D1519" i="1"/>
  <c r="F1519" i="1" s="1"/>
  <c r="L1518" i="1"/>
  <c r="N1475" i="1"/>
  <c r="O1474" i="1"/>
  <c r="T1577" i="1"/>
  <c r="H1576" i="1" l="1"/>
  <c r="A1577" i="1"/>
  <c r="G1519" i="1"/>
  <c r="L1519" i="1"/>
  <c r="U1521" i="1"/>
  <c r="K1522" i="1"/>
  <c r="E1522" i="1" s="1"/>
  <c r="I1522" i="1"/>
  <c r="J1523" i="1" s="1"/>
  <c r="N1476" i="1"/>
  <c r="O1475" i="1"/>
  <c r="D1520" i="1"/>
  <c r="F1520" i="1" s="1"/>
  <c r="T1578" i="1"/>
  <c r="G1520" i="1" l="1"/>
  <c r="H1577" i="1"/>
  <c r="A1578" i="1"/>
  <c r="K1523" i="1"/>
  <c r="E1523" i="1" s="1"/>
  <c r="I1523" i="1"/>
  <c r="J1524" i="1" s="1"/>
  <c r="L1520" i="1"/>
  <c r="U1522" i="1"/>
  <c r="N1477" i="1"/>
  <c r="O1476" i="1"/>
  <c r="D1521" i="1"/>
  <c r="F1521" i="1" s="1"/>
  <c r="T1579" i="1"/>
  <c r="G1521" i="1" l="1"/>
  <c r="A1579" i="1"/>
  <c r="H1578" i="1"/>
  <c r="D1522" i="1"/>
  <c r="F1522" i="1" s="1"/>
  <c r="K1524" i="1"/>
  <c r="E1524" i="1" s="1"/>
  <c r="I1524" i="1"/>
  <c r="J1525" i="1" s="1"/>
  <c r="L1521" i="1"/>
  <c r="N1478" i="1"/>
  <c r="O1477" i="1"/>
  <c r="U1523" i="1"/>
  <c r="T1580" i="1"/>
  <c r="L1522" i="1" l="1"/>
  <c r="G1522" i="1"/>
  <c r="H1579" i="1"/>
  <c r="A1580" i="1"/>
  <c r="N1479" i="1"/>
  <c r="O1478" i="1"/>
  <c r="U1524" i="1"/>
  <c r="D1523" i="1"/>
  <c r="F1523" i="1" s="1"/>
  <c r="K1525" i="1"/>
  <c r="E1525" i="1" s="1"/>
  <c r="I1525" i="1"/>
  <c r="J1526" i="1" s="1"/>
  <c r="T1581" i="1"/>
  <c r="A1581" i="1" l="1"/>
  <c r="H1580" i="1"/>
  <c r="G1523" i="1"/>
  <c r="K1526" i="1"/>
  <c r="E1526" i="1" s="1"/>
  <c r="I1526" i="1"/>
  <c r="J1527" i="1" s="1"/>
  <c r="U1525" i="1"/>
  <c r="D1524" i="1"/>
  <c r="F1524" i="1" s="1"/>
  <c r="N1480" i="1"/>
  <c r="O1479" i="1"/>
  <c r="L1523" i="1"/>
  <c r="T1582" i="1"/>
  <c r="A1582" i="1" l="1"/>
  <c r="H1581" i="1"/>
  <c r="G1524" i="1"/>
  <c r="K1527" i="1"/>
  <c r="E1527" i="1" s="1"/>
  <c r="I1527" i="1"/>
  <c r="J1528" i="1" s="1"/>
  <c r="D1525" i="1"/>
  <c r="F1525" i="1" s="1"/>
  <c r="U1526" i="1"/>
  <c r="N1481" i="1"/>
  <c r="O1480" i="1"/>
  <c r="L1524" i="1"/>
  <c r="T1583" i="1"/>
  <c r="A1583" i="1" l="1"/>
  <c r="H1582" i="1"/>
  <c r="K1528" i="1"/>
  <c r="E1528" i="1" s="1"/>
  <c r="I1528" i="1"/>
  <c r="J1529" i="1" s="1"/>
  <c r="U1527" i="1"/>
  <c r="D1526" i="1"/>
  <c r="F1526" i="1" s="1"/>
  <c r="G1525" i="1"/>
  <c r="N1482" i="1"/>
  <c r="O1481" i="1"/>
  <c r="L1525" i="1"/>
  <c r="T1584" i="1"/>
  <c r="A1584" i="1" l="1"/>
  <c r="H1583" i="1"/>
  <c r="G1526" i="1"/>
  <c r="L1526" i="1"/>
  <c r="K1529" i="1"/>
  <c r="E1529" i="1" s="1"/>
  <c r="I1529" i="1"/>
  <c r="J1530" i="1" s="1"/>
  <c r="U1528" i="1"/>
  <c r="D1527" i="1"/>
  <c r="F1527" i="1" s="1"/>
  <c r="N1483" i="1"/>
  <c r="O1482" i="1"/>
  <c r="T1585" i="1"/>
  <c r="H1584" i="1" l="1"/>
  <c r="A1585" i="1"/>
  <c r="G1527" i="1"/>
  <c r="L1527" i="1"/>
  <c r="N1484" i="1"/>
  <c r="O1483" i="1"/>
  <c r="D1528" i="1"/>
  <c r="F1528" i="1" s="1"/>
  <c r="U1529" i="1"/>
  <c r="K1530" i="1"/>
  <c r="E1530" i="1" s="1"/>
  <c r="I1530" i="1"/>
  <c r="J1531" i="1" s="1"/>
  <c r="T1586" i="1"/>
  <c r="H1585" i="1" l="1"/>
  <c r="A1586" i="1"/>
  <c r="G1528" i="1"/>
  <c r="L1528" i="1"/>
  <c r="D1529" i="1"/>
  <c r="F1529" i="1" s="1"/>
  <c r="U1530" i="1"/>
  <c r="N1485" i="1"/>
  <c r="O1484" i="1"/>
  <c r="K1531" i="1"/>
  <c r="E1531" i="1" s="1"/>
  <c r="I1531" i="1"/>
  <c r="J1532" i="1" s="1"/>
  <c r="T1587" i="1"/>
  <c r="L1529" i="1" l="1"/>
  <c r="H1586" i="1"/>
  <c r="A1587" i="1"/>
  <c r="N1486" i="1"/>
  <c r="O1485" i="1"/>
  <c r="D1530" i="1"/>
  <c r="F1530" i="1" s="1"/>
  <c r="K1532" i="1"/>
  <c r="E1532" i="1" s="1"/>
  <c r="I1532" i="1"/>
  <c r="J1533" i="1" s="1"/>
  <c r="U1531" i="1"/>
  <c r="G1529" i="1"/>
  <c r="T1588" i="1"/>
  <c r="L1530" i="1" l="1"/>
  <c r="G1530" i="1"/>
  <c r="A1588" i="1"/>
  <c r="H1587" i="1"/>
  <c r="U1532" i="1"/>
  <c r="D1531" i="1"/>
  <c r="F1531" i="1" s="1"/>
  <c r="N1487" i="1"/>
  <c r="O1486" i="1"/>
  <c r="K1533" i="1"/>
  <c r="E1533" i="1" s="1"/>
  <c r="I1533" i="1"/>
  <c r="J1534" i="1" s="1"/>
  <c r="T1589" i="1"/>
  <c r="L1531" i="1" l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F1532" i="1" s="1"/>
  <c r="T1590" i="1"/>
  <c r="G1532" i="1" l="1"/>
  <c r="L1532" i="1"/>
  <c r="A1590" i="1"/>
  <c r="H1589" i="1"/>
  <c r="U1534" i="1"/>
  <c r="K1535" i="1"/>
  <c r="E1535" i="1" s="1"/>
  <c r="I1535" i="1"/>
  <c r="J1536" i="1" s="1"/>
  <c r="D1533" i="1"/>
  <c r="F1533" i="1" s="1"/>
  <c r="N1489" i="1"/>
  <c r="O1488" i="1"/>
  <c r="T1591" i="1"/>
  <c r="H1590" i="1" l="1"/>
  <c r="A1591" i="1"/>
  <c r="L1533" i="1"/>
  <c r="G1533" i="1"/>
  <c r="K1536" i="1"/>
  <c r="E1536" i="1" s="1"/>
  <c r="I1536" i="1"/>
  <c r="J1537" i="1" s="1"/>
  <c r="U1535" i="1"/>
  <c r="N1490" i="1"/>
  <c r="O1489" i="1"/>
  <c r="D1534" i="1"/>
  <c r="F1534" i="1" s="1"/>
  <c r="T1592" i="1"/>
  <c r="G1534" i="1" l="1"/>
  <c r="H1591" i="1"/>
  <c r="A1592" i="1"/>
  <c r="L1534" i="1"/>
  <c r="D1535" i="1"/>
  <c r="F1535" i="1" s="1"/>
  <c r="I1537" i="1"/>
  <c r="J1538" i="1" s="1"/>
  <c r="K1537" i="1"/>
  <c r="E1537" i="1" s="1"/>
  <c r="N1491" i="1"/>
  <c r="O1490" i="1"/>
  <c r="U1536" i="1"/>
  <c r="T1593" i="1"/>
  <c r="G1535" i="1" l="1"/>
  <c r="L1535" i="1"/>
  <c r="H1592" i="1"/>
  <c r="A1593" i="1"/>
  <c r="U1537" i="1"/>
  <c r="K1538" i="1"/>
  <c r="E1538" i="1" s="1"/>
  <c r="I1538" i="1"/>
  <c r="J1539" i="1" s="1"/>
  <c r="N1492" i="1"/>
  <c r="O1491" i="1"/>
  <c r="D1536" i="1"/>
  <c r="F1536" i="1" s="1"/>
  <c r="T1594" i="1"/>
  <c r="A1594" i="1" l="1"/>
  <c r="H1593" i="1"/>
  <c r="G1536" i="1"/>
  <c r="L1536" i="1"/>
  <c r="I1539" i="1"/>
  <c r="J1540" i="1" s="1"/>
  <c r="K1539" i="1"/>
  <c r="E1539" i="1" s="1"/>
  <c r="U1538" i="1"/>
  <c r="D1537" i="1"/>
  <c r="F1537" i="1" s="1"/>
  <c r="N1493" i="1"/>
  <c r="O1492" i="1"/>
  <c r="T1595" i="1"/>
  <c r="A1595" i="1" l="1"/>
  <c r="H1594" i="1"/>
  <c r="G1537" i="1"/>
  <c r="L1537" i="1"/>
  <c r="D1538" i="1"/>
  <c r="F1538" i="1" s="1"/>
  <c r="U1539" i="1"/>
  <c r="N1494" i="1"/>
  <c r="O1493" i="1"/>
  <c r="K1540" i="1"/>
  <c r="E1540" i="1" s="1"/>
  <c r="I1540" i="1"/>
  <c r="J1541" i="1" s="1"/>
  <c r="T1596" i="1"/>
  <c r="G1538" i="1" l="1"/>
  <c r="H1595" i="1"/>
  <c r="A1596" i="1"/>
  <c r="L1538" i="1"/>
  <c r="N1495" i="1"/>
  <c r="O1494" i="1"/>
  <c r="K1541" i="1"/>
  <c r="E1541" i="1" s="1"/>
  <c r="I1541" i="1"/>
  <c r="J1542" i="1" s="1"/>
  <c r="D1539" i="1"/>
  <c r="F1539" i="1" s="1"/>
  <c r="U1540" i="1"/>
  <c r="T1597" i="1"/>
  <c r="A1597" i="1" l="1"/>
  <c r="H1596" i="1"/>
  <c r="D1540" i="1"/>
  <c r="F1540" i="1" s="1"/>
  <c r="K1542" i="1"/>
  <c r="E1542" i="1" s="1"/>
  <c r="I1542" i="1"/>
  <c r="J1543" i="1" s="1"/>
  <c r="U1541" i="1"/>
  <c r="G1539" i="1"/>
  <c r="L1539" i="1"/>
  <c r="N1496" i="1"/>
  <c r="O1495" i="1"/>
  <c r="T1598" i="1"/>
  <c r="H1597" i="1" l="1"/>
  <c r="A1598" i="1"/>
  <c r="L1540" i="1"/>
  <c r="G1540" i="1"/>
  <c r="U1542" i="1"/>
  <c r="D1541" i="1"/>
  <c r="F1541" i="1" s="1"/>
  <c r="N1497" i="1"/>
  <c r="O1496" i="1"/>
  <c r="K1543" i="1"/>
  <c r="E1543" i="1" s="1"/>
  <c r="I1543" i="1"/>
  <c r="J1544" i="1" s="1"/>
  <c r="T1599" i="1"/>
  <c r="G1541" i="1" l="1"/>
  <c r="H1598" i="1"/>
  <c r="A1599" i="1"/>
  <c r="L1541" i="1"/>
  <c r="N1498" i="1"/>
  <c r="O1497" i="1"/>
  <c r="U1543" i="1"/>
  <c r="K1544" i="1"/>
  <c r="E1544" i="1" s="1"/>
  <c r="I1544" i="1"/>
  <c r="J1545" i="1" s="1"/>
  <c r="D1542" i="1"/>
  <c r="F1542" i="1" s="1"/>
  <c r="T1600" i="1"/>
  <c r="L1542" i="1" l="1"/>
  <c r="H1599" i="1"/>
  <c r="A1600" i="1"/>
  <c r="G1542" i="1"/>
  <c r="U1544" i="1"/>
  <c r="D1543" i="1"/>
  <c r="F1543" i="1" s="1"/>
  <c r="K1545" i="1"/>
  <c r="E1545" i="1" s="1"/>
  <c r="I1545" i="1"/>
  <c r="J1546" i="1" s="1"/>
  <c r="N1499" i="1"/>
  <c r="O1498" i="1"/>
  <c r="T1601" i="1"/>
  <c r="G1543" i="1" l="1"/>
  <c r="H1600" i="1"/>
  <c r="A1601" i="1"/>
  <c r="L1543" i="1"/>
  <c r="D1544" i="1"/>
  <c r="F1544" i="1" s="1"/>
  <c r="N1500" i="1"/>
  <c r="O1499" i="1"/>
  <c r="K1546" i="1"/>
  <c r="E1546" i="1" s="1"/>
  <c r="I1546" i="1"/>
  <c r="J1547" i="1" s="1"/>
  <c r="U1545" i="1"/>
  <c r="T1602" i="1"/>
  <c r="G1544" i="1" l="1"/>
  <c r="L1544" i="1"/>
  <c r="A1602" i="1"/>
  <c r="H1601" i="1"/>
  <c r="N1501" i="1"/>
  <c r="O1500" i="1"/>
  <c r="U1546" i="1"/>
  <c r="D1545" i="1"/>
  <c r="F1545" i="1" s="1"/>
  <c r="K1547" i="1"/>
  <c r="E1547" i="1" s="1"/>
  <c r="I1547" i="1"/>
  <c r="J1548" i="1" s="1"/>
  <c r="T1603" i="1"/>
  <c r="H1602" i="1" l="1"/>
  <c r="A1603" i="1"/>
  <c r="L1545" i="1"/>
  <c r="K1548" i="1"/>
  <c r="E1548" i="1" s="1"/>
  <c r="I1548" i="1"/>
  <c r="J1549" i="1" s="1"/>
  <c r="D1546" i="1"/>
  <c r="F1546" i="1" s="1"/>
  <c r="N1502" i="1"/>
  <c r="O1501" i="1"/>
  <c r="U1547" i="1"/>
  <c r="G1545" i="1"/>
  <c r="T1604" i="1"/>
  <c r="H1603" i="1" l="1"/>
  <c r="A1604" i="1"/>
  <c r="G1546" i="1"/>
  <c r="D1547" i="1"/>
  <c r="F1547" i="1" s="1"/>
  <c r="U1548" i="1"/>
  <c r="K1549" i="1"/>
  <c r="E1549" i="1" s="1"/>
  <c r="I1549" i="1"/>
  <c r="J1550" i="1" s="1"/>
  <c r="N1503" i="1"/>
  <c r="O1502" i="1"/>
  <c r="L1546" i="1"/>
  <c r="T1605" i="1"/>
  <c r="G1547" i="1" l="1"/>
  <c r="L1547" i="1"/>
  <c r="A1605" i="1"/>
  <c r="H1604" i="1"/>
  <c r="N1504" i="1"/>
  <c r="O1503" i="1"/>
  <c r="U1549" i="1"/>
  <c r="K1550" i="1"/>
  <c r="E1550" i="1" s="1"/>
  <c r="I1550" i="1"/>
  <c r="J1551" i="1" s="1"/>
  <c r="D1548" i="1"/>
  <c r="F1548" i="1" s="1"/>
  <c r="T1606" i="1"/>
  <c r="A1606" i="1" l="1"/>
  <c r="H1605" i="1"/>
  <c r="L1548" i="1"/>
  <c r="G1548" i="1"/>
  <c r="U1550" i="1"/>
  <c r="N1505" i="1"/>
  <c r="O1504" i="1"/>
  <c r="D1549" i="1"/>
  <c r="F1549" i="1" s="1"/>
  <c r="K1551" i="1"/>
  <c r="E1551" i="1" s="1"/>
  <c r="I1551" i="1"/>
  <c r="J1552" i="1" s="1"/>
  <c r="T1607" i="1"/>
  <c r="H1606" i="1" l="1"/>
  <c r="A1607" i="1"/>
  <c r="L1549" i="1"/>
  <c r="G1549" i="1"/>
  <c r="K1552" i="1"/>
  <c r="E1552" i="1" s="1"/>
  <c r="I1552" i="1"/>
  <c r="J1553" i="1" s="1"/>
  <c r="N1506" i="1"/>
  <c r="O1505" i="1"/>
  <c r="U1551" i="1"/>
  <c r="D1550" i="1"/>
  <c r="F1550" i="1" s="1"/>
  <c r="T1608" i="1"/>
  <c r="L1550" i="1" l="1"/>
  <c r="G1550" i="1"/>
  <c r="A1608" i="1"/>
  <c r="H1607" i="1"/>
  <c r="U1552" i="1"/>
  <c r="N1507" i="1"/>
  <c r="O1506" i="1"/>
  <c r="D1551" i="1"/>
  <c r="F1551" i="1" s="1"/>
  <c r="I1553" i="1"/>
  <c r="J1554" i="1" s="1"/>
  <c r="K1553" i="1"/>
  <c r="E1553" i="1" s="1"/>
  <c r="T1609" i="1"/>
  <c r="H1608" i="1" l="1"/>
  <c r="A1609" i="1"/>
  <c r="L1551" i="1"/>
  <c r="N1508" i="1"/>
  <c r="O1507" i="1"/>
  <c r="U1553" i="1"/>
  <c r="K1554" i="1"/>
  <c r="E1554" i="1" s="1"/>
  <c r="I1554" i="1"/>
  <c r="J1555" i="1" s="1"/>
  <c r="G1551" i="1"/>
  <c r="D1552" i="1"/>
  <c r="F1552" i="1" s="1"/>
  <c r="T1610" i="1"/>
  <c r="L1552" i="1" l="1"/>
  <c r="H1609" i="1"/>
  <c r="A1610" i="1"/>
  <c r="G1552" i="1"/>
  <c r="D1553" i="1"/>
  <c r="F1553" i="1" s="1"/>
  <c r="N1509" i="1"/>
  <c r="O1508" i="1"/>
  <c r="K1555" i="1"/>
  <c r="E1555" i="1" s="1"/>
  <c r="I1555" i="1"/>
  <c r="J1556" i="1" s="1"/>
  <c r="U1554" i="1"/>
  <c r="T1611" i="1"/>
  <c r="G1553" i="1" l="1"/>
  <c r="L1553" i="1"/>
  <c r="A1611" i="1"/>
  <c r="H1610" i="1"/>
  <c r="U1555" i="1"/>
  <c r="N1510" i="1"/>
  <c r="O1509" i="1"/>
  <c r="D1554" i="1"/>
  <c r="F1554" i="1" s="1"/>
  <c r="K1556" i="1"/>
  <c r="E1556" i="1" s="1"/>
  <c r="I1556" i="1"/>
  <c r="J1557" i="1" s="1"/>
  <c r="T1612" i="1"/>
  <c r="A1612" i="1" l="1"/>
  <c r="H1611" i="1"/>
  <c r="U1556" i="1"/>
  <c r="I1557" i="1"/>
  <c r="J1558" i="1" s="1"/>
  <c r="K1557" i="1"/>
  <c r="E1557" i="1" s="1"/>
  <c r="N1511" i="1"/>
  <c r="O1510" i="1"/>
  <c r="L1554" i="1"/>
  <c r="G1554" i="1"/>
  <c r="D1555" i="1"/>
  <c r="F1555" i="1" s="1"/>
  <c r="T1613" i="1"/>
  <c r="A1613" i="1" l="1"/>
  <c r="H1612" i="1"/>
  <c r="N1512" i="1"/>
  <c r="O1511" i="1"/>
  <c r="L1555" i="1"/>
  <c r="K1558" i="1"/>
  <c r="E1558" i="1" s="1"/>
  <c r="I1558" i="1"/>
  <c r="J1559" i="1" s="1"/>
  <c r="U1557" i="1"/>
  <c r="G1555" i="1"/>
  <c r="D1556" i="1"/>
  <c r="F1556" i="1" s="1"/>
  <c r="T1614" i="1"/>
  <c r="L1556" i="1" l="1"/>
  <c r="G1556" i="1"/>
  <c r="A1614" i="1"/>
  <c r="H1613" i="1"/>
  <c r="U1558" i="1"/>
  <c r="K1559" i="1"/>
  <c r="E1559" i="1" s="1"/>
  <c r="I1559" i="1"/>
  <c r="J1560" i="1" s="1"/>
  <c r="D1557" i="1"/>
  <c r="F1557" i="1" s="1"/>
  <c r="N1513" i="1"/>
  <c r="O1512" i="1"/>
  <c r="T1615" i="1"/>
  <c r="H1614" i="1" l="1"/>
  <c r="A1615" i="1"/>
  <c r="L1557" i="1"/>
  <c r="G1557" i="1"/>
  <c r="K1560" i="1"/>
  <c r="E1560" i="1" s="1"/>
  <c r="I1560" i="1"/>
  <c r="J1561" i="1" s="1"/>
  <c r="U1559" i="1"/>
  <c r="N1514" i="1"/>
  <c r="O1513" i="1"/>
  <c r="D1558" i="1"/>
  <c r="F1558" i="1" s="1"/>
  <c r="T1616" i="1"/>
  <c r="L1558" i="1" l="1"/>
  <c r="G1558" i="1"/>
  <c r="A1616" i="1"/>
  <c r="H1615" i="1"/>
  <c r="K1561" i="1"/>
  <c r="E1561" i="1" s="1"/>
  <c r="I1561" i="1"/>
  <c r="J1562" i="1" s="1"/>
  <c r="U1560" i="1"/>
  <c r="D1559" i="1"/>
  <c r="F1559" i="1" s="1"/>
  <c r="N1515" i="1"/>
  <c r="O1514" i="1"/>
  <c r="T1617" i="1"/>
  <c r="A1617" i="1" l="1"/>
  <c r="H1616" i="1"/>
  <c r="L1559" i="1"/>
  <c r="G1559" i="1"/>
  <c r="I1562" i="1"/>
  <c r="J1563" i="1" s="1"/>
  <c r="K1562" i="1"/>
  <c r="E1562" i="1" s="1"/>
  <c r="D1560" i="1"/>
  <c r="F1560" i="1" s="1"/>
  <c r="N1516" i="1"/>
  <c r="O1515" i="1"/>
  <c r="U1561" i="1"/>
  <c r="T1618" i="1"/>
  <c r="H1617" i="1" l="1"/>
  <c r="A1618" i="1"/>
  <c r="D1561" i="1"/>
  <c r="F1561" i="1" s="1"/>
  <c r="G1560" i="1"/>
  <c r="K1563" i="1"/>
  <c r="E1563" i="1" s="1"/>
  <c r="I1563" i="1"/>
  <c r="J1564" i="1" s="1"/>
  <c r="U1562" i="1"/>
  <c r="N1517" i="1"/>
  <c r="O1516" i="1"/>
  <c r="L1560" i="1"/>
  <c r="T1619" i="1"/>
  <c r="L1561" i="1" l="1"/>
  <c r="A1619" i="1"/>
  <c r="H1618" i="1"/>
  <c r="G1561" i="1"/>
  <c r="N1518" i="1"/>
  <c r="O1517" i="1"/>
  <c r="U1563" i="1"/>
  <c r="D1562" i="1"/>
  <c r="F1562" i="1" s="1"/>
  <c r="I1564" i="1"/>
  <c r="J1565" i="1" s="1"/>
  <c r="K1564" i="1"/>
  <c r="E1564" i="1" s="1"/>
  <c r="T1620" i="1"/>
  <c r="H1619" i="1" l="1"/>
  <c r="A1620" i="1"/>
  <c r="U1564" i="1"/>
  <c r="K1565" i="1"/>
  <c r="E1565" i="1" s="1"/>
  <c r="I1565" i="1"/>
  <c r="J1566" i="1" s="1"/>
  <c r="G1562" i="1"/>
  <c r="N1519" i="1"/>
  <c r="O1518" i="1"/>
  <c r="D1563" i="1"/>
  <c r="F1563" i="1" s="1"/>
  <c r="L1562" i="1"/>
  <c r="T1621" i="1"/>
  <c r="A1621" i="1" l="1"/>
  <c r="H1620" i="1"/>
  <c r="L1563" i="1"/>
  <c r="G1563" i="1"/>
  <c r="I1566" i="1"/>
  <c r="J1567" i="1" s="1"/>
  <c r="K1566" i="1"/>
  <c r="E1566" i="1" s="1"/>
  <c r="U1565" i="1"/>
  <c r="N1520" i="1"/>
  <c r="O1519" i="1"/>
  <c r="D1564" i="1"/>
  <c r="F1564" i="1" s="1"/>
  <c r="T1622" i="1"/>
  <c r="G1564" i="1" l="1"/>
  <c r="A1622" i="1"/>
  <c r="H1621" i="1"/>
  <c r="D1565" i="1"/>
  <c r="F1565" i="1" s="1"/>
  <c r="L1564" i="1"/>
  <c r="N1521" i="1"/>
  <c r="O1520" i="1"/>
  <c r="K1567" i="1"/>
  <c r="E1567" i="1" s="1"/>
  <c r="I1567" i="1"/>
  <c r="J1568" i="1" s="1"/>
  <c r="U1566" i="1"/>
  <c r="T1623" i="1"/>
  <c r="H1622" i="1" l="1"/>
  <c r="A1623" i="1"/>
  <c r="L1565" i="1"/>
  <c r="G1565" i="1"/>
  <c r="U1567" i="1"/>
  <c r="N1522" i="1"/>
  <c r="O1521" i="1"/>
  <c r="K1568" i="1"/>
  <c r="E1568" i="1" s="1"/>
  <c r="I1568" i="1"/>
  <c r="J1569" i="1" s="1"/>
  <c r="D1566" i="1"/>
  <c r="F1566" i="1" s="1"/>
  <c r="T1624" i="1"/>
  <c r="L1566" i="1" l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F1567" i="1" s="1"/>
  <c r="T1625" i="1"/>
  <c r="H1624" i="1" l="1"/>
  <c r="A1625" i="1"/>
  <c r="L1567" i="1"/>
  <c r="G1567" i="1"/>
  <c r="D1568" i="1"/>
  <c r="F1568" i="1" s="1"/>
  <c r="U1569" i="1"/>
  <c r="N1524" i="1"/>
  <c r="O1523" i="1"/>
  <c r="K1570" i="1"/>
  <c r="E1570" i="1" s="1"/>
  <c r="I1570" i="1"/>
  <c r="J1571" i="1" s="1"/>
  <c r="T1626" i="1"/>
  <c r="H1625" i="1" l="1"/>
  <c r="A1626" i="1"/>
  <c r="N1525" i="1"/>
  <c r="O1524" i="1"/>
  <c r="I1571" i="1"/>
  <c r="J1572" i="1" s="1"/>
  <c r="K1571" i="1"/>
  <c r="E1571" i="1" s="1"/>
  <c r="D1569" i="1"/>
  <c r="F1569" i="1" s="1"/>
  <c r="L1568" i="1"/>
  <c r="U1570" i="1"/>
  <c r="G1568" i="1"/>
  <c r="T1627" i="1"/>
  <c r="H1626" i="1" l="1"/>
  <c r="A1627" i="1"/>
  <c r="G1569" i="1"/>
  <c r="U1571" i="1"/>
  <c r="D1570" i="1"/>
  <c r="F1570" i="1" s="1"/>
  <c r="K1572" i="1"/>
  <c r="E1572" i="1" s="1"/>
  <c r="I1572" i="1"/>
  <c r="J1573" i="1" s="1"/>
  <c r="L1569" i="1"/>
  <c r="N1526" i="1"/>
  <c r="O1525" i="1"/>
  <c r="T1628" i="1"/>
  <c r="G1570" i="1" l="1"/>
  <c r="H1627" i="1"/>
  <c r="A1628" i="1"/>
  <c r="K1573" i="1"/>
  <c r="E1573" i="1" s="1"/>
  <c r="I1573" i="1"/>
  <c r="J1574" i="1" s="1"/>
  <c r="N1527" i="1"/>
  <c r="O1526" i="1"/>
  <c r="L1570" i="1"/>
  <c r="U1572" i="1"/>
  <c r="D1571" i="1"/>
  <c r="F1571" i="1" s="1"/>
  <c r="T1629" i="1"/>
  <c r="G1571" i="1" l="1"/>
  <c r="A1629" i="1"/>
  <c r="H1628" i="1"/>
  <c r="L1571" i="1"/>
  <c r="N1528" i="1"/>
  <c r="O1527" i="1"/>
  <c r="K1574" i="1"/>
  <c r="E1574" i="1" s="1"/>
  <c r="I1574" i="1"/>
  <c r="J1575" i="1" s="1"/>
  <c r="D1572" i="1"/>
  <c r="F1572" i="1" s="1"/>
  <c r="U1573" i="1"/>
  <c r="T1630" i="1"/>
  <c r="A1630" i="1" l="1"/>
  <c r="H1629" i="1"/>
  <c r="L1572" i="1"/>
  <c r="U1574" i="1"/>
  <c r="K1575" i="1"/>
  <c r="E1575" i="1" s="1"/>
  <c r="I1575" i="1"/>
  <c r="J1576" i="1" s="1"/>
  <c r="D1573" i="1"/>
  <c r="F1573" i="1" s="1"/>
  <c r="G1572" i="1"/>
  <c r="N1529" i="1"/>
  <c r="O1528" i="1"/>
  <c r="T1631" i="1"/>
  <c r="H1630" i="1" l="1"/>
  <c r="A1631" i="1"/>
  <c r="G1573" i="1"/>
  <c r="L1573" i="1"/>
  <c r="N1530" i="1"/>
  <c r="O1529" i="1"/>
  <c r="D1574" i="1"/>
  <c r="F1574" i="1" s="1"/>
  <c r="U1575" i="1"/>
  <c r="K1576" i="1"/>
  <c r="E1576" i="1" s="1"/>
  <c r="I1576" i="1"/>
  <c r="J1577" i="1" s="1"/>
  <c r="T1632" i="1"/>
  <c r="H1631" i="1" l="1"/>
  <c r="A1632" i="1"/>
  <c r="L1574" i="1"/>
  <c r="G1574" i="1"/>
  <c r="U1576" i="1"/>
  <c r="D1575" i="1"/>
  <c r="F1575" i="1" s="1"/>
  <c r="K1577" i="1"/>
  <c r="E1577" i="1" s="1"/>
  <c r="I1577" i="1"/>
  <c r="J1578" i="1" s="1"/>
  <c r="N1531" i="1"/>
  <c r="O1530" i="1"/>
  <c r="T1633" i="1"/>
  <c r="L1575" i="1" l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F1576" i="1" s="1"/>
  <c r="T1634" i="1"/>
  <c r="G1576" i="1" l="1"/>
  <c r="L1576" i="1"/>
  <c r="A1634" i="1"/>
  <c r="H1633" i="1"/>
  <c r="N1533" i="1"/>
  <c r="O1532" i="1"/>
  <c r="D1577" i="1"/>
  <c r="F1577" i="1" s="1"/>
  <c r="U1578" i="1"/>
  <c r="K1579" i="1"/>
  <c r="E1579" i="1" s="1"/>
  <c r="I1579" i="1"/>
  <c r="J1580" i="1" s="1"/>
  <c r="T1635" i="1"/>
  <c r="L1577" i="1" l="1"/>
  <c r="G1577" i="1"/>
  <c r="H1634" i="1"/>
  <c r="A1635" i="1"/>
  <c r="D1578" i="1"/>
  <c r="F1578" i="1" s="1"/>
  <c r="K1580" i="1"/>
  <c r="E1580" i="1" s="1"/>
  <c r="I1580" i="1"/>
  <c r="J1581" i="1" s="1"/>
  <c r="N1534" i="1"/>
  <c r="O1533" i="1"/>
  <c r="U1579" i="1"/>
  <c r="T1636" i="1"/>
  <c r="L1578" i="1" l="1"/>
  <c r="H1635" i="1"/>
  <c r="A1636" i="1"/>
  <c r="G1578" i="1"/>
  <c r="D1579" i="1"/>
  <c r="F1579" i="1" s="1"/>
  <c r="U1580" i="1"/>
  <c r="N1535" i="1"/>
  <c r="O1534" i="1"/>
  <c r="K1581" i="1"/>
  <c r="E1581" i="1" s="1"/>
  <c r="I1581" i="1"/>
  <c r="J1582" i="1" s="1"/>
  <c r="T1637" i="1"/>
  <c r="G1579" i="1" l="1"/>
  <c r="A1637" i="1"/>
  <c r="H1636" i="1"/>
  <c r="N1536" i="1"/>
  <c r="O1535" i="1"/>
  <c r="U1581" i="1"/>
  <c r="K1582" i="1"/>
  <c r="E1582" i="1" s="1"/>
  <c r="I1582" i="1"/>
  <c r="J1583" i="1" s="1"/>
  <c r="D1580" i="1"/>
  <c r="F1580" i="1" s="1"/>
  <c r="L1579" i="1"/>
  <c r="T1638" i="1"/>
  <c r="H1637" i="1" l="1"/>
  <c r="A1638" i="1"/>
  <c r="G1580" i="1"/>
  <c r="L1580" i="1"/>
  <c r="D1581" i="1"/>
  <c r="F1581" i="1" s="1"/>
  <c r="U1582" i="1"/>
  <c r="K1583" i="1"/>
  <c r="E1583" i="1" s="1"/>
  <c r="I1583" i="1"/>
  <c r="J1584" i="1" s="1"/>
  <c r="N1537" i="1"/>
  <c r="O1536" i="1"/>
  <c r="T1639" i="1"/>
  <c r="A1639" i="1" l="1"/>
  <c r="H1638" i="1"/>
  <c r="D1582" i="1"/>
  <c r="F1582" i="1" s="1"/>
  <c r="G1581" i="1"/>
  <c r="N1538" i="1"/>
  <c r="O1537" i="1"/>
  <c r="L1581" i="1"/>
  <c r="K1584" i="1"/>
  <c r="E1584" i="1" s="1"/>
  <c r="I1584" i="1"/>
  <c r="J1585" i="1" s="1"/>
  <c r="U1583" i="1"/>
  <c r="T1640" i="1"/>
  <c r="H1639" i="1" l="1"/>
  <c r="A1640" i="1"/>
  <c r="G1582" i="1"/>
  <c r="L1582" i="1"/>
  <c r="K1585" i="1"/>
  <c r="E1585" i="1" s="1"/>
  <c r="I1585" i="1"/>
  <c r="J1586" i="1" s="1"/>
  <c r="N1539" i="1"/>
  <c r="O1538" i="1"/>
  <c r="D1583" i="1"/>
  <c r="F1583" i="1" s="1"/>
  <c r="U1584" i="1"/>
  <c r="T1641" i="1"/>
  <c r="A1641" i="1" l="1"/>
  <c r="H1640" i="1"/>
  <c r="L1583" i="1"/>
  <c r="G1583" i="1"/>
  <c r="N1540" i="1"/>
  <c r="O1539" i="1"/>
  <c r="D1584" i="1"/>
  <c r="F1584" i="1" s="1"/>
  <c r="U1585" i="1"/>
  <c r="I1586" i="1"/>
  <c r="J1587" i="1" s="1"/>
  <c r="K1586" i="1"/>
  <c r="E1586" i="1" s="1"/>
  <c r="T1642" i="1"/>
  <c r="G1584" i="1" l="1"/>
  <c r="L1584" i="1"/>
  <c r="A1642" i="1"/>
  <c r="H1641" i="1"/>
  <c r="U1586" i="1"/>
  <c r="N1541" i="1"/>
  <c r="O1540" i="1"/>
  <c r="K1587" i="1"/>
  <c r="E1587" i="1" s="1"/>
  <c r="I1587" i="1"/>
  <c r="J1588" i="1" s="1"/>
  <c r="D1585" i="1"/>
  <c r="F1585" i="1" s="1"/>
  <c r="T1643" i="1"/>
  <c r="A1643" i="1" l="1"/>
  <c r="H1642" i="1"/>
  <c r="L1585" i="1"/>
  <c r="U1587" i="1"/>
  <c r="G1585" i="1"/>
  <c r="N1542" i="1"/>
  <c r="O1541" i="1"/>
  <c r="I1588" i="1"/>
  <c r="J1589" i="1" s="1"/>
  <c r="K1588" i="1"/>
  <c r="E1588" i="1" s="1"/>
  <c r="D1586" i="1"/>
  <c r="F1586" i="1" s="1"/>
  <c r="T1644" i="1"/>
  <c r="H1643" i="1" l="1"/>
  <c r="A1644" i="1"/>
  <c r="K1589" i="1"/>
  <c r="E1589" i="1" s="1"/>
  <c r="I1589" i="1"/>
  <c r="J1590" i="1" s="1"/>
  <c r="N1543" i="1"/>
  <c r="O1542" i="1"/>
  <c r="G1586" i="1"/>
  <c r="U1588" i="1"/>
  <c r="L1586" i="1"/>
  <c r="D1587" i="1"/>
  <c r="F1587" i="1" s="1"/>
  <c r="T1645" i="1"/>
  <c r="H1644" i="1" l="1"/>
  <c r="A1645" i="1"/>
  <c r="G1587" i="1"/>
  <c r="L1587" i="1"/>
  <c r="N1544" i="1"/>
  <c r="O1543" i="1"/>
  <c r="U1589" i="1"/>
  <c r="K1590" i="1"/>
  <c r="E1590" i="1" s="1"/>
  <c r="I1590" i="1"/>
  <c r="J1591" i="1" s="1"/>
  <c r="D1588" i="1"/>
  <c r="F1588" i="1" s="1"/>
  <c r="T1646" i="1"/>
  <c r="G1588" i="1" l="1"/>
  <c r="L1588" i="1"/>
  <c r="A1646" i="1"/>
  <c r="H1645" i="1"/>
  <c r="D1589" i="1"/>
  <c r="F1589" i="1" s="1"/>
  <c r="K1591" i="1"/>
  <c r="E1591" i="1" s="1"/>
  <c r="I1591" i="1"/>
  <c r="J1592" i="1" s="1"/>
  <c r="N1545" i="1"/>
  <c r="O1544" i="1"/>
  <c r="U1590" i="1"/>
  <c r="T1647" i="1"/>
  <c r="A1647" i="1" l="1"/>
  <c r="H1646" i="1"/>
  <c r="G1589" i="1"/>
  <c r="L1589" i="1"/>
  <c r="U1591" i="1"/>
  <c r="D1590" i="1"/>
  <c r="F1590" i="1" s="1"/>
  <c r="N1546" i="1"/>
  <c r="O1545" i="1"/>
  <c r="I1592" i="1"/>
  <c r="J1593" i="1" s="1"/>
  <c r="K1592" i="1"/>
  <c r="E1592" i="1" s="1"/>
  <c r="T1648" i="1"/>
  <c r="A1648" i="1" l="1"/>
  <c r="H1647" i="1"/>
  <c r="L1590" i="1"/>
  <c r="N1547" i="1"/>
  <c r="O1546" i="1"/>
  <c r="G1590" i="1"/>
  <c r="U1592" i="1"/>
  <c r="K1593" i="1"/>
  <c r="E1593" i="1" s="1"/>
  <c r="I1593" i="1"/>
  <c r="J1594" i="1" s="1"/>
  <c r="D1591" i="1"/>
  <c r="F1591" i="1" s="1"/>
  <c r="T1649" i="1"/>
  <c r="L1591" i="1" l="1"/>
  <c r="G1591" i="1"/>
  <c r="A1649" i="1"/>
  <c r="H1648" i="1"/>
  <c r="D1592" i="1"/>
  <c r="F1592" i="1" s="1"/>
  <c r="K1594" i="1"/>
  <c r="E1594" i="1" s="1"/>
  <c r="I1594" i="1"/>
  <c r="J1595" i="1" s="1"/>
  <c r="U1593" i="1"/>
  <c r="N1548" i="1"/>
  <c r="O1547" i="1"/>
  <c r="T1650" i="1"/>
  <c r="G1592" i="1" l="1"/>
  <c r="A1650" i="1"/>
  <c r="H1649" i="1"/>
  <c r="L1592" i="1"/>
  <c r="N1549" i="1"/>
  <c r="O1548" i="1"/>
  <c r="I1595" i="1"/>
  <c r="J1596" i="1" s="1"/>
  <c r="K1595" i="1"/>
  <c r="E1595" i="1" s="1"/>
  <c r="U1594" i="1"/>
  <c r="D1593" i="1"/>
  <c r="F1593" i="1" s="1"/>
  <c r="T1651" i="1"/>
  <c r="G1593" i="1" l="1"/>
  <c r="L1593" i="1"/>
  <c r="H1650" i="1"/>
  <c r="A1651" i="1"/>
  <c r="U1595" i="1"/>
  <c r="K1596" i="1"/>
  <c r="E1596" i="1" s="1"/>
  <c r="I1596" i="1"/>
  <c r="J1597" i="1" s="1"/>
  <c r="D1594" i="1"/>
  <c r="F1594" i="1" s="1"/>
  <c r="N1550" i="1"/>
  <c r="O1549" i="1"/>
  <c r="T1652" i="1"/>
  <c r="A1652" i="1" l="1"/>
  <c r="H1651" i="1"/>
  <c r="G1594" i="1"/>
  <c r="N1551" i="1"/>
  <c r="O1550" i="1"/>
  <c r="I1597" i="1"/>
  <c r="J1598" i="1" s="1"/>
  <c r="K1597" i="1"/>
  <c r="E1597" i="1" s="1"/>
  <c r="L1594" i="1"/>
  <c r="U1596" i="1"/>
  <c r="D1595" i="1"/>
  <c r="F1595" i="1" s="1"/>
  <c r="T1653" i="1"/>
  <c r="G1595" i="1" l="1"/>
  <c r="L1595" i="1"/>
  <c r="H1652" i="1"/>
  <c r="A1653" i="1"/>
  <c r="U1597" i="1"/>
  <c r="K1598" i="1"/>
  <c r="E1598" i="1" s="1"/>
  <c r="I1598" i="1"/>
  <c r="J1599" i="1" s="1"/>
  <c r="D1596" i="1"/>
  <c r="F1596" i="1" s="1"/>
  <c r="N1552" i="1"/>
  <c r="O1551" i="1"/>
  <c r="T1654" i="1"/>
  <c r="H1653" i="1" l="1"/>
  <c r="A1654" i="1"/>
  <c r="G1596" i="1"/>
  <c r="L1596" i="1"/>
  <c r="K1599" i="1"/>
  <c r="E1599" i="1" s="1"/>
  <c r="I1599" i="1"/>
  <c r="J1600" i="1" s="1"/>
  <c r="U1598" i="1"/>
  <c r="N1553" i="1"/>
  <c r="O1552" i="1"/>
  <c r="D1597" i="1"/>
  <c r="F1597" i="1" s="1"/>
  <c r="T1655" i="1"/>
  <c r="L1597" i="1" l="1"/>
  <c r="G1597" i="1"/>
  <c r="A1655" i="1"/>
  <c r="H1654" i="1"/>
  <c r="K1600" i="1"/>
  <c r="E1600" i="1" s="1"/>
  <c r="I1600" i="1"/>
  <c r="J1601" i="1" s="1"/>
  <c r="D1598" i="1"/>
  <c r="F1598" i="1" s="1"/>
  <c r="N1554" i="1"/>
  <c r="O1553" i="1"/>
  <c r="U1599" i="1"/>
  <c r="T1656" i="1"/>
  <c r="H1655" i="1" l="1"/>
  <c r="A1656" i="1"/>
  <c r="L1598" i="1"/>
  <c r="K1601" i="1"/>
  <c r="E1601" i="1" s="1"/>
  <c r="I1601" i="1"/>
  <c r="J1602" i="1" s="1"/>
  <c r="U1600" i="1"/>
  <c r="N1555" i="1"/>
  <c r="O1554" i="1"/>
  <c r="D1599" i="1"/>
  <c r="F1599" i="1" s="1"/>
  <c r="G1598" i="1"/>
  <c r="T1657" i="1"/>
  <c r="L1599" i="1" l="1"/>
  <c r="A1657" i="1"/>
  <c r="H1656" i="1"/>
  <c r="D1600" i="1"/>
  <c r="F1600" i="1" s="1"/>
  <c r="I1602" i="1"/>
  <c r="J1603" i="1" s="1"/>
  <c r="K1602" i="1"/>
  <c r="E1602" i="1" s="1"/>
  <c r="G1599" i="1"/>
  <c r="U1601" i="1"/>
  <c r="N1556" i="1"/>
  <c r="O1555" i="1"/>
  <c r="T1658" i="1"/>
  <c r="L1600" i="1" l="1"/>
  <c r="H1657" i="1"/>
  <c r="A1658" i="1"/>
  <c r="G1600" i="1"/>
  <c r="D1601" i="1"/>
  <c r="F1601" i="1" s="1"/>
  <c r="U1602" i="1"/>
  <c r="N1557" i="1"/>
  <c r="O1556" i="1"/>
  <c r="K1603" i="1"/>
  <c r="E1603" i="1" s="1"/>
  <c r="I1603" i="1"/>
  <c r="J1604" i="1" s="1"/>
  <c r="T1659" i="1"/>
  <c r="G1601" i="1" l="1"/>
  <c r="L1601" i="1"/>
  <c r="A1659" i="1"/>
  <c r="H1658" i="1"/>
  <c r="U1603" i="1"/>
  <c r="N1558" i="1"/>
  <c r="O1557" i="1"/>
  <c r="D1602" i="1"/>
  <c r="F1602" i="1" s="1"/>
  <c r="K1604" i="1"/>
  <c r="E1604" i="1" s="1"/>
  <c r="I1604" i="1"/>
  <c r="J1605" i="1" s="1"/>
  <c r="T1660" i="1"/>
  <c r="A1660" i="1" l="1"/>
  <c r="H1659" i="1"/>
  <c r="G1602" i="1"/>
  <c r="K1605" i="1"/>
  <c r="E1605" i="1" s="1"/>
  <c r="I1605" i="1"/>
  <c r="J1606" i="1" s="1"/>
  <c r="U1604" i="1"/>
  <c r="N1559" i="1"/>
  <c r="O1558" i="1"/>
  <c r="L1602" i="1"/>
  <c r="D1603" i="1"/>
  <c r="F1603" i="1" s="1"/>
  <c r="T1661" i="1"/>
  <c r="L1603" i="1" l="1"/>
  <c r="G1603" i="1"/>
  <c r="A1661" i="1"/>
  <c r="H1660" i="1"/>
  <c r="N1560" i="1"/>
  <c r="O1559" i="1"/>
  <c r="D1604" i="1"/>
  <c r="F1604" i="1" s="1"/>
  <c r="K1606" i="1"/>
  <c r="E1606" i="1" s="1"/>
  <c r="I1606" i="1"/>
  <c r="J1607" i="1" s="1"/>
  <c r="U1605" i="1"/>
  <c r="T1662" i="1"/>
  <c r="L1604" i="1" l="1"/>
  <c r="G1604" i="1"/>
  <c r="A1662" i="1"/>
  <c r="H1661" i="1"/>
  <c r="D1605" i="1"/>
  <c r="F1605" i="1" s="1"/>
  <c r="U1606" i="1"/>
  <c r="K1607" i="1"/>
  <c r="E1607" i="1" s="1"/>
  <c r="I1607" i="1"/>
  <c r="J1608" i="1" s="1"/>
  <c r="N1561" i="1"/>
  <c r="O1560" i="1"/>
  <c r="T1663" i="1"/>
  <c r="A1663" i="1" l="1"/>
  <c r="H1662" i="1"/>
  <c r="G1605" i="1"/>
  <c r="U1607" i="1"/>
  <c r="N1562" i="1"/>
  <c r="O1561" i="1"/>
  <c r="K1608" i="1"/>
  <c r="E1608" i="1" s="1"/>
  <c r="I1608" i="1"/>
  <c r="J1609" i="1" s="1"/>
  <c r="D1606" i="1"/>
  <c r="F1606" i="1" s="1"/>
  <c r="L1605" i="1"/>
  <c r="T1664" i="1"/>
  <c r="L1606" i="1" l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F1607" i="1" s="1"/>
  <c r="T1665" i="1"/>
  <c r="L1607" i="1" l="1"/>
  <c r="H1664" i="1"/>
  <c r="A1665" i="1"/>
  <c r="G1607" i="1"/>
  <c r="D1608" i="1"/>
  <c r="F1608" i="1" s="1"/>
  <c r="U1609" i="1"/>
  <c r="N1564" i="1"/>
  <c r="O1563" i="1"/>
  <c r="K1610" i="1"/>
  <c r="E1610" i="1" s="1"/>
  <c r="I1610" i="1"/>
  <c r="J1611" i="1" s="1"/>
  <c r="T1666" i="1"/>
  <c r="L1608" i="1" l="1"/>
  <c r="A1666" i="1"/>
  <c r="H1665" i="1"/>
  <c r="N1565" i="1"/>
  <c r="O1564" i="1"/>
  <c r="K1611" i="1"/>
  <c r="E1611" i="1" s="1"/>
  <c r="I1611" i="1"/>
  <c r="J1612" i="1" s="1"/>
  <c r="G1608" i="1"/>
  <c r="D1609" i="1"/>
  <c r="F1609" i="1" s="1"/>
  <c r="U1610" i="1"/>
  <c r="T1667" i="1"/>
  <c r="A1667" i="1" l="1"/>
  <c r="H1666" i="1"/>
  <c r="L1609" i="1"/>
  <c r="G1609" i="1"/>
  <c r="D1610" i="1"/>
  <c r="F1610" i="1" s="1"/>
  <c r="U1611" i="1"/>
  <c r="K1612" i="1"/>
  <c r="E1612" i="1" s="1"/>
  <c r="I1612" i="1"/>
  <c r="J1613" i="1" s="1"/>
  <c r="N1566" i="1"/>
  <c r="O1565" i="1"/>
  <c r="T1668" i="1"/>
  <c r="H1667" i="1" l="1"/>
  <c r="A1668" i="1"/>
  <c r="L1610" i="1"/>
  <c r="G1610" i="1"/>
  <c r="N1567" i="1"/>
  <c r="O1566" i="1"/>
  <c r="U1612" i="1"/>
  <c r="D1611" i="1"/>
  <c r="F1611" i="1" s="1"/>
  <c r="K1613" i="1"/>
  <c r="E1613" i="1" s="1"/>
  <c r="I1613" i="1"/>
  <c r="J1614" i="1" s="1"/>
  <c r="T1669" i="1"/>
  <c r="G1611" i="1" l="1"/>
  <c r="H1668" i="1"/>
  <c r="A1669" i="1"/>
  <c r="K1614" i="1"/>
  <c r="E1614" i="1" s="1"/>
  <c r="I1614" i="1"/>
  <c r="J1615" i="1" s="1"/>
  <c r="U1613" i="1"/>
  <c r="D1612" i="1"/>
  <c r="F1612" i="1" s="1"/>
  <c r="N1568" i="1"/>
  <c r="O1567" i="1"/>
  <c r="L1611" i="1"/>
  <c r="T1670" i="1"/>
  <c r="A1670" i="1" l="1"/>
  <c r="H1669" i="1"/>
  <c r="G1612" i="1"/>
  <c r="L1612" i="1"/>
  <c r="K1615" i="1"/>
  <c r="E1615" i="1" s="1"/>
  <c r="I1615" i="1"/>
  <c r="J1616" i="1" s="1"/>
  <c r="U1614" i="1"/>
  <c r="D1613" i="1"/>
  <c r="F1613" i="1" s="1"/>
  <c r="N1569" i="1"/>
  <c r="O1568" i="1"/>
  <c r="T1671" i="1"/>
  <c r="L1613" i="1" l="1"/>
  <c r="A1671" i="1"/>
  <c r="H1670" i="1"/>
  <c r="N1570" i="1"/>
  <c r="O1569" i="1"/>
  <c r="K1616" i="1"/>
  <c r="E1616" i="1" s="1"/>
  <c r="I1616" i="1"/>
  <c r="J1617" i="1" s="1"/>
  <c r="G1613" i="1"/>
  <c r="D1614" i="1"/>
  <c r="F1614" i="1" s="1"/>
  <c r="U1615" i="1"/>
  <c r="T1672" i="1"/>
  <c r="A1672" i="1" l="1"/>
  <c r="H1671" i="1"/>
  <c r="L1614" i="1"/>
  <c r="G1614" i="1"/>
  <c r="K1617" i="1"/>
  <c r="E1617" i="1" s="1"/>
  <c r="I1617" i="1"/>
  <c r="J1618" i="1" s="1"/>
  <c r="D1615" i="1"/>
  <c r="F1615" i="1" s="1"/>
  <c r="N1571" i="1"/>
  <c r="O1570" i="1"/>
  <c r="U1616" i="1"/>
  <c r="T1673" i="1"/>
  <c r="A1673" i="1" l="1"/>
  <c r="H1672" i="1"/>
  <c r="G1615" i="1"/>
  <c r="D1616" i="1"/>
  <c r="F1616" i="1" s="1"/>
  <c r="K1618" i="1"/>
  <c r="E1618" i="1" s="1"/>
  <c r="I1618" i="1"/>
  <c r="J1619" i="1" s="1"/>
  <c r="U1617" i="1"/>
  <c r="N1572" i="1"/>
  <c r="O1571" i="1"/>
  <c r="L1615" i="1"/>
  <c r="T1674" i="1"/>
  <c r="G1616" i="1" l="1"/>
  <c r="L1616" i="1"/>
  <c r="H1673" i="1"/>
  <c r="A1674" i="1"/>
  <c r="N1573" i="1"/>
  <c r="O1572" i="1"/>
  <c r="D1617" i="1"/>
  <c r="F1617" i="1" s="1"/>
  <c r="U1618" i="1"/>
  <c r="I1619" i="1"/>
  <c r="J1620" i="1" s="1"/>
  <c r="K1619" i="1"/>
  <c r="E1619" i="1" s="1"/>
  <c r="T1675" i="1"/>
  <c r="G1617" i="1" l="1"/>
  <c r="H1674" i="1"/>
  <c r="A1675" i="1"/>
  <c r="L1617" i="1"/>
  <c r="U1619" i="1"/>
  <c r="K1620" i="1"/>
  <c r="E1620" i="1" s="1"/>
  <c r="I1620" i="1"/>
  <c r="J1621" i="1" s="1"/>
  <c r="N1574" i="1"/>
  <c r="O1573" i="1"/>
  <c r="D1618" i="1"/>
  <c r="F1618" i="1" s="1"/>
  <c r="T1676" i="1"/>
  <c r="A1676" i="1" l="1"/>
  <c r="H1675" i="1"/>
  <c r="N1575" i="1"/>
  <c r="O1574" i="1"/>
  <c r="K1621" i="1"/>
  <c r="E1621" i="1" s="1"/>
  <c r="I1621" i="1"/>
  <c r="J1622" i="1" s="1"/>
  <c r="L1618" i="1"/>
  <c r="G1618" i="1"/>
  <c r="U1620" i="1"/>
  <c r="D1619" i="1"/>
  <c r="F1619" i="1" s="1"/>
  <c r="T1677" i="1"/>
  <c r="H1676" i="1" l="1"/>
  <c r="A1677" i="1"/>
  <c r="L1619" i="1"/>
  <c r="G1619" i="1"/>
  <c r="U1621" i="1"/>
  <c r="K1622" i="1"/>
  <c r="E1622" i="1" s="1"/>
  <c r="I1622" i="1"/>
  <c r="J1623" i="1" s="1"/>
  <c r="D1620" i="1"/>
  <c r="F1620" i="1" s="1"/>
  <c r="N1576" i="1"/>
  <c r="O1575" i="1"/>
  <c r="T1678" i="1"/>
  <c r="H1677" i="1" l="1"/>
  <c r="A1678" i="1"/>
  <c r="L1620" i="1"/>
  <c r="G1620" i="1"/>
  <c r="I1623" i="1"/>
  <c r="J1624" i="1" s="1"/>
  <c r="K1623" i="1"/>
  <c r="E1623" i="1" s="1"/>
  <c r="N1577" i="1"/>
  <c r="O1576" i="1"/>
  <c r="D1621" i="1"/>
  <c r="F1621" i="1" s="1"/>
  <c r="U1622" i="1"/>
  <c r="T1679" i="1"/>
  <c r="H1678" i="1" l="1"/>
  <c r="A1679" i="1"/>
  <c r="L1621" i="1"/>
  <c r="N1578" i="1"/>
  <c r="O1577" i="1"/>
  <c r="D1622" i="1"/>
  <c r="F1622" i="1" s="1"/>
  <c r="U1623" i="1"/>
  <c r="K1624" i="1"/>
  <c r="E1624" i="1" s="1"/>
  <c r="I1624" i="1"/>
  <c r="J1625" i="1" s="1"/>
  <c r="G1621" i="1"/>
  <c r="T1680" i="1"/>
  <c r="G1622" i="1" l="1"/>
  <c r="L1622" i="1"/>
  <c r="A1680" i="1"/>
  <c r="H1679" i="1"/>
  <c r="K1625" i="1"/>
  <c r="E1625" i="1" s="1"/>
  <c r="I1625" i="1"/>
  <c r="J1626" i="1" s="1"/>
  <c r="D1623" i="1"/>
  <c r="F1623" i="1" s="1"/>
  <c r="U1624" i="1"/>
  <c r="N1579" i="1"/>
  <c r="O1578" i="1"/>
  <c r="T1681" i="1"/>
  <c r="L1623" i="1" l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F1624" i="1" s="1"/>
  <c r="T1682" i="1"/>
  <c r="H1681" i="1" l="1"/>
  <c r="A1682" i="1"/>
  <c r="L1624" i="1"/>
  <c r="G1624" i="1"/>
  <c r="K1627" i="1"/>
  <c r="E1627" i="1" s="1"/>
  <c r="I1627" i="1"/>
  <c r="J1628" i="1" s="1"/>
  <c r="U1626" i="1"/>
  <c r="D1625" i="1"/>
  <c r="F1625" i="1" s="1"/>
  <c r="N1581" i="1"/>
  <c r="O1580" i="1"/>
  <c r="T1683" i="1"/>
  <c r="G1625" i="1" l="1"/>
  <c r="L1625" i="1"/>
  <c r="H1682" i="1"/>
  <c r="A1683" i="1"/>
  <c r="N1582" i="1"/>
  <c r="O1581" i="1"/>
  <c r="K1628" i="1"/>
  <c r="E1628" i="1" s="1"/>
  <c r="I1628" i="1"/>
  <c r="J1629" i="1" s="1"/>
  <c r="D1626" i="1"/>
  <c r="F1626" i="1" s="1"/>
  <c r="U1627" i="1"/>
  <c r="T1684" i="1"/>
  <c r="A1684" i="1" l="1"/>
  <c r="H1683" i="1"/>
  <c r="G1626" i="1"/>
  <c r="K1629" i="1"/>
  <c r="E1629" i="1" s="1"/>
  <c r="I1629" i="1"/>
  <c r="J1630" i="1" s="1"/>
  <c r="U1628" i="1"/>
  <c r="N1583" i="1"/>
  <c r="O1582" i="1"/>
  <c r="D1627" i="1"/>
  <c r="F1627" i="1" s="1"/>
  <c r="L1626" i="1"/>
  <c r="T1685" i="1"/>
  <c r="L1627" i="1" l="1"/>
  <c r="G1627" i="1"/>
  <c r="H1684" i="1"/>
  <c r="A1685" i="1"/>
  <c r="N1584" i="1"/>
  <c r="O1583" i="1"/>
  <c r="D1628" i="1"/>
  <c r="F1628" i="1" s="1"/>
  <c r="I1630" i="1"/>
  <c r="J1631" i="1" s="1"/>
  <c r="K1630" i="1"/>
  <c r="E1630" i="1" s="1"/>
  <c r="U1629" i="1"/>
  <c r="T1686" i="1"/>
  <c r="L1628" i="1" l="1"/>
  <c r="G1628" i="1"/>
  <c r="A1686" i="1"/>
  <c r="H1685" i="1"/>
  <c r="D1629" i="1"/>
  <c r="F1629" i="1" s="1"/>
  <c r="U1630" i="1"/>
  <c r="K1631" i="1"/>
  <c r="E1631" i="1" s="1"/>
  <c r="I1631" i="1"/>
  <c r="J1632" i="1" s="1"/>
  <c r="N1585" i="1"/>
  <c r="O1584" i="1"/>
  <c r="T1687" i="1"/>
  <c r="A1687" i="1" l="1"/>
  <c r="H1686" i="1"/>
  <c r="U1631" i="1"/>
  <c r="D1630" i="1"/>
  <c r="F1630" i="1" s="1"/>
  <c r="N1586" i="1"/>
  <c r="O1585" i="1"/>
  <c r="G1629" i="1"/>
  <c r="K1632" i="1"/>
  <c r="E1632" i="1" s="1"/>
  <c r="I1632" i="1"/>
  <c r="J1633" i="1" s="1"/>
  <c r="L1629" i="1"/>
  <c r="T1688" i="1"/>
  <c r="L1630" i="1" l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F1631" i="1" s="1"/>
  <c r="T1689" i="1"/>
  <c r="G1631" i="1" l="1"/>
  <c r="L1631" i="1"/>
  <c r="A1689" i="1"/>
  <c r="H1688" i="1"/>
  <c r="U1633" i="1"/>
  <c r="N1588" i="1"/>
  <c r="O1587" i="1"/>
  <c r="I1634" i="1"/>
  <c r="J1635" i="1" s="1"/>
  <c r="K1634" i="1"/>
  <c r="E1634" i="1" s="1"/>
  <c r="D1632" i="1"/>
  <c r="F1632" i="1" s="1"/>
  <c r="T1690" i="1"/>
  <c r="A1690" i="1" l="1"/>
  <c r="H1689" i="1"/>
  <c r="L1632" i="1"/>
  <c r="G1632" i="1"/>
  <c r="N1589" i="1"/>
  <c r="O1588" i="1"/>
  <c r="D1633" i="1"/>
  <c r="F1633" i="1" s="1"/>
  <c r="K1635" i="1"/>
  <c r="E1635" i="1" s="1"/>
  <c r="I1635" i="1"/>
  <c r="J1636" i="1" s="1"/>
  <c r="U1634" i="1"/>
  <c r="T1691" i="1"/>
  <c r="G1633" i="1" l="1"/>
  <c r="L1633" i="1"/>
  <c r="A1691" i="1"/>
  <c r="H1690" i="1"/>
  <c r="U1635" i="1"/>
  <c r="D1634" i="1"/>
  <c r="F1634" i="1" s="1"/>
  <c r="N1590" i="1"/>
  <c r="O1589" i="1"/>
  <c r="I1636" i="1"/>
  <c r="J1637" i="1" s="1"/>
  <c r="K1636" i="1"/>
  <c r="E1636" i="1" s="1"/>
  <c r="T1692" i="1"/>
  <c r="H1691" i="1" l="1"/>
  <c r="A1692" i="1"/>
  <c r="L1634" i="1"/>
  <c r="G1634" i="1"/>
  <c r="N1591" i="1"/>
  <c r="O1590" i="1"/>
  <c r="K1637" i="1"/>
  <c r="E1637" i="1" s="1"/>
  <c r="I1637" i="1"/>
  <c r="J1638" i="1" s="1"/>
  <c r="U1636" i="1"/>
  <c r="D1635" i="1"/>
  <c r="F1635" i="1" s="1"/>
  <c r="T1693" i="1"/>
  <c r="G1635" i="1" l="1"/>
  <c r="A1693" i="1"/>
  <c r="H1692" i="1"/>
  <c r="L1635" i="1"/>
  <c r="K1638" i="1"/>
  <c r="E1638" i="1" s="1"/>
  <c r="I1638" i="1"/>
  <c r="J1639" i="1" s="1"/>
  <c r="U1637" i="1"/>
  <c r="D1636" i="1"/>
  <c r="F1636" i="1" s="1"/>
  <c r="N1592" i="1"/>
  <c r="O1591" i="1"/>
  <c r="T1694" i="1"/>
  <c r="A1694" i="1" l="1"/>
  <c r="H1693" i="1"/>
  <c r="G1636" i="1"/>
  <c r="L1636" i="1"/>
  <c r="I1639" i="1"/>
  <c r="J1640" i="1" s="1"/>
  <c r="K1639" i="1"/>
  <c r="E1639" i="1" s="1"/>
  <c r="N1593" i="1"/>
  <c r="O1592" i="1"/>
  <c r="D1637" i="1"/>
  <c r="F1637" i="1" s="1"/>
  <c r="U1638" i="1"/>
  <c r="T1695" i="1"/>
  <c r="H1694" i="1" l="1"/>
  <c r="A1695" i="1"/>
  <c r="L1637" i="1"/>
  <c r="G1637" i="1"/>
  <c r="U1639" i="1"/>
  <c r="N1594" i="1"/>
  <c r="O1593" i="1"/>
  <c r="D1638" i="1"/>
  <c r="F1638" i="1" s="1"/>
  <c r="K1640" i="1"/>
  <c r="E1640" i="1" s="1"/>
  <c r="I1640" i="1"/>
  <c r="J1641" i="1" s="1"/>
  <c r="T1696" i="1"/>
  <c r="H1695" i="1" l="1"/>
  <c r="A1696" i="1"/>
  <c r="L1638" i="1"/>
  <c r="G1638" i="1"/>
  <c r="U1640" i="1"/>
  <c r="D1639" i="1"/>
  <c r="F1639" i="1" s="1"/>
  <c r="K1641" i="1"/>
  <c r="E1641" i="1" s="1"/>
  <c r="I1641" i="1"/>
  <c r="J1642" i="1" s="1"/>
  <c r="N1595" i="1"/>
  <c r="O1594" i="1"/>
  <c r="T1697" i="1"/>
  <c r="L1639" i="1" l="1"/>
  <c r="H1696" i="1"/>
  <c r="A1697" i="1"/>
  <c r="G1639" i="1"/>
  <c r="N1596" i="1"/>
  <c r="O1595" i="1"/>
  <c r="U1641" i="1"/>
  <c r="D1640" i="1"/>
  <c r="F1640" i="1" s="1"/>
  <c r="K1642" i="1"/>
  <c r="E1642" i="1" s="1"/>
  <c r="I1642" i="1"/>
  <c r="J1643" i="1" s="1"/>
  <c r="T1698" i="1"/>
  <c r="A1698" i="1" l="1"/>
  <c r="H1697" i="1"/>
  <c r="G1640" i="1"/>
  <c r="L1640" i="1"/>
  <c r="D1641" i="1"/>
  <c r="F1641" i="1" s="1"/>
  <c r="K1643" i="1"/>
  <c r="E1643" i="1" s="1"/>
  <c r="I1643" i="1"/>
  <c r="J1644" i="1" s="1"/>
  <c r="U1642" i="1"/>
  <c r="N1597" i="1"/>
  <c r="O1596" i="1"/>
  <c r="T1699" i="1"/>
  <c r="L1641" i="1" l="1"/>
  <c r="G1641" i="1"/>
  <c r="A1699" i="1"/>
  <c r="H1698" i="1"/>
  <c r="U1643" i="1"/>
  <c r="D1642" i="1"/>
  <c r="F1642" i="1" s="1"/>
  <c r="N1598" i="1"/>
  <c r="O1597" i="1"/>
  <c r="K1644" i="1"/>
  <c r="E1644" i="1" s="1"/>
  <c r="I1644" i="1"/>
  <c r="J1645" i="1" s="1"/>
  <c r="T1700" i="1"/>
  <c r="A1700" i="1" l="1"/>
  <c r="H1699" i="1"/>
  <c r="G1642" i="1"/>
  <c r="U1644" i="1"/>
  <c r="L1642" i="1"/>
  <c r="N1599" i="1"/>
  <c r="O1598" i="1"/>
  <c r="K1645" i="1"/>
  <c r="E1645" i="1" s="1"/>
  <c r="I1645" i="1"/>
  <c r="J1646" i="1" s="1"/>
  <c r="D1643" i="1"/>
  <c r="F1643" i="1" s="1"/>
  <c r="T1701" i="1"/>
  <c r="L1643" i="1" l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F1644" i="1" s="1"/>
  <c r="T1702" i="1"/>
  <c r="L1644" i="1" l="1"/>
  <c r="G1644" i="1"/>
  <c r="A1702" i="1"/>
  <c r="H1701" i="1"/>
  <c r="K1647" i="1"/>
  <c r="E1647" i="1" s="1"/>
  <c r="I1647" i="1"/>
  <c r="J1648" i="1" s="1"/>
  <c r="N1601" i="1"/>
  <c r="O1600" i="1"/>
  <c r="D1645" i="1"/>
  <c r="F1645" i="1" s="1"/>
  <c r="U1646" i="1"/>
  <c r="T1703" i="1"/>
  <c r="A1703" i="1" l="1"/>
  <c r="H1702" i="1"/>
  <c r="G1645" i="1"/>
  <c r="L1645" i="1"/>
  <c r="N1602" i="1"/>
  <c r="O1601" i="1"/>
  <c r="K1648" i="1"/>
  <c r="E1648" i="1" s="1"/>
  <c r="I1648" i="1"/>
  <c r="J1649" i="1" s="1"/>
  <c r="U1647" i="1"/>
  <c r="D1646" i="1"/>
  <c r="F1646" i="1" s="1"/>
  <c r="T1704" i="1"/>
  <c r="L1646" i="1" l="1"/>
  <c r="A1704" i="1"/>
  <c r="H1703" i="1"/>
  <c r="G1646" i="1"/>
  <c r="K1649" i="1"/>
  <c r="E1649" i="1" s="1"/>
  <c r="I1649" i="1"/>
  <c r="J1650" i="1" s="1"/>
  <c r="U1648" i="1"/>
  <c r="D1647" i="1"/>
  <c r="F1647" i="1" s="1"/>
  <c r="N1603" i="1"/>
  <c r="O1602" i="1"/>
  <c r="T1705" i="1"/>
  <c r="H1704" i="1" l="1"/>
  <c r="A1705" i="1"/>
  <c r="G1647" i="1"/>
  <c r="D1648" i="1"/>
  <c r="F1648" i="1" s="1"/>
  <c r="K1650" i="1"/>
  <c r="E1650" i="1" s="1"/>
  <c r="I1650" i="1"/>
  <c r="J1651" i="1" s="1"/>
  <c r="U1649" i="1"/>
  <c r="L1647" i="1"/>
  <c r="N1604" i="1"/>
  <c r="O1603" i="1"/>
  <c r="T1706" i="1"/>
  <c r="L1648" i="1" l="1"/>
  <c r="H1705" i="1"/>
  <c r="A1706" i="1"/>
  <c r="U1650" i="1"/>
  <c r="D1649" i="1"/>
  <c r="F1649" i="1" s="1"/>
  <c r="N1605" i="1"/>
  <c r="O1604" i="1"/>
  <c r="K1651" i="1"/>
  <c r="E1651" i="1" s="1"/>
  <c r="I1651" i="1"/>
  <c r="J1652" i="1" s="1"/>
  <c r="G1648" i="1"/>
  <c r="T1707" i="1"/>
  <c r="A1707" i="1" l="1"/>
  <c r="H1706" i="1"/>
  <c r="G1649" i="1"/>
  <c r="L1649" i="1"/>
  <c r="N1606" i="1"/>
  <c r="O1605" i="1"/>
  <c r="K1652" i="1"/>
  <c r="E1652" i="1" s="1"/>
  <c r="I1652" i="1"/>
  <c r="J1653" i="1" s="1"/>
  <c r="U1651" i="1"/>
  <c r="D1650" i="1"/>
  <c r="F1650" i="1" s="1"/>
  <c r="T1708" i="1"/>
  <c r="L1650" i="1" l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F1651" i="1" s="1"/>
  <c r="T1709" i="1"/>
  <c r="A1709" i="1" l="1"/>
  <c r="H1708" i="1"/>
  <c r="G1651" i="1"/>
  <c r="L1651" i="1"/>
  <c r="N1608" i="1"/>
  <c r="O1607" i="1"/>
  <c r="D1652" i="1"/>
  <c r="F1652" i="1" s="1"/>
  <c r="K1654" i="1"/>
  <c r="E1654" i="1" s="1"/>
  <c r="I1654" i="1"/>
  <c r="J1655" i="1" s="1"/>
  <c r="U1653" i="1"/>
  <c r="T1710" i="1"/>
  <c r="L1652" i="1" l="1"/>
  <c r="G1652" i="1"/>
  <c r="H1709" i="1"/>
  <c r="A1710" i="1"/>
  <c r="D1653" i="1"/>
  <c r="F1653" i="1" s="1"/>
  <c r="N1609" i="1"/>
  <c r="O1608" i="1"/>
  <c r="K1655" i="1"/>
  <c r="E1655" i="1" s="1"/>
  <c r="I1655" i="1"/>
  <c r="J1656" i="1" s="1"/>
  <c r="U1654" i="1"/>
  <c r="T1711" i="1"/>
  <c r="G1653" i="1" l="1"/>
  <c r="A1711" i="1"/>
  <c r="H1710" i="1"/>
  <c r="L1653" i="1"/>
  <c r="D1654" i="1"/>
  <c r="F1654" i="1" s="1"/>
  <c r="U1655" i="1"/>
  <c r="N1610" i="1"/>
  <c r="O1609" i="1"/>
  <c r="K1656" i="1"/>
  <c r="E1656" i="1" s="1"/>
  <c r="I1656" i="1"/>
  <c r="J1657" i="1" s="1"/>
  <c r="T1712" i="1"/>
  <c r="L1654" i="1" l="1"/>
  <c r="G1654" i="1"/>
  <c r="A1712" i="1"/>
  <c r="H1711" i="1"/>
  <c r="N1611" i="1"/>
  <c r="O1610" i="1"/>
  <c r="K1657" i="1"/>
  <c r="E1657" i="1" s="1"/>
  <c r="I1657" i="1"/>
  <c r="J1658" i="1" s="1"/>
  <c r="D1655" i="1"/>
  <c r="F1655" i="1" s="1"/>
  <c r="U1656" i="1"/>
  <c r="T1713" i="1"/>
  <c r="A1713" i="1" l="1"/>
  <c r="H1712" i="1"/>
  <c r="K1658" i="1"/>
  <c r="E1658" i="1" s="1"/>
  <c r="I1658" i="1"/>
  <c r="J1659" i="1" s="1"/>
  <c r="U1657" i="1"/>
  <c r="D1656" i="1"/>
  <c r="F1656" i="1" s="1"/>
  <c r="L1655" i="1"/>
  <c r="G1655" i="1"/>
  <c r="N1612" i="1"/>
  <c r="O1611" i="1"/>
  <c r="T1714" i="1"/>
  <c r="L1656" i="1" l="1"/>
  <c r="G1656" i="1"/>
  <c r="A1714" i="1"/>
  <c r="H1713" i="1"/>
  <c r="N1613" i="1"/>
  <c r="O1612" i="1"/>
  <c r="D1657" i="1"/>
  <c r="F1657" i="1" s="1"/>
  <c r="K1659" i="1"/>
  <c r="E1659" i="1" s="1"/>
  <c r="I1659" i="1"/>
  <c r="J1660" i="1" s="1"/>
  <c r="U1658" i="1"/>
  <c r="T1715" i="1"/>
  <c r="H1714" i="1" l="1"/>
  <c r="A1715" i="1"/>
  <c r="G1657" i="1"/>
  <c r="K1660" i="1"/>
  <c r="E1660" i="1" s="1"/>
  <c r="I1660" i="1"/>
  <c r="J1661" i="1" s="1"/>
  <c r="D1658" i="1"/>
  <c r="F1658" i="1" s="1"/>
  <c r="N1614" i="1"/>
  <c r="O1613" i="1"/>
  <c r="U1659" i="1"/>
  <c r="L1657" i="1"/>
  <c r="T1716" i="1"/>
  <c r="H1715" i="1" l="1"/>
  <c r="A1716" i="1"/>
  <c r="L1658" i="1"/>
  <c r="K1661" i="1"/>
  <c r="E1661" i="1" s="1"/>
  <c r="I1661" i="1"/>
  <c r="J1662" i="1" s="1"/>
  <c r="D1659" i="1"/>
  <c r="F1659" i="1" s="1"/>
  <c r="U1660" i="1"/>
  <c r="N1615" i="1"/>
  <c r="O1614" i="1"/>
  <c r="G1658" i="1"/>
  <c r="T1717" i="1"/>
  <c r="H1716" i="1" l="1"/>
  <c r="A1717" i="1"/>
  <c r="D1660" i="1"/>
  <c r="F1660" i="1" s="1"/>
  <c r="N1616" i="1"/>
  <c r="O1615" i="1"/>
  <c r="K1662" i="1"/>
  <c r="E1662" i="1" s="1"/>
  <c r="I1662" i="1"/>
  <c r="J1663" i="1" s="1"/>
  <c r="U1661" i="1"/>
  <c r="L1659" i="1"/>
  <c r="G1659" i="1"/>
  <c r="T1718" i="1"/>
  <c r="L1660" i="1" l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F1661" i="1" s="1"/>
  <c r="T1719" i="1"/>
  <c r="L1661" i="1" l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F1662" i="1" s="1"/>
  <c r="T1720" i="1"/>
  <c r="G1662" i="1" l="1"/>
  <c r="A1720" i="1"/>
  <c r="H1719" i="1"/>
  <c r="L1662" i="1"/>
  <c r="N1619" i="1"/>
  <c r="O1618" i="1"/>
  <c r="U1664" i="1"/>
  <c r="K1665" i="1"/>
  <c r="E1665" i="1" s="1"/>
  <c r="I1665" i="1"/>
  <c r="J1666" i="1" s="1"/>
  <c r="D1663" i="1"/>
  <c r="F1663" i="1" s="1"/>
  <c r="T1721" i="1"/>
  <c r="G1663" i="1" l="1"/>
  <c r="L1663" i="1"/>
  <c r="A1721" i="1"/>
  <c r="H1720" i="1"/>
  <c r="U1665" i="1"/>
  <c r="K1666" i="1"/>
  <c r="E1666" i="1" s="1"/>
  <c r="I1666" i="1"/>
  <c r="J1667" i="1" s="1"/>
  <c r="N1620" i="1"/>
  <c r="O1619" i="1"/>
  <c r="D1664" i="1"/>
  <c r="F1664" i="1" s="1"/>
  <c r="T1722" i="1"/>
  <c r="H1721" i="1" l="1"/>
  <c r="A1722" i="1"/>
  <c r="G1664" i="1"/>
  <c r="L1664" i="1"/>
  <c r="U1666" i="1"/>
  <c r="D1665" i="1"/>
  <c r="F1665" i="1" s="1"/>
  <c r="N1621" i="1"/>
  <c r="O1620" i="1"/>
  <c r="K1667" i="1"/>
  <c r="E1667" i="1" s="1"/>
  <c r="I1667" i="1"/>
  <c r="J1668" i="1" s="1"/>
  <c r="T1723" i="1"/>
  <c r="A1723" i="1" l="1"/>
  <c r="H1722" i="1"/>
  <c r="G1665" i="1"/>
  <c r="I1668" i="1"/>
  <c r="J1669" i="1" s="1"/>
  <c r="K1668" i="1"/>
  <c r="E1668" i="1" s="1"/>
  <c r="N1622" i="1"/>
  <c r="O1621" i="1"/>
  <c r="D1666" i="1"/>
  <c r="G1666" i="1" s="1"/>
  <c r="U1667" i="1"/>
  <c r="L1665" i="1"/>
  <c r="T1724" i="1"/>
  <c r="A1724" i="1" l="1"/>
  <c r="H1723" i="1"/>
  <c r="N1623" i="1"/>
  <c r="O1622" i="1"/>
  <c r="U1668" i="1"/>
  <c r="D1667" i="1"/>
  <c r="G1667" i="1" s="1"/>
  <c r="L1666" i="1"/>
  <c r="F1666" i="1"/>
  <c r="K1669" i="1"/>
  <c r="E1669" i="1" s="1"/>
  <c r="I1669" i="1"/>
  <c r="J1670" i="1" s="1"/>
  <c r="T1725" i="1"/>
  <c r="A1725" i="1" l="1"/>
  <c r="H1724" i="1"/>
  <c r="F1667" i="1"/>
  <c r="K1670" i="1"/>
  <c r="E1670" i="1" s="1"/>
  <c r="I1670" i="1"/>
  <c r="J1671" i="1" s="1"/>
  <c r="D1668" i="1"/>
  <c r="U1669" i="1"/>
  <c r="L1667" i="1"/>
  <c r="N1624" i="1"/>
  <c r="O1623" i="1"/>
  <c r="T1726" i="1"/>
  <c r="F1668" i="1" l="1"/>
  <c r="A1726" i="1"/>
  <c r="H1725" i="1"/>
  <c r="G1668" i="1"/>
  <c r="N1625" i="1"/>
  <c r="O1624" i="1"/>
  <c r="L1668" i="1"/>
  <c r="U1670" i="1"/>
  <c r="K1671" i="1"/>
  <c r="E1671" i="1" s="1"/>
  <c r="I1671" i="1"/>
  <c r="J1672" i="1" s="1"/>
  <c r="D1669" i="1"/>
  <c r="T1727" i="1"/>
  <c r="F1669" i="1" l="1"/>
  <c r="G1669" i="1"/>
  <c r="A1727" i="1"/>
  <c r="H1726" i="1"/>
  <c r="D1670" i="1"/>
  <c r="L1669" i="1"/>
  <c r="K1672" i="1"/>
  <c r="E1672" i="1" s="1"/>
  <c r="I1672" i="1"/>
  <c r="J1673" i="1" s="1"/>
  <c r="U1671" i="1"/>
  <c r="N1626" i="1"/>
  <c r="O1625" i="1"/>
  <c r="T1728" i="1"/>
  <c r="F1670" i="1" l="1"/>
  <c r="L1670" i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A1730" i="1"/>
  <c r="H1729" i="1"/>
  <c r="L1672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G1673" i="1"/>
  <c r="A1731" i="1"/>
  <c r="H1730" i="1"/>
  <c r="L1673" i="1"/>
  <c r="N1630" i="1"/>
  <c r="O1629" i="1"/>
  <c r="K1676" i="1"/>
  <c r="E1676" i="1" s="1"/>
  <c r="I1676" i="1"/>
  <c r="J1677" i="1" s="1"/>
  <c r="U1675" i="1"/>
  <c r="D1674" i="1"/>
  <c r="T1732" i="1"/>
  <c r="F1674" i="1" l="1"/>
  <c r="G1674" i="1"/>
  <c r="L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A1733" i="1"/>
  <c r="H1732" i="1"/>
  <c r="G1675" i="1"/>
  <c r="L1675" i="1"/>
  <c r="K1678" i="1"/>
  <c r="E1678" i="1" s="1"/>
  <c r="I1678" i="1"/>
  <c r="J1679" i="1" s="1"/>
  <c r="N1632" i="1"/>
  <c r="O1631" i="1"/>
  <c r="D1676" i="1"/>
  <c r="U1677" i="1"/>
  <c r="T1734" i="1"/>
  <c r="F1676" i="1" l="1"/>
  <c r="H1733" i="1"/>
  <c r="A1734" i="1"/>
  <c r="L1676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G1677" i="1"/>
  <c r="H1734" i="1"/>
  <c r="A1735" i="1"/>
  <c r="U1679" i="1"/>
  <c r="K1680" i="1"/>
  <c r="E1680" i="1" s="1"/>
  <c r="I1680" i="1"/>
  <c r="J1681" i="1" s="1"/>
  <c r="N1634" i="1"/>
  <c r="O1633" i="1"/>
  <c r="L1677" i="1"/>
  <c r="D1678" i="1"/>
  <c r="T1736" i="1"/>
  <c r="F1678" i="1" l="1"/>
  <c r="G1678" i="1"/>
  <c r="A1736" i="1"/>
  <c r="H1735" i="1"/>
  <c r="L1678" i="1"/>
  <c r="U1680" i="1"/>
  <c r="K1681" i="1"/>
  <c r="E1681" i="1" s="1"/>
  <c r="I1681" i="1"/>
  <c r="J1682" i="1" s="1"/>
  <c r="N1635" i="1"/>
  <c r="O1634" i="1"/>
  <c r="D1679" i="1"/>
  <c r="T1737" i="1"/>
  <c r="F1679" i="1" l="1"/>
  <c r="A1737" i="1"/>
  <c r="H1736" i="1"/>
  <c r="L1679" i="1"/>
  <c r="K1682" i="1"/>
  <c r="E1682" i="1" s="1"/>
  <c r="I1682" i="1"/>
  <c r="J1683" i="1" s="1"/>
  <c r="U1681" i="1"/>
  <c r="N1636" i="1"/>
  <c r="O1635" i="1"/>
  <c r="D1680" i="1"/>
  <c r="G1679" i="1"/>
  <c r="T1738" i="1"/>
  <c r="F1680" i="1" l="1"/>
  <c r="G1680" i="1"/>
  <c r="L1680" i="1"/>
  <c r="A1738" i="1"/>
  <c r="H1737" i="1"/>
  <c r="D1681" i="1"/>
  <c r="U1682" i="1"/>
  <c r="N1637" i="1"/>
  <c r="O1636" i="1"/>
  <c r="K1683" i="1"/>
  <c r="E1683" i="1" s="1"/>
  <c r="I1683" i="1"/>
  <c r="J1684" i="1" s="1"/>
  <c r="T1739" i="1"/>
  <c r="F1681" i="1" l="1"/>
  <c r="G1681" i="1"/>
  <c r="H1738" i="1"/>
  <c r="A1739" i="1"/>
  <c r="L1681" i="1"/>
  <c r="N1638" i="1"/>
  <c r="O1637" i="1"/>
  <c r="D1682" i="1"/>
  <c r="K1684" i="1"/>
  <c r="E1684" i="1" s="1"/>
  <c r="I1684" i="1"/>
  <c r="J1685" i="1" s="1"/>
  <c r="U1683" i="1"/>
  <c r="T1740" i="1"/>
  <c r="F1682" i="1" l="1"/>
  <c r="L1682" i="1"/>
  <c r="G1682" i="1"/>
  <c r="H1739" i="1"/>
  <c r="A1740" i="1"/>
  <c r="U1684" i="1"/>
  <c r="D1683" i="1"/>
  <c r="K1685" i="1"/>
  <c r="E1685" i="1" s="1"/>
  <c r="I1685" i="1"/>
  <c r="J1686" i="1" s="1"/>
  <c r="N1639" i="1"/>
  <c r="O1638" i="1"/>
  <c r="T1741" i="1"/>
  <c r="F1683" i="1" l="1"/>
  <c r="A1741" i="1"/>
  <c r="H1740" i="1"/>
  <c r="L1683" i="1"/>
  <c r="K1686" i="1"/>
  <c r="E1686" i="1" s="1"/>
  <c r="I1686" i="1"/>
  <c r="J1687" i="1" s="1"/>
  <c r="U1685" i="1"/>
  <c r="D1684" i="1"/>
  <c r="N1640" i="1"/>
  <c r="O1639" i="1"/>
  <c r="G1683" i="1"/>
  <c r="T1742" i="1"/>
  <c r="F1684" i="1" l="1"/>
  <c r="H1741" i="1"/>
  <c r="A1742" i="1"/>
  <c r="G1684" i="1"/>
  <c r="L1684" i="1"/>
  <c r="D1685" i="1"/>
  <c r="F1685" i="1" s="1"/>
  <c r="U1686" i="1"/>
  <c r="K1687" i="1"/>
  <c r="E1687" i="1" s="1"/>
  <c r="I1687" i="1"/>
  <c r="J1688" i="1" s="1"/>
  <c r="N1641" i="1"/>
  <c r="O1640" i="1"/>
  <c r="T1743" i="1"/>
  <c r="G1685" i="1" l="1"/>
  <c r="L1685" i="1"/>
  <c r="A1743" i="1"/>
  <c r="H1742" i="1"/>
  <c r="N1642" i="1"/>
  <c r="O1641" i="1"/>
  <c r="K1688" i="1"/>
  <c r="E1688" i="1" s="1"/>
  <c r="I1688" i="1"/>
  <c r="J1689" i="1" s="1"/>
  <c r="U1687" i="1"/>
  <c r="D1686" i="1"/>
  <c r="F1686" i="1" s="1"/>
  <c r="T1744" i="1"/>
  <c r="H1743" i="1" l="1"/>
  <c r="A1744" i="1"/>
  <c r="G1686" i="1"/>
  <c r="U1688" i="1"/>
  <c r="L1686" i="1"/>
  <c r="N1643" i="1"/>
  <c r="O1642" i="1"/>
  <c r="D1687" i="1"/>
  <c r="F1687" i="1" s="1"/>
  <c r="K1689" i="1"/>
  <c r="E1689" i="1" s="1"/>
  <c r="I1689" i="1"/>
  <c r="J1690" i="1" s="1"/>
  <c r="T1745" i="1"/>
  <c r="H1744" i="1" l="1"/>
  <c r="A1745" i="1"/>
  <c r="L1687" i="1"/>
  <c r="N1644" i="1"/>
  <c r="O1643" i="1"/>
  <c r="K1690" i="1"/>
  <c r="E1690" i="1" s="1"/>
  <c r="I1690" i="1"/>
  <c r="J1691" i="1" s="1"/>
  <c r="U1689" i="1"/>
  <c r="G1687" i="1"/>
  <c r="D1688" i="1"/>
  <c r="F1688" i="1" s="1"/>
  <c r="T1746" i="1"/>
  <c r="G1688" i="1" l="1"/>
  <c r="L1688" i="1"/>
  <c r="A1746" i="1"/>
  <c r="H1745" i="1"/>
  <c r="N1645" i="1"/>
  <c r="O1644" i="1"/>
  <c r="U1690" i="1"/>
  <c r="D1689" i="1"/>
  <c r="F1689" i="1" s="1"/>
  <c r="K1691" i="1"/>
  <c r="E1691" i="1" s="1"/>
  <c r="I1691" i="1"/>
  <c r="J1692" i="1" s="1"/>
  <c r="T1747" i="1"/>
  <c r="H1746" i="1" l="1"/>
  <c r="A1747" i="1"/>
  <c r="L1689" i="1"/>
  <c r="D1690" i="1"/>
  <c r="F1690" i="1" s="1"/>
  <c r="N1646" i="1"/>
  <c r="O1645" i="1"/>
  <c r="K1692" i="1"/>
  <c r="E1692" i="1" s="1"/>
  <c r="I1692" i="1"/>
  <c r="J1693" i="1" s="1"/>
  <c r="U1691" i="1"/>
  <c r="G1689" i="1"/>
  <c r="T1748" i="1"/>
  <c r="L1690" i="1" l="1"/>
  <c r="A1748" i="1"/>
  <c r="H1747" i="1"/>
  <c r="K1693" i="1"/>
  <c r="E1693" i="1" s="1"/>
  <c r="I1693" i="1"/>
  <c r="J1694" i="1" s="1"/>
  <c r="N1647" i="1"/>
  <c r="O1646" i="1"/>
  <c r="G1690" i="1"/>
  <c r="D1691" i="1"/>
  <c r="F1691" i="1" s="1"/>
  <c r="U1692" i="1"/>
  <c r="T1749" i="1"/>
  <c r="H1748" i="1" l="1"/>
  <c r="A1749" i="1"/>
  <c r="G1691" i="1"/>
  <c r="L1691" i="1"/>
  <c r="U1693" i="1"/>
  <c r="D1692" i="1"/>
  <c r="F1692" i="1" s="1"/>
  <c r="N1648" i="1"/>
  <c r="O1647" i="1"/>
  <c r="K1694" i="1"/>
  <c r="E1694" i="1" s="1"/>
  <c r="I1694" i="1"/>
  <c r="J1695" i="1" s="1"/>
  <c r="T1750" i="1"/>
  <c r="L1692" i="1" l="1"/>
  <c r="G1692" i="1"/>
  <c r="H1749" i="1"/>
  <c r="A1750" i="1"/>
  <c r="K1695" i="1"/>
  <c r="E1695" i="1" s="1"/>
  <c r="I1695" i="1"/>
  <c r="J1696" i="1" s="1"/>
  <c r="D1693" i="1"/>
  <c r="F1693" i="1" s="1"/>
  <c r="N1649" i="1"/>
  <c r="O1648" i="1"/>
  <c r="U1694" i="1"/>
  <c r="T1751" i="1"/>
  <c r="H1750" i="1" l="1"/>
  <c r="A1751" i="1"/>
  <c r="L1693" i="1"/>
  <c r="G1693" i="1"/>
  <c r="D1694" i="1"/>
  <c r="F1694" i="1" s="1"/>
  <c r="K1696" i="1"/>
  <c r="E1696" i="1" s="1"/>
  <c r="I1696" i="1"/>
  <c r="J1697" i="1" s="1"/>
  <c r="U1695" i="1"/>
  <c r="N1650" i="1"/>
  <c r="O1649" i="1"/>
  <c r="T1752" i="1"/>
  <c r="L1694" i="1" l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F1695" i="1" s="1"/>
  <c r="T1753" i="1"/>
  <c r="A1753" i="1" l="1"/>
  <c r="H1752" i="1"/>
  <c r="L1695" i="1"/>
  <c r="G1695" i="1"/>
  <c r="N1652" i="1"/>
  <c r="O1651" i="1"/>
  <c r="U1697" i="1"/>
  <c r="K1698" i="1"/>
  <c r="E1698" i="1" s="1"/>
  <c r="I1698" i="1"/>
  <c r="J1699" i="1" s="1"/>
  <c r="D1696" i="1"/>
  <c r="F1696" i="1" s="1"/>
  <c r="T1754" i="1"/>
  <c r="L1696" i="1" l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F1697" i="1" s="1"/>
  <c r="T1755" i="1"/>
  <c r="H1754" i="1" l="1"/>
  <c r="A1755" i="1"/>
  <c r="L1697" i="1"/>
  <c r="K1700" i="1"/>
  <c r="E1700" i="1" s="1"/>
  <c r="I1700" i="1"/>
  <c r="J1701" i="1" s="1"/>
  <c r="D1698" i="1"/>
  <c r="F1698" i="1" s="1"/>
  <c r="N1654" i="1"/>
  <c r="O1653" i="1"/>
  <c r="U1699" i="1"/>
  <c r="G1697" i="1"/>
  <c r="T1756" i="1"/>
  <c r="H1755" i="1" l="1"/>
  <c r="A1756" i="1"/>
  <c r="L1698" i="1"/>
  <c r="G1698" i="1"/>
  <c r="U1700" i="1"/>
  <c r="N1655" i="1"/>
  <c r="O1654" i="1"/>
  <c r="K1701" i="1"/>
  <c r="E1701" i="1" s="1"/>
  <c r="I1701" i="1"/>
  <c r="J1702" i="1" s="1"/>
  <c r="D1699" i="1"/>
  <c r="F1699" i="1" s="1"/>
  <c r="T1757" i="1"/>
  <c r="G1699" i="1" l="1"/>
  <c r="L1699" i="1"/>
  <c r="A1757" i="1"/>
  <c r="H1756" i="1"/>
  <c r="N1656" i="1"/>
  <c r="O1655" i="1"/>
  <c r="K1702" i="1"/>
  <c r="E1702" i="1" s="1"/>
  <c r="I1702" i="1"/>
  <c r="J1703" i="1" s="1"/>
  <c r="D1700" i="1"/>
  <c r="F1700" i="1" s="1"/>
  <c r="U1701" i="1"/>
  <c r="T1758" i="1"/>
  <c r="A1758" i="1" l="1"/>
  <c r="H1757" i="1"/>
  <c r="G1700" i="1"/>
  <c r="L1700" i="1"/>
  <c r="D1701" i="1"/>
  <c r="F1701" i="1" s="1"/>
  <c r="K1703" i="1"/>
  <c r="E1703" i="1" s="1"/>
  <c r="I1703" i="1"/>
  <c r="J1704" i="1" s="1"/>
  <c r="U1702" i="1"/>
  <c r="N1657" i="1"/>
  <c r="O1656" i="1"/>
  <c r="T1759" i="1"/>
  <c r="L1701" i="1" l="1"/>
  <c r="A1759" i="1"/>
  <c r="H1758" i="1"/>
  <c r="N1658" i="1"/>
  <c r="O1657" i="1"/>
  <c r="U1703" i="1"/>
  <c r="D1702" i="1"/>
  <c r="F1702" i="1" s="1"/>
  <c r="G1701" i="1"/>
  <c r="K1704" i="1"/>
  <c r="E1704" i="1" s="1"/>
  <c r="I1704" i="1"/>
  <c r="J1705" i="1" s="1"/>
  <c r="T1760" i="1"/>
  <c r="G1702" i="1" l="1"/>
  <c r="H1759" i="1"/>
  <c r="A1760" i="1"/>
  <c r="L1702" i="1"/>
  <c r="K1705" i="1"/>
  <c r="E1705" i="1" s="1"/>
  <c r="I1705" i="1"/>
  <c r="J1706" i="1" s="1"/>
  <c r="U1704" i="1"/>
  <c r="D1703" i="1"/>
  <c r="F1703" i="1" s="1"/>
  <c r="N1659" i="1"/>
  <c r="O1658" i="1"/>
  <c r="T1761" i="1"/>
  <c r="H1760" i="1" l="1"/>
  <c r="A1761" i="1"/>
  <c r="G1703" i="1"/>
  <c r="L1703" i="1"/>
  <c r="K1706" i="1"/>
  <c r="E1706" i="1" s="1"/>
  <c r="I1706" i="1"/>
  <c r="J1707" i="1" s="1"/>
  <c r="D1704" i="1"/>
  <c r="F1704" i="1" s="1"/>
  <c r="U1705" i="1"/>
  <c r="N1660" i="1"/>
  <c r="O1659" i="1"/>
  <c r="T1762" i="1"/>
  <c r="A1762" i="1" l="1"/>
  <c r="H1761" i="1"/>
  <c r="U1706" i="1"/>
  <c r="K1707" i="1"/>
  <c r="E1707" i="1" s="1"/>
  <c r="I1707" i="1"/>
  <c r="J1708" i="1" s="1"/>
  <c r="N1661" i="1"/>
  <c r="O1660" i="1"/>
  <c r="D1705" i="1"/>
  <c r="F1705" i="1" s="1"/>
  <c r="G1704" i="1"/>
  <c r="L1704" i="1"/>
  <c r="T1763" i="1"/>
  <c r="A1763" i="1" l="1"/>
  <c r="H1762" i="1"/>
  <c r="L1705" i="1"/>
  <c r="I1708" i="1"/>
  <c r="J1709" i="1" s="1"/>
  <c r="K1708" i="1"/>
  <c r="E1708" i="1" s="1"/>
  <c r="G1705" i="1"/>
  <c r="N1662" i="1"/>
  <c r="O1661" i="1"/>
  <c r="U1707" i="1"/>
  <c r="D1706" i="1"/>
  <c r="F1706" i="1" s="1"/>
  <c r="T1764" i="1"/>
  <c r="L1706" i="1" l="1"/>
  <c r="G1706" i="1"/>
  <c r="H1763" i="1"/>
  <c r="A1764" i="1"/>
  <c r="U1708" i="1"/>
  <c r="D1707" i="1"/>
  <c r="F1707" i="1" s="1"/>
  <c r="K1709" i="1"/>
  <c r="E1709" i="1" s="1"/>
  <c r="I1709" i="1"/>
  <c r="J1710" i="1" s="1"/>
  <c r="N1663" i="1"/>
  <c r="O1662" i="1"/>
  <c r="T1765" i="1"/>
  <c r="L1707" i="1" l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F1708" i="1" s="1"/>
  <c r="T1766" i="1"/>
  <c r="H1765" i="1" l="1"/>
  <c r="A1766" i="1"/>
  <c r="L1708" i="1"/>
  <c r="I1711" i="1"/>
  <c r="J1712" i="1" s="1"/>
  <c r="K1711" i="1"/>
  <c r="E1711" i="1" s="1"/>
  <c r="U1710" i="1"/>
  <c r="N1665" i="1"/>
  <c r="O1664" i="1"/>
  <c r="G1708" i="1"/>
  <c r="D1709" i="1"/>
  <c r="F1709" i="1" s="1"/>
  <c r="T1767" i="1"/>
  <c r="L1709" i="1" l="1"/>
  <c r="H1766" i="1"/>
  <c r="A1767" i="1"/>
  <c r="G1709" i="1"/>
  <c r="N1666" i="1"/>
  <c r="O1665" i="1"/>
  <c r="U1711" i="1"/>
  <c r="D1710" i="1"/>
  <c r="F1710" i="1" s="1"/>
  <c r="K1712" i="1"/>
  <c r="E1712" i="1" s="1"/>
  <c r="I1712" i="1"/>
  <c r="J1713" i="1" s="1"/>
  <c r="T1768" i="1"/>
  <c r="L1710" i="1" l="1"/>
  <c r="G1710" i="1"/>
  <c r="A1768" i="1"/>
  <c r="H1767" i="1"/>
  <c r="D1711" i="1"/>
  <c r="F1711" i="1" s="1"/>
  <c r="K1713" i="1"/>
  <c r="E1713" i="1" s="1"/>
  <c r="I1713" i="1"/>
  <c r="J1714" i="1" s="1"/>
  <c r="U1712" i="1"/>
  <c r="N1667" i="1"/>
  <c r="O1666" i="1"/>
  <c r="T1769" i="1"/>
  <c r="A1769" i="1" l="1"/>
  <c r="H1768" i="1"/>
  <c r="G1711" i="1"/>
  <c r="L1711" i="1"/>
  <c r="N1668" i="1"/>
  <c r="O1667" i="1"/>
  <c r="U1713" i="1"/>
  <c r="D1712" i="1"/>
  <c r="F1712" i="1" s="1"/>
  <c r="K1714" i="1"/>
  <c r="E1714" i="1" s="1"/>
  <c r="I1714" i="1"/>
  <c r="J1715" i="1" s="1"/>
  <c r="T1770" i="1"/>
  <c r="A1770" i="1" l="1"/>
  <c r="H1769" i="1"/>
  <c r="K1715" i="1"/>
  <c r="E1715" i="1" s="1"/>
  <c r="I1715" i="1"/>
  <c r="J1716" i="1" s="1"/>
  <c r="G1712" i="1"/>
  <c r="D1713" i="1"/>
  <c r="F1713" i="1" s="1"/>
  <c r="U1714" i="1"/>
  <c r="L1712" i="1"/>
  <c r="N1669" i="1"/>
  <c r="O1668" i="1"/>
  <c r="T1771" i="1"/>
  <c r="A1771" i="1" l="1"/>
  <c r="H1770" i="1"/>
  <c r="G1713" i="1"/>
  <c r="K1716" i="1"/>
  <c r="E1716" i="1" s="1"/>
  <c r="I1716" i="1"/>
  <c r="J1717" i="1" s="1"/>
  <c r="N1670" i="1"/>
  <c r="O1669" i="1"/>
  <c r="U1715" i="1"/>
  <c r="D1714" i="1"/>
  <c r="F1714" i="1" s="1"/>
  <c r="L1713" i="1"/>
  <c r="T1772" i="1"/>
  <c r="L1714" i="1" l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F1715" i="1" s="1"/>
  <c r="T1773" i="1"/>
  <c r="H1772" i="1" l="1"/>
  <c r="A1773" i="1"/>
  <c r="L1715" i="1"/>
  <c r="G1715" i="1"/>
  <c r="K1718" i="1"/>
  <c r="E1718" i="1" s="1"/>
  <c r="I1718" i="1"/>
  <c r="J1719" i="1" s="1"/>
  <c r="D1716" i="1"/>
  <c r="F1716" i="1" s="1"/>
  <c r="U1717" i="1"/>
  <c r="N1672" i="1"/>
  <c r="O1671" i="1"/>
  <c r="T1774" i="1"/>
  <c r="A1774" i="1" l="1"/>
  <c r="H1773" i="1"/>
  <c r="N1673" i="1"/>
  <c r="O1672" i="1"/>
  <c r="D1717" i="1"/>
  <c r="F1717" i="1" s="1"/>
  <c r="K1719" i="1"/>
  <c r="E1719" i="1" s="1"/>
  <c r="I1719" i="1"/>
  <c r="J1720" i="1" s="1"/>
  <c r="U1718" i="1"/>
  <c r="G1716" i="1"/>
  <c r="L1716" i="1"/>
  <c r="T1775" i="1"/>
  <c r="G1717" i="1" l="1"/>
  <c r="L1717" i="1"/>
  <c r="H1774" i="1"/>
  <c r="A1775" i="1"/>
  <c r="U1719" i="1"/>
  <c r="D1718" i="1"/>
  <c r="F1718" i="1" s="1"/>
  <c r="K1720" i="1"/>
  <c r="E1720" i="1" s="1"/>
  <c r="I1720" i="1"/>
  <c r="J1721" i="1" s="1"/>
  <c r="N1674" i="1"/>
  <c r="O1673" i="1"/>
  <c r="T1776" i="1"/>
  <c r="G1718" i="1" l="1"/>
  <c r="H1775" i="1"/>
  <c r="A1776" i="1"/>
  <c r="L1718" i="1"/>
  <c r="U1720" i="1"/>
  <c r="N1675" i="1"/>
  <c r="O1674" i="1"/>
  <c r="K1721" i="1"/>
  <c r="E1721" i="1" s="1"/>
  <c r="I1721" i="1"/>
  <c r="J1722" i="1" s="1"/>
  <c r="D1719" i="1"/>
  <c r="F1719" i="1" s="1"/>
  <c r="T1777" i="1"/>
  <c r="G1719" i="1" l="1"/>
  <c r="L1719" i="1"/>
  <c r="A1777" i="1"/>
  <c r="H1776" i="1"/>
  <c r="K1722" i="1"/>
  <c r="E1722" i="1" s="1"/>
  <c r="I1722" i="1"/>
  <c r="J1723" i="1" s="1"/>
  <c r="N1676" i="1"/>
  <c r="O1675" i="1"/>
  <c r="U1721" i="1"/>
  <c r="D1720" i="1"/>
  <c r="F1720" i="1" s="1"/>
  <c r="T1778" i="1"/>
  <c r="H1777" i="1" l="1"/>
  <c r="A1778" i="1"/>
  <c r="L1720" i="1"/>
  <c r="N1677" i="1"/>
  <c r="O1676" i="1"/>
  <c r="U1722" i="1"/>
  <c r="G1720" i="1"/>
  <c r="K1723" i="1"/>
  <c r="E1723" i="1" s="1"/>
  <c r="I1723" i="1"/>
  <c r="J1724" i="1" s="1"/>
  <c r="D1721" i="1"/>
  <c r="F1721" i="1" s="1"/>
  <c r="T1779" i="1"/>
  <c r="G1721" i="1" l="1"/>
  <c r="L1721" i="1"/>
  <c r="H1778" i="1"/>
  <c r="A1779" i="1"/>
  <c r="K1724" i="1"/>
  <c r="E1724" i="1" s="1"/>
  <c r="I1724" i="1"/>
  <c r="J1725" i="1" s="1"/>
  <c r="D1722" i="1"/>
  <c r="F1722" i="1" s="1"/>
  <c r="U1723" i="1"/>
  <c r="N1678" i="1"/>
  <c r="O1677" i="1"/>
  <c r="T1780" i="1"/>
  <c r="H1779" i="1" l="1"/>
  <c r="A1780" i="1"/>
  <c r="K1725" i="1"/>
  <c r="E1725" i="1" s="1"/>
  <c r="I1725" i="1"/>
  <c r="J1726" i="1" s="1"/>
  <c r="N1679" i="1"/>
  <c r="O1678" i="1"/>
  <c r="U1724" i="1"/>
  <c r="L1722" i="1"/>
  <c r="D1723" i="1"/>
  <c r="F1723" i="1" s="1"/>
  <c r="G1722" i="1"/>
  <c r="T1781" i="1"/>
  <c r="G1723" i="1" l="1"/>
  <c r="L1723" i="1"/>
  <c r="A1781" i="1"/>
  <c r="H1780" i="1"/>
  <c r="D1724" i="1"/>
  <c r="F1724" i="1" s="1"/>
  <c r="N1680" i="1"/>
  <c r="O1679" i="1"/>
  <c r="I1726" i="1"/>
  <c r="J1727" i="1" s="1"/>
  <c r="K1726" i="1"/>
  <c r="E1726" i="1" s="1"/>
  <c r="U1725" i="1"/>
  <c r="T1782" i="1"/>
  <c r="L1724" i="1" l="1"/>
  <c r="G1724" i="1"/>
  <c r="A1782" i="1"/>
  <c r="H1781" i="1"/>
  <c r="U1726" i="1"/>
  <c r="K1727" i="1"/>
  <c r="E1727" i="1" s="1"/>
  <c r="I1727" i="1"/>
  <c r="J1728" i="1" s="1"/>
  <c r="D1725" i="1"/>
  <c r="F1725" i="1" s="1"/>
  <c r="N1681" i="1"/>
  <c r="O1680" i="1"/>
  <c r="T1783" i="1"/>
  <c r="A1783" i="1" l="1"/>
  <c r="H1782" i="1"/>
  <c r="G1725" i="1"/>
  <c r="L1725" i="1"/>
  <c r="U1727" i="1"/>
  <c r="N1682" i="1"/>
  <c r="O1681" i="1"/>
  <c r="D1726" i="1"/>
  <c r="F1726" i="1" s="1"/>
  <c r="K1728" i="1"/>
  <c r="E1728" i="1" s="1"/>
  <c r="I1728" i="1"/>
  <c r="J1729" i="1" s="1"/>
  <c r="T1784" i="1"/>
  <c r="H1783" i="1" l="1"/>
  <c r="A1784" i="1"/>
  <c r="L1726" i="1"/>
  <c r="G1726" i="1"/>
  <c r="N1683" i="1"/>
  <c r="O1682" i="1"/>
  <c r="K1729" i="1"/>
  <c r="E1729" i="1" s="1"/>
  <c r="I1729" i="1"/>
  <c r="J1730" i="1" s="1"/>
  <c r="U1728" i="1"/>
  <c r="D1727" i="1"/>
  <c r="F1727" i="1" s="1"/>
  <c r="T1785" i="1"/>
  <c r="L1727" i="1" l="1"/>
  <c r="G1727" i="1"/>
  <c r="H1784" i="1"/>
  <c r="A1785" i="1"/>
  <c r="D1728" i="1"/>
  <c r="F1728" i="1" s="1"/>
  <c r="N1684" i="1"/>
  <c r="O1683" i="1"/>
  <c r="U1729" i="1"/>
  <c r="K1730" i="1"/>
  <c r="E1730" i="1" s="1"/>
  <c r="I1730" i="1"/>
  <c r="J1731" i="1" s="1"/>
  <c r="T1786" i="1"/>
  <c r="H1785" i="1" l="1"/>
  <c r="A1786" i="1"/>
  <c r="L1728" i="1"/>
  <c r="D1729" i="1"/>
  <c r="F1729" i="1" s="1"/>
  <c r="K1731" i="1"/>
  <c r="E1731" i="1" s="1"/>
  <c r="I1731" i="1"/>
  <c r="J1732" i="1" s="1"/>
  <c r="N1685" i="1"/>
  <c r="O1684" i="1"/>
  <c r="U1730" i="1"/>
  <c r="G1728" i="1"/>
  <c r="T1787" i="1"/>
  <c r="L1729" i="1" l="1"/>
  <c r="A1787" i="1"/>
  <c r="H1786" i="1"/>
  <c r="U1731" i="1"/>
  <c r="D1730" i="1"/>
  <c r="F1730" i="1" s="1"/>
  <c r="N1686" i="1"/>
  <c r="O1685" i="1"/>
  <c r="G1729" i="1"/>
  <c r="I1732" i="1"/>
  <c r="J1733" i="1" s="1"/>
  <c r="K1732" i="1"/>
  <c r="E1732" i="1" s="1"/>
  <c r="T1788" i="1"/>
  <c r="H1787" i="1" l="1"/>
  <c r="A1788" i="1"/>
  <c r="L1730" i="1"/>
  <c r="G1730" i="1"/>
  <c r="N1687" i="1"/>
  <c r="O1686" i="1"/>
  <c r="K1733" i="1"/>
  <c r="E1733" i="1" s="1"/>
  <c r="I1733" i="1"/>
  <c r="J1734" i="1" s="1"/>
  <c r="U1732" i="1"/>
  <c r="D1731" i="1"/>
  <c r="F1731" i="1" s="1"/>
  <c r="T1789" i="1"/>
  <c r="L1731" i="1" l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F1732" i="1" s="1"/>
  <c r="T1790" i="1"/>
  <c r="G1732" i="1" l="1"/>
  <c r="L1732" i="1"/>
  <c r="H1789" i="1"/>
  <c r="A1790" i="1"/>
  <c r="D1733" i="1"/>
  <c r="F1733" i="1" s="1"/>
  <c r="N1689" i="1"/>
  <c r="O1688" i="1"/>
  <c r="U1734" i="1"/>
  <c r="K1735" i="1"/>
  <c r="E1735" i="1" s="1"/>
  <c r="I1735" i="1"/>
  <c r="J1736" i="1" s="1"/>
  <c r="T1791" i="1"/>
  <c r="A1791" i="1" l="1"/>
  <c r="H1790" i="1"/>
  <c r="G1733" i="1"/>
  <c r="L1733" i="1"/>
  <c r="D1734" i="1"/>
  <c r="F1734" i="1" s="1"/>
  <c r="N1690" i="1"/>
  <c r="O1689" i="1"/>
  <c r="U1735" i="1"/>
  <c r="K1736" i="1"/>
  <c r="E1736" i="1" s="1"/>
  <c r="I1736" i="1"/>
  <c r="J1737" i="1" s="1"/>
  <c r="T1792" i="1"/>
  <c r="G1734" i="1" l="1"/>
  <c r="H1791" i="1"/>
  <c r="A1792" i="1"/>
  <c r="K1737" i="1"/>
  <c r="E1737" i="1" s="1"/>
  <c r="I1737" i="1"/>
  <c r="J1738" i="1" s="1"/>
  <c r="D1735" i="1"/>
  <c r="F1735" i="1" s="1"/>
  <c r="U1736" i="1"/>
  <c r="N1691" i="1"/>
  <c r="O1690" i="1"/>
  <c r="L1734" i="1"/>
  <c r="T1793" i="1"/>
  <c r="G1735" i="1" l="1"/>
  <c r="H1792" i="1"/>
  <c r="A1793" i="1"/>
  <c r="L1735" i="1"/>
  <c r="N1692" i="1"/>
  <c r="O1691" i="1"/>
  <c r="K1738" i="1"/>
  <c r="E1738" i="1" s="1"/>
  <c r="I1738" i="1"/>
  <c r="J1739" i="1" s="1"/>
  <c r="D1736" i="1"/>
  <c r="F1736" i="1" s="1"/>
  <c r="U1737" i="1"/>
  <c r="T1794" i="1"/>
  <c r="L1736" i="1" l="1"/>
  <c r="H1793" i="1"/>
  <c r="A1794" i="1"/>
  <c r="G1736" i="1"/>
  <c r="D1737" i="1"/>
  <c r="F1737" i="1" s="1"/>
  <c r="U1738" i="1"/>
  <c r="N1693" i="1"/>
  <c r="O1692" i="1"/>
  <c r="K1739" i="1"/>
  <c r="E1739" i="1" s="1"/>
  <c r="I1739" i="1"/>
  <c r="J1740" i="1" s="1"/>
  <c r="T1795" i="1"/>
  <c r="G1737" i="1" l="1"/>
  <c r="L1737" i="1"/>
  <c r="H1794" i="1"/>
  <c r="A1795" i="1"/>
  <c r="D1738" i="1"/>
  <c r="F1738" i="1" s="1"/>
  <c r="U1739" i="1"/>
  <c r="N1694" i="1"/>
  <c r="O1693" i="1"/>
  <c r="K1740" i="1"/>
  <c r="E1740" i="1" s="1"/>
  <c r="I1740" i="1"/>
  <c r="J1741" i="1" s="1"/>
  <c r="T1796" i="1"/>
  <c r="G1738" i="1" l="1"/>
  <c r="H1795" i="1"/>
  <c r="A1796" i="1"/>
  <c r="L1738" i="1"/>
  <c r="U1740" i="1"/>
  <c r="D1739" i="1"/>
  <c r="F1739" i="1" s="1"/>
  <c r="N1695" i="1"/>
  <c r="O1694" i="1"/>
  <c r="K1741" i="1"/>
  <c r="E1741" i="1" s="1"/>
  <c r="I1741" i="1"/>
  <c r="J1742" i="1" s="1"/>
  <c r="T1797" i="1"/>
  <c r="A1797" i="1" l="1"/>
  <c r="H1796" i="1"/>
  <c r="N1696" i="1"/>
  <c r="O1695" i="1"/>
  <c r="K1742" i="1"/>
  <c r="E1742" i="1" s="1"/>
  <c r="I1742" i="1"/>
  <c r="J1743" i="1" s="1"/>
  <c r="U1741" i="1"/>
  <c r="G1739" i="1"/>
  <c r="L1739" i="1"/>
  <c r="D1740" i="1"/>
  <c r="F1740" i="1" s="1"/>
  <c r="T1798" i="1"/>
  <c r="A1798" i="1" l="1"/>
  <c r="H1797" i="1"/>
  <c r="G1740" i="1"/>
  <c r="L1740" i="1"/>
  <c r="D1741" i="1"/>
  <c r="F1741" i="1" s="1"/>
  <c r="U1742" i="1"/>
  <c r="I1743" i="1"/>
  <c r="J1744" i="1" s="1"/>
  <c r="K1743" i="1"/>
  <c r="E1743" i="1" s="1"/>
  <c r="N1697" i="1"/>
  <c r="O1696" i="1"/>
  <c r="T1799" i="1"/>
  <c r="G1741" i="1" l="1"/>
  <c r="H1798" i="1"/>
  <c r="A1799" i="1"/>
  <c r="L1741" i="1"/>
  <c r="U1743" i="1"/>
  <c r="K1744" i="1"/>
  <c r="E1744" i="1" s="1"/>
  <c r="I1744" i="1"/>
  <c r="J1745" i="1" s="1"/>
  <c r="D1742" i="1"/>
  <c r="F1742" i="1" s="1"/>
  <c r="N1698" i="1"/>
  <c r="O1697" i="1"/>
  <c r="T1800" i="1"/>
  <c r="A1800" i="1" l="1"/>
  <c r="H1799" i="1"/>
  <c r="G1742" i="1"/>
  <c r="L1742" i="1"/>
  <c r="K1745" i="1"/>
  <c r="E1745" i="1" s="1"/>
  <c r="I1745" i="1"/>
  <c r="J1746" i="1" s="1"/>
  <c r="N1699" i="1"/>
  <c r="O1698" i="1"/>
  <c r="U1744" i="1"/>
  <c r="D1743" i="1"/>
  <c r="F1743" i="1" s="1"/>
  <c r="T1801" i="1"/>
  <c r="G1743" i="1" l="1"/>
  <c r="L1743" i="1"/>
  <c r="A1801" i="1"/>
  <c r="H1800" i="1"/>
  <c r="K1746" i="1"/>
  <c r="E1746" i="1" s="1"/>
  <c r="I1746" i="1"/>
  <c r="J1747" i="1" s="1"/>
  <c r="U1745" i="1"/>
  <c r="D1744" i="1"/>
  <c r="F1744" i="1" s="1"/>
  <c r="N1700" i="1"/>
  <c r="O1699" i="1"/>
  <c r="T1802" i="1"/>
  <c r="H1801" i="1" l="1"/>
  <c r="A1802" i="1"/>
  <c r="L1744" i="1"/>
  <c r="K1747" i="1"/>
  <c r="E1747" i="1" s="1"/>
  <c r="I1747" i="1"/>
  <c r="J1748" i="1" s="1"/>
  <c r="D1745" i="1"/>
  <c r="F1745" i="1" s="1"/>
  <c r="N1701" i="1"/>
  <c r="O1700" i="1"/>
  <c r="U1746" i="1"/>
  <c r="G1744" i="1"/>
  <c r="T1803" i="1"/>
  <c r="A1803" i="1" l="1"/>
  <c r="H1802" i="1"/>
  <c r="G1745" i="1"/>
  <c r="K1748" i="1"/>
  <c r="E1748" i="1" s="1"/>
  <c r="I1748" i="1"/>
  <c r="J1749" i="1" s="1"/>
  <c r="D1746" i="1"/>
  <c r="F1746" i="1" s="1"/>
  <c r="U1747" i="1"/>
  <c r="N1702" i="1"/>
  <c r="O1701" i="1"/>
  <c r="L1745" i="1"/>
  <c r="T1804" i="1"/>
  <c r="G1746" i="1" l="1"/>
  <c r="A1804" i="1"/>
  <c r="H1803" i="1"/>
  <c r="K1749" i="1"/>
  <c r="E1749" i="1" s="1"/>
  <c r="I1749" i="1"/>
  <c r="J1750" i="1" s="1"/>
  <c r="U1748" i="1"/>
  <c r="N1703" i="1"/>
  <c r="O1702" i="1"/>
  <c r="D1747" i="1"/>
  <c r="F1747" i="1" s="1"/>
  <c r="L1746" i="1"/>
  <c r="T1805" i="1"/>
  <c r="H1804" i="1" l="1"/>
  <c r="A1805" i="1"/>
  <c r="L1747" i="1"/>
  <c r="G1747" i="1"/>
  <c r="D1748" i="1"/>
  <c r="F1748" i="1" s="1"/>
  <c r="U1749" i="1"/>
  <c r="I1750" i="1"/>
  <c r="J1751" i="1" s="1"/>
  <c r="K1750" i="1"/>
  <c r="E1750" i="1" s="1"/>
  <c r="N1704" i="1"/>
  <c r="O1703" i="1"/>
  <c r="T1806" i="1"/>
  <c r="G1748" i="1" l="1"/>
  <c r="L1748" i="1"/>
  <c r="H1805" i="1"/>
  <c r="A1806" i="1"/>
  <c r="N1705" i="1"/>
  <c r="O1704" i="1"/>
  <c r="U1750" i="1"/>
  <c r="K1751" i="1"/>
  <c r="E1751" i="1" s="1"/>
  <c r="I1751" i="1"/>
  <c r="J1752" i="1" s="1"/>
  <c r="D1749" i="1"/>
  <c r="F1749" i="1" s="1"/>
  <c r="T1807" i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A1807" i="1" l="1"/>
  <c r="A1808" i="1" s="1"/>
  <c r="H1806" i="1"/>
  <c r="G1749" i="1"/>
  <c r="U1751" i="1"/>
  <c r="D1750" i="1"/>
  <c r="F1750" i="1" s="1"/>
  <c r="L1749" i="1"/>
  <c r="I1752" i="1"/>
  <c r="J1753" i="1" s="1"/>
  <c r="K1752" i="1"/>
  <c r="E1752" i="1" s="1"/>
  <c r="N1706" i="1"/>
  <c r="O1705" i="1"/>
  <c r="H1808" i="1" l="1"/>
  <c r="A1809" i="1"/>
  <c r="Q1808" i="1"/>
  <c r="G1750" i="1"/>
  <c r="L1750" i="1"/>
  <c r="H1807" i="1"/>
  <c r="U1752" i="1"/>
  <c r="N1707" i="1"/>
  <c r="O1706" i="1"/>
  <c r="I1753" i="1"/>
  <c r="J1754" i="1" s="1"/>
  <c r="K1753" i="1"/>
  <c r="E1753" i="1" s="1"/>
  <c r="D1751" i="1"/>
  <c r="F1751" i="1" s="1"/>
  <c r="Y1809" i="1" l="1"/>
  <c r="X1809" i="1"/>
  <c r="R1808" i="1"/>
  <c r="A1810" i="1"/>
  <c r="H1809" i="1"/>
  <c r="Q1809" i="1"/>
  <c r="L1751" i="1"/>
  <c r="G1751" i="1"/>
  <c r="U1753" i="1"/>
  <c r="K1754" i="1"/>
  <c r="E1754" i="1" s="1"/>
  <c r="I1754" i="1"/>
  <c r="J1755" i="1" s="1"/>
  <c r="N1708" i="1"/>
  <c r="O1707" i="1"/>
  <c r="D1752" i="1"/>
  <c r="F1752" i="1" s="1"/>
  <c r="X1810" i="1" l="1"/>
  <c r="R1809" i="1"/>
  <c r="S1809" i="1" s="1"/>
  <c r="W1809" i="1"/>
  <c r="H1810" i="1"/>
  <c r="A1811" i="1"/>
  <c r="Q1810" i="1"/>
  <c r="Y1810" i="1"/>
  <c r="G1752" i="1"/>
  <c r="L1752" i="1"/>
  <c r="N1709" i="1"/>
  <c r="O1708" i="1"/>
  <c r="U1754" i="1"/>
  <c r="K1755" i="1"/>
  <c r="E1755" i="1" s="1"/>
  <c r="I1755" i="1"/>
  <c r="J1756" i="1" s="1"/>
  <c r="D1753" i="1"/>
  <c r="F1753" i="1" s="1"/>
  <c r="Y1811" i="1" l="1"/>
  <c r="R1810" i="1"/>
  <c r="S1810" i="1" s="1"/>
  <c r="W1810" i="1"/>
  <c r="H1811" i="1"/>
  <c r="A1812" i="1"/>
  <c r="Q1811" i="1"/>
  <c r="X1811" i="1"/>
  <c r="G1753" i="1"/>
  <c r="L1753" i="1"/>
  <c r="U1755" i="1"/>
  <c r="N1710" i="1"/>
  <c r="O1709" i="1"/>
  <c r="D1754" i="1"/>
  <c r="F1754" i="1" s="1"/>
  <c r="K1756" i="1"/>
  <c r="E1756" i="1" s="1"/>
  <c r="I1756" i="1"/>
  <c r="J1757" i="1" s="1"/>
  <c r="X1812" i="1" l="1"/>
  <c r="R1811" i="1"/>
  <c r="S1811" i="1" s="1"/>
  <c r="W1811" i="1"/>
  <c r="A1813" i="1"/>
  <c r="H1812" i="1"/>
  <c r="Q1812" i="1"/>
  <c r="Y1812" i="1"/>
  <c r="L1754" i="1"/>
  <c r="U1756" i="1"/>
  <c r="K1757" i="1"/>
  <c r="E1757" i="1" s="1"/>
  <c r="I1757" i="1"/>
  <c r="J1758" i="1" s="1"/>
  <c r="N1711" i="1"/>
  <c r="O1710" i="1"/>
  <c r="G1754" i="1"/>
  <c r="D1755" i="1"/>
  <c r="F1755" i="1" s="1"/>
  <c r="Y1813" i="1" l="1"/>
  <c r="A1814" i="1"/>
  <c r="H1813" i="1"/>
  <c r="Q1813" i="1"/>
  <c r="R1812" i="1"/>
  <c r="S1812" i="1" s="1"/>
  <c r="W1812" i="1"/>
  <c r="X1813" i="1"/>
  <c r="X1814" i="1" s="1"/>
  <c r="G1755" i="1"/>
  <c r="L1755" i="1"/>
  <c r="U1757" i="1"/>
  <c r="N1712" i="1"/>
  <c r="O1711" i="1"/>
  <c r="D1756" i="1"/>
  <c r="F1756" i="1" s="1"/>
  <c r="K1758" i="1"/>
  <c r="E1758" i="1" s="1"/>
  <c r="I1758" i="1"/>
  <c r="J1759" i="1" s="1"/>
  <c r="A1815" i="1" l="1"/>
  <c r="H1814" i="1"/>
  <c r="Q1814" i="1"/>
  <c r="W1813" i="1"/>
  <c r="R1813" i="1"/>
  <c r="S1813" i="1" s="1"/>
  <c r="Y1814" i="1"/>
  <c r="Y1815" i="1" s="1"/>
  <c r="L1756" i="1"/>
  <c r="I1759" i="1"/>
  <c r="J1760" i="1" s="1"/>
  <c r="K1759" i="1"/>
  <c r="E1759" i="1" s="1"/>
  <c r="G1756" i="1"/>
  <c r="N1713" i="1"/>
  <c r="O1712" i="1"/>
  <c r="U1758" i="1"/>
  <c r="D1757" i="1"/>
  <c r="F1757" i="1" s="1"/>
  <c r="R1814" i="1" l="1"/>
  <c r="S1814" i="1" s="1"/>
  <c r="W1814" i="1"/>
  <c r="A1816" i="1"/>
  <c r="H1815" i="1"/>
  <c r="Q1815" i="1"/>
  <c r="X1815" i="1"/>
  <c r="G1757" i="1"/>
  <c r="L1757" i="1"/>
  <c r="U1759" i="1"/>
  <c r="K1760" i="1"/>
  <c r="E1760" i="1" s="1"/>
  <c r="I1760" i="1"/>
  <c r="J1761" i="1" s="1"/>
  <c r="D1758" i="1"/>
  <c r="F1758" i="1" s="1"/>
  <c r="N1714" i="1"/>
  <c r="O1713" i="1"/>
  <c r="X1816" i="1" l="1"/>
  <c r="R1815" i="1"/>
  <c r="S1815" i="1" s="1"/>
  <c r="W1815" i="1"/>
  <c r="H1816" i="1"/>
  <c r="A1817" i="1"/>
  <c r="Q1816" i="1"/>
  <c r="Y1816" i="1"/>
  <c r="K1761" i="1"/>
  <c r="E1761" i="1" s="1"/>
  <c r="I1761" i="1"/>
  <c r="J1762" i="1" s="1"/>
  <c r="U1760" i="1"/>
  <c r="N1715" i="1"/>
  <c r="O1714" i="1"/>
  <c r="L1758" i="1"/>
  <c r="G1758" i="1"/>
  <c r="D1759" i="1"/>
  <c r="F1759" i="1" s="1"/>
  <c r="W1816" i="1" l="1"/>
  <c r="R1816" i="1"/>
  <c r="S1816" i="1" s="1"/>
  <c r="H1817" i="1"/>
  <c r="A1818" i="1"/>
  <c r="Q1817" i="1"/>
  <c r="Y1817" i="1"/>
  <c r="X1817" i="1"/>
  <c r="X1818" i="1" s="1"/>
  <c r="L1759" i="1"/>
  <c r="G1759" i="1"/>
  <c r="K1762" i="1"/>
  <c r="E1762" i="1" s="1"/>
  <c r="I1762" i="1"/>
  <c r="J1763" i="1" s="1"/>
  <c r="N1716" i="1"/>
  <c r="O1715" i="1"/>
  <c r="D1760" i="1"/>
  <c r="F1760" i="1" s="1"/>
  <c r="U1761" i="1"/>
  <c r="Y1818" i="1" l="1"/>
  <c r="W1817" i="1"/>
  <c r="R1817" i="1"/>
  <c r="S1817" i="1" s="1"/>
  <c r="H1818" i="1"/>
  <c r="A1819" i="1"/>
  <c r="Q1818" i="1"/>
  <c r="G1760" i="1"/>
  <c r="L1760" i="1"/>
  <c r="K1763" i="1"/>
  <c r="E1763" i="1" s="1"/>
  <c r="I1763" i="1"/>
  <c r="J1764" i="1" s="1"/>
  <c r="U1762" i="1"/>
  <c r="N1717" i="1"/>
  <c r="O1716" i="1"/>
  <c r="D1761" i="1"/>
  <c r="F1761" i="1" s="1"/>
  <c r="R1818" i="1" l="1"/>
  <c r="S1818" i="1" s="1"/>
  <c r="W1818" i="1"/>
  <c r="A1820" i="1"/>
  <c r="H1819" i="1"/>
  <c r="Q1819" i="1"/>
  <c r="Y1819" i="1"/>
  <c r="X1819" i="1"/>
  <c r="X1820" i="1" s="1"/>
  <c r="L1761" i="1"/>
  <c r="G1761" i="1"/>
  <c r="K1764" i="1"/>
  <c r="E1764" i="1" s="1"/>
  <c r="I1764" i="1"/>
  <c r="J1765" i="1" s="1"/>
  <c r="D1762" i="1"/>
  <c r="F1762" i="1" s="1"/>
  <c r="U1763" i="1"/>
  <c r="N1718" i="1"/>
  <c r="O1717" i="1"/>
  <c r="Y1820" i="1" l="1"/>
  <c r="H1820" i="1"/>
  <c r="A1821" i="1"/>
  <c r="Q1820" i="1"/>
  <c r="W1819" i="1"/>
  <c r="R1819" i="1"/>
  <c r="S1819" i="1" s="1"/>
  <c r="G1762" i="1"/>
  <c r="L1762" i="1"/>
  <c r="I1765" i="1"/>
  <c r="J1766" i="1" s="1"/>
  <c r="K1765" i="1"/>
  <c r="E1765" i="1" s="1"/>
  <c r="U1764" i="1"/>
  <c r="N1719" i="1"/>
  <c r="O1718" i="1"/>
  <c r="D1763" i="1"/>
  <c r="F1763" i="1" s="1"/>
  <c r="A1822" i="1" l="1"/>
  <c r="H1821" i="1"/>
  <c r="Q1821" i="1"/>
  <c r="Y1821" i="1"/>
  <c r="Y1822" i="1" s="1"/>
  <c r="W1820" i="1"/>
  <c r="R1820" i="1"/>
  <c r="S1820" i="1" s="1"/>
  <c r="X1821" i="1"/>
  <c r="X1822" i="1" s="1"/>
  <c r="L1763" i="1"/>
  <c r="G1763" i="1"/>
  <c r="D1764" i="1"/>
  <c r="F1764" i="1" s="1"/>
  <c r="U1765" i="1"/>
  <c r="N1720" i="1"/>
  <c r="O1719" i="1"/>
  <c r="K1766" i="1"/>
  <c r="E1766" i="1" s="1"/>
  <c r="I1766" i="1"/>
  <c r="J1767" i="1" s="1"/>
  <c r="R1821" i="1" l="1"/>
  <c r="S1821" i="1" s="1"/>
  <c r="W1821" i="1"/>
  <c r="H1822" i="1"/>
  <c r="A1823" i="1"/>
  <c r="Q1822" i="1"/>
  <c r="Y1823" i="1" s="1"/>
  <c r="G1764" i="1"/>
  <c r="L1764" i="1"/>
  <c r="N1721" i="1"/>
  <c r="O1720" i="1"/>
  <c r="D1765" i="1"/>
  <c r="F1765" i="1" s="1"/>
  <c r="K1767" i="1"/>
  <c r="E1767" i="1" s="1"/>
  <c r="I1767" i="1"/>
  <c r="J1768" i="1" s="1"/>
  <c r="U1766" i="1"/>
  <c r="A1824" i="1" l="1"/>
  <c r="H1823" i="1"/>
  <c r="Q1823" i="1"/>
  <c r="R1822" i="1"/>
  <c r="S1822" i="1" s="1"/>
  <c r="W1822" i="1"/>
  <c r="X1823" i="1"/>
  <c r="X1824" i="1" s="1"/>
  <c r="L1765" i="1"/>
  <c r="D1766" i="1"/>
  <c r="F1766" i="1" s="1"/>
  <c r="G1765" i="1"/>
  <c r="K1768" i="1"/>
  <c r="E1768" i="1" s="1"/>
  <c r="I1768" i="1"/>
  <c r="J1769" i="1" s="1"/>
  <c r="U1767" i="1"/>
  <c r="N1722" i="1"/>
  <c r="O1721" i="1"/>
  <c r="R1823" i="1" l="1"/>
  <c r="S1823" i="1" s="1"/>
  <c r="W1823" i="1"/>
  <c r="H1824" i="1"/>
  <c r="A1825" i="1"/>
  <c r="Q1824" i="1"/>
  <c r="Y1824" i="1"/>
  <c r="G1766" i="1"/>
  <c r="L1766" i="1"/>
  <c r="K1769" i="1"/>
  <c r="E1769" i="1" s="1"/>
  <c r="I1769" i="1"/>
  <c r="J1770" i="1" s="1"/>
  <c r="N1723" i="1"/>
  <c r="O1722" i="1"/>
  <c r="D1767" i="1"/>
  <c r="F1767" i="1" s="1"/>
  <c r="U1768" i="1"/>
  <c r="W1824" i="1" l="1"/>
  <c r="R1824" i="1"/>
  <c r="S1824" i="1" s="1"/>
  <c r="A1826" i="1"/>
  <c r="H1825" i="1"/>
  <c r="Q1825" i="1"/>
  <c r="Y1825" i="1"/>
  <c r="X1825" i="1"/>
  <c r="X1826" i="1" s="1"/>
  <c r="L1767" i="1"/>
  <c r="D1768" i="1"/>
  <c r="F1768" i="1" s="1"/>
  <c r="U1769" i="1"/>
  <c r="K1770" i="1"/>
  <c r="E1770" i="1" s="1"/>
  <c r="I1770" i="1"/>
  <c r="J1771" i="1" s="1"/>
  <c r="N1724" i="1"/>
  <c r="O1723" i="1"/>
  <c r="G1767" i="1"/>
  <c r="R1825" i="1" l="1"/>
  <c r="S1825" i="1" s="1"/>
  <c r="W1825" i="1"/>
  <c r="A1827" i="1"/>
  <c r="H1826" i="1"/>
  <c r="Q1826" i="1"/>
  <c r="X1827" i="1" s="1"/>
  <c r="Y1826" i="1"/>
  <c r="G1768" i="1"/>
  <c r="L1768" i="1"/>
  <c r="K1771" i="1"/>
  <c r="E1771" i="1" s="1"/>
  <c r="I1771" i="1"/>
  <c r="J1772" i="1" s="1"/>
  <c r="D1769" i="1"/>
  <c r="F1769" i="1" s="1"/>
  <c r="U1770" i="1"/>
  <c r="N1725" i="1"/>
  <c r="O1724" i="1"/>
  <c r="Y1827" i="1" l="1"/>
  <c r="R1826" i="1"/>
  <c r="S1826" i="1" s="1"/>
  <c r="W1826" i="1"/>
  <c r="A1828" i="1"/>
  <c r="H1827" i="1"/>
  <c r="Q1827" i="1"/>
  <c r="G1769" i="1"/>
  <c r="L1769" i="1"/>
  <c r="I1772" i="1"/>
  <c r="J1773" i="1" s="1"/>
  <c r="K1772" i="1"/>
  <c r="E1772" i="1" s="1"/>
  <c r="N1726" i="1"/>
  <c r="O1725" i="1"/>
  <c r="D1770" i="1"/>
  <c r="F1770" i="1" s="1"/>
  <c r="U1771" i="1"/>
  <c r="W1827" i="1" l="1"/>
  <c r="R1827" i="1"/>
  <c r="S1827" i="1" s="1"/>
  <c r="A1829" i="1"/>
  <c r="H1828" i="1"/>
  <c r="Q1828" i="1"/>
  <c r="Y1828" i="1"/>
  <c r="X1828" i="1"/>
  <c r="X1829" i="1" s="1"/>
  <c r="G1770" i="1"/>
  <c r="L1770" i="1"/>
  <c r="U1772" i="1"/>
  <c r="K1773" i="1"/>
  <c r="E1773" i="1" s="1"/>
  <c r="I1773" i="1"/>
  <c r="J1774" i="1" s="1"/>
  <c r="N1727" i="1"/>
  <c r="O1726" i="1"/>
  <c r="D1771" i="1"/>
  <c r="F1771" i="1" s="1"/>
  <c r="Y1829" i="1" l="1"/>
  <c r="H1829" i="1"/>
  <c r="A1830" i="1"/>
  <c r="Q1829" i="1"/>
  <c r="X1830" i="1" s="1"/>
  <c r="W1828" i="1"/>
  <c r="R1828" i="1"/>
  <c r="S1828" i="1" s="1"/>
  <c r="L1771" i="1"/>
  <c r="K1774" i="1"/>
  <c r="E1774" i="1" s="1"/>
  <c r="I1774" i="1"/>
  <c r="J1775" i="1" s="1"/>
  <c r="G1771" i="1"/>
  <c r="U1773" i="1"/>
  <c r="N1728" i="1"/>
  <c r="O1727" i="1"/>
  <c r="D1772" i="1"/>
  <c r="G1772" i="1" s="1"/>
  <c r="R1829" i="1" l="1"/>
  <c r="S1829" i="1" s="1"/>
  <c r="W1829" i="1"/>
  <c r="A1831" i="1"/>
  <c r="H1830" i="1"/>
  <c r="Q1830" i="1"/>
  <c r="Y1830" i="1"/>
  <c r="U1774" i="1"/>
  <c r="I1775" i="1"/>
  <c r="J1776" i="1" s="1"/>
  <c r="K1775" i="1"/>
  <c r="E1775" i="1" s="1"/>
  <c r="N1729" i="1"/>
  <c r="O1728" i="1"/>
  <c r="L1772" i="1"/>
  <c r="F1772" i="1"/>
  <c r="D1773" i="1"/>
  <c r="Y1831" i="1" l="1"/>
  <c r="W1830" i="1"/>
  <c r="R1830" i="1"/>
  <c r="S1830" i="1" s="1"/>
  <c r="A1832" i="1"/>
  <c r="H1831" i="1"/>
  <c r="Q1831" i="1"/>
  <c r="X1831" i="1"/>
  <c r="X1832" i="1" s="1"/>
  <c r="F1773" i="1"/>
  <c r="G1773" i="1"/>
  <c r="N1730" i="1"/>
  <c r="O1729" i="1"/>
  <c r="L1773" i="1"/>
  <c r="U1775" i="1"/>
  <c r="K1776" i="1"/>
  <c r="E1776" i="1" s="1"/>
  <c r="I1776" i="1"/>
  <c r="J1777" i="1" s="1"/>
  <c r="D1774" i="1"/>
  <c r="W1831" i="1" l="1"/>
  <c r="R1831" i="1"/>
  <c r="S1831" i="1" s="1"/>
  <c r="H1832" i="1"/>
  <c r="A1833" i="1"/>
  <c r="Q1832" i="1"/>
  <c r="Y1832" i="1"/>
  <c r="Y1833" i="1" s="1"/>
  <c r="F1774" i="1"/>
  <c r="L1774" i="1"/>
  <c r="D1775" i="1"/>
  <c r="G1774" i="1"/>
  <c r="K1777" i="1"/>
  <c r="E1777" i="1" s="1"/>
  <c r="I1777" i="1"/>
  <c r="J1778" i="1" s="1"/>
  <c r="U1776" i="1"/>
  <c r="N1731" i="1"/>
  <c r="O1730" i="1"/>
  <c r="W1832" i="1" l="1"/>
  <c r="R1832" i="1"/>
  <c r="S1832" i="1" s="1"/>
  <c r="A1834" i="1"/>
  <c r="H1833" i="1"/>
  <c r="Q1833" i="1"/>
  <c r="X1833" i="1"/>
  <c r="F1775" i="1"/>
  <c r="G1775" i="1"/>
  <c r="L1775" i="1"/>
  <c r="K1778" i="1"/>
  <c r="E1778" i="1" s="1"/>
  <c r="I1778" i="1"/>
  <c r="J1779" i="1" s="1"/>
  <c r="N1732" i="1"/>
  <c r="O1731" i="1"/>
  <c r="U1777" i="1"/>
  <c r="D1776" i="1"/>
  <c r="F1776" i="1" s="1"/>
  <c r="R1833" i="1" l="1"/>
  <c r="S1833" i="1" s="1"/>
  <c r="W1833" i="1"/>
  <c r="A1835" i="1"/>
  <c r="H1834" i="1"/>
  <c r="Q1834" i="1"/>
  <c r="X1834" i="1"/>
  <c r="X1835" i="1" s="1"/>
  <c r="Y1834" i="1"/>
  <c r="Y1835" i="1" s="1"/>
  <c r="G1776" i="1"/>
  <c r="L1776" i="1"/>
  <c r="K1779" i="1"/>
  <c r="E1779" i="1" s="1"/>
  <c r="I1779" i="1"/>
  <c r="J1780" i="1" s="1"/>
  <c r="U1778" i="1"/>
  <c r="D1777" i="1"/>
  <c r="F1777" i="1" s="1"/>
  <c r="N1733" i="1"/>
  <c r="O1732" i="1"/>
  <c r="R1834" i="1" l="1"/>
  <c r="S1834" i="1" s="1"/>
  <c r="W1834" i="1"/>
  <c r="A1836" i="1"/>
  <c r="H1835" i="1"/>
  <c r="Q1835" i="1"/>
  <c r="G1777" i="1"/>
  <c r="L1777" i="1"/>
  <c r="N1734" i="1"/>
  <c r="O1733" i="1"/>
  <c r="D1778" i="1"/>
  <c r="F1778" i="1" s="1"/>
  <c r="U1779" i="1"/>
  <c r="K1780" i="1"/>
  <c r="E1780" i="1" s="1"/>
  <c r="I1780" i="1"/>
  <c r="J1781" i="1" s="1"/>
  <c r="R1835" i="1" l="1"/>
  <c r="S1835" i="1" s="1"/>
  <c r="W1835" i="1"/>
  <c r="A1837" i="1"/>
  <c r="H1836" i="1"/>
  <c r="Q1836" i="1"/>
  <c r="Y1836" i="1"/>
  <c r="X1836" i="1"/>
  <c r="X1837" i="1" s="1"/>
  <c r="G1778" i="1"/>
  <c r="K1781" i="1"/>
  <c r="E1781" i="1" s="1"/>
  <c r="I1781" i="1"/>
  <c r="J1782" i="1" s="1"/>
  <c r="N1735" i="1"/>
  <c r="O1734" i="1"/>
  <c r="D1779" i="1"/>
  <c r="F1779" i="1" s="1"/>
  <c r="L1778" i="1"/>
  <c r="U1780" i="1"/>
  <c r="Y1837" i="1" l="1"/>
  <c r="W1836" i="1"/>
  <c r="R1836" i="1"/>
  <c r="S1836" i="1" s="1"/>
  <c r="A1838" i="1"/>
  <c r="H1837" i="1"/>
  <c r="Q1837" i="1"/>
  <c r="G1779" i="1"/>
  <c r="L1779" i="1"/>
  <c r="N1736" i="1"/>
  <c r="O1735" i="1"/>
  <c r="K1782" i="1"/>
  <c r="E1782" i="1" s="1"/>
  <c r="I1782" i="1"/>
  <c r="J1783" i="1" s="1"/>
  <c r="U1781" i="1"/>
  <c r="D1780" i="1"/>
  <c r="F1780" i="1" s="1"/>
  <c r="R1837" i="1" l="1"/>
  <c r="S1837" i="1" s="1"/>
  <c r="W1837" i="1"/>
  <c r="H1838" i="1"/>
  <c r="A1839" i="1"/>
  <c r="Q1838" i="1"/>
  <c r="Y1838" i="1"/>
  <c r="X1838" i="1"/>
  <c r="G1780" i="1"/>
  <c r="L1780" i="1"/>
  <c r="K1783" i="1"/>
  <c r="E1783" i="1" s="1"/>
  <c r="I1783" i="1"/>
  <c r="J1784" i="1" s="1"/>
  <c r="N1737" i="1"/>
  <c r="O1736" i="1"/>
  <c r="U1782" i="1"/>
  <c r="D1781" i="1"/>
  <c r="F1781" i="1" s="1"/>
  <c r="R1838" i="1" l="1"/>
  <c r="X1839" i="1"/>
  <c r="Y1839" i="1"/>
  <c r="A1840" i="1"/>
  <c r="H1839" i="1"/>
  <c r="Q1839" i="1"/>
  <c r="G1781" i="1"/>
  <c r="N1738" i="1"/>
  <c r="O1737" i="1"/>
  <c r="K1784" i="1"/>
  <c r="E1784" i="1" s="1"/>
  <c r="I1784" i="1"/>
  <c r="J1785" i="1" s="1"/>
  <c r="L1781" i="1"/>
  <c r="D1782" i="1"/>
  <c r="F1782" i="1" s="1"/>
  <c r="U1783" i="1"/>
  <c r="X1840" i="1" l="1"/>
  <c r="W1839" i="1"/>
  <c r="R1839" i="1"/>
  <c r="S1839" i="1" s="1"/>
  <c r="A1841" i="1"/>
  <c r="H1840" i="1"/>
  <c r="Q1840" i="1"/>
  <c r="Y1840" i="1"/>
  <c r="G1782" i="1"/>
  <c r="L1782" i="1"/>
  <c r="I1785" i="1"/>
  <c r="J1786" i="1" s="1"/>
  <c r="K1785" i="1"/>
  <c r="E1785" i="1" s="1"/>
  <c r="D1783" i="1"/>
  <c r="F1783" i="1" s="1"/>
  <c r="U1784" i="1"/>
  <c r="N1739" i="1"/>
  <c r="O1738" i="1"/>
  <c r="Y1841" i="1" l="1"/>
  <c r="W1840" i="1"/>
  <c r="R1840" i="1"/>
  <c r="S1840" i="1" s="1"/>
  <c r="H1841" i="1"/>
  <c r="A1842" i="1"/>
  <c r="Q1841" i="1"/>
  <c r="X1841" i="1"/>
  <c r="X1842" i="1" s="1"/>
  <c r="L1783" i="1"/>
  <c r="G1783" i="1"/>
  <c r="U1785" i="1"/>
  <c r="N1740" i="1"/>
  <c r="O1739" i="1"/>
  <c r="K1786" i="1"/>
  <c r="E1786" i="1" s="1"/>
  <c r="I1786" i="1"/>
  <c r="J1787" i="1" s="1"/>
  <c r="D1784" i="1"/>
  <c r="F1784" i="1" s="1"/>
  <c r="H1842" i="1" l="1"/>
  <c r="A1843" i="1"/>
  <c r="Q1842" i="1"/>
  <c r="W1841" i="1"/>
  <c r="R1841" i="1"/>
  <c r="S1841" i="1" s="1"/>
  <c r="Y1842" i="1"/>
  <c r="G1784" i="1"/>
  <c r="L1784" i="1"/>
  <c r="U1786" i="1"/>
  <c r="N1741" i="1"/>
  <c r="O1740" i="1"/>
  <c r="I1787" i="1"/>
  <c r="J1788" i="1" s="1"/>
  <c r="K1787" i="1"/>
  <c r="E1787" i="1" s="1"/>
  <c r="D1785" i="1"/>
  <c r="F1785" i="1" s="1"/>
  <c r="R1842" i="1" l="1"/>
  <c r="S1842" i="1" s="1"/>
  <c r="W1842" i="1"/>
  <c r="Y1843" i="1"/>
  <c r="A1844" i="1"/>
  <c r="H1843" i="1"/>
  <c r="Q1843" i="1"/>
  <c r="X1843" i="1"/>
  <c r="X1844" i="1" s="1"/>
  <c r="G1785" i="1"/>
  <c r="U1787" i="1"/>
  <c r="K1788" i="1"/>
  <c r="E1788" i="1" s="1"/>
  <c r="I1788" i="1"/>
  <c r="J1789" i="1" s="1"/>
  <c r="L1785" i="1"/>
  <c r="N1742" i="1"/>
  <c r="O1741" i="1"/>
  <c r="D1786" i="1"/>
  <c r="F1786" i="1" s="1"/>
  <c r="A1845" i="1" l="1"/>
  <c r="H1844" i="1"/>
  <c r="Q1844" i="1"/>
  <c r="R1843" i="1"/>
  <c r="S1843" i="1" s="1"/>
  <c r="W1843" i="1"/>
  <c r="Y1844" i="1"/>
  <c r="Y1845" i="1" s="1"/>
  <c r="G1786" i="1"/>
  <c r="L1786" i="1"/>
  <c r="K1789" i="1"/>
  <c r="E1789" i="1" s="1"/>
  <c r="I1789" i="1"/>
  <c r="J1790" i="1" s="1"/>
  <c r="U1788" i="1"/>
  <c r="N1743" i="1"/>
  <c r="O1742" i="1"/>
  <c r="D1787" i="1"/>
  <c r="F1787" i="1" s="1"/>
  <c r="W1844" i="1" l="1"/>
  <c r="R1844" i="1"/>
  <c r="S1844" i="1" s="1"/>
  <c r="H1845" i="1"/>
  <c r="A1846" i="1"/>
  <c r="Q1845" i="1"/>
  <c r="X1845" i="1"/>
  <c r="G1787" i="1"/>
  <c r="L1787" i="1"/>
  <c r="D1788" i="1"/>
  <c r="F1788" i="1" s="1"/>
  <c r="K1790" i="1"/>
  <c r="E1790" i="1" s="1"/>
  <c r="I1790" i="1"/>
  <c r="J1791" i="1" s="1"/>
  <c r="U1789" i="1"/>
  <c r="N1744" i="1"/>
  <c r="O1743" i="1"/>
  <c r="R1845" i="1" l="1"/>
  <c r="S1845" i="1" s="1"/>
  <c r="W1845" i="1"/>
  <c r="H1846" i="1"/>
  <c r="A1847" i="1"/>
  <c r="Q1846" i="1"/>
  <c r="X1846" i="1"/>
  <c r="Y1846" i="1"/>
  <c r="Y1847" i="1" s="1"/>
  <c r="L1788" i="1"/>
  <c r="G1788" i="1"/>
  <c r="K1791" i="1"/>
  <c r="E1791" i="1" s="1"/>
  <c r="I1791" i="1"/>
  <c r="J1792" i="1" s="1"/>
  <c r="U1790" i="1"/>
  <c r="N1745" i="1"/>
  <c r="O1744" i="1"/>
  <c r="D1789" i="1"/>
  <c r="F1789" i="1" s="1"/>
  <c r="X1847" i="1" l="1"/>
  <c r="R1846" i="1"/>
  <c r="S1846" i="1" s="1"/>
  <c r="W1846" i="1"/>
  <c r="A1848" i="1"/>
  <c r="H1847" i="1"/>
  <c r="Q1847" i="1"/>
  <c r="L1789" i="1"/>
  <c r="G1789" i="1"/>
  <c r="U1791" i="1"/>
  <c r="D1790" i="1"/>
  <c r="F1790" i="1" s="1"/>
  <c r="K1792" i="1"/>
  <c r="E1792" i="1" s="1"/>
  <c r="I1792" i="1"/>
  <c r="J1793" i="1" s="1"/>
  <c r="N1746" i="1"/>
  <c r="O1745" i="1"/>
  <c r="A1849" i="1" l="1"/>
  <c r="H1848" i="1"/>
  <c r="Q1848" i="1"/>
  <c r="W1847" i="1"/>
  <c r="R1847" i="1"/>
  <c r="S1847" i="1" s="1"/>
  <c r="Y1848" i="1"/>
  <c r="Y1849" i="1" s="1"/>
  <c r="X1848" i="1"/>
  <c r="X1849" i="1" s="1"/>
  <c r="G1790" i="1"/>
  <c r="L1790" i="1"/>
  <c r="N1747" i="1"/>
  <c r="O1746" i="1"/>
  <c r="K1793" i="1"/>
  <c r="E1793" i="1" s="1"/>
  <c r="I1793" i="1"/>
  <c r="J1794" i="1" s="1"/>
  <c r="D1791" i="1"/>
  <c r="F1791" i="1" s="1"/>
  <c r="U1792" i="1"/>
  <c r="R1848" i="1" l="1"/>
  <c r="S1848" i="1" s="1"/>
  <c r="W1848" i="1"/>
  <c r="A1850" i="1"/>
  <c r="H1849" i="1"/>
  <c r="Q1849" i="1"/>
  <c r="G1791" i="1"/>
  <c r="K1794" i="1"/>
  <c r="E1794" i="1" s="1"/>
  <c r="I1794" i="1"/>
  <c r="J1795" i="1" s="1"/>
  <c r="N1748" i="1"/>
  <c r="O1747" i="1"/>
  <c r="U1793" i="1"/>
  <c r="D1792" i="1"/>
  <c r="F1792" i="1" s="1"/>
  <c r="L1791" i="1"/>
  <c r="R1849" i="1" l="1"/>
  <c r="S1849" i="1" s="1"/>
  <c r="W1849" i="1"/>
  <c r="A1851" i="1"/>
  <c r="H1850" i="1"/>
  <c r="Q1850" i="1"/>
  <c r="X1850" i="1"/>
  <c r="Y1850" i="1"/>
  <c r="Y1851" i="1" s="1"/>
  <c r="L1792" i="1"/>
  <c r="G1792" i="1"/>
  <c r="N1749" i="1"/>
  <c r="O1748" i="1"/>
  <c r="I1795" i="1"/>
  <c r="J1796" i="1" s="1"/>
  <c r="K1795" i="1"/>
  <c r="E1795" i="1" s="1"/>
  <c r="U1794" i="1"/>
  <c r="D1793" i="1"/>
  <c r="F1793" i="1" s="1"/>
  <c r="X1851" i="1" l="1"/>
  <c r="R1850" i="1"/>
  <c r="S1850" i="1" s="1"/>
  <c r="W1850" i="1"/>
  <c r="A1852" i="1"/>
  <c r="H1851" i="1"/>
  <c r="Q1851" i="1"/>
  <c r="Y1852" i="1" s="1"/>
  <c r="G1793" i="1"/>
  <c r="L1793" i="1"/>
  <c r="U1795" i="1"/>
  <c r="K1796" i="1"/>
  <c r="E1796" i="1" s="1"/>
  <c r="I1796" i="1"/>
  <c r="J1797" i="1" s="1"/>
  <c r="D1794" i="1"/>
  <c r="F1794" i="1" s="1"/>
  <c r="N1750" i="1"/>
  <c r="O1749" i="1"/>
  <c r="A1853" i="1" l="1"/>
  <c r="H1852" i="1"/>
  <c r="Q1852" i="1"/>
  <c r="R1851" i="1"/>
  <c r="S1851" i="1" s="1"/>
  <c r="W1851" i="1"/>
  <c r="X1852" i="1"/>
  <c r="X1853" i="1" s="1"/>
  <c r="L1794" i="1"/>
  <c r="N1751" i="1"/>
  <c r="O1750" i="1"/>
  <c r="K1797" i="1"/>
  <c r="E1797" i="1" s="1"/>
  <c r="I1797" i="1"/>
  <c r="J1798" i="1" s="1"/>
  <c r="U1796" i="1"/>
  <c r="G1794" i="1"/>
  <c r="D1795" i="1"/>
  <c r="F1795" i="1" s="1"/>
  <c r="R1852" i="1" l="1"/>
  <c r="S1852" i="1" s="1"/>
  <c r="W1852" i="1"/>
  <c r="A1854" i="1"/>
  <c r="H1853" i="1"/>
  <c r="Q1853" i="1"/>
  <c r="Y1853" i="1"/>
  <c r="G1795" i="1"/>
  <c r="L1795" i="1"/>
  <c r="I1798" i="1"/>
  <c r="J1799" i="1" s="1"/>
  <c r="K1798" i="1"/>
  <c r="E1798" i="1" s="1"/>
  <c r="U1797" i="1"/>
  <c r="D1796" i="1"/>
  <c r="F1796" i="1" s="1"/>
  <c r="N1752" i="1"/>
  <c r="O1751" i="1"/>
  <c r="R1853" i="1" l="1"/>
  <c r="S1853" i="1" s="1"/>
  <c r="W1853" i="1"/>
  <c r="H1854" i="1"/>
  <c r="A1855" i="1"/>
  <c r="Q1854" i="1"/>
  <c r="Y1854" i="1"/>
  <c r="X1854" i="1"/>
  <c r="X1855" i="1" s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Y1855" i="1" l="1"/>
  <c r="W1854" i="1"/>
  <c r="R1854" i="1"/>
  <c r="S1854" i="1" s="1"/>
  <c r="H1855" i="1"/>
  <c r="A1856" i="1"/>
  <c r="Q1855" i="1"/>
  <c r="G1797" i="1"/>
  <c r="U1799" i="1"/>
  <c r="F1797" i="1"/>
  <c r="N1754" i="1"/>
  <c r="O1753" i="1"/>
  <c r="K1800" i="1"/>
  <c r="E1800" i="1" s="1"/>
  <c r="I1800" i="1"/>
  <c r="J1801" i="1" s="1"/>
  <c r="D1798" i="1"/>
  <c r="L1798" i="1" s="1"/>
  <c r="W1855" i="1" l="1"/>
  <c r="R1855" i="1"/>
  <c r="S1855" i="1" s="1"/>
  <c r="A1857" i="1"/>
  <c r="H1856" i="1"/>
  <c r="Q1856" i="1"/>
  <c r="Y1856" i="1"/>
  <c r="X1856" i="1"/>
  <c r="X1857" i="1" s="1"/>
  <c r="G1798" i="1"/>
  <c r="F1798" i="1"/>
  <c r="D1799" i="1"/>
  <c r="U1800" i="1"/>
  <c r="N1755" i="1"/>
  <c r="O1754" i="1"/>
  <c r="K1801" i="1"/>
  <c r="E1801" i="1" s="1"/>
  <c r="I1801" i="1"/>
  <c r="J1802" i="1" s="1"/>
  <c r="R1856" i="1" l="1"/>
  <c r="S1856" i="1" s="1"/>
  <c r="W1856" i="1"/>
  <c r="Y1857" i="1"/>
  <c r="A1858" i="1"/>
  <c r="H1857" i="1"/>
  <c r="Q1857" i="1"/>
  <c r="F1799" i="1"/>
  <c r="D1800" i="1"/>
  <c r="G1800" i="1" s="1"/>
  <c r="N1756" i="1"/>
  <c r="O1755" i="1"/>
  <c r="K1802" i="1"/>
  <c r="E1802" i="1" s="1"/>
  <c r="I1802" i="1"/>
  <c r="J1803" i="1" s="1"/>
  <c r="G1799" i="1"/>
  <c r="L1799" i="1"/>
  <c r="U1801" i="1"/>
  <c r="Y1858" i="1" l="1"/>
  <c r="W1857" i="1"/>
  <c r="R1857" i="1"/>
  <c r="S1857" i="1" s="1"/>
  <c r="A1859" i="1"/>
  <c r="H1858" i="1"/>
  <c r="Q1858" i="1"/>
  <c r="X1858" i="1"/>
  <c r="X1859" i="1" s="1"/>
  <c r="L1800" i="1"/>
  <c r="F1800" i="1"/>
  <c r="D1801" i="1"/>
  <c r="G1801" i="1" s="1"/>
  <c r="I1803" i="1"/>
  <c r="J1804" i="1" s="1"/>
  <c r="K1803" i="1"/>
  <c r="E1803" i="1" s="1"/>
  <c r="U1802" i="1"/>
  <c r="N1757" i="1"/>
  <c r="O1756" i="1"/>
  <c r="R1858" i="1" l="1"/>
  <c r="S1858" i="1" s="1"/>
  <c r="W1858" i="1"/>
  <c r="A1860" i="1"/>
  <c r="H1859" i="1"/>
  <c r="Q1859" i="1"/>
  <c r="Y1859" i="1"/>
  <c r="L1801" i="1"/>
  <c r="F1801" i="1"/>
  <c r="D1802" i="1"/>
  <c r="N1758" i="1"/>
  <c r="O1757" i="1"/>
  <c r="K1804" i="1"/>
  <c r="E1804" i="1" s="1"/>
  <c r="I1804" i="1"/>
  <c r="J1805" i="1" s="1"/>
  <c r="U1803" i="1"/>
  <c r="Y1860" i="1" l="1"/>
  <c r="W1859" i="1"/>
  <c r="R1859" i="1"/>
  <c r="S1859" i="1" s="1"/>
  <c r="H1860" i="1"/>
  <c r="A1861" i="1"/>
  <c r="Q1860" i="1"/>
  <c r="X1860" i="1"/>
  <c r="F1802" i="1"/>
  <c r="N1759" i="1"/>
  <c r="O1758" i="1"/>
  <c r="L1802" i="1"/>
  <c r="G1802" i="1"/>
  <c r="U1804" i="1"/>
  <c r="D1803" i="1"/>
  <c r="K1805" i="1"/>
  <c r="E1805" i="1" s="1"/>
  <c r="I1805" i="1"/>
  <c r="J1806" i="1" s="1"/>
  <c r="W1860" i="1" l="1"/>
  <c r="R1860" i="1"/>
  <c r="S1860" i="1" s="1"/>
  <c r="A1862" i="1"/>
  <c r="H1861" i="1"/>
  <c r="Q1861" i="1"/>
  <c r="X1861" i="1"/>
  <c r="X1862" i="1" s="1"/>
  <c r="Y1861" i="1"/>
  <c r="Y1862" i="1" s="1"/>
  <c r="F1803" i="1"/>
  <c r="K1806" i="1"/>
  <c r="E1806" i="1" s="1"/>
  <c r="I1806" i="1"/>
  <c r="J1807" i="1" s="1"/>
  <c r="U1805" i="1"/>
  <c r="D1804" i="1"/>
  <c r="L1803" i="1"/>
  <c r="G1803" i="1"/>
  <c r="N1760" i="1"/>
  <c r="O1759" i="1"/>
  <c r="R1861" i="1" l="1"/>
  <c r="S1861" i="1" s="1"/>
  <c r="W1861" i="1"/>
  <c r="A1863" i="1"/>
  <c r="H1862" i="1"/>
  <c r="Q1862" i="1"/>
  <c r="F1804" i="1"/>
  <c r="L1804" i="1"/>
  <c r="G1804" i="1"/>
  <c r="K1807" i="1"/>
  <c r="E1807" i="1" s="1"/>
  <c r="I1807" i="1"/>
  <c r="N1761" i="1"/>
  <c r="O1760" i="1"/>
  <c r="D1805" i="1"/>
  <c r="U1806" i="1"/>
  <c r="W1862" i="1" l="1"/>
  <c r="R1862" i="1"/>
  <c r="S1862" i="1" s="1"/>
  <c r="H1863" i="1"/>
  <c r="A1864" i="1"/>
  <c r="Q1863" i="1"/>
  <c r="X1863" i="1"/>
  <c r="Y1863" i="1"/>
  <c r="K1808" i="1"/>
  <c r="J1808" i="1"/>
  <c r="I1808" i="1"/>
  <c r="F1805" i="1"/>
  <c r="G1805" i="1"/>
  <c r="L1805" i="1"/>
  <c r="N1762" i="1"/>
  <c r="O1761" i="1"/>
  <c r="D1806" i="1"/>
  <c r="U1807" i="1"/>
  <c r="X1864" i="1" l="1"/>
  <c r="R1863" i="1"/>
  <c r="S1863" i="1" s="1"/>
  <c r="W1863" i="1"/>
  <c r="H1864" i="1"/>
  <c r="A1865" i="1"/>
  <c r="Q1864" i="1"/>
  <c r="Y1864" i="1"/>
  <c r="J1809" i="1"/>
  <c r="K1809" i="1"/>
  <c r="I1809" i="1"/>
  <c r="U1808" i="1"/>
  <c r="E1808" i="1"/>
  <c r="F1806" i="1"/>
  <c r="N1763" i="1"/>
  <c r="O1762" i="1"/>
  <c r="L1806" i="1"/>
  <c r="D1807" i="1"/>
  <c r="G1806" i="1"/>
  <c r="R1864" i="1" l="1"/>
  <c r="S1864" i="1" s="1"/>
  <c r="W1864" i="1"/>
  <c r="Y1865" i="1"/>
  <c r="H1865" i="1"/>
  <c r="A1866" i="1"/>
  <c r="Q1865" i="1"/>
  <c r="X1865" i="1"/>
  <c r="J1810" i="1"/>
  <c r="I1810" i="1"/>
  <c r="K1810" i="1"/>
  <c r="F1807" i="1"/>
  <c r="E1809" i="1"/>
  <c r="U1809" i="1"/>
  <c r="D1808" i="1"/>
  <c r="L1807" i="1"/>
  <c r="G1807" i="1"/>
  <c r="N1764" i="1"/>
  <c r="O1763" i="1"/>
  <c r="X1866" i="1" l="1"/>
  <c r="W1865" i="1"/>
  <c r="R1865" i="1"/>
  <c r="S1865" i="1" s="1"/>
  <c r="H1866" i="1"/>
  <c r="A1867" i="1"/>
  <c r="Q1866" i="1"/>
  <c r="Y1866" i="1"/>
  <c r="F1808" i="1"/>
  <c r="D1809" i="1"/>
  <c r="K1811" i="1"/>
  <c r="E1810" i="1"/>
  <c r="U1810" i="1"/>
  <c r="J1811" i="1"/>
  <c r="I1811" i="1"/>
  <c r="G1808" i="1"/>
  <c r="L1808" i="1"/>
  <c r="N1765" i="1"/>
  <c r="O1764" i="1"/>
  <c r="R1866" i="1" l="1"/>
  <c r="S1866" i="1" s="1"/>
  <c r="W1866" i="1"/>
  <c r="H1867" i="1"/>
  <c r="A1868" i="1"/>
  <c r="Q1867" i="1"/>
  <c r="Y1867" i="1"/>
  <c r="X1867" i="1"/>
  <c r="X1868" i="1" s="1"/>
  <c r="F1809" i="1"/>
  <c r="L1809" i="1"/>
  <c r="K1812" i="1"/>
  <c r="J1812" i="1"/>
  <c r="I1812" i="1"/>
  <c r="D1810" i="1"/>
  <c r="U1811" i="1"/>
  <c r="E1811" i="1"/>
  <c r="G1809" i="1"/>
  <c r="N1766" i="1"/>
  <c r="O1765" i="1"/>
  <c r="Y1868" i="1" l="1"/>
  <c r="W1867" i="1"/>
  <c r="R1867" i="1"/>
  <c r="S1867" i="1" s="1"/>
  <c r="H1868" i="1"/>
  <c r="A1869" i="1"/>
  <c r="Q1868" i="1"/>
  <c r="U1812" i="1"/>
  <c r="F1810" i="1"/>
  <c r="G1810" i="1"/>
  <c r="D1811" i="1"/>
  <c r="K1813" i="1"/>
  <c r="J1813" i="1"/>
  <c r="I1813" i="1"/>
  <c r="L1810" i="1"/>
  <c r="E1812" i="1"/>
  <c r="N1767" i="1"/>
  <c r="O1766" i="1"/>
  <c r="A1870" i="1" l="1"/>
  <c r="H1869" i="1"/>
  <c r="Q1869" i="1"/>
  <c r="W1868" i="1"/>
  <c r="R1868" i="1"/>
  <c r="S1868" i="1" s="1"/>
  <c r="Y1869" i="1"/>
  <c r="X1869" i="1"/>
  <c r="F1811" i="1"/>
  <c r="L1811" i="1"/>
  <c r="G1811" i="1"/>
  <c r="U1813" i="1"/>
  <c r="E1813" i="1"/>
  <c r="D1812" i="1"/>
  <c r="I1814" i="1"/>
  <c r="J1814" i="1"/>
  <c r="K1814" i="1"/>
  <c r="N1768" i="1"/>
  <c r="O1767" i="1"/>
  <c r="A1871" i="1" l="1"/>
  <c r="H1870" i="1"/>
  <c r="Q1870" i="1"/>
  <c r="Y1870" i="1"/>
  <c r="Y1871" i="1" s="1"/>
  <c r="R1869" i="1"/>
  <c r="X1870" i="1"/>
  <c r="X1871" i="1" s="1"/>
  <c r="F1812" i="1"/>
  <c r="L1812" i="1"/>
  <c r="G1812" i="1"/>
  <c r="K1815" i="1"/>
  <c r="E1814" i="1"/>
  <c r="U1814" i="1"/>
  <c r="D1813" i="1"/>
  <c r="J1815" i="1"/>
  <c r="I1815" i="1"/>
  <c r="N1769" i="1"/>
  <c r="O1768" i="1"/>
  <c r="R1870" i="1" l="1"/>
  <c r="S1870" i="1" s="1"/>
  <c r="W1870" i="1"/>
  <c r="A1872" i="1"/>
  <c r="H1871" i="1"/>
  <c r="Q1871" i="1"/>
  <c r="X1872" i="1" s="1"/>
  <c r="F1813" i="1"/>
  <c r="L1813" i="1"/>
  <c r="G1813" i="1"/>
  <c r="U1815" i="1"/>
  <c r="E1815" i="1"/>
  <c r="D1814" i="1"/>
  <c r="K1816" i="1"/>
  <c r="I1816" i="1"/>
  <c r="J1816" i="1"/>
  <c r="N1770" i="1"/>
  <c r="O1769" i="1"/>
  <c r="H1872" i="1" l="1"/>
  <c r="A1873" i="1"/>
  <c r="Q1872" i="1"/>
  <c r="R1871" i="1"/>
  <c r="S1871" i="1" s="1"/>
  <c r="W1871" i="1"/>
  <c r="Y1872" i="1"/>
  <c r="F1814" i="1"/>
  <c r="E1816" i="1"/>
  <c r="G1814" i="1"/>
  <c r="L1814" i="1"/>
  <c r="D1815" i="1"/>
  <c r="J1817" i="1"/>
  <c r="I1817" i="1"/>
  <c r="K1817" i="1"/>
  <c r="U1816" i="1"/>
  <c r="N1771" i="1"/>
  <c r="O1770" i="1"/>
  <c r="Y1873" i="1" l="1"/>
  <c r="W1872" i="1"/>
  <c r="R1872" i="1"/>
  <c r="S1872" i="1" s="1"/>
  <c r="A1874" i="1"/>
  <c r="H1873" i="1"/>
  <c r="Q1873" i="1"/>
  <c r="X1873" i="1"/>
  <c r="F1815" i="1"/>
  <c r="L1815" i="1"/>
  <c r="G1815" i="1"/>
  <c r="E1817" i="1"/>
  <c r="U1817" i="1"/>
  <c r="J1818" i="1"/>
  <c r="I1818" i="1"/>
  <c r="K1818" i="1"/>
  <c r="D1816" i="1"/>
  <c r="N1772" i="1"/>
  <c r="O1771" i="1"/>
  <c r="X1874" i="1" l="1"/>
  <c r="W1873" i="1"/>
  <c r="R1873" i="1"/>
  <c r="S1873" i="1" s="1"/>
  <c r="H1874" i="1"/>
  <c r="Q1874" i="1"/>
  <c r="A1875" i="1"/>
  <c r="Y1874" i="1"/>
  <c r="Y1875" i="1" s="1"/>
  <c r="I1819" i="1"/>
  <c r="K1819" i="1"/>
  <c r="J1819" i="1"/>
  <c r="D1817" i="1"/>
  <c r="F1816" i="1"/>
  <c r="G1816" i="1"/>
  <c r="L1816" i="1"/>
  <c r="E1818" i="1"/>
  <c r="U1818" i="1"/>
  <c r="N1773" i="1"/>
  <c r="O1772" i="1"/>
  <c r="R1874" i="1" l="1"/>
  <c r="S1874" i="1" s="1"/>
  <c r="W1874" i="1"/>
  <c r="H1875" i="1"/>
  <c r="Q1875" i="1"/>
  <c r="A1876" i="1"/>
  <c r="X1875" i="1"/>
  <c r="F1817" i="1"/>
  <c r="G1817" i="1"/>
  <c r="L1817" i="1"/>
  <c r="D1818" i="1"/>
  <c r="E1819" i="1"/>
  <c r="U1819" i="1"/>
  <c r="I1820" i="1"/>
  <c r="J1820" i="1"/>
  <c r="K1820" i="1"/>
  <c r="N1774" i="1"/>
  <c r="O1773" i="1"/>
  <c r="Q1876" i="1" l="1"/>
  <c r="A1877" i="1"/>
  <c r="H1876" i="1"/>
  <c r="R1875" i="1"/>
  <c r="S1875" i="1" s="1"/>
  <c r="Y1876" i="1"/>
  <c r="X1876" i="1"/>
  <c r="W1875" i="1"/>
  <c r="F1818" i="1"/>
  <c r="G1818" i="1"/>
  <c r="D1819" i="1"/>
  <c r="E1820" i="1"/>
  <c r="U1820" i="1"/>
  <c r="L1818" i="1"/>
  <c r="K1821" i="1"/>
  <c r="I1821" i="1"/>
  <c r="J1821" i="1"/>
  <c r="N1775" i="1"/>
  <c r="O1774" i="1"/>
  <c r="A1878" i="1" l="1"/>
  <c r="Q1877" i="1"/>
  <c r="H1877" i="1"/>
  <c r="R1876" i="1"/>
  <c r="S1876" i="1" s="1"/>
  <c r="Y1877" i="1"/>
  <c r="X1877" i="1"/>
  <c r="W1876" i="1"/>
  <c r="F1819" i="1"/>
  <c r="G1819" i="1"/>
  <c r="E1821" i="1"/>
  <c r="U1821" i="1"/>
  <c r="D1820" i="1"/>
  <c r="L1819" i="1"/>
  <c r="J1822" i="1"/>
  <c r="I1822" i="1"/>
  <c r="K1822" i="1"/>
  <c r="N1776" i="1"/>
  <c r="O1775" i="1"/>
  <c r="Y1878" i="1" l="1"/>
  <c r="R1877" i="1"/>
  <c r="S1877" i="1" s="1"/>
  <c r="W1877" i="1"/>
  <c r="X1878" i="1"/>
  <c r="H1878" i="1"/>
  <c r="A1879" i="1"/>
  <c r="Q1878" i="1"/>
  <c r="F1820" i="1"/>
  <c r="L1820" i="1"/>
  <c r="E1822" i="1"/>
  <c r="U1822" i="1"/>
  <c r="G1820" i="1"/>
  <c r="K1823" i="1"/>
  <c r="J1823" i="1"/>
  <c r="I1823" i="1"/>
  <c r="D1821" i="1"/>
  <c r="N1777" i="1"/>
  <c r="O1776" i="1"/>
  <c r="Y1879" i="1" l="1"/>
  <c r="R1878" i="1"/>
  <c r="S1878" i="1" s="1"/>
  <c r="X1879" i="1"/>
  <c r="W1878" i="1"/>
  <c r="A1880" i="1"/>
  <c r="Q1879" i="1"/>
  <c r="H1879" i="1"/>
  <c r="F1821" i="1"/>
  <c r="G1821" i="1"/>
  <c r="L1821" i="1"/>
  <c r="U1823" i="1"/>
  <c r="E1823" i="1"/>
  <c r="D1822" i="1"/>
  <c r="K1824" i="1"/>
  <c r="J1824" i="1"/>
  <c r="I1824" i="1"/>
  <c r="N1778" i="1"/>
  <c r="O1777" i="1"/>
  <c r="W1879" i="1" l="1"/>
  <c r="X1880" i="1"/>
  <c r="Y1880" i="1"/>
  <c r="R1879" i="1"/>
  <c r="S1879" i="1" s="1"/>
  <c r="A1881" i="1"/>
  <c r="H1880" i="1"/>
  <c r="Q1880" i="1"/>
  <c r="F1822" i="1"/>
  <c r="L1822" i="1"/>
  <c r="U1824" i="1"/>
  <c r="E1824" i="1"/>
  <c r="G1822" i="1"/>
  <c r="D1823" i="1"/>
  <c r="K1825" i="1"/>
  <c r="J1825" i="1"/>
  <c r="I1825" i="1"/>
  <c r="N1779" i="1"/>
  <c r="O1778" i="1"/>
  <c r="Q1881" i="1" l="1"/>
  <c r="A1882" i="1"/>
  <c r="H1881" i="1"/>
  <c r="W1880" i="1"/>
  <c r="R1880" i="1"/>
  <c r="S1880" i="1" s="1"/>
  <c r="Y1881" i="1"/>
  <c r="X1881" i="1"/>
  <c r="F1823" i="1"/>
  <c r="E1825" i="1"/>
  <c r="L1823" i="1"/>
  <c r="G1823" i="1"/>
  <c r="I1826" i="1"/>
  <c r="J1826" i="1"/>
  <c r="K1826" i="1"/>
  <c r="D1824" i="1"/>
  <c r="U1825" i="1"/>
  <c r="N1780" i="1"/>
  <c r="O1779" i="1"/>
  <c r="H1882" i="1" l="1"/>
  <c r="Q1882" i="1"/>
  <c r="A1883" i="1"/>
  <c r="W1881" i="1"/>
  <c r="Y1882" i="1"/>
  <c r="R1881" i="1"/>
  <c r="S1881" i="1" s="1"/>
  <c r="X1882" i="1"/>
  <c r="F1824" i="1"/>
  <c r="G1824" i="1"/>
  <c r="L1824" i="1"/>
  <c r="E1826" i="1"/>
  <c r="U1826" i="1"/>
  <c r="K1827" i="1"/>
  <c r="I1827" i="1"/>
  <c r="J1827" i="1"/>
  <c r="D1825" i="1"/>
  <c r="N1781" i="1"/>
  <c r="O1780" i="1"/>
  <c r="A1884" i="1" l="1"/>
  <c r="H1883" i="1"/>
  <c r="Q1883" i="1"/>
  <c r="W1882" i="1"/>
  <c r="Y1883" i="1"/>
  <c r="R1882" i="1"/>
  <c r="S1882" i="1" s="1"/>
  <c r="X1883" i="1"/>
  <c r="E1827" i="1"/>
  <c r="U1827" i="1"/>
  <c r="J1828" i="1"/>
  <c r="K1828" i="1"/>
  <c r="I1828" i="1"/>
  <c r="F1825" i="1"/>
  <c r="L1825" i="1"/>
  <c r="G1825" i="1"/>
  <c r="D1826" i="1"/>
  <c r="G1826" i="1" s="1"/>
  <c r="N1782" i="1"/>
  <c r="O1781" i="1"/>
  <c r="R1883" i="1" l="1"/>
  <c r="S1883" i="1" s="1"/>
  <c r="W1883" i="1"/>
  <c r="X1884" i="1"/>
  <c r="Y1884" i="1"/>
  <c r="A1885" i="1"/>
  <c r="Q1884" i="1"/>
  <c r="H1884" i="1"/>
  <c r="D1827" i="1"/>
  <c r="L1827" i="1" s="1"/>
  <c r="L1826" i="1"/>
  <c r="F1826" i="1"/>
  <c r="J1829" i="1"/>
  <c r="K1829" i="1"/>
  <c r="I1829" i="1"/>
  <c r="E1828" i="1"/>
  <c r="U1828" i="1"/>
  <c r="N1783" i="1"/>
  <c r="O1782" i="1"/>
  <c r="Y1885" i="1" l="1"/>
  <c r="W1884" i="1"/>
  <c r="R1884" i="1"/>
  <c r="S1884" i="1" s="1"/>
  <c r="X1885" i="1"/>
  <c r="Q1885" i="1"/>
  <c r="H1885" i="1"/>
  <c r="A1886" i="1"/>
  <c r="F1827" i="1"/>
  <c r="G1827" i="1"/>
  <c r="D1828" i="1"/>
  <c r="U1829" i="1"/>
  <c r="E1829" i="1"/>
  <c r="K1830" i="1"/>
  <c r="I1830" i="1"/>
  <c r="J1830" i="1"/>
  <c r="N1784" i="1"/>
  <c r="O1783" i="1"/>
  <c r="A1887" i="1" l="1"/>
  <c r="Q1886" i="1"/>
  <c r="H1886" i="1"/>
  <c r="X1886" i="1"/>
  <c r="Y1886" i="1"/>
  <c r="R1885" i="1"/>
  <c r="S1885" i="1" s="1"/>
  <c r="W1885" i="1"/>
  <c r="F1828" i="1"/>
  <c r="E1830" i="1"/>
  <c r="G1828" i="1"/>
  <c r="D1829" i="1"/>
  <c r="U1830" i="1"/>
  <c r="K1831" i="1"/>
  <c r="I1831" i="1"/>
  <c r="J1831" i="1"/>
  <c r="L1828" i="1"/>
  <c r="N1785" i="1"/>
  <c r="O1784" i="1"/>
  <c r="Y1887" i="1" l="1"/>
  <c r="R1886" i="1"/>
  <c r="S1886" i="1" s="1"/>
  <c r="X1887" i="1"/>
  <c r="W1886" i="1"/>
  <c r="Q1887" i="1"/>
  <c r="H1887" i="1"/>
  <c r="A1888" i="1"/>
  <c r="F1829" i="1"/>
  <c r="G1829" i="1"/>
  <c r="L1829" i="1"/>
  <c r="D1830" i="1"/>
  <c r="J1832" i="1"/>
  <c r="I1832" i="1"/>
  <c r="K1832" i="1"/>
  <c r="U1831" i="1"/>
  <c r="E1831" i="1"/>
  <c r="N1786" i="1"/>
  <c r="O1785" i="1"/>
  <c r="H1888" i="1" l="1"/>
  <c r="Q1888" i="1"/>
  <c r="A1889" i="1"/>
  <c r="Y1888" i="1"/>
  <c r="R1887" i="1"/>
  <c r="S1887" i="1" s="1"/>
  <c r="X1888" i="1"/>
  <c r="W1887" i="1"/>
  <c r="J1833" i="1"/>
  <c r="K1833" i="1"/>
  <c r="I1833" i="1"/>
  <c r="U1832" i="1"/>
  <c r="E1832" i="1"/>
  <c r="D1831" i="1"/>
  <c r="F1830" i="1"/>
  <c r="G1830" i="1"/>
  <c r="L1830" i="1"/>
  <c r="N1787" i="1"/>
  <c r="O1786" i="1"/>
  <c r="R1888" i="1" l="1"/>
  <c r="S1888" i="1" s="1"/>
  <c r="Y1889" i="1"/>
  <c r="X1889" i="1"/>
  <c r="W1888" i="1"/>
  <c r="A1890" i="1"/>
  <c r="Q1889" i="1"/>
  <c r="H1889" i="1"/>
  <c r="F1831" i="1"/>
  <c r="D1832" i="1"/>
  <c r="E1833" i="1"/>
  <c r="U1833" i="1"/>
  <c r="K1834" i="1"/>
  <c r="J1834" i="1"/>
  <c r="I1834" i="1"/>
  <c r="G1831" i="1"/>
  <c r="L1831" i="1"/>
  <c r="N1788" i="1"/>
  <c r="O1787" i="1"/>
  <c r="H1890" i="1" l="1"/>
  <c r="Q1890" i="1"/>
  <c r="A1891" i="1"/>
  <c r="R1889" i="1"/>
  <c r="S1889" i="1" s="1"/>
  <c r="X1890" i="1"/>
  <c r="W1889" i="1"/>
  <c r="Y1890" i="1"/>
  <c r="F1832" i="1"/>
  <c r="G1832" i="1"/>
  <c r="L1832" i="1"/>
  <c r="D1833" i="1"/>
  <c r="E1834" i="1"/>
  <c r="U1834" i="1"/>
  <c r="I1835" i="1"/>
  <c r="K1835" i="1"/>
  <c r="J1835" i="1"/>
  <c r="N1789" i="1"/>
  <c r="O1788" i="1"/>
  <c r="Y1891" i="1" l="1"/>
  <c r="W1890" i="1"/>
  <c r="X1891" i="1"/>
  <c r="R1890" i="1"/>
  <c r="S1890" i="1" s="1"/>
  <c r="H1891" i="1"/>
  <c r="Q1891" i="1"/>
  <c r="A1892" i="1"/>
  <c r="F1833" i="1"/>
  <c r="L1833" i="1"/>
  <c r="G1833" i="1"/>
  <c r="K1836" i="1"/>
  <c r="I1836" i="1"/>
  <c r="J1836" i="1"/>
  <c r="D1834" i="1"/>
  <c r="E1835" i="1"/>
  <c r="U1835" i="1"/>
  <c r="N1790" i="1"/>
  <c r="O1789" i="1"/>
  <c r="Y1892" i="1" l="1"/>
  <c r="R1891" i="1"/>
  <c r="S1891" i="1" s="1"/>
  <c r="W1891" i="1"/>
  <c r="X1892" i="1"/>
  <c r="H1892" i="1"/>
  <c r="Q1892" i="1"/>
  <c r="A1893" i="1"/>
  <c r="F1834" i="1"/>
  <c r="U1836" i="1"/>
  <c r="L1834" i="1"/>
  <c r="G1834" i="1"/>
  <c r="I1837" i="1"/>
  <c r="J1837" i="1"/>
  <c r="K1837" i="1"/>
  <c r="D1835" i="1"/>
  <c r="E1836" i="1"/>
  <c r="N1791" i="1"/>
  <c r="O1790" i="1"/>
  <c r="Y1893" i="1" l="1"/>
  <c r="R1892" i="1"/>
  <c r="S1892" i="1" s="1"/>
  <c r="X1893" i="1"/>
  <c r="W1892" i="1"/>
  <c r="A1894" i="1"/>
  <c r="Q1893" i="1"/>
  <c r="H1893" i="1"/>
  <c r="F1835" i="1"/>
  <c r="J1838" i="1"/>
  <c r="U1837" i="1"/>
  <c r="E1837" i="1"/>
  <c r="D1836" i="1"/>
  <c r="L1835" i="1"/>
  <c r="K1838" i="1"/>
  <c r="I1838" i="1"/>
  <c r="G1835" i="1"/>
  <c r="N1792" i="1"/>
  <c r="O1791" i="1"/>
  <c r="Y1894" i="1" l="1"/>
  <c r="W1893" i="1"/>
  <c r="R1893" i="1"/>
  <c r="S1893" i="1" s="1"/>
  <c r="X1894" i="1"/>
  <c r="A1895" i="1"/>
  <c r="Q1894" i="1"/>
  <c r="H1894" i="1"/>
  <c r="F1836" i="1"/>
  <c r="L1836" i="1"/>
  <c r="J1839" i="1"/>
  <c r="K1839" i="1"/>
  <c r="I1839" i="1"/>
  <c r="U1838" i="1"/>
  <c r="E1838" i="1"/>
  <c r="D1837" i="1"/>
  <c r="G1836" i="1"/>
  <c r="N1793" i="1"/>
  <c r="O1792" i="1"/>
  <c r="R1894" i="1" l="1"/>
  <c r="S1894" i="1" s="1"/>
  <c r="Y1895" i="1"/>
  <c r="W1894" i="1"/>
  <c r="X1895" i="1"/>
  <c r="H1895" i="1"/>
  <c r="Q1895" i="1"/>
  <c r="A1896" i="1"/>
  <c r="F1837" i="1"/>
  <c r="D1838" i="1"/>
  <c r="K1840" i="1"/>
  <c r="I1840" i="1"/>
  <c r="J1840" i="1"/>
  <c r="L1837" i="1"/>
  <c r="U1839" i="1"/>
  <c r="E1839" i="1"/>
  <c r="G1837" i="1"/>
  <c r="N1794" i="1"/>
  <c r="O1793" i="1"/>
  <c r="W1895" i="1" l="1"/>
  <c r="R1895" i="1"/>
  <c r="S1895" i="1" s="1"/>
  <c r="X1896" i="1"/>
  <c r="Y1896" i="1"/>
  <c r="H1896" i="1"/>
  <c r="A1897" i="1"/>
  <c r="Q1896" i="1"/>
  <c r="F1838" i="1"/>
  <c r="G1838" i="1"/>
  <c r="L1838" i="1"/>
  <c r="E1840" i="1"/>
  <c r="U1840" i="1"/>
  <c r="I1841" i="1"/>
  <c r="J1841" i="1"/>
  <c r="K1841" i="1"/>
  <c r="D1839" i="1"/>
  <c r="N1795" i="1"/>
  <c r="O1794" i="1"/>
  <c r="R1896" i="1" l="1"/>
  <c r="S1896" i="1" s="1"/>
  <c r="X1897" i="1"/>
  <c r="W1896" i="1"/>
  <c r="Y1897" i="1"/>
  <c r="A1898" i="1"/>
  <c r="H1897" i="1"/>
  <c r="Q1897" i="1"/>
  <c r="F1839" i="1"/>
  <c r="L1839" i="1"/>
  <c r="G1839" i="1"/>
  <c r="U1841" i="1"/>
  <c r="E1841" i="1"/>
  <c r="K1842" i="1"/>
  <c r="J1842" i="1"/>
  <c r="I1842" i="1"/>
  <c r="D1840" i="1"/>
  <c r="F1840" i="1" s="1"/>
  <c r="N1796" i="1"/>
  <c r="O1795" i="1"/>
  <c r="X1898" i="1" l="1"/>
  <c r="Y1898" i="1"/>
  <c r="W1897" i="1"/>
  <c r="R1897" i="1"/>
  <c r="S1897" i="1" s="1"/>
  <c r="H1898" i="1"/>
  <c r="A1899" i="1"/>
  <c r="Q1898" i="1"/>
  <c r="G1840" i="1"/>
  <c r="U1842" i="1"/>
  <c r="E1842" i="1"/>
  <c r="D1841" i="1"/>
  <c r="F1841" i="1" s="1"/>
  <c r="J1843" i="1"/>
  <c r="K1843" i="1"/>
  <c r="I1843" i="1"/>
  <c r="L1840" i="1"/>
  <c r="N1797" i="1"/>
  <c r="O1796" i="1"/>
  <c r="X1899" i="1" l="1"/>
  <c r="R1898" i="1"/>
  <c r="S1898" i="1" s="1"/>
  <c r="Y1899" i="1"/>
  <c r="W1898" i="1"/>
  <c r="A1900" i="1"/>
  <c r="Q1899" i="1"/>
  <c r="H1899" i="1"/>
  <c r="L1841" i="1"/>
  <c r="K1844" i="1"/>
  <c r="J1844" i="1"/>
  <c r="I1844" i="1"/>
  <c r="G1841" i="1"/>
  <c r="D1842" i="1"/>
  <c r="F1842" i="1" s="1"/>
  <c r="E1843" i="1"/>
  <c r="U1843" i="1"/>
  <c r="N1798" i="1"/>
  <c r="O1797" i="1"/>
  <c r="Y1900" i="1" l="1"/>
  <c r="R1899" i="1"/>
  <c r="S1899" i="1" s="1"/>
  <c r="X1900" i="1"/>
  <c r="W1899" i="1"/>
  <c r="Q1900" i="1"/>
  <c r="H1900" i="1"/>
  <c r="A1901" i="1"/>
  <c r="U1844" i="1"/>
  <c r="G1842" i="1"/>
  <c r="L1842" i="1"/>
  <c r="J1845" i="1"/>
  <c r="K1845" i="1"/>
  <c r="I1845" i="1"/>
  <c r="D1843" i="1"/>
  <c r="F1843" i="1" s="1"/>
  <c r="E1844" i="1"/>
  <c r="N1799" i="1"/>
  <c r="O1798" i="1"/>
  <c r="H1901" i="1" l="1"/>
  <c r="Q1901" i="1"/>
  <c r="A1902" i="1"/>
  <c r="X1901" i="1"/>
  <c r="R1900" i="1"/>
  <c r="Y1901" i="1"/>
  <c r="G1843" i="1"/>
  <c r="L1843" i="1"/>
  <c r="U1845" i="1"/>
  <c r="E1845" i="1"/>
  <c r="K1846" i="1"/>
  <c r="J1846" i="1"/>
  <c r="I1846" i="1"/>
  <c r="D1844" i="1"/>
  <c r="F1844" i="1" s="1"/>
  <c r="N1800" i="1"/>
  <c r="O1799" i="1"/>
  <c r="H1902" i="1" l="1"/>
  <c r="Q1902" i="1"/>
  <c r="A1903" i="1"/>
  <c r="Y1902" i="1"/>
  <c r="R1901" i="1"/>
  <c r="S1901" i="1" s="1"/>
  <c r="W1901" i="1"/>
  <c r="X1902" i="1"/>
  <c r="L1844" i="1"/>
  <c r="G1844" i="1"/>
  <c r="K1847" i="1"/>
  <c r="J1847" i="1"/>
  <c r="I1847" i="1"/>
  <c r="E1846" i="1"/>
  <c r="U1846" i="1"/>
  <c r="D1845" i="1"/>
  <c r="F1845" i="1" s="1"/>
  <c r="N1801" i="1"/>
  <c r="O1800" i="1"/>
  <c r="W1902" i="1" l="1"/>
  <c r="Y1903" i="1"/>
  <c r="X1903" i="1"/>
  <c r="R1902" i="1"/>
  <c r="S1902" i="1" s="1"/>
  <c r="A1904" i="1"/>
  <c r="H1903" i="1"/>
  <c r="Q1903" i="1"/>
  <c r="G1845" i="1"/>
  <c r="L1845" i="1"/>
  <c r="D1846" i="1"/>
  <c r="F1846" i="1" s="1"/>
  <c r="J1848" i="1"/>
  <c r="I1848" i="1"/>
  <c r="K1848" i="1"/>
  <c r="E1847" i="1"/>
  <c r="U1847" i="1"/>
  <c r="N1802" i="1"/>
  <c r="O1801" i="1"/>
  <c r="R1903" i="1" l="1"/>
  <c r="S1903" i="1" s="1"/>
  <c r="Y1904" i="1"/>
  <c r="X1904" i="1"/>
  <c r="W1903" i="1"/>
  <c r="A1905" i="1"/>
  <c r="Q1904" i="1"/>
  <c r="H1904" i="1"/>
  <c r="L1846" i="1"/>
  <c r="G1846" i="1"/>
  <c r="J1849" i="1"/>
  <c r="I1849" i="1"/>
  <c r="D1847" i="1"/>
  <c r="F1847" i="1" s="1"/>
  <c r="K1849" i="1"/>
  <c r="E1848" i="1"/>
  <c r="U1848" i="1"/>
  <c r="N1803" i="1"/>
  <c r="O1802" i="1"/>
  <c r="A1906" i="1" l="1"/>
  <c r="H1905" i="1"/>
  <c r="Q1905" i="1"/>
  <c r="R1904" i="1"/>
  <c r="S1904" i="1" s="1"/>
  <c r="Y1905" i="1"/>
  <c r="X1905" i="1"/>
  <c r="W1904" i="1"/>
  <c r="L1847" i="1"/>
  <c r="G1847" i="1"/>
  <c r="D1848" i="1"/>
  <c r="F1848" i="1" s="1"/>
  <c r="J1850" i="1"/>
  <c r="K1850" i="1"/>
  <c r="I1850" i="1"/>
  <c r="U1849" i="1"/>
  <c r="E1849" i="1"/>
  <c r="N1804" i="1"/>
  <c r="O1803" i="1"/>
  <c r="W1905" i="1" l="1"/>
  <c r="Y1906" i="1"/>
  <c r="R1905" i="1"/>
  <c r="S1905" i="1" s="1"/>
  <c r="X1906" i="1"/>
  <c r="Q1906" i="1"/>
  <c r="A1907" i="1"/>
  <c r="H1906" i="1"/>
  <c r="L1848" i="1"/>
  <c r="G1848" i="1"/>
  <c r="D1849" i="1"/>
  <c r="F1849" i="1" s="1"/>
  <c r="E1850" i="1"/>
  <c r="U1850" i="1"/>
  <c r="I1851" i="1"/>
  <c r="K1851" i="1"/>
  <c r="J1851" i="1"/>
  <c r="N1805" i="1"/>
  <c r="O1804" i="1"/>
  <c r="A1908" i="1" l="1"/>
  <c r="H1907" i="1"/>
  <c r="Q1907" i="1"/>
  <c r="Y1907" i="1"/>
  <c r="X1907" i="1"/>
  <c r="R1906" i="1"/>
  <c r="S1906" i="1" s="1"/>
  <c r="W1906" i="1"/>
  <c r="L1849" i="1"/>
  <c r="G1849" i="1"/>
  <c r="I1852" i="1"/>
  <c r="K1852" i="1"/>
  <c r="D1850" i="1"/>
  <c r="F1850" i="1" s="1"/>
  <c r="J1852" i="1"/>
  <c r="E1851" i="1"/>
  <c r="U1851" i="1"/>
  <c r="N1806" i="1"/>
  <c r="O1805" i="1"/>
  <c r="X1908" i="1" l="1"/>
  <c r="Y1908" i="1"/>
  <c r="R1907" i="1"/>
  <c r="S1907" i="1" s="1"/>
  <c r="W1907" i="1"/>
  <c r="Q1908" i="1"/>
  <c r="A1909" i="1"/>
  <c r="H1908" i="1"/>
  <c r="L1850" i="1"/>
  <c r="G1850" i="1"/>
  <c r="J1853" i="1"/>
  <c r="K1853" i="1"/>
  <c r="I1853" i="1"/>
  <c r="E1852" i="1"/>
  <c r="U1852" i="1"/>
  <c r="D1851" i="1"/>
  <c r="F1851" i="1" s="1"/>
  <c r="N1807" i="1"/>
  <c r="N1808" i="1" s="1"/>
  <c r="O1806" i="1"/>
  <c r="H1909" i="1" l="1"/>
  <c r="Q1909" i="1"/>
  <c r="A1910" i="1"/>
  <c r="X1909" i="1"/>
  <c r="Y1909" i="1"/>
  <c r="W1908" i="1"/>
  <c r="R1908" i="1"/>
  <c r="S1908" i="1" s="1"/>
  <c r="L1851" i="1"/>
  <c r="G1851" i="1"/>
  <c r="D1852" i="1"/>
  <c r="F1852" i="1" s="1"/>
  <c r="K1854" i="1"/>
  <c r="J1854" i="1"/>
  <c r="I1854" i="1"/>
  <c r="O1808" i="1"/>
  <c r="N1809" i="1"/>
  <c r="E1853" i="1"/>
  <c r="U1853" i="1"/>
  <c r="O1807" i="1"/>
  <c r="AH14" i="1"/>
  <c r="Q53" i="1" s="1"/>
  <c r="A1911" i="1" l="1"/>
  <c r="H1910" i="1"/>
  <c r="Q1910" i="1"/>
  <c r="W1909" i="1"/>
  <c r="R1909" i="1"/>
  <c r="S1909" i="1" s="1"/>
  <c r="Y1910" i="1"/>
  <c r="X1910" i="1"/>
  <c r="G1852" i="1"/>
  <c r="L1852" i="1"/>
  <c r="D1853" i="1"/>
  <c r="F1853" i="1" s="1"/>
  <c r="N1810" i="1"/>
  <c r="O1809" i="1"/>
  <c r="U1854" i="1"/>
  <c r="E1854" i="1"/>
  <c r="K1855" i="1"/>
  <c r="J1855" i="1"/>
  <c r="I1855" i="1"/>
  <c r="R53" i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W1910" i="1" l="1"/>
  <c r="R1910" i="1"/>
  <c r="S1910" i="1" s="1"/>
  <c r="Y1911" i="1"/>
  <c r="X1911" i="1"/>
  <c r="H1911" i="1"/>
  <c r="A1912" i="1"/>
  <c r="Q1911" i="1"/>
  <c r="G1853" i="1"/>
  <c r="L1853" i="1"/>
  <c r="D1854" i="1"/>
  <c r="F1854" i="1" s="1"/>
  <c r="J1856" i="1"/>
  <c r="K1856" i="1"/>
  <c r="I1856" i="1"/>
  <c r="N1811" i="1"/>
  <c r="O1810" i="1"/>
  <c r="U1855" i="1"/>
  <c r="E1855" i="1"/>
  <c r="W68" i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A1913" i="1" l="1"/>
  <c r="H1912" i="1"/>
  <c r="Q1912" i="1"/>
  <c r="Y1912" i="1"/>
  <c r="R1911" i="1"/>
  <c r="S1911" i="1" s="1"/>
  <c r="W1911" i="1"/>
  <c r="X1912" i="1"/>
  <c r="L1854" i="1"/>
  <c r="G1854" i="1"/>
  <c r="J1857" i="1"/>
  <c r="K1857" i="1"/>
  <c r="I1857" i="1"/>
  <c r="E1856" i="1"/>
  <c r="U1856" i="1"/>
  <c r="D1855" i="1"/>
  <c r="F1855" i="1" s="1"/>
  <c r="N1812" i="1"/>
  <c r="O1811" i="1"/>
  <c r="X1913" i="1" l="1"/>
  <c r="Y1913" i="1"/>
  <c r="R1912" i="1"/>
  <c r="S1912" i="1" s="1"/>
  <c r="W1912" i="1"/>
  <c r="A1914" i="1"/>
  <c r="Q1913" i="1"/>
  <c r="H1913" i="1"/>
  <c r="G1855" i="1"/>
  <c r="L1855" i="1"/>
  <c r="N1813" i="1"/>
  <c r="O1812" i="1"/>
  <c r="D1856" i="1"/>
  <c r="F1856" i="1" s="1"/>
  <c r="J1858" i="1"/>
  <c r="K1858" i="1"/>
  <c r="I1858" i="1"/>
  <c r="E1857" i="1"/>
  <c r="U1857" i="1"/>
  <c r="AE15" i="1"/>
  <c r="AF15" i="1"/>
  <c r="AC15" i="1" s="1"/>
  <c r="Q1914" i="1" l="1"/>
  <c r="H1914" i="1"/>
  <c r="A1915" i="1"/>
  <c r="Y1914" i="1"/>
  <c r="R1913" i="1"/>
  <c r="S1913" i="1" s="1"/>
  <c r="X1914" i="1"/>
  <c r="W1913" i="1"/>
  <c r="G1856" i="1"/>
  <c r="L1856" i="1"/>
  <c r="D1857" i="1"/>
  <c r="F1857" i="1" s="1"/>
  <c r="J1859" i="1"/>
  <c r="K1859" i="1"/>
  <c r="I1859" i="1"/>
  <c r="U1858" i="1"/>
  <c r="E1858" i="1"/>
  <c r="N1814" i="1"/>
  <c r="O1813" i="1"/>
  <c r="AH15" i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Q1915" i="1" l="1"/>
  <c r="H1915" i="1"/>
  <c r="A1916" i="1"/>
  <c r="R1914" i="1"/>
  <c r="S1914" i="1" s="1"/>
  <c r="W1914" i="1"/>
  <c r="Y1915" i="1"/>
  <c r="X1915" i="1"/>
  <c r="G1857" i="1"/>
  <c r="J1860" i="1"/>
  <c r="I1860" i="1"/>
  <c r="K1860" i="1"/>
  <c r="E1859" i="1"/>
  <c r="U1859" i="1"/>
  <c r="N1815" i="1"/>
  <c r="O1814" i="1"/>
  <c r="D1858" i="1"/>
  <c r="F1858" i="1" s="1"/>
  <c r="L1857" i="1"/>
  <c r="AH16" i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R74" i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S71" i="1" s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H1916" i="1" l="1"/>
  <c r="Q1916" i="1"/>
  <c r="A1917" i="1"/>
  <c r="Y1916" i="1"/>
  <c r="R1915" i="1"/>
  <c r="S1915" i="1" s="1"/>
  <c r="W1915" i="1"/>
  <c r="X1916" i="1"/>
  <c r="G1858" i="1"/>
  <c r="L1858" i="1"/>
  <c r="N1816" i="1"/>
  <c r="O1815" i="1"/>
  <c r="D1859" i="1"/>
  <c r="F1859" i="1" s="1"/>
  <c r="E1860" i="1"/>
  <c r="U1860" i="1"/>
  <c r="K1861" i="1"/>
  <c r="I1861" i="1"/>
  <c r="J1861" i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H1917" i="1" l="1"/>
  <c r="A1918" i="1"/>
  <c r="Q1917" i="1"/>
  <c r="X1917" i="1"/>
  <c r="Y1917" i="1"/>
  <c r="W1916" i="1"/>
  <c r="R1916" i="1"/>
  <c r="S1916" i="1" s="1"/>
  <c r="L1859" i="1"/>
  <c r="G1859" i="1"/>
  <c r="D1860" i="1"/>
  <c r="F1860" i="1" s="1"/>
  <c r="I1862" i="1"/>
  <c r="K1862" i="1"/>
  <c r="J1862" i="1"/>
  <c r="E1861" i="1"/>
  <c r="U1861" i="1"/>
  <c r="N1817" i="1"/>
  <c r="O1816" i="1"/>
  <c r="AH18" i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AH19" i="1" s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S132" i="1" s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W1917" i="1" l="1"/>
  <c r="Y1918" i="1"/>
  <c r="X1918" i="1"/>
  <c r="R1917" i="1"/>
  <c r="S1917" i="1" s="1"/>
  <c r="Q1918" i="1"/>
  <c r="H1918" i="1"/>
  <c r="A1919" i="1"/>
  <c r="L1860" i="1"/>
  <c r="G1860" i="1"/>
  <c r="E1862" i="1"/>
  <c r="U1862" i="1"/>
  <c r="I1863" i="1"/>
  <c r="K1863" i="1"/>
  <c r="J1863" i="1"/>
  <c r="N1818" i="1"/>
  <c r="O1817" i="1"/>
  <c r="D1861" i="1"/>
  <c r="F1861" i="1" s="1"/>
  <c r="AE20" i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X1919" i="1" l="1"/>
  <c r="W1918" i="1"/>
  <c r="R1918" i="1"/>
  <c r="S1918" i="1" s="1"/>
  <c r="Y1919" i="1"/>
  <c r="AH20" i="1"/>
  <c r="Q1919" i="1"/>
  <c r="A1920" i="1"/>
  <c r="H1919" i="1"/>
  <c r="G1861" i="1"/>
  <c r="L1861" i="1"/>
  <c r="N1819" i="1"/>
  <c r="O1818" i="1"/>
  <c r="E1863" i="1"/>
  <c r="U1863" i="1"/>
  <c r="J1864" i="1"/>
  <c r="K1864" i="1"/>
  <c r="I1864" i="1"/>
  <c r="D1862" i="1"/>
  <c r="F1862" i="1" s="1"/>
  <c r="AE21" i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S193" i="1" s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R194" i="1"/>
  <c r="W207" i="1"/>
  <c r="R207" i="1"/>
  <c r="S207" i="1" s="1"/>
  <c r="W197" i="1"/>
  <c r="R197" i="1"/>
  <c r="S197" i="1" s="1"/>
  <c r="W209" i="1"/>
  <c r="R209" i="1"/>
  <c r="S209" i="1" s="1"/>
  <c r="Q1920" i="1" l="1"/>
  <c r="A1921" i="1"/>
  <c r="H1920" i="1"/>
  <c r="Y1920" i="1"/>
  <c r="X1920" i="1"/>
  <c r="W1919" i="1"/>
  <c r="R1919" i="1"/>
  <c r="S1919" i="1" s="1"/>
  <c r="L1862" i="1"/>
  <c r="G1862" i="1"/>
  <c r="D1863" i="1"/>
  <c r="F1863" i="1" s="1"/>
  <c r="K1865" i="1"/>
  <c r="J1865" i="1"/>
  <c r="I1865" i="1"/>
  <c r="U1864" i="1"/>
  <c r="E1864" i="1"/>
  <c r="N1820" i="1"/>
  <c r="O1819" i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H1921" i="1" l="1"/>
  <c r="Q1921" i="1"/>
  <c r="A1922" i="1"/>
  <c r="Y1921" i="1"/>
  <c r="R1920" i="1"/>
  <c r="S1920" i="1" s="1"/>
  <c r="X1921" i="1"/>
  <c r="W1920" i="1"/>
  <c r="L1863" i="1"/>
  <c r="G1863" i="1"/>
  <c r="K1866" i="1"/>
  <c r="J1866" i="1"/>
  <c r="I1866" i="1"/>
  <c r="N1821" i="1"/>
  <c r="O1820" i="1"/>
  <c r="D1864" i="1"/>
  <c r="F1864" i="1" s="1"/>
  <c r="E1865" i="1"/>
  <c r="U1865" i="1"/>
  <c r="AH22" i="1"/>
  <c r="AF23" i="1"/>
  <c r="AC23" i="1" s="1"/>
  <c r="AE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AH23" i="1" l="1"/>
  <c r="A1923" i="1"/>
  <c r="Q1922" i="1"/>
  <c r="H1922" i="1"/>
  <c r="Y1922" i="1"/>
  <c r="X1922" i="1"/>
  <c r="R1921" i="1"/>
  <c r="S1921" i="1" s="1"/>
  <c r="W1921" i="1"/>
  <c r="N1822" i="1"/>
  <c r="O1821" i="1"/>
  <c r="K1867" i="1"/>
  <c r="J1867" i="1"/>
  <c r="I1867" i="1"/>
  <c r="D1865" i="1"/>
  <c r="F1865" i="1" s="1"/>
  <c r="L1864" i="1"/>
  <c r="G1864" i="1"/>
  <c r="E1866" i="1"/>
  <c r="U1866" i="1"/>
  <c r="W283" i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W1922" i="1" l="1"/>
  <c r="Y1923" i="1"/>
  <c r="R1922" i="1"/>
  <c r="S1922" i="1" s="1"/>
  <c r="X1923" i="1"/>
  <c r="A1924" i="1"/>
  <c r="H1923" i="1"/>
  <c r="Q1923" i="1"/>
  <c r="D1866" i="1"/>
  <c r="F1866" i="1" s="1"/>
  <c r="J1868" i="1"/>
  <c r="K1868" i="1"/>
  <c r="I1868" i="1"/>
  <c r="E1867" i="1"/>
  <c r="U1867" i="1"/>
  <c r="L1865" i="1"/>
  <c r="G1865" i="1"/>
  <c r="N1823" i="1"/>
  <c r="O1822" i="1"/>
  <c r="AH24" i="1"/>
  <c r="AE25" i="1"/>
  <c r="AF25" i="1"/>
  <c r="AC25" i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Q1924" i="1" l="1"/>
  <c r="H1924" i="1"/>
  <c r="A1925" i="1"/>
  <c r="Y1924" i="1"/>
  <c r="R1923" i="1"/>
  <c r="S1923" i="1" s="1"/>
  <c r="W1923" i="1"/>
  <c r="X1924" i="1"/>
  <c r="L1866" i="1"/>
  <c r="G1866" i="1"/>
  <c r="J1869" i="1"/>
  <c r="I1869" i="1"/>
  <c r="K1869" i="1"/>
  <c r="N1824" i="1"/>
  <c r="O1823" i="1"/>
  <c r="E1868" i="1"/>
  <c r="U1868" i="1"/>
  <c r="D1867" i="1"/>
  <c r="L1867" i="1" s="1"/>
  <c r="AH25" i="1"/>
  <c r="R362" i="1"/>
  <c r="S362" i="1" s="1"/>
  <c r="W362" i="1"/>
  <c r="R347" i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S346" i="1" s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H1925" i="1" l="1"/>
  <c r="A1926" i="1"/>
  <c r="Q1925" i="1"/>
  <c r="X1925" i="1"/>
  <c r="Y1925" i="1"/>
  <c r="W1924" i="1"/>
  <c r="R1924" i="1"/>
  <c r="S1924" i="1" s="1"/>
  <c r="F1867" i="1"/>
  <c r="G1867" i="1"/>
  <c r="D1868" i="1"/>
  <c r="G1868" i="1" s="1"/>
  <c r="N1825" i="1"/>
  <c r="O1824" i="1"/>
  <c r="E1869" i="1"/>
  <c r="U1869" i="1"/>
  <c r="J1870" i="1"/>
  <c r="K1870" i="1"/>
  <c r="I1870" i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W1925" i="1" l="1"/>
  <c r="R1925" i="1"/>
  <c r="S1925" i="1" s="1"/>
  <c r="X1926" i="1"/>
  <c r="Y1926" i="1"/>
  <c r="A1927" i="1"/>
  <c r="H1926" i="1"/>
  <c r="Q1926" i="1"/>
  <c r="AH27" i="1"/>
  <c r="D1869" i="1"/>
  <c r="J1871" i="1"/>
  <c r="K1871" i="1"/>
  <c r="I1871" i="1"/>
  <c r="N1826" i="1"/>
  <c r="O1825" i="1"/>
  <c r="E1870" i="1"/>
  <c r="U1870" i="1"/>
  <c r="L1868" i="1"/>
  <c r="F1868" i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W1926" i="1" l="1"/>
  <c r="Y1927" i="1"/>
  <c r="R1926" i="1"/>
  <c r="S1926" i="1" s="1"/>
  <c r="X1927" i="1"/>
  <c r="A1928" i="1"/>
  <c r="H1927" i="1"/>
  <c r="Q1927" i="1"/>
  <c r="AH28" i="1"/>
  <c r="N1827" i="1"/>
  <c r="O1826" i="1"/>
  <c r="K1872" i="1"/>
  <c r="J1872" i="1"/>
  <c r="I1872" i="1"/>
  <c r="U1871" i="1"/>
  <c r="E1871" i="1"/>
  <c r="F1869" i="1"/>
  <c r="D1870" i="1"/>
  <c r="G1869" i="1"/>
  <c r="L1869" i="1"/>
  <c r="AE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X1928" i="1" l="1"/>
  <c r="W1927" i="1"/>
  <c r="R1927" i="1"/>
  <c r="S1927" i="1" s="1"/>
  <c r="Y1928" i="1"/>
  <c r="A1929" i="1"/>
  <c r="H1928" i="1"/>
  <c r="Q1928" i="1"/>
  <c r="F1870" i="1"/>
  <c r="E1872" i="1"/>
  <c r="D1871" i="1"/>
  <c r="K1873" i="1"/>
  <c r="J1873" i="1"/>
  <c r="I1873" i="1"/>
  <c r="L1870" i="1"/>
  <c r="G1870" i="1"/>
  <c r="U1872" i="1"/>
  <c r="O1827" i="1"/>
  <c r="N1828" i="1"/>
  <c r="W485" i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X1929" i="1" l="1"/>
  <c r="Y1929" i="1"/>
  <c r="R1928" i="1"/>
  <c r="H1929" i="1"/>
  <c r="A1930" i="1"/>
  <c r="Q1929" i="1"/>
  <c r="F1871" i="1"/>
  <c r="G1871" i="1"/>
  <c r="N1829" i="1"/>
  <c r="O1828" i="1"/>
  <c r="U1873" i="1"/>
  <c r="E1873" i="1"/>
  <c r="K1874" i="1"/>
  <c r="I1874" i="1"/>
  <c r="J1874" i="1"/>
  <c r="L1871" i="1"/>
  <c r="D1872" i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A1931" i="1" l="1"/>
  <c r="Q1930" i="1"/>
  <c r="H1930" i="1"/>
  <c r="W1929" i="1"/>
  <c r="Y1930" i="1"/>
  <c r="R1929" i="1"/>
  <c r="S1929" i="1" s="1"/>
  <c r="X1930" i="1"/>
  <c r="F1872" i="1"/>
  <c r="E1874" i="1"/>
  <c r="L1872" i="1"/>
  <c r="G1872" i="1"/>
  <c r="U1874" i="1"/>
  <c r="D1873" i="1"/>
  <c r="K1875" i="1"/>
  <c r="J1875" i="1"/>
  <c r="I1875" i="1"/>
  <c r="N1830" i="1"/>
  <c r="O1829" i="1"/>
  <c r="R547" i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W1930" i="1" l="1"/>
  <c r="X1931" i="1"/>
  <c r="R1930" i="1"/>
  <c r="S1930" i="1" s="1"/>
  <c r="Y1931" i="1"/>
  <c r="Q1931" i="1"/>
  <c r="A1932" i="1"/>
  <c r="H1931" i="1"/>
  <c r="F1873" i="1"/>
  <c r="G1873" i="1"/>
  <c r="N1831" i="1"/>
  <c r="O1830" i="1"/>
  <c r="J1876" i="1"/>
  <c r="K1876" i="1"/>
  <c r="I1876" i="1"/>
  <c r="E1875" i="1"/>
  <c r="U1875" i="1"/>
  <c r="D1874" i="1"/>
  <c r="L187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Q1932" i="1" l="1"/>
  <c r="A1933" i="1"/>
  <c r="H1932" i="1"/>
  <c r="W1931" i="1"/>
  <c r="X1932" i="1"/>
  <c r="R1931" i="1"/>
  <c r="S1931" i="1" s="1"/>
  <c r="Y1932" i="1"/>
  <c r="K1877" i="1"/>
  <c r="J1877" i="1"/>
  <c r="I1877" i="1"/>
  <c r="E1876" i="1"/>
  <c r="U1876" i="1"/>
  <c r="F1874" i="1"/>
  <c r="L1874" i="1"/>
  <c r="G1874" i="1"/>
  <c r="N1832" i="1"/>
  <c r="O1831" i="1"/>
  <c r="D1875" i="1"/>
  <c r="R567" i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H1933" i="1" l="1"/>
  <c r="Q1933" i="1"/>
  <c r="A1934" i="1"/>
  <c r="X1933" i="1"/>
  <c r="Y1933" i="1"/>
  <c r="R1932" i="1"/>
  <c r="S1932" i="1" s="1"/>
  <c r="W1932" i="1"/>
  <c r="F1875" i="1"/>
  <c r="N1833" i="1"/>
  <c r="O1832" i="1"/>
  <c r="D1876" i="1"/>
  <c r="I1878" i="1"/>
  <c r="K1878" i="1"/>
  <c r="J1878" i="1"/>
  <c r="L1875" i="1"/>
  <c r="E1877" i="1"/>
  <c r="U1877" i="1"/>
  <c r="G1875" i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H1934" i="1" l="1"/>
  <c r="A1935" i="1"/>
  <c r="Q1934" i="1"/>
  <c r="W1933" i="1"/>
  <c r="X1934" i="1"/>
  <c r="R1933" i="1"/>
  <c r="S1933" i="1" s="1"/>
  <c r="Y1934" i="1"/>
  <c r="F1876" i="1"/>
  <c r="L1876" i="1"/>
  <c r="G1876" i="1"/>
  <c r="K1879" i="1"/>
  <c r="J1879" i="1"/>
  <c r="I1879" i="1"/>
  <c r="D1877" i="1"/>
  <c r="U1878" i="1"/>
  <c r="E1878" i="1"/>
  <c r="N1834" i="1"/>
  <c r="O1833" i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5" i="1"/>
  <c r="S655" i="1" s="1"/>
  <c r="W655" i="1"/>
  <c r="Y1935" i="1" l="1"/>
  <c r="R1934" i="1"/>
  <c r="S1934" i="1" s="1"/>
  <c r="W1934" i="1"/>
  <c r="X1935" i="1"/>
  <c r="A1936" i="1"/>
  <c r="Q1935" i="1"/>
  <c r="H1935" i="1"/>
  <c r="F1877" i="1"/>
  <c r="U1879" i="1"/>
  <c r="L1877" i="1"/>
  <c r="G1877" i="1"/>
  <c r="N1835" i="1"/>
  <c r="O1834" i="1"/>
  <c r="K1880" i="1"/>
  <c r="J1880" i="1"/>
  <c r="I1880" i="1"/>
  <c r="D1878" i="1"/>
  <c r="E1879" i="1"/>
  <c r="R709" i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Y1936" i="1" l="1"/>
  <c r="R1935" i="1"/>
  <c r="S1935" i="1" s="1"/>
  <c r="X1936" i="1"/>
  <c r="W1935" i="1"/>
  <c r="Q1936" i="1"/>
  <c r="H1936" i="1"/>
  <c r="A1937" i="1"/>
  <c r="F1878" i="1"/>
  <c r="U1880" i="1"/>
  <c r="L1878" i="1"/>
  <c r="D1879" i="1"/>
  <c r="E1880" i="1"/>
  <c r="N1836" i="1"/>
  <c r="O1835" i="1"/>
  <c r="G1878" i="1"/>
  <c r="K1881" i="1"/>
  <c r="J1881" i="1"/>
  <c r="I1881" i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Y712" i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R712" i="1"/>
  <c r="X713" i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3" i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H1937" i="1" l="1"/>
  <c r="Q1937" i="1"/>
  <c r="A1938" i="1"/>
  <c r="X1937" i="1"/>
  <c r="Y1937" i="1"/>
  <c r="W1936" i="1"/>
  <c r="R1936" i="1"/>
  <c r="S1936" i="1" s="1"/>
  <c r="F1879" i="1"/>
  <c r="G1879" i="1"/>
  <c r="L1879" i="1"/>
  <c r="N1837" i="1"/>
  <c r="O1836" i="1"/>
  <c r="K1882" i="1"/>
  <c r="I1882" i="1"/>
  <c r="J1882" i="1"/>
  <c r="D1880" i="1"/>
  <c r="E1881" i="1"/>
  <c r="U1881" i="1"/>
  <c r="R743" i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A1939" i="1" l="1"/>
  <c r="Q1938" i="1"/>
  <c r="H1938" i="1"/>
  <c r="Y1938" i="1"/>
  <c r="X1938" i="1"/>
  <c r="R1937" i="1"/>
  <c r="S1937" i="1" s="1"/>
  <c r="W1937" i="1"/>
  <c r="U1882" i="1"/>
  <c r="D1881" i="1"/>
  <c r="L1881" i="1" s="1"/>
  <c r="F1880" i="1"/>
  <c r="K1883" i="1"/>
  <c r="J1883" i="1"/>
  <c r="I1883" i="1"/>
  <c r="E1882" i="1"/>
  <c r="L1880" i="1"/>
  <c r="G1880" i="1"/>
  <c r="N1838" i="1"/>
  <c r="O1837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W1938" i="1" l="1"/>
  <c r="R1938" i="1"/>
  <c r="S1938" i="1" s="1"/>
  <c r="Y1939" i="1"/>
  <c r="X1939" i="1"/>
  <c r="Q1939" i="1"/>
  <c r="A1940" i="1"/>
  <c r="H1939" i="1"/>
  <c r="G1881" i="1"/>
  <c r="F1881" i="1"/>
  <c r="O1838" i="1"/>
  <c r="N1839" i="1"/>
  <c r="K1884" i="1"/>
  <c r="I1884" i="1"/>
  <c r="J1884" i="1"/>
  <c r="U1883" i="1"/>
  <c r="E1883" i="1"/>
  <c r="D1882" i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Q1940" i="1" l="1"/>
  <c r="A1941" i="1"/>
  <c r="H1940" i="1"/>
  <c r="Y1940" i="1"/>
  <c r="X1940" i="1"/>
  <c r="W1939" i="1"/>
  <c r="R1939" i="1"/>
  <c r="S1939" i="1" s="1"/>
  <c r="F1882" i="1"/>
  <c r="U1884" i="1"/>
  <c r="G1882" i="1"/>
  <c r="E1884" i="1"/>
  <c r="L1882" i="1"/>
  <c r="K1885" i="1"/>
  <c r="J1885" i="1"/>
  <c r="I1885" i="1"/>
  <c r="N1840" i="1"/>
  <c r="O1839" i="1"/>
  <c r="D1883" i="1"/>
  <c r="W858" i="1"/>
  <c r="R858" i="1"/>
  <c r="S858" i="1" s="1"/>
  <c r="R833" i="1"/>
  <c r="Y834" i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R804" i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H1941" i="1" l="1"/>
  <c r="A1942" i="1"/>
  <c r="Q1941" i="1"/>
  <c r="Y1941" i="1"/>
  <c r="R1940" i="1"/>
  <c r="S1940" i="1" s="1"/>
  <c r="X1941" i="1"/>
  <c r="W1940" i="1"/>
  <c r="F1883" i="1"/>
  <c r="E1885" i="1"/>
  <c r="D1884" i="1"/>
  <c r="L1883" i="1"/>
  <c r="G1883" i="1"/>
  <c r="K1886" i="1"/>
  <c r="J1886" i="1"/>
  <c r="I1886" i="1"/>
  <c r="N1841" i="1"/>
  <c r="O1840" i="1"/>
  <c r="U1885" i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X865" i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R864" i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W1941" i="1" l="1"/>
  <c r="X1942" i="1"/>
  <c r="R1941" i="1"/>
  <c r="S1941" i="1" s="1"/>
  <c r="Y1942" i="1"/>
  <c r="Q1942" i="1"/>
  <c r="A1943" i="1"/>
  <c r="H1942" i="1"/>
  <c r="F1884" i="1"/>
  <c r="L1884" i="1"/>
  <c r="G1884" i="1"/>
  <c r="D1885" i="1"/>
  <c r="U1886" i="1"/>
  <c r="E1886" i="1"/>
  <c r="N1842" i="1"/>
  <c r="O1841" i="1"/>
  <c r="K1887" i="1"/>
  <c r="J1887" i="1"/>
  <c r="I1887" i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A1944" i="1" l="1"/>
  <c r="H1943" i="1"/>
  <c r="Q1943" i="1"/>
  <c r="R1942" i="1"/>
  <c r="S1942" i="1" s="1"/>
  <c r="Y1943" i="1"/>
  <c r="X1943" i="1"/>
  <c r="W1942" i="1"/>
  <c r="F1885" i="1"/>
  <c r="G1885" i="1"/>
  <c r="L1885" i="1"/>
  <c r="E1887" i="1"/>
  <c r="U1887" i="1"/>
  <c r="J1888" i="1"/>
  <c r="K1888" i="1"/>
  <c r="I1888" i="1"/>
  <c r="N1843" i="1"/>
  <c r="O1842" i="1"/>
  <c r="D1886" i="1"/>
  <c r="Q926" i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Y1944" i="1" l="1"/>
  <c r="R1943" i="1"/>
  <c r="S1943" i="1" s="1"/>
  <c r="X1944" i="1"/>
  <c r="W1943" i="1"/>
  <c r="H1944" i="1"/>
  <c r="Q1944" i="1"/>
  <c r="A1945" i="1"/>
  <c r="F1886" i="1"/>
  <c r="L1886" i="1"/>
  <c r="N1844" i="1"/>
  <c r="O1843" i="1"/>
  <c r="K1889" i="1"/>
  <c r="I1889" i="1"/>
  <c r="U1888" i="1"/>
  <c r="E1888" i="1"/>
  <c r="J1889" i="1"/>
  <c r="G1886" i="1"/>
  <c r="D1887" i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H1945" i="1" l="1"/>
  <c r="Q1945" i="1"/>
  <c r="A1946" i="1"/>
  <c r="X1945" i="1"/>
  <c r="R1944" i="1"/>
  <c r="S1944" i="1" s="1"/>
  <c r="Y1945" i="1"/>
  <c r="W1944" i="1"/>
  <c r="F1887" i="1"/>
  <c r="L1887" i="1"/>
  <c r="G1887" i="1"/>
  <c r="D1888" i="1"/>
  <c r="J1890" i="1"/>
  <c r="I1890" i="1"/>
  <c r="K1890" i="1"/>
  <c r="U1889" i="1"/>
  <c r="E1889" i="1"/>
  <c r="N1845" i="1"/>
  <c r="O1844" i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H1946" i="1" l="1"/>
  <c r="Q1946" i="1"/>
  <c r="A1947" i="1"/>
  <c r="X1946" i="1"/>
  <c r="Y1946" i="1"/>
  <c r="R1945" i="1"/>
  <c r="S1945" i="1" s="1"/>
  <c r="W1945" i="1"/>
  <c r="F1888" i="1"/>
  <c r="G1888" i="1"/>
  <c r="L1888" i="1"/>
  <c r="K1891" i="1"/>
  <c r="J1891" i="1"/>
  <c r="I1891" i="1"/>
  <c r="N1846" i="1"/>
  <c r="O1845" i="1"/>
  <c r="D1889" i="1"/>
  <c r="F1889" i="1" s="1"/>
  <c r="E1890" i="1"/>
  <c r="U1890" i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X1018" i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H1947" i="1" l="1"/>
  <c r="A1948" i="1"/>
  <c r="Q1947" i="1"/>
  <c r="W1946" i="1"/>
  <c r="X1947" i="1"/>
  <c r="R1946" i="1"/>
  <c r="S1946" i="1" s="1"/>
  <c r="Y1947" i="1"/>
  <c r="N1847" i="1"/>
  <c r="O1846" i="1"/>
  <c r="J1892" i="1"/>
  <c r="I1892" i="1"/>
  <c r="K1892" i="1"/>
  <c r="D1890" i="1"/>
  <c r="F1890" i="1" s="1"/>
  <c r="L1889" i="1"/>
  <c r="E1891" i="1"/>
  <c r="U1891" i="1"/>
  <c r="G1889" i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Y1948" i="1" l="1"/>
  <c r="W1947" i="1"/>
  <c r="X1948" i="1"/>
  <c r="R1947" i="1"/>
  <c r="S1947" i="1" s="1"/>
  <c r="A1949" i="1"/>
  <c r="Q1948" i="1"/>
  <c r="H1948" i="1"/>
  <c r="G1890" i="1"/>
  <c r="L1890" i="1"/>
  <c r="D1891" i="1"/>
  <c r="F1891" i="1" s="1"/>
  <c r="J1893" i="1"/>
  <c r="K1893" i="1"/>
  <c r="I1893" i="1"/>
  <c r="N1848" i="1"/>
  <c r="O1847" i="1"/>
  <c r="E1892" i="1"/>
  <c r="U1892" i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Y1079" i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Q1949" i="1" l="1"/>
  <c r="H1949" i="1"/>
  <c r="A1950" i="1"/>
  <c r="R1948" i="1"/>
  <c r="S1948" i="1" s="1"/>
  <c r="Y1949" i="1"/>
  <c r="X1949" i="1"/>
  <c r="W1948" i="1"/>
  <c r="L1891" i="1"/>
  <c r="J1894" i="1"/>
  <c r="K1894" i="1"/>
  <c r="I1894" i="1"/>
  <c r="D1892" i="1"/>
  <c r="F1892" i="1" s="1"/>
  <c r="U1893" i="1"/>
  <c r="E1893" i="1"/>
  <c r="N1849" i="1"/>
  <c r="O1848" i="1"/>
  <c r="G189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H1950" i="1" l="1"/>
  <c r="A1951" i="1"/>
  <c r="Q1950" i="1"/>
  <c r="W1949" i="1"/>
  <c r="R1949" i="1"/>
  <c r="S1949" i="1" s="1"/>
  <c r="X1950" i="1"/>
  <c r="Y1950" i="1"/>
  <c r="L1892" i="1"/>
  <c r="G1892" i="1"/>
  <c r="K1895" i="1"/>
  <c r="J1895" i="1"/>
  <c r="I1895" i="1"/>
  <c r="N1850" i="1"/>
  <c r="O1849" i="1"/>
  <c r="D1893" i="1"/>
  <c r="F1893" i="1" s="1"/>
  <c r="E1894" i="1"/>
  <c r="U1894" i="1"/>
  <c r="R1130" i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R1950" i="1" l="1"/>
  <c r="S1950" i="1" s="1"/>
  <c r="W1950" i="1"/>
  <c r="Y1951" i="1"/>
  <c r="X1951" i="1"/>
  <c r="H1951" i="1"/>
  <c r="A1952" i="1"/>
  <c r="Q1951" i="1"/>
  <c r="U1895" i="1"/>
  <c r="L1893" i="1"/>
  <c r="D1894" i="1"/>
  <c r="F1894" i="1" s="1"/>
  <c r="G1893" i="1"/>
  <c r="J1896" i="1"/>
  <c r="K1896" i="1"/>
  <c r="I1896" i="1"/>
  <c r="E1895" i="1"/>
  <c r="N1851" i="1"/>
  <c r="O1850" i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R1170" i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X1168" i="1" s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R1951" i="1" l="1"/>
  <c r="S1951" i="1" s="1"/>
  <c r="Y1952" i="1"/>
  <c r="X1952" i="1"/>
  <c r="W1951" i="1"/>
  <c r="H1952" i="1"/>
  <c r="A1953" i="1"/>
  <c r="Q1952" i="1"/>
  <c r="L1894" i="1"/>
  <c r="E1896" i="1"/>
  <c r="U1896" i="1"/>
  <c r="N1852" i="1"/>
  <c r="O1851" i="1"/>
  <c r="D1895" i="1"/>
  <c r="F1895" i="1" s="1"/>
  <c r="K1897" i="1"/>
  <c r="I1897" i="1"/>
  <c r="J1897" i="1"/>
  <c r="G1894" i="1"/>
  <c r="W1218" i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R1952" i="1" l="1"/>
  <c r="S1952" i="1" s="1"/>
  <c r="Y1953" i="1"/>
  <c r="W1952" i="1"/>
  <c r="X1953" i="1"/>
  <c r="H1953" i="1"/>
  <c r="A1954" i="1"/>
  <c r="Q1953" i="1"/>
  <c r="G1895" i="1"/>
  <c r="L1895" i="1"/>
  <c r="N1853" i="1"/>
  <c r="O1852" i="1"/>
  <c r="J1898" i="1"/>
  <c r="I1898" i="1"/>
  <c r="K1898" i="1"/>
  <c r="E1897" i="1"/>
  <c r="U1897" i="1"/>
  <c r="D1896" i="1"/>
  <c r="F1896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X1954" i="1" l="1"/>
  <c r="W1953" i="1"/>
  <c r="R1953" i="1"/>
  <c r="S1953" i="1" s="1"/>
  <c r="Y1954" i="1"/>
  <c r="Q1954" i="1"/>
  <c r="A1955" i="1"/>
  <c r="H1954" i="1"/>
  <c r="G1896" i="1"/>
  <c r="E1898" i="1"/>
  <c r="U1898" i="1"/>
  <c r="J1899" i="1"/>
  <c r="K1899" i="1"/>
  <c r="I1899" i="1"/>
  <c r="L1896" i="1"/>
  <c r="N1854" i="1"/>
  <c r="O1853" i="1"/>
  <c r="D1897" i="1"/>
  <c r="F1897" i="1" s="1"/>
  <c r="W1230" i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R1229" i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Q1955" i="1" l="1"/>
  <c r="A1956" i="1"/>
  <c r="H1955" i="1"/>
  <c r="W1954" i="1"/>
  <c r="Y1955" i="1"/>
  <c r="X1955" i="1"/>
  <c r="R1954" i="1"/>
  <c r="S1954" i="1" s="1"/>
  <c r="L1897" i="1"/>
  <c r="G1897" i="1"/>
  <c r="K1900" i="1"/>
  <c r="J1900" i="1"/>
  <c r="I1900" i="1"/>
  <c r="U1899" i="1"/>
  <c r="E1899" i="1"/>
  <c r="N1855" i="1"/>
  <c r="O1854" i="1"/>
  <c r="D1898" i="1"/>
  <c r="F1898" i="1" s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Q1956" i="1" l="1"/>
  <c r="H1956" i="1"/>
  <c r="A1957" i="1"/>
  <c r="X1956" i="1"/>
  <c r="W1955" i="1"/>
  <c r="Y1956" i="1"/>
  <c r="R1955" i="1"/>
  <c r="S1955" i="1" s="1"/>
  <c r="G1898" i="1"/>
  <c r="L1898" i="1"/>
  <c r="U1900" i="1"/>
  <c r="J1901" i="1"/>
  <c r="K1901" i="1"/>
  <c r="I1901" i="1"/>
  <c r="N1856" i="1"/>
  <c r="O1855" i="1"/>
  <c r="E1900" i="1"/>
  <c r="D1899" i="1"/>
  <c r="F1899" i="1" s="1"/>
  <c r="Q1332" i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H1957" i="1" l="1"/>
  <c r="A1958" i="1"/>
  <c r="Q1957" i="1"/>
  <c r="X1957" i="1"/>
  <c r="R1956" i="1"/>
  <c r="S1956" i="1" s="1"/>
  <c r="Y1957" i="1"/>
  <c r="W1956" i="1"/>
  <c r="L1899" i="1"/>
  <c r="N1857" i="1"/>
  <c r="O1856" i="1"/>
  <c r="J1902" i="1"/>
  <c r="K1902" i="1"/>
  <c r="I1902" i="1"/>
  <c r="G1899" i="1"/>
  <c r="E1901" i="1"/>
  <c r="U1901" i="1"/>
  <c r="D1900" i="1"/>
  <c r="F1900" i="1" s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S497" i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W1957" i="1" l="1"/>
  <c r="Y1958" i="1"/>
  <c r="X1958" i="1"/>
  <c r="R1957" i="1"/>
  <c r="S1957" i="1" s="1"/>
  <c r="H1958" i="1"/>
  <c r="Q1958" i="1"/>
  <c r="A1959" i="1"/>
  <c r="L1900" i="1"/>
  <c r="G1900" i="1"/>
  <c r="K1903" i="1"/>
  <c r="I1903" i="1"/>
  <c r="J1903" i="1"/>
  <c r="E1902" i="1"/>
  <c r="U1902" i="1"/>
  <c r="D1901" i="1"/>
  <c r="F1901" i="1" s="1"/>
  <c r="N1858" i="1"/>
  <c r="O1857" i="1"/>
  <c r="W497" i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R1382" i="1"/>
  <c r="S558" i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W1958" i="1" l="1"/>
  <c r="X1959" i="1"/>
  <c r="R1958" i="1"/>
  <c r="S1958" i="1" s="1"/>
  <c r="Y1959" i="1"/>
  <c r="H1959" i="1"/>
  <c r="A1960" i="1"/>
  <c r="Q1959" i="1"/>
  <c r="G1901" i="1"/>
  <c r="L1901" i="1"/>
  <c r="D1902" i="1"/>
  <c r="F1902" i="1" s="1"/>
  <c r="N1859" i="1"/>
  <c r="O1858" i="1"/>
  <c r="J1904" i="1"/>
  <c r="I1904" i="1"/>
  <c r="K1904" i="1"/>
  <c r="E1903" i="1"/>
  <c r="U1903" i="1"/>
  <c r="W558" i="1"/>
  <c r="Q1413" i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A1961" i="1" l="1"/>
  <c r="H1960" i="1"/>
  <c r="Q1960" i="1"/>
  <c r="X1960" i="1"/>
  <c r="R1959" i="1"/>
  <c r="Y1960" i="1"/>
  <c r="L1902" i="1"/>
  <c r="G1902" i="1"/>
  <c r="E1904" i="1"/>
  <c r="U1904" i="1"/>
  <c r="J1905" i="1"/>
  <c r="K1905" i="1"/>
  <c r="I1905" i="1"/>
  <c r="N1860" i="1"/>
  <c r="O1859" i="1"/>
  <c r="D1903" i="1"/>
  <c r="F1903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X1961" i="1" l="1"/>
  <c r="R1960" i="1"/>
  <c r="S1960" i="1" s="1"/>
  <c r="Y1961" i="1"/>
  <c r="W1960" i="1"/>
  <c r="Q1961" i="1"/>
  <c r="A1962" i="1"/>
  <c r="H1961" i="1"/>
  <c r="G1903" i="1"/>
  <c r="L1903" i="1"/>
  <c r="I1906" i="1"/>
  <c r="K1906" i="1"/>
  <c r="J1906" i="1"/>
  <c r="E1905" i="1"/>
  <c r="U1905" i="1"/>
  <c r="N1861" i="1"/>
  <c r="O1860" i="1"/>
  <c r="D1904" i="1"/>
  <c r="F1904" i="1" s="1"/>
  <c r="R1493" i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H1962" i="1" l="1"/>
  <c r="A1963" i="1"/>
  <c r="Q1962" i="1"/>
  <c r="X1962" i="1"/>
  <c r="R1961" i="1"/>
  <c r="S1961" i="1" s="1"/>
  <c r="Y1962" i="1"/>
  <c r="W1961" i="1"/>
  <c r="L1904" i="1"/>
  <c r="G1904" i="1"/>
  <c r="D1905" i="1"/>
  <c r="F1905" i="1" s="1"/>
  <c r="N1862" i="1"/>
  <c r="O1861" i="1"/>
  <c r="E1906" i="1"/>
  <c r="U1906" i="1"/>
  <c r="K1907" i="1"/>
  <c r="I1907" i="1"/>
  <c r="J1907" i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S650" i="1"/>
  <c r="R1962" i="1" l="1"/>
  <c r="S1962" i="1" s="1"/>
  <c r="X1963" i="1"/>
  <c r="Y1963" i="1"/>
  <c r="W1962" i="1"/>
  <c r="Q1963" i="1"/>
  <c r="H1963" i="1"/>
  <c r="A1964" i="1"/>
  <c r="U1907" i="1"/>
  <c r="L1905" i="1"/>
  <c r="G1905" i="1"/>
  <c r="D1906" i="1"/>
  <c r="F1906" i="1" s="1"/>
  <c r="N1863" i="1"/>
  <c r="O1862" i="1"/>
  <c r="J1908" i="1"/>
  <c r="K1908" i="1"/>
  <c r="I1908" i="1"/>
  <c r="E1907" i="1"/>
  <c r="W1505" i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R1535" i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X1533" i="1" s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650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Q1964" i="1" l="1"/>
  <c r="H1964" i="1"/>
  <c r="A1965" i="1"/>
  <c r="R1963" i="1"/>
  <c r="S1963" i="1" s="1"/>
  <c r="W1963" i="1"/>
  <c r="X1964" i="1"/>
  <c r="Y1964" i="1"/>
  <c r="U1908" i="1"/>
  <c r="E1908" i="1"/>
  <c r="D1907" i="1"/>
  <c r="F1907" i="1" s="1"/>
  <c r="N1864" i="1"/>
  <c r="O1863" i="1"/>
  <c r="G1906" i="1"/>
  <c r="K1909" i="1"/>
  <c r="J1909" i="1"/>
  <c r="I1909" i="1"/>
  <c r="L1906" i="1"/>
  <c r="Q1579" i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S711" i="1"/>
  <c r="H1965" i="1" l="1"/>
  <c r="A1966" i="1"/>
  <c r="Q1965" i="1"/>
  <c r="W1964" i="1"/>
  <c r="Y1965" i="1"/>
  <c r="R1964" i="1"/>
  <c r="S1964" i="1" s="1"/>
  <c r="X1965" i="1"/>
  <c r="N1865" i="1"/>
  <c r="O1864" i="1"/>
  <c r="J1910" i="1"/>
  <c r="I1910" i="1"/>
  <c r="K1910" i="1"/>
  <c r="L1907" i="1"/>
  <c r="G1907" i="1"/>
  <c r="U1909" i="1"/>
  <c r="E1909" i="1"/>
  <c r="D1908" i="1"/>
  <c r="F1908" i="1" s="1"/>
  <c r="W711" i="1"/>
  <c r="R1573" i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W1965" i="1" l="1"/>
  <c r="Y1966" i="1"/>
  <c r="X1966" i="1"/>
  <c r="R1965" i="1"/>
  <c r="S1965" i="1" s="1"/>
  <c r="H1966" i="1"/>
  <c r="A1967" i="1"/>
  <c r="Q1966" i="1"/>
  <c r="G1908" i="1"/>
  <c r="L1908" i="1"/>
  <c r="E1910" i="1"/>
  <c r="U1910" i="1"/>
  <c r="I1911" i="1"/>
  <c r="K1911" i="1"/>
  <c r="J1911" i="1"/>
  <c r="D1909" i="1"/>
  <c r="F1909" i="1" s="1"/>
  <c r="N1866" i="1"/>
  <c r="O1865" i="1"/>
  <c r="S802" i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Y1594" i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X1595" i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5" i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A1968" i="1" l="1"/>
  <c r="H1967" i="1"/>
  <c r="Q1967" i="1"/>
  <c r="X1967" i="1"/>
  <c r="R1966" i="1"/>
  <c r="S1966" i="1" s="1"/>
  <c r="Y1967" i="1"/>
  <c r="W1966" i="1"/>
  <c r="G1909" i="1"/>
  <c r="L1909" i="1"/>
  <c r="E1911" i="1"/>
  <c r="U1911" i="1"/>
  <c r="N1867" i="1"/>
  <c r="O1866" i="1"/>
  <c r="J1912" i="1"/>
  <c r="K1912" i="1"/>
  <c r="I1912" i="1"/>
  <c r="D1910" i="1"/>
  <c r="F1910" i="1" s="1"/>
  <c r="W802" i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Y1968" i="1" l="1"/>
  <c r="X1968" i="1"/>
  <c r="W1967" i="1"/>
  <c r="R1967" i="1"/>
  <c r="S1967" i="1" s="1"/>
  <c r="H1968" i="1"/>
  <c r="Q1968" i="1"/>
  <c r="A1969" i="1"/>
  <c r="L1910" i="1"/>
  <c r="G1910" i="1"/>
  <c r="U1912" i="1"/>
  <c r="E1912" i="1"/>
  <c r="O1867" i="1"/>
  <c r="N1868" i="1"/>
  <c r="J1913" i="1"/>
  <c r="K1913" i="1"/>
  <c r="I1913" i="1"/>
  <c r="D1911" i="1"/>
  <c r="F1911" i="1" s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A1970" i="1" l="1"/>
  <c r="Q1969" i="1"/>
  <c r="H1969" i="1"/>
  <c r="Y1969" i="1"/>
  <c r="X1969" i="1"/>
  <c r="W1968" i="1"/>
  <c r="R1968" i="1"/>
  <c r="S1968" i="1" s="1"/>
  <c r="U1913" i="1"/>
  <c r="G1911" i="1"/>
  <c r="L1911" i="1"/>
  <c r="E1913" i="1"/>
  <c r="O1868" i="1"/>
  <c r="N1869" i="1"/>
  <c r="K1914" i="1"/>
  <c r="J1914" i="1"/>
  <c r="I1914" i="1"/>
  <c r="D1912" i="1"/>
  <c r="F1912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S863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W1969" i="1" l="1"/>
  <c r="Y1970" i="1"/>
  <c r="X1970" i="1"/>
  <c r="R1969" i="1"/>
  <c r="S1969" i="1" s="1"/>
  <c r="H1970" i="1"/>
  <c r="A1971" i="1"/>
  <c r="Q1970" i="1"/>
  <c r="D1913" i="1"/>
  <c r="F1913" i="1" s="1"/>
  <c r="L1912" i="1"/>
  <c r="G1912" i="1"/>
  <c r="K1915" i="1"/>
  <c r="J1915" i="1"/>
  <c r="I1915" i="1"/>
  <c r="E1914" i="1"/>
  <c r="U1914" i="1"/>
  <c r="O1869" i="1"/>
  <c r="N1870" i="1"/>
  <c r="W863" i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A1972" i="1" l="1"/>
  <c r="H1971" i="1"/>
  <c r="Q1971" i="1"/>
  <c r="Y1971" i="1"/>
  <c r="R1970" i="1"/>
  <c r="S1970" i="1" s="1"/>
  <c r="W1970" i="1"/>
  <c r="X1971" i="1"/>
  <c r="L1913" i="1"/>
  <c r="G1913" i="1"/>
  <c r="D1914" i="1"/>
  <c r="L1914" i="1" s="1"/>
  <c r="N1871" i="1"/>
  <c r="O1870" i="1"/>
  <c r="K1916" i="1"/>
  <c r="J1916" i="1"/>
  <c r="I1916" i="1"/>
  <c r="E1915" i="1"/>
  <c r="U1915" i="1"/>
  <c r="R1782" i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R1747" i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Y1972" i="1" l="1"/>
  <c r="R1971" i="1"/>
  <c r="S1971" i="1" s="1"/>
  <c r="W1971" i="1"/>
  <c r="X1972" i="1"/>
  <c r="A1973" i="1"/>
  <c r="H1972" i="1"/>
  <c r="Q1972" i="1"/>
  <c r="U1916" i="1"/>
  <c r="J1917" i="1"/>
  <c r="K1917" i="1"/>
  <c r="I1917" i="1"/>
  <c r="D1915" i="1"/>
  <c r="G1915" i="1" s="1"/>
  <c r="E1916" i="1"/>
  <c r="N1872" i="1"/>
  <c r="O1871" i="1"/>
  <c r="G1914" i="1"/>
  <c r="F1914" i="1"/>
  <c r="S924" i="1"/>
  <c r="W924" i="1" s="1"/>
  <c r="Q1807" i="1"/>
  <c r="Q12" i="1"/>
  <c r="X1973" i="1" l="1"/>
  <c r="W1972" i="1"/>
  <c r="Y1973" i="1"/>
  <c r="R1972" i="1"/>
  <c r="S1972" i="1" s="1"/>
  <c r="H1973" i="1"/>
  <c r="Q1973" i="1"/>
  <c r="A1974" i="1"/>
  <c r="L1915" i="1"/>
  <c r="Y1808" i="1"/>
  <c r="X1808" i="1"/>
  <c r="F1915" i="1"/>
  <c r="I1918" i="1"/>
  <c r="K1918" i="1"/>
  <c r="J1918" i="1"/>
  <c r="N1873" i="1"/>
  <c r="O1872" i="1"/>
  <c r="E1917" i="1"/>
  <c r="U1917" i="1"/>
  <c r="D1916" i="1"/>
  <c r="G1916" i="1" s="1"/>
  <c r="W12" i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C13" i="1"/>
  <c r="R1807" i="1"/>
  <c r="W1973" i="1" l="1"/>
  <c r="Y1974" i="1"/>
  <c r="X1974" i="1"/>
  <c r="R1973" i="1"/>
  <c r="S1973" i="1" s="1"/>
  <c r="A1975" i="1"/>
  <c r="H1974" i="1"/>
  <c r="Q1974" i="1"/>
  <c r="L1916" i="1"/>
  <c r="U1918" i="1"/>
  <c r="E1918" i="1"/>
  <c r="D1917" i="1"/>
  <c r="G1917" i="1" s="1"/>
  <c r="K1919" i="1"/>
  <c r="I1919" i="1"/>
  <c r="N1874" i="1"/>
  <c r="O1873" i="1"/>
  <c r="J1919" i="1"/>
  <c r="F1916" i="1"/>
  <c r="P13" i="1"/>
  <c r="C14" i="1"/>
  <c r="W1974" i="1" l="1"/>
  <c r="X1975" i="1"/>
  <c r="R1974" i="1"/>
  <c r="S1974" i="1" s="1"/>
  <c r="Y1975" i="1"/>
  <c r="A1976" i="1"/>
  <c r="H1975" i="1"/>
  <c r="Q1975" i="1"/>
  <c r="F1917" i="1"/>
  <c r="L1917" i="1"/>
  <c r="J1920" i="1"/>
  <c r="K1920" i="1"/>
  <c r="I1920" i="1"/>
  <c r="U1919" i="1"/>
  <c r="E1919" i="1"/>
  <c r="D1918" i="1"/>
  <c r="N1875" i="1"/>
  <c r="O1874" i="1"/>
  <c r="S1016" i="1"/>
  <c r="P14" i="1"/>
  <c r="C15" i="1"/>
  <c r="V13" i="1"/>
  <c r="B13" i="1" s="1"/>
  <c r="W1975" i="1" l="1"/>
  <c r="Y1976" i="1"/>
  <c r="R1975" i="1"/>
  <c r="S1975" i="1" s="1"/>
  <c r="X1976" i="1"/>
  <c r="A1977" i="1"/>
  <c r="H1976" i="1"/>
  <c r="Q1976" i="1"/>
  <c r="F1918" i="1"/>
  <c r="G1918" i="1"/>
  <c r="L1918" i="1"/>
  <c r="D1919" i="1"/>
  <c r="J1921" i="1"/>
  <c r="I1921" i="1"/>
  <c r="K1921" i="1"/>
  <c r="N1876" i="1"/>
  <c r="O1875" i="1"/>
  <c r="E1920" i="1"/>
  <c r="U1920" i="1"/>
  <c r="P15" i="1"/>
  <c r="C16" i="1"/>
  <c r="V14" i="1"/>
  <c r="B14" i="1" s="1"/>
  <c r="W1016" i="1"/>
  <c r="X1977" i="1" l="1"/>
  <c r="Y1977" i="1"/>
  <c r="R1976" i="1"/>
  <c r="S1976" i="1" s="1"/>
  <c r="W1976" i="1"/>
  <c r="H1977" i="1"/>
  <c r="A1978" i="1"/>
  <c r="Q1977" i="1"/>
  <c r="F1919" i="1"/>
  <c r="G1919" i="1"/>
  <c r="L1919" i="1"/>
  <c r="K1922" i="1"/>
  <c r="J1922" i="1"/>
  <c r="I1922" i="1"/>
  <c r="D1920" i="1"/>
  <c r="N1877" i="1"/>
  <c r="O1876" i="1"/>
  <c r="U1921" i="1"/>
  <c r="E1921" i="1"/>
  <c r="V15" i="1"/>
  <c r="B15" i="1" s="1"/>
  <c r="S1077" i="1"/>
  <c r="P16" i="1"/>
  <c r="C17" i="1"/>
  <c r="W1977" i="1" l="1"/>
  <c r="X1978" i="1"/>
  <c r="R1977" i="1"/>
  <c r="S1977" i="1" s="1"/>
  <c r="Y1978" i="1"/>
  <c r="Q1978" i="1"/>
  <c r="A1979" i="1"/>
  <c r="H1978" i="1"/>
  <c r="F1920" i="1"/>
  <c r="U1922" i="1"/>
  <c r="L1920" i="1"/>
  <c r="G1920" i="1"/>
  <c r="D1921" i="1"/>
  <c r="K1923" i="1"/>
  <c r="J1923" i="1"/>
  <c r="I1923" i="1"/>
  <c r="N1878" i="1"/>
  <c r="O1877" i="1"/>
  <c r="E1922" i="1"/>
  <c r="W1077" i="1"/>
  <c r="W132" i="1"/>
  <c r="S1167" i="1"/>
  <c r="W1167" i="1" s="1"/>
  <c r="P17" i="1"/>
  <c r="C18" i="1"/>
  <c r="V16" i="1"/>
  <c r="B16" i="1" s="1"/>
  <c r="Q1979" i="1" l="1"/>
  <c r="H1979" i="1"/>
  <c r="A1980" i="1"/>
  <c r="X1979" i="1"/>
  <c r="W1978" i="1"/>
  <c r="Y1979" i="1"/>
  <c r="R1978" i="1"/>
  <c r="S1978" i="1" s="1"/>
  <c r="F1921" i="1"/>
  <c r="L1921" i="1"/>
  <c r="G1921" i="1"/>
  <c r="D1922" i="1"/>
  <c r="U1923" i="1"/>
  <c r="E1923" i="1"/>
  <c r="N1879" i="1"/>
  <c r="O1878" i="1"/>
  <c r="K1924" i="1"/>
  <c r="J1924" i="1"/>
  <c r="I1924" i="1"/>
  <c r="P18" i="1"/>
  <c r="C19" i="1"/>
  <c r="V17" i="1"/>
  <c r="B17" i="1" s="1"/>
  <c r="A1981" i="1" l="1"/>
  <c r="H1980" i="1"/>
  <c r="Q1980" i="1"/>
  <c r="X1980" i="1"/>
  <c r="Y1980" i="1"/>
  <c r="W1979" i="1"/>
  <c r="R1979" i="1"/>
  <c r="S1979" i="1" s="1"/>
  <c r="F1922" i="1"/>
  <c r="L1922" i="1"/>
  <c r="G1922" i="1"/>
  <c r="U1924" i="1"/>
  <c r="N1880" i="1"/>
  <c r="O1879" i="1"/>
  <c r="K1925" i="1"/>
  <c r="J1925" i="1"/>
  <c r="I1925" i="1"/>
  <c r="D1923" i="1"/>
  <c r="E1924" i="1"/>
  <c r="P19" i="1"/>
  <c r="C20" i="1"/>
  <c r="V18" i="1"/>
  <c r="B18" i="1" s="1"/>
  <c r="Y1981" i="1" l="1"/>
  <c r="X1981" i="1"/>
  <c r="W1980" i="1"/>
  <c r="R1980" i="1"/>
  <c r="S1980" i="1" s="1"/>
  <c r="A1982" i="1"/>
  <c r="Q1981" i="1"/>
  <c r="H1981" i="1"/>
  <c r="F1923" i="1"/>
  <c r="I1926" i="1"/>
  <c r="J1926" i="1"/>
  <c r="K1926" i="1"/>
  <c r="D1924" i="1"/>
  <c r="U1925" i="1"/>
  <c r="E1925" i="1"/>
  <c r="G1923" i="1"/>
  <c r="L1923" i="1"/>
  <c r="N1881" i="1"/>
  <c r="O1880" i="1"/>
  <c r="P20" i="1"/>
  <c r="C21" i="1"/>
  <c r="V19" i="1"/>
  <c r="B19" i="1" s="1"/>
  <c r="Q1982" i="1" l="1"/>
  <c r="A1983" i="1"/>
  <c r="H1982" i="1"/>
  <c r="W1981" i="1"/>
  <c r="Y1982" i="1"/>
  <c r="R1981" i="1"/>
  <c r="S1981" i="1" s="1"/>
  <c r="X1982" i="1"/>
  <c r="F1924" i="1"/>
  <c r="J1927" i="1"/>
  <c r="G1924" i="1"/>
  <c r="L1924" i="1"/>
  <c r="N1882" i="1"/>
  <c r="O1881" i="1"/>
  <c r="E1926" i="1"/>
  <c r="U1926" i="1"/>
  <c r="D1925" i="1"/>
  <c r="F1925" i="1" s="1"/>
  <c r="K1927" i="1"/>
  <c r="I1927" i="1"/>
  <c r="S1228" i="1"/>
  <c r="P21" i="1"/>
  <c r="C22" i="1"/>
  <c r="V20" i="1"/>
  <c r="B20" i="1" s="1"/>
  <c r="Q1983" i="1" l="1"/>
  <c r="A1984" i="1"/>
  <c r="H1983" i="1"/>
  <c r="R1982" i="1"/>
  <c r="S1982" i="1" s="1"/>
  <c r="Y1983" i="1"/>
  <c r="X1983" i="1"/>
  <c r="W1982" i="1"/>
  <c r="U1927" i="1"/>
  <c r="G1925" i="1"/>
  <c r="E1927" i="1"/>
  <c r="D1926" i="1"/>
  <c r="F1926" i="1" s="1"/>
  <c r="J1928" i="1"/>
  <c r="I1928" i="1"/>
  <c r="K1928" i="1"/>
  <c r="N1883" i="1"/>
  <c r="O1882" i="1"/>
  <c r="L1925" i="1"/>
  <c r="W1228" i="1"/>
  <c r="P22" i="1"/>
  <c r="C23" i="1"/>
  <c r="V21" i="1"/>
  <c r="B21" i="1" s="1"/>
  <c r="A1985" i="1" l="1"/>
  <c r="H1984" i="1"/>
  <c r="Q1984" i="1"/>
  <c r="X1984" i="1"/>
  <c r="W1983" i="1"/>
  <c r="R1983" i="1"/>
  <c r="S1983" i="1" s="1"/>
  <c r="Y1984" i="1"/>
  <c r="L1926" i="1"/>
  <c r="G1926" i="1"/>
  <c r="N1884" i="1"/>
  <c r="O1883" i="1"/>
  <c r="E1928" i="1"/>
  <c r="U1928" i="1"/>
  <c r="D1927" i="1"/>
  <c r="F1927" i="1" s="1"/>
  <c r="K1929" i="1"/>
  <c r="J1929" i="1"/>
  <c r="I1929" i="1"/>
  <c r="P23" i="1"/>
  <c r="C24" i="1"/>
  <c r="S1289" i="1"/>
  <c r="V22" i="1"/>
  <c r="B22" i="1" s="1"/>
  <c r="Y1985" i="1" l="1"/>
  <c r="R1984" i="1"/>
  <c r="S1984" i="1" s="1"/>
  <c r="W1984" i="1"/>
  <c r="X1985" i="1"/>
  <c r="H1985" i="1"/>
  <c r="Q1985" i="1"/>
  <c r="A1986" i="1"/>
  <c r="G1927" i="1"/>
  <c r="L1927" i="1"/>
  <c r="J1930" i="1"/>
  <c r="K1930" i="1"/>
  <c r="I1930" i="1"/>
  <c r="D1928" i="1"/>
  <c r="F1928" i="1" s="1"/>
  <c r="E1929" i="1"/>
  <c r="U1929" i="1"/>
  <c r="N1885" i="1"/>
  <c r="O1884" i="1"/>
  <c r="W1289" i="1"/>
  <c r="P24" i="1"/>
  <c r="C25" i="1"/>
  <c r="V23" i="1"/>
  <c r="B23" i="1" s="1"/>
  <c r="X1986" i="1" l="1"/>
  <c r="Y1986" i="1"/>
  <c r="W1985" i="1"/>
  <c r="R1985" i="1"/>
  <c r="S1985" i="1" s="1"/>
  <c r="A1987" i="1"/>
  <c r="Q1986" i="1"/>
  <c r="H1986" i="1"/>
  <c r="L1928" i="1"/>
  <c r="G1928" i="1"/>
  <c r="N1886" i="1"/>
  <c r="O1885" i="1"/>
  <c r="J1931" i="1"/>
  <c r="I1931" i="1"/>
  <c r="K1931" i="1"/>
  <c r="E1930" i="1"/>
  <c r="U1930" i="1"/>
  <c r="D1929" i="1"/>
  <c r="F1929" i="1" s="1"/>
  <c r="S1381" i="1"/>
  <c r="P25" i="1"/>
  <c r="C26" i="1"/>
  <c r="V24" i="1"/>
  <c r="B24" i="1" s="1"/>
  <c r="Y1987" i="1" l="1"/>
  <c r="R1986" i="1"/>
  <c r="S1986" i="1" s="1"/>
  <c r="W1986" i="1"/>
  <c r="X1987" i="1"/>
  <c r="H1987" i="1"/>
  <c r="Q1987" i="1"/>
  <c r="A1988" i="1"/>
  <c r="G1929" i="1"/>
  <c r="L1929" i="1"/>
  <c r="E1931" i="1"/>
  <c r="U1931" i="1"/>
  <c r="J1932" i="1"/>
  <c r="I1932" i="1"/>
  <c r="K1932" i="1"/>
  <c r="N1887" i="1"/>
  <c r="O1886" i="1"/>
  <c r="D1930" i="1"/>
  <c r="F1930" i="1" s="1"/>
  <c r="W1381" i="1"/>
  <c r="V25" i="1"/>
  <c r="B25" i="1" s="1"/>
  <c r="P26" i="1"/>
  <c r="C27" i="1"/>
  <c r="X1988" i="1" l="1"/>
  <c r="R1987" i="1"/>
  <c r="S1987" i="1" s="1"/>
  <c r="W1987" i="1"/>
  <c r="Y1988" i="1"/>
  <c r="H1988" i="1"/>
  <c r="Q1988" i="1"/>
  <c r="A1989" i="1"/>
  <c r="G1930" i="1"/>
  <c r="L1930" i="1"/>
  <c r="N1888" i="1"/>
  <c r="O1887" i="1"/>
  <c r="U1932" i="1"/>
  <c r="E1932" i="1"/>
  <c r="J1933" i="1"/>
  <c r="K1933" i="1"/>
  <c r="I1933" i="1"/>
  <c r="D1931" i="1"/>
  <c r="F1931" i="1" s="1"/>
  <c r="P27" i="1"/>
  <c r="C28" i="1"/>
  <c r="V26" i="1"/>
  <c r="B26" i="1" s="1"/>
  <c r="W1988" i="1" l="1"/>
  <c r="R1988" i="1"/>
  <c r="S1988" i="1" s="1"/>
  <c r="Y1989" i="1"/>
  <c r="X1989" i="1"/>
  <c r="H1989" i="1"/>
  <c r="A1990" i="1"/>
  <c r="Q1989" i="1"/>
  <c r="J1934" i="1"/>
  <c r="K1934" i="1"/>
  <c r="I1934" i="1"/>
  <c r="E1933" i="1"/>
  <c r="U1933" i="1"/>
  <c r="L1931" i="1"/>
  <c r="D1932" i="1"/>
  <c r="F1932" i="1" s="1"/>
  <c r="G1931" i="1"/>
  <c r="N1889" i="1"/>
  <c r="O1888" i="1"/>
  <c r="P28" i="1"/>
  <c r="C29" i="1"/>
  <c r="V27" i="1"/>
  <c r="B27" i="1" s="1"/>
  <c r="A1991" i="1" l="1"/>
  <c r="H1990" i="1"/>
  <c r="Q1990" i="1"/>
  <c r="R1989" i="1"/>
  <c r="Y1990" i="1"/>
  <c r="X1990" i="1"/>
  <c r="G1932" i="1"/>
  <c r="L1932" i="1"/>
  <c r="D1933" i="1"/>
  <c r="F1933" i="1" s="1"/>
  <c r="N1890" i="1"/>
  <c r="O1889" i="1"/>
  <c r="J1935" i="1"/>
  <c r="K1935" i="1"/>
  <c r="I1935" i="1"/>
  <c r="E1934" i="1"/>
  <c r="U1934" i="1"/>
  <c r="P29" i="1"/>
  <c r="C30" i="1"/>
  <c r="S1442" i="1"/>
  <c r="V28" i="1"/>
  <c r="B28" i="1" s="1"/>
  <c r="W1990" i="1" l="1"/>
  <c r="R1990" i="1"/>
  <c r="S1990" i="1" s="1"/>
  <c r="Y1991" i="1"/>
  <c r="X1991" i="1"/>
  <c r="A1992" i="1"/>
  <c r="H1991" i="1"/>
  <c r="Q1991" i="1"/>
  <c r="L1933" i="1"/>
  <c r="E1935" i="1"/>
  <c r="U1935" i="1"/>
  <c r="D1934" i="1"/>
  <c r="F1934" i="1" s="1"/>
  <c r="N1891" i="1"/>
  <c r="O1890" i="1"/>
  <c r="J1936" i="1"/>
  <c r="K1936" i="1"/>
  <c r="I1936" i="1"/>
  <c r="G1933" i="1"/>
  <c r="W1442" i="1"/>
  <c r="S1532" i="1"/>
  <c r="P30" i="1"/>
  <c r="C31" i="1"/>
  <c r="V29" i="1"/>
  <c r="B29" i="1" s="1"/>
  <c r="X1992" i="1" l="1"/>
  <c r="Y1992" i="1"/>
  <c r="R1991" i="1"/>
  <c r="S1991" i="1" s="1"/>
  <c r="W1991" i="1"/>
  <c r="Q1992" i="1"/>
  <c r="H1992" i="1"/>
  <c r="A1993" i="1"/>
  <c r="G1934" i="1"/>
  <c r="L1934" i="1"/>
  <c r="N1892" i="1"/>
  <c r="O1891" i="1"/>
  <c r="K1937" i="1"/>
  <c r="J1937" i="1"/>
  <c r="I1937" i="1"/>
  <c r="E1936" i="1"/>
  <c r="U1936" i="1"/>
  <c r="D1935" i="1"/>
  <c r="F1935" i="1" s="1"/>
  <c r="W1532" i="1"/>
  <c r="P31" i="1"/>
  <c r="C32" i="1"/>
  <c r="V30" i="1"/>
  <c r="B30" i="1" s="1"/>
  <c r="A1994" i="1" l="1"/>
  <c r="H1993" i="1"/>
  <c r="Q1993" i="1"/>
  <c r="Y1993" i="1"/>
  <c r="X1993" i="1"/>
  <c r="R1992" i="1"/>
  <c r="S1992" i="1" s="1"/>
  <c r="W1992" i="1"/>
  <c r="L1935" i="1"/>
  <c r="G1935" i="1"/>
  <c r="J1938" i="1"/>
  <c r="E1937" i="1"/>
  <c r="U1937" i="1"/>
  <c r="D1936" i="1"/>
  <c r="F1936" i="1" s="1"/>
  <c r="N1893" i="1"/>
  <c r="O1892" i="1"/>
  <c r="K1938" i="1"/>
  <c r="I1938" i="1"/>
  <c r="P32" i="1"/>
  <c r="C33" i="1"/>
  <c r="V31" i="1"/>
  <c r="B31" i="1" s="1"/>
  <c r="Y1994" i="1" l="1"/>
  <c r="W1993" i="1"/>
  <c r="X1994" i="1"/>
  <c r="R1993" i="1"/>
  <c r="S1993" i="1" s="1"/>
  <c r="A1995" i="1"/>
  <c r="H1994" i="1"/>
  <c r="Q1994" i="1"/>
  <c r="G1936" i="1"/>
  <c r="L1936" i="1"/>
  <c r="N1894" i="1"/>
  <c r="O1893" i="1"/>
  <c r="K1939" i="1"/>
  <c r="J1939" i="1"/>
  <c r="I1939" i="1"/>
  <c r="D1937" i="1"/>
  <c r="F1937" i="1" s="1"/>
  <c r="E1938" i="1"/>
  <c r="U1938" i="1"/>
  <c r="P33" i="1"/>
  <c r="C34" i="1"/>
  <c r="V32" i="1"/>
  <c r="B32" i="1" s="1"/>
  <c r="Y1995" i="1" l="1"/>
  <c r="X1995" i="1"/>
  <c r="W1994" i="1"/>
  <c r="R1994" i="1"/>
  <c r="S1994" i="1" s="1"/>
  <c r="Q1995" i="1"/>
  <c r="A1996" i="1"/>
  <c r="H1995" i="1"/>
  <c r="L1937" i="1"/>
  <c r="G1937" i="1"/>
  <c r="D1938" i="1"/>
  <c r="F1938" i="1" s="1"/>
  <c r="U1939" i="1"/>
  <c r="E1939" i="1"/>
  <c r="N1895" i="1"/>
  <c r="O1894" i="1"/>
  <c r="K1940" i="1"/>
  <c r="J1940" i="1"/>
  <c r="I1940" i="1"/>
  <c r="S1593" i="1"/>
  <c r="P34" i="1"/>
  <c r="C35" i="1"/>
  <c r="V33" i="1"/>
  <c r="B33" i="1" s="1"/>
  <c r="H1996" i="1" l="1"/>
  <c r="Q1996" i="1"/>
  <c r="A1997" i="1"/>
  <c r="R1995" i="1"/>
  <c r="S1995" i="1" s="1"/>
  <c r="W1995" i="1"/>
  <c r="Y1996" i="1"/>
  <c r="X1996" i="1"/>
  <c r="G1938" i="1"/>
  <c r="L1938" i="1"/>
  <c r="N1896" i="1"/>
  <c r="O1895" i="1"/>
  <c r="D1939" i="1"/>
  <c r="F1939" i="1" s="1"/>
  <c r="J1941" i="1"/>
  <c r="K1941" i="1"/>
  <c r="I1941" i="1"/>
  <c r="U1940" i="1"/>
  <c r="E1940" i="1"/>
  <c r="P35" i="1"/>
  <c r="C36" i="1"/>
  <c r="V34" i="1"/>
  <c r="B34" i="1" s="1"/>
  <c r="W1593" i="1"/>
  <c r="Y1997" i="1" l="1"/>
  <c r="X1997" i="1"/>
  <c r="R1996" i="1"/>
  <c r="S1996" i="1" s="1"/>
  <c r="W1996" i="1"/>
  <c r="Q1997" i="1"/>
  <c r="A1998" i="1"/>
  <c r="H1997" i="1"/>
  <c r="G1939" i="1"/>
  <c r="L1939" i="1"/>
  <c r="D1940" i="1"/>
  <c r="F1940" i="1" s="1"/>
  <c r="J1942" i="1"/>
  <c r="I1942" i="1"/>
  <c r="K1942" i="1"/>
  <c r="E1941" i="1"/>
  <c r="U1941" i="1"/>
  <c r="N1897" i="1"/>
  <c r="O1896" i="1"/>
  <c r="P36" i="1"/>
  <c r="C37" i="1"/>
  <c r="V35" i="1"/>
  <c r="B35" i="1" s="1"/>
  <c r="S1654" i="1"/>
  <c r="W1997" i="1" l="1"/>
  <c r="R1997" i="1"/>
  <c r="S1997" i="1" s="1"/>
  <c r="Y1998" i="1"/>
  <c r="X1998" i="1"/>
  <c r="H1998" i="1"/>
  <c r="Q1998" i="1"/>
  <c r="A1999" i="1"/>
  <c r="G1940" i="1"/>
  <c r="L1940" i="1"/>
  <c r="E1942" i="1"/>
  <c r="U1942" i="1"/>
  <c r="K1943" i="1"/>
  <c r="J1943" i="1"/>
  <c r="I1943" i="1"/>
  <c r="N1898" i="1"/>
  <c r="O1897" i="1"/>
  <c r="D1941" i="1"/>
  <c r="F1941" i="1" s="1"/>
  <c r="W1654" i="1"/>
  <c r="P37" i="1"/>
  <c r="C38" i="1"/>
  <c r="S1746" i="1"/>
  <c r="V36" i="1"/>
  <c r="W1998" i="1" l="1"/>
  <c r="Y1999" i="1"/>
  <c r="R1998" i="1"/>
  <c r="S1998" i="1" s="1"/>
  <c r="X1999" i="1"/>
  <c r="H1999" i="1"/>
  <c r="Q1999" i="1"/>
  <c r="A2000" i="1"/>
  <c r="L1941" i="1"/>
  <c r="N1899" i="1"/>
  <c r="O1898" i="1"/>
  <c r="J1944" i="1"/>
  <c r="K1944" i="1"/>
  <c r="I1944" i="1"/>
  <c r="G1941" i="1"/>
  <c r="U1943" i="1"/>
  <c r="E1943" i="1"/>
  <c r="D1942" i="1"/>
  <c r="F1942" i="1" s="1"/>
  <c r="B36" i="1"/>
  <c r="P38" i="1"/>
  <c r="C39" i="1"/>
  <c r="V37" i="1"/>
  <c r="B37" i="1" s="1"/>
  <c r="W1746" i="1"/>
  <c r="H2000" i="1" l="1"/>
  <c r="Q2000" i="1"/>
  <c r="A2001" i="1"/>
  <c r="Y2000" i="1"/>
  <c r="W1999" i="1"/>
  <c r="X2000" i="1"/>
  <c r="R1999" i="1"/>
  <c r="S1999" i="1" s="1"/>
  <c r="L1942" i="1"/>
  <c r="G1942" i="1"/>
  <c r="J1945" i="1"/>
  <c r="K1945" i="1"/>
  <c r="I1945" i="1"/>
  <c r="U1944" i="1"/>
  <c r="E1944" i="1"/>
  <c r="D1943" i="1"/>
  <c r="F1943" i="1" s="1"/>
  <c r="N1900" i="1"/>
  <c r="O1899" i="1"/>
  <c r="P39" i="1"/>
  <c r="C40" i="1"/>
  <c r="V38" i="1"/>
  <c r="B38" i="1" s="1"/>
  <c r="R2000" i="1" l="1"/>
  <c r="S2000" i="1" s="1"/>
  <c r="Y2001" i="1"/>
  <c r="X2001" i="1"/>
  <c r="W2000" i="1"/>
  <c r="H2001" i="1"/>
  <c r="Q2001" i="1"/>
  <c r="A2002" i="1"/>
  <c r="L1943" i="1"/>
  <c r="G1943" i="1"/>
  <c r="N1901" i="1"/>
  <c r="O1900" i="1"/>
  <c r="J1946" i="1"/>
  <c r="K1946" i="1"/>
  <c r="I1946" i="1"/>
  <c r="U1945" i="1"/>
  <c r="E1945" i="1"/>
  <c r="D1944" i="1"/>
  <c r="F1944" i="1" s="1"/>
  <c r="P40" i="1"/>
  <c r="C41" i="1"/>
  <c r="V39" i="1"/>
  <c r="B39" i="1" s="1"/>
  <c r="S1807" i="1"/>
  <c r="Q2002" i="1" l="1"/>
  <c r="A2003" i="1"/>
  <c r="H2002" i="1"/>
  <c r="Y2002" i="1"/>
  <c r="R2001" i="1"/>
  <c r="S2001" i="1" s="1"/>
  <c r="X2002" i="1"/>
  <c r="W2001" i="1"/>
  <c r="L1944" i="1"/>
  <c r="G1944" i="1"/>
  <c r="U1946" i="1"/>
  <c r="E1946" i="1"/>
  <c r="J1947" i="1"/>
  <c r="I1947" i="1"/>
  <c r="K1947" i="1"/>
  <c r="N1902" i="1"/>
  <c r="O1901" i="1"/>
  <c r="D1945" i="1"/>
  <c r="G1945" i="1" s="1"/>
  <c r="P41" i="1"/>
  <c r="C42" i="1"/>
  <c r="W1807" i="1"/>
  <c r="V40" i="1"/>
  <c r="B40" i="1" s="1"/>
  <c r="H2003" i="1" l="1"/>
  <c r="Q2003" i="1"/>
  <c r="A2004" i="1"/>
  <c r="X2003" i="1"/>
  <c r="R2002" i="1"/>
  <c r="S2002" i="1" s="1"/>
  <c r="Y2003" i="1"/>
  <c r="W2002" i="1"/>
  <c r="L1945" i="1"/>
  <c r="J1948" i="1"/>
  <c r="K1948" i="1"/>
  <c r="I1948" i="1"/>
  <c r="D1946" i="1"/>
  <c r="G1946" i="1" s="1"/>
  <c r="F1945" i="1"/>
  <c r="N1903" i="1"/>
  <c r="O1902" i="1"/>
  <c r="E1947" i="1"/>
  <c r="U1947" i="1"/>
  <c r="V41" i="1"/>
  <c r="B41" i="1" s="1"/>
  <c r="P42" i="1"/>
  <c r="C43" i="1"/>
  <c r="P43" i="1" s="1"/>
  <c r="R2003" i="1" l="1"/>
  <c r="S2003" i="1" s="1"/>
  <c r="Y2004" i="1"/>
  <c r="W2003" i="1"/>
  <c r="X2004" i="1"/>
  <c r="H2004" i="1"/>
  <c r="A2005" i="1"/>
  <c r="Q2004" i="1"/>
  <c r="S43" i="1"/>
  <c r="C44" i="1" s="1"/>
  <c r="F1946" i="1"/>
  <c r="J1949" i="1"/>
  <c r="K1949" i="1"/>
  <c r="I1949" i="1"/>
  <c r="D1947" i="1"/>
  <c r="L1946" i="1"/>
  <c r="E1948" i="1"/>
  <c r="U1948" i="1"/>
  <c r="N1904" i="1"/>
  <c r="O1903" i="1"/>
  <c r="V43" i="1"/>
  <c r="V42" i="1"/>
  <c r="B42" i="1" s="1"/>
  <c r="A2006" i="1" l="1"/>
  <c r="H2005" i="1"/>
  <c r="Q2005" i="1"/>
  <c r="W2004" i="1"/>
  <c r="R2004" i="1"/>
  <c r="S2004" i="1" s="1"/>
  <c r="Y2005" i="1"/>
  <c r="X2005" i="1"/>
  <c r="C45" i="1"/>
  <c r="P44" i="1"/>
  <c r="F1947" i="1"/>
  <c r="G1947" i="1"/>
  <c r="J1950" i="1"/>
  <c r="K1950" i="1"/>
  <c r="I1950" i="1"/>
  <c r="E1949" i="1"/>
  <c r="U1949" i="1"/>
  <c r="L1947" i="1"/>
  <c r="D1948" i="1"/>
  <c r="N1905" i="1"/>
  <c r="O1904" i="1"/>
  <c r="B43" i="1"/>
  <c r="W43" i="1"/>
  <c r="Y2006" i="1" l="1"/>
  <c r="R2005" i="1"/>
  <c r="S2005" i="1" s="1"/>
  <c r="X2006" i="1"/>
  <c r="W2005" i="1"/>
  <c r="H2006" i="1"/>
  <c r="A2007" i="1"/>
  <c r="Q2006" i="1"/>
  <c r="F1948" i="1"/>
  <c r="V44" i="1"/>
  <c r="B44" i="1" s="1"/>
  <c r="C46" i="1"/>
  <c r="P45" i="1"/>
  <c r="V45" i="1" s="1"/>
  <c r="B45" i="1" s="1"/>
  <c r="G1948" i="1"/>
  <c r="L1948" i="1"/>
  <c r="N1906" i="1"/>
  <c r="O1905" i="1"/>
  <c r="J1951" i="1"/>
  <c r="I1951" i="1"/>
  <c r="K1951" i="1"/>
  <c r="E1950" i="1"/>
  <c r="U1950" i="1"/>
  <c r="D1949" i="1"/>
  <c r="W2006" i="1" l="1"/>
  <c r="Y2007" i="1"/>
  <c r="X2007" i="1"/>
  <c r="R2006" i="1"/>
  <c r="S2006" i="1" s="1"/>
  <c r="H2007" i="1"/>
  <c r="Q2007" i="1"/>
  <c r="A2008" i="1"/>
  <c r="F1949" i="1"/>
  <c r="C47" i="1"/>
  <c r="P46" i="1"/>
  <c r="V46" i="1" s="1"/>
  <c r="B46" i="1" s="1"/>
  <c r="L1949" i="1"/>
  <c r="G1949" i="1"/>
  <c r="K1952" i="1"/>
  <c r="E1951" i="1"/>
  <c r="U1951" i="1"/>
  <c r="N1907" i="1"/>
  <c r="O1906" i="1"/>
  <c r="J1952" i="1"/>
  <c r="I1952" i="1"/>
  <c r="D1950" i="1"/>
  <c r="A2009" i="1" l="1"/>
  <c r="H2008" i="1"/>
  <c r="Q2008" i="1"/>
  <c r="R2007" i="1"/>
  <c r="S2007" i="1" s="1"/>
  <c r="X2008" i="1"/>
  <c r="W2007" i="1"/>
  <c r="Y2008" i="1"/>
  <c r="F1950" i="1"/>
  <c r="C48" i="1"/>
  <c r="P47" i="1"/>
  <c r="V47" i="1" s="1"/>
  <c r="B47" i="1" s="1"/>
  <c r="G1950" i="1"/>
  <c r="L1950" i="1"/>
  <c r="N1908" i="1"/>
  <c r="O1907" i="1"/>
  <c r="D1951" i="1"/>
  <c r="U1952" i="1"/>
  <c r="E1952" i="1"/>
  <c r="J1953" i="1"/>
  <c r="K1953" i="1"/>
  <c r="I1953" i="1"/>
  <c r="Y2009" i="1" l="1"/>
  <c r="W2008" i="1"/>
  <c r="R2008" i="1"/>
  <c r="S2008" i="1" s="1"/>
  <c r="X2009" i="1"/>
  <c r="Q2009" i="1"/>
  <c r="H2009" i="1"/>
  <c r="A2010" i="1"/>
  <c r="F1951" i="1"/>
  <c r="C49" i="1"/>
  <c r="P48" i="1"/>
  <c r="V48" i="1" s="1"/>
  <c r="B48" i="1" s="1"/>
  <c r="G1951" i="1"/>
  <c r="L1951" i="1"/>
  <c r="J1954" i="1"/>
  <c r="K1954" i="1"/>
  <c r="I1954" i="1"/>
  <c r="D1952" i="1"/>
  <c r="F1952" i="1" s="1"/>
  <c r="E1953" i="1"/>
  <c r="U1953" i="1"/>
  <c r="N1909" i="1"/>
  <c r="O1908" i="1"/>
  <c r="R2009" i="1" l="1"/>
  <c r="S2009" i="1" s="1"/>
  <c r="Y2010" i="1"/>
  <c r="W2009" i="1"/>
  <c r="X2010" i="1"/>
  <c r="Q2010" i="1"/>
  <c r="A2011" i="1"/>
  <c r="H2010" i="1"/>
  <c r="C50" i="1"/>
  <c r="P49" i="1"/>
  <c r="V49" i="1" s="1"/>
  <c r="B49" i="1" s="1"/>
  <c r="L1952" i="1"/>
  <c r="G1952" i="1"/>
  <c r="U1954" i="1"/>
  <c r="E1954" i="1"/>
  <c r="N1910" i="1"/>
  <c r="O1909" i="1"/>
  <c r="K1955" i="1"/>
  <c r="I1955" i="1"/>
  <c r="J1955" i="1"/>
  <c r="D1953" i="1"/>
  <c r="F1953" i="1" s="1"/>
  <c r="A2012" i="1" l="1"/>
  <c r="H2011" i="1"/>
  <c r="Q2011" i="1"/>
  <c r="R2010" i="1"/>
  <c r="S2010" i="1" s="1"/>
  <c r="W2010" i="1"/>
  <c r="X2011" i="1"/>
  <c r="Y2011" i="1"/>
  <c r="C51" i="1"/>
  <c r="P50" i="1"/>
  <c r="V50" i="1" s="1"/>
  <c r="B50" i="1" s="1"/>
  <c r="J1956" i="1"/>
  <c r="L1953" i="1"/>
  <c r="G1953" i="1"/>
  <c r="E1955" i="1"/>
  <c r="U1955" i="1"/>
  <c r="N1911" i="1"/>
  <c r="O1910" i="1"/>
  <c r="D1954" i="1"/>
  <c r="F1954" i="1" s="1"/>
  <c r="I1956" i="1"/>
  <c r="K1956" i="1"/>
  <c r="Y2012" i="1" l="1"/>
  <c r="R2011" i="1"/>
  <c r="S2011" i="1" s="1"/>
  <c r="X2012" i="1"/>
  <c r="W2011" i="1"/>
  <c r="H2012" i="1"/>
  <c r="A2013" i="1"/>
  <c r="Q2012" i="1"/>
  <c r="C52" i="1"/>
  <c r="P51" i="1"/>
  <c r="V51" i="1" s="1"/>
  <c r="B51" i="1" s="1"/>
  <c r="L1954" i="1"/>
  <c r="G1954" i="1"/>
  <c r="N1912" i="1"/>
  <c r="O1911" i="1"/>
  <c r="U1956" i="1"/>
  <c r="E1956" i="1"/>
  <c r="K1957" i="1"/>
  <c r="J1957" i="1"/>
  <c r="I1957" i="1"/>
  <c r="D1955" i="1"/>
  <c r="F1955" i="1" s="1"/>
  <c r="R2012" i="1" l="1"/>
  <c r="S2012" i="1" s="1"/>
  <c r="W2012" i="1"/>
  <c r="Y2013" i="1"/>
  <c r="X2013" i="1"/>
  <c r="A2014" i="1"/>
  <c r="Q2013" i="1"/>
  <c r="H2013" i="1"/>
  <c r="C53" i="1"/>
  <c r="P52" i="1"/>
  <c r="V52" i="1" s="1"/>
  <c r="B52" i="1" s="1"/>
  <c r="G1955" i="1"/>
  <c r="L1955" i="1"/>
  <c r="E1957" i="1"/>
  <c r="D1956" i="1"/>
  <c r="F1956" i="1" s="1"/>
  <c r="K1958" i="1"/>
  <c r="I1958" i="1"/>
  <c r="J1958" i="1"/>
  <c r="N1913" i="1"/>
  <c r="O1912" i="1"/>
  <c r="U1957" i="1"/>
  <c r="Y2014" i="1" l="1"/>
  <c r="W2013" i="1"/>
  <c r="X2014" i="1"/>
  <c r="R2013" i="1"/>
  <c r="S2013" i="1" s="1"/>
  <c r="A2015" i="1"/>
  <c r="Q2014" i="1"/>
  <c r="H2014" i="1"/>
  <c r="C54" i="1"/>
  <c r="P53" i="1"/>
  <c r="V53" i="1" s="1"/>
  <c r="B53" i="1" s="1"/>
  <c r="L1956" i="1"/>
  <c r="G1956" i="1"/>
  <c r="K1959" i="1"/>
  <c r="I1959" i="1"/>
  <c r="J1959" i="1"/>
  <c r="E1958" i="1"/>
  <c r="U1958" i="1"/>
  <c r="N1914" i="1"/>
  <c r="O1913" i="1"/>
  <c r="D1957" i="1"/>
  <c r="F1957" i="1" s="1"/>
  <c r="X2015" i="1" l="1"/>
  <c r="W2014" i="1"/>
  <c r="R2014" i="1"/>
  <c r="S2014" i="1" s="1"/>
  <c r="Y2015" i="1"/>
  <c r="Q2015" i="1"/>
  <c r="A2016" i="1"/>
  <c r="H2015" i="1"/>
  <c r="U1959" i="1"/>
  <c r="C55" i="1"/>
  <c r="P54" i="1"/>
  <c r="V54" i="1" s="1"/>
  <c r="B54" i="1" s="1"/>
  <c r="G1957" i="1"/>
  <c r="L1957" i="1"/>
  <c r="J1960" i="1"/>
  <c r="K1960" i="1"/>
  <c r="I1960" i="1"/>
  <c r="N1915" i="1"/>
  <c r="O1914" i="1"/>
  <c r="D1958" i="1"/>
  <c r="F1958" i="1" s="1"/>
  <c r="E1959" i="1"/>
  <c r="H2016" i="1" l="1"/>
  <c r="Q2016" i="1"/>
  <c r="A2017" i="1"/>
  <c r="R2015" i="1"/>
  <c r="S2015" i="1" s="1"/>
  <c r="Y2016" i="1"/>
  <c r="X2016" i="1"/>
  <c r="W2015" i="1"/>
  <c r="G1958" i="1"/>
  <c r="C56" i="1"/>
  <c r="P55" i="1"/>
  <c r="V55" i="1" s="1"/>
  <c r="B55" i="1" s="1"/>
  <c r="L1958" i="1"/>
  <c r="D1959" i="1"/>
  <c r="F1959" i="1" s="1"/>
  <c r="K1961" i="1"/>
  <c r="J1961" i="1"/>
  <c r="I1961" i="1"/>
  <c r="N1916" i="1"/>
  <c r="O1915" i="1"/>
  <c r="E1960" i="1"/>
  <c r="U1960" i="1"/>
  <c r="Q2017" i="1" l="1"/>
  <c r="A2018" i="1"/>
  <c r="H2017" i="1"/>
  <c r="X2017" i="1"/>
  <c r="W2016" i="1"/>
  <c r="R2016" i="1"/>
  <c r="S2016" i="1" s="1"/>
  <c r="Y2017" i="1"/>
  <c r="C57" i="1"/>
  <c r="P56" i="1"/>
  <c r="V56" i="1" s="1"/>
  <c r="B56" i="1" s="1"/>
  <c r="G1959" i="1"/>
  <c r="L1959" i="1"/>
  <c r="K1962" i="1"/>
  <c r="I1962" i="1"/>
  <c r="J1962" i="1"/>
  <c r="D1960" i="1"/>
  <c r="F1960" i="1" s="1"/>
  <c r="E1961" i="1"/>
  <c r="U1961" i="1"/>
  <c r="N1917" i="1"/>
  <c r="O1916" i="1"/>
  <c r="A2019" i="1" l="1"/>
  <c r="Q2018" i="1"/>
  <c r="H2018" i="1"/>
  <c r="Y2018" i="1"/>
  <c r="W2017" i="1"/>
  <c r="R2017" i="1"/>
  <c r="S2017" i="1" s="1"/>
  <c r="X2018" i="1"/>
  <c r="U1962" i="1"/>
  <c r="C58" i="1"/>
  <c r="P57" i="1"/>
  <c r="V57" i="1" s="1"/>
  <c r="B57" i="1" s="1"/>
  <c r="L1960" i="1"/>
  <c r="G1960" i="1"/>
  <c r="N1918" i="1"/>
  <c r="O1917" i="1"/>
  <c r="K1963" i="1"/>
  <c r="J1963" i="1"/>
  <c r="I1963" i="1"/>
  <c r="E1962" i="1"/>
  <c r="D1961" i="1"/>
  <c r="F1961" i="1" s="1"/>
  <c r="Y2019" i="1" l="1"/>
  <c r="W2018" i="1"/>
  <c r="X2019" i="1"/>
  <c r="R2018" i="1"/>
  <c r="S2018" i="1" s="1"/>
  <c r="H2019" i="1"/>
  <c r="Q2019" i="1"/>
  <c r="A2020" i="1"/>
  <c r="C59" i="1"/>
  <c r="P58" i="1"/>
  <c r="V58" i="1" s="1"/>
  <c r="B58" i="1" s="1"/>
  <c r="U1963" i="1"/>
  <c r="E1963" i="1"/>
  <c r="G1961" i="1"/>
  <c r="L1961" i="1"/>
  <c r="N1919" i="1"/>
  <c r="O1918" i="1"/>
  <c r="D1962" i="1"/>
  <c r="F1962" i="1" s="1"/>
  <c r="K1964" i="1"/>
  <c r="J1964" i="1"/>
  <c r="I1964" i="1"/>
  <c r="Q2020" i="1" l="1"/>
  <c r="A2021" i="1"/>
  <c r="H2020" i="1"/>
  <c r="X2020" i="1"/>
  <c r="W2019" i="1"/>
  <c r="R2019" i="1"/>
  <c r="S2019" i="1" s="1"/>
  <c r="Y2020" i="1"/>
  <c r="E1964" i="1"/>
  <c r="C60" i="1"/>
  <c r="P59" i="1"/>
  <c r="V59" i="1" s="1"/>
  <c r="B59" i="1" s="1"/>
  <c r="G1962" i="1"/>
  <c r="L1962" i="1"/>
  <c r="U1964" i="1"/>
  <c r="J1965" i="1"/>
  <c r="K1965" i="1"/>
  <c r="I1965" i="1"/>
  <c r="D1963" i="1"/>
  <c r="N1920" i="1"/>
  <c r="O1919" i="1"/>
  <c r="Q2021" i="1" l="1"/>
  <c r="A2022" i="1"/>
  <c r="H2021" i="1"/>
  <c r="Y2021" i="1"/>
  <c r="R2020" i="1"/>
  <c r="X2021" i="1"/>
  <c r="C61" i="1"/>
  <c r="P60" i="1"/>
  <c r="V60" i="1" s="1"/>
  <c r="B60" i="1" s="1"/>
  <c r="L1963" i="1"/>
  <c r="G1963" i="1"/>
  <c r="J1966" i="1"/>
  <c r="K1966" i="1"/>
  <c r="I1966" i="1"/>
  <c r="E1965" i="1"/>
  <c r="U1965" i="1"/>
  <c r="F1963" i="1"/>
  <c r="N1921" i="1"/>
  <c r="O1920" i="1"/>
  <c r="D1964" i="1"/>
  <c r="H2022" i="1" l="1"/>
  <c r="Q2022" i="1"/>
  <c r="A2023" i="1"/>
  <c r="W2021" i="1"/>
  <c r="Y2022" i="1"/>
  <c r="X2022" i="1"/>
  <c r="R2021" i="1"/>
  <c r="S2021" i="1" s="1"/>
  <c r="C62" i="1"/>
  <c r="P61" i="1"/>
  <c r="V61" i="1" s="1"/>
  <c r="B61" i="1" s="1"/>
  <c r="D1965" i="1"/>
  <c r="G1965" i="1" s="1"/>
  <c r="E1966" i="1"/>
  <c r="U1966" i="1"/>
  <c r="F1964" i="1"/>
  <c r="G1964" i="1"/>
  <c r="L1964" i="1"/>
  <c r="N1922" i="1"/>
  <c r="O1921" i="1"/>
  <c r="J1967" i="1"/>
  <c r="K1967" i="1"/>
  <c r="I1967" i="1"/>
  <c r="A2024" i="1" l="1"/>
  <c r="Q2023" i="1"/>
  <c r="H2023" i="1"/>
  <c r="R2022" i="1"/>
  <c r="S2022" i="1" s="1"/>
  <c r="Y2023" i="1"/>
  <c r="X2023" i="1"/>
  <c r="W2022" i="1"/>
  <c r="C63" i="1"/>
  <c r="P62" i="1"/>
  <c r="V62" i="1" s="1"/>
  <c r="B62" i="1" s="1"/>
  <c r="K1968" i="1"/>
  <c r="I1968" i="1"/>
  <c r="J1968" i="1"/>
  <c r="D1966" i="1"/>
  <c r="U1967" i="1"/>
  <c r="E1967" i="1"/>
  <c r="F1965" i="1"/>
  <c r="N1923" i="1"/>
  <c r="O1922" i="1"/>
  <c r="L1965" i="1"/>
  <c r="X2024" i="1" l="1"/>
  <c r="R2023" i="1"/>
  <c r="S2023" i="1" s="1"/>
  <c r="Y2024" i="1"/>
  <c r="W2023" i="1"/>
  <c r="A2025" i="1"/>
  <c r="H2024" i="1"/>
  <c r="Q2024" i="1"/>
  <c r="U1968" i="1"/>
  <c r="F1966" i="1"/>
  <c r="L1966" i="1"/>
  <c r="C64" i="1"/>
  <c r="P63" i="1"/>
  <c r="V63" i="1" s="1"/>
  <c r="B63" i="1" s="1"/>
  <c r="N1924" i="1"/>
  <c r="O1923" i="1"/>
  <c r="D1967" i="1"/>
  <c r="K1969" i="1"/>
  <c r="J1969" i="1"/>
  <c r="I1969" i="1"/>
  <c r="E1968" i="1"/>
  <c r="G1966" i="1"/>
  <c r="Y2025" i="1" l="1"/>
  <c r="W2024" i="1"/>
  <c r="X2025" i="1"/>
  <c r="R2024" i="1"/>
  <c r="S2024" i="1" s="1"/>
  <c r="A2026" i="1"/>
  <c r="Q2025" i="1"/>
  <c r="H2025" i="1"/>
  <c r="F1967" i="1"/>
  <c r="U1969" i="1"/>
  <c r="C65" i="1"/>
  <c r="P64" i="1"/>
  <c r="V64" i="1" s="1"/>
  <c r="B64" i="1" s="1"/>
  <c r="D1968" i="1"/>
  <c r="L1967" i="1"/>
  <c r="N1925" i="1"/>
  <c r="O1924" i="1"/>
  <c r="G1967" i="1"/>
  <c r="J1970" i="1"/>
  <c r="I1970" i="1"/>
  <c r="K1970" i="1"/>
  <c r="E1969" i="1"/>
  <c r="Y2026" i="1" l="1"/>
  <c r="W2025" i="1"/>
  <c r="R2025" i="1"/>
  <c r="S2025" i="1" s="1"/>
  <c r="X2026" i="1"/>
  <c r="Q2026" i="1"/>
  <c r="H2026" i="1"/>
  <c r="A2027" i="1"/>
  <c r="F1968" i="1"/>
  <c r="C66" i="1"/>
  <c r="P65" i="1"/>
  <c r="V65" i="1" s="1"/>
  <c r="B65" i="1" s="1"/>
  <c r="G1968" i="1"/>
  <c r="D1969" i="1"/>
  <c r="J1971" i="1"/>
  <c r="K1971" i="1"/>
  <c r="I1971" i="1"/>
  <c r="N1926" i="1"/>
  <c r="O1925" i="1"/>
  <c r="E1970" i="1"/>
  <c r="U1970" i="1"/>
  <c r="L1968" i="1"/>
  <c r="Q2027" i="1" l="1"/>
  <c r="H2027" i="1"/>
  <c r="A2028" i="1"/>
  <c r="W2026" i="1"/>
  <c r="R2026" i="1"/>
  <c r="S2026" i="1" s="1"/>
  <c r="X2027" i="1"/>
  <c r="Y2027" i="1"/>
  <c r="F1969" i="1"/>
  <c r="C67" i="1"/>
  <c r="P66" i="1"/>
  <c r="V66" i="1" s="1"/>
  <c r="B66" i="1" s="1"/>
  <c r="K1972" i="1"/>
  <c r="J1972" i="1"/>
  <c r="I1972" i="1"/>
  <c r="U1971" i="1"/>
  <c r="E1971" i="1"/>
  <c r="G1969" i="1"/>
  <c r="D1970" i="1"/>
  <c r="N1927" i="1"/>
  <c r="O1926" i="1"/>
  <c r="L1969" i="1"/>
  <c r="Q2028" i="1" l="1"/>
  <c r="A2029" i="1"/>
  <c r="H2028" i="1"/>
  <c r="X2028" i="1"/>
  <c r="Y2028" i="1"/>
  <c r="W2027" i="1"/>
  <c r="R2027" i="1"/>
  <c r="S2027" i="1" s="1"/>
  <c r="F1970" i="1"/>
  <c r="C68" i="1"/>
  <c r="P67" i="1"/>
  <c r="V67" i="1" s="1"/>
  <c r="B67" i="1" s="1"/>
  <c r="L1970" i="1"/>
  <c r="G1970" i="1"/>
  <c r="D1971" i="1"/>
  <c r="U1972" i="1"/>
  <c r="E1972" i="1"/>
  <c r="N1928" i="1"/>
  <c r="O1927" i="1"/>
  <c r="K1973" i="1"/>
  <c r="I1973" i="1"/>
  <c r="J1973" i="1"/>
  <c r="W2028" i="1" l="1"/>
  <c r="R2028" i="1"/>
  <c r="S2028" i="1" s="1"/>
  <c r="Y2029" i="1"/>
  <c r="X2029" i="1"/>
  <c r="A2030" i="1"/>
  <c r="H2029" i="1"/>
  <c r="Q2029" i="1"/>
  <c r="F1971" i="1"/>
  <c r="C69" i="1"/>
  <c r="P68" i="1"/>
  <c r="V68" i="1" s="1"/>
  <c r="B68" i="1" s="1"/>
  <c r="G1971" i="1"/>
  <c r="N1929" i="1"/>
  <c r="O1928" i="1"/>
  <c r="K1974" i="1"/>
  <c r="J1974" i="1"/>
  <c r="I1974" i="1"/>
  <c r="L1971" i="1"/>
  <c r="D1972" i="1"/>
  <c r="E1973" i="1"/>
  <c r="U1973" i="1"/>
  <c r="R2029" i="1" l="1"/>
  <c r="S2029" i="1" s="1"/>
  <c r="Y2030" i="1"/>
  <c r="W2029" i="1"/>
  <c r="X2030" i="1"/>
  <c r="Q2030" i="1"/>
  <c r="H2030" i="1"/>
  <c r="A2031" i="1"/>
  <c r="F1972" i="1"/>
  <c r="C70" i="1"/>
  <c r="P69" i="1"/>
  <c r="V69" i="1" s="1"/>
  <c r="B69" i="1" s="1"/>
  <c r="L1972" i="1"/>
  <c r="G1972" i="1"/>
  <c r="U1974" i="1"/>
  <c r="N1930" i="1"/>
  <c r="O1929" i="1"/>
  <c r="E1974" i="1"/>
  <c r="D1973" i="1"/>
  <c r="J1975" i="1"/>
  <c r="I1975" i="1"/>
  <c r="K1975" i="1"/>
  <c r="A2032" i="1" l="1"/>
  <c r="Q2031" i="1"/>
  <c r="H2031" i="1"/>
  <c r="X2031" i="1"/>
  <c r="Y2031" i="1"/>
  <c r="R2030" i="1"/>
  <c r="S2030" i="1" s="1"/>
  <c r="W2030" i="1"/>
  <c r="F1973" i="1"/>
  <c r="C71" i="1"/>
  <c r="P70" i="1"/>
  <c r="V70" i="1" s="1"/>
  <c r="B70" i="1" s="1"/>
  <c r="G1973" i="1"/>
  <c r="U1975" i="1"/>
  <c r="E1975" i="1"/>
  <c r="D1974" i="1"/>
  <c r="K1976" i="1"/>
  <c r="J1976" i="1"/>
  <c r="I1976" i="1"/>
  <c r="N1931" i="1"/>
  <c r="O1930" i="1"/>
  <c r="L1973" i="1"/>
  <c r="Y2032" i="1" l="1"/>
  <c r="X2032" i="1"/>
  <c r="W2031" i="1"/>
  <c r="R2031" i="1"/>
  <c r="S2031" i="1" s="1"/>
  <c r="Q2032" i="1"/>
  <c r="A2033" i="1"/>
  <c r="H2032" i="1"/>
  <c r="F1974" i="1"/>
  <c r="C72" i="1"/>
  <c r="P71" i="1"/>
  <c r="G1974" i="1"/>
  <c r="L1974" i="1"/>
  <c r="U1976" i="1"/>
  <c r="E1976" i="1"/>
  <c r="N1932" i="1"/>
  <c r="O1931" i="1"/>
  <c r="K1977" i="1"/>
  <c r="J1977" i="1"/>
  <c r="I1977" i="1"/>
  <c r="D1975" i="1"/>
  <c r="A2034" i="1" l="1"/>
  <c r="H2033" i="1"/>
  <c r="Q2033" i="1"/>
  <c r="X2033" i="1"/>
  <c r="Y2033" i="1"/>
  <c r="W2032" i="1"/>
  <c r="R2032" i="1"/>
  <c r="S2032" i="1" s="1"/>
  <c r="F1975" i="1"/>
  <c r="V71" i="1"/>
  <c r="W71" i="1" s="1"/>
  <c r="C73" i="1"/>
  <c r="P72" i="1"/>
  <c r="V72" i="1" s="1"/>
  <c r="B72" i="1" s="1"/>
  <c r="L1975" i="1"/>
  <c r="G1975" i="1"/>
  <c r="N1933" i="1"/>
  <c r="O1932" i="1"/>
  <c r="I1978" i="1"/>
  <c r="J1978" i="1"/>
  <c r="K1978" i="1"/>
  <c r="D1976" i="1"/>
  <c r="U1977" i="1"/>
  <c r="E1977" i="1"/>
  <c r="Y2034" i="1" l="1"/>
  <c r="R2033" i="1"/>
  <c r="S2033" i="1" s="1"/>
  <c r="W2033" i="1"/>
  <c r="X2034" i="1"/>
  <c r="H2034" i="1"/>
  <c r="A2035" i="1"/>
  <c r="Q2034" i="1"/>
  <c r="F1976" i="1"/>
  <c r="B71" i="1"/>
  <c r="C74" i="1"/>
  <c r="P74" i="1" s="1"/>
  <c r="P73" i="1"/>
  <c r="V73" i="1" s="1"/>
  <c r="B73" i="1" s="1"/>
  <c r="J1979" i="1"/>
  <c r="L1976" i="1"/>
  <c r="G1976" i="1"/>
  <c r="N1934" i="1"/>
  <c r="O1933" i="1"/>
  <c r="D1977" i="1"/>
  <c r="K1979" i="1"/>
  <c r="I1979" i="1"/>
  <c r="E1978" i="1"/>
  <c r="U1978" i="1"/>
  <c r="X2035" i="1" l="1"/>
  <c r="W2034" i="1"/>
  <c r="Y2035" i="1"/>
  <c r="R2034" i="1"/>
  <c r="S2034" i="1" s="1"/>
  <c r="H2035" i="1"/>
  <c r="Q2035" i="1"/>
  <c r="A2036" i="1"/>
  <c r="F1977" i="1"/>
  <c r="V74" i="1"/>
  <c r="S74" i="1"/>
  <c r="C75" i="1" s="1"/>
  <c r="L1977" i="1"/>
  <c r="G1977" i="1"/>
  <c r="U1979" i="1"/>
  <c r="E1979" i="1"/>
  <c r="N1935" i="1"/>
  <c r="O1934" i="1"/>
  <c r="D1978" i="1"/>
  <c r="I1980" i="1"/>
  <c r="K1980" i="1"/>
  <c r="J1980" i="1"/>
  <c r="A2037" i="1" l="1"/>
  <c r="H2036" i="1"/>
  <c r="Q2036" i="1"/>
  <c r="Y2036" i="1"/>
  <c r="X2036" i="1"/>
  <c r="W2035" i="1"/>
  <c r="R2035" i="1"/>
  <c r="S2035" i="1" s="1"/>
  <c r="F1978" i="1"/>
  <c r="B74" i="1"/>
  <c r="C76" i="1"/>
  <c r="P75" i="1"/>
  <c r="V75" i="1" s="1"/>
  <c r="B75" i="1" s="1"/>
  <c r="W74" i="1"/>
  <c r="L1978" i="1"/>
  <c r="G1978" i="1"/>
  <c r="D1979" i="1"/>
  <c r="E1980" i="1"/>
  <c r="U1980" i="1"/>
  <c r="N1936" i="1"/>
  <c r="O1935" i="1"/>
  <c r="K1981" i="1"/>
  <c r="J1981" i="1"/>
  <c r="I1981" i="1"/>
  <c r="F1979" i="1" l="1"/>
  <c r="W2036" i="1"/>
  <c r="X2037" i="1"/>
  <c r="R2036" i="1"/>
  <c r="S2036" i="1" s="1"/>
  <c r="Y2037" i="1"/>
  <c r="Q2037" i="1"/>
  <c r="A2038" i="1"/>
  <c r="H2037" i="1"/>
  <c r="C77" i="1"/>
  <c r="P76" i="1"/>
  <c r="V76" i="1" s="1"/>
  <c r="B76" i="1" s="1"/>
  <c r="J1982" i="1"/>
  <c r="K1982" i="1"/>
  <c r="I1982" i="1"/>
  <c r="G1979" i="1"/>
  <c r="N1937" i="1"/>
  <c r="O1936" i="1"/>
  <c r="D1980" i="1"/>
  <c r="F1980" i="1" s="1"/>
  <c r="L1979" i="1"/>
  <c r="U1981" i="1"/>
  <c r="E1981" i="1"/>
  <c r="A2039" i="1" l="1"/>
  <c r="Q2038" i="1"/>
  <c r="H2038" i="1"/>
  <c r="R2037" i="1"/>
  <c r="S2037" i="1" s="1"/>
  <c r="X2038" i="1"/>
  <c r="Y2038" i="1"/>
  <c r="W2037" i="1"/>
  <c r="C78" i="1"/>
  <c r="P77" i="1"/>
  <c r="V77" i="1" s="1"/>
  <c r="B77" i="1" s="1"/>
  <c r="G1980" i="1"/>
  <c r="L1980" i="1"/>
  <c r="E1982" i="1"/>
  <c r="U1982" i="1"/>
  <c r="N1938" i="1"/>
  <c r="O1937" i="1"/>
  <c r="D1981" i="1"/>
  <c r="F1981" i="1" s="1"/>
  <c r="J1983" i="1"/>
  <c r="K1983" i="1"/>
  <c r="I1983" i="1"/>
  <c r="W2038" i="1" l="1"/>
  <c r="X2039" i="1"/>
  <c r="Y2039" i="1"/>
  <c r="R2038" i="1"/>
  <c r="S2038" i="1" s="1"/>
  <c r="A2040" i="1"/>
  <c r="H2039" i="1"/>
  <c r="Q2039" i="1"/>
  <c r="C79" i="1"/>
  <c r="P78" i="1"/>
  <c r="V78" i="1" s="1"/>
  <c r="B78" i="1" s="1"/>
  <c r="L1981" i="1"/>
  <c r="J1984" i="1"/>
  <c r="K1984" i="1"/>
  <c r="I1984" i="1"/>
  <c r="N1939" i="1"/>
  <c r="O1938" i="1"/>
  <c r="D1982" i="1"/>
  <c r="F1982" i="1" s="1"/>
  <c r="E1983" i="1"/>
  <c r="U1983" i="1"/>
  <c r="G1981" i="1"/>
  <c r="W193" i="1"/>
  <c r="X2040" i="1" l="1"/>
  <c r="W2039" i="1"/>
  <c r="R2039" i="1"/>
  <c r="S2039" i="1" s="1"/>
  <c r="Y2040" i="1"/>
  <c r="Q2040" i="1"/>
  <c r="H2040" i="1"/>
  <c r="A2041" i="1"/>
  <c r="C80" i="1"/>
  <c r="P79" i="1"/>
  <c r="V79" i="1" s="1"/>
  <c r="B79" i="1" s="1"/>
  <c r="L1982" i="1"/>
  <c r="N1940" i="1"/>
  <c r="O1939" i="1"/>
  <c r="D1983" i="1"/>
  <c r="F1983" i="1" s="1"/>
  <c r="J1985" i="1"/>
  <c r="I1985" i="1"/>
  <c r="K1985" i="1"/>
  <c r="E1984" i="1"/>
  <c r="U1984" i="1"/>
  <c r="G1982" i="1"/>
  <c r="X2041" i="1" l="1"/>
  <c r="W2040" i="1"/>
  <c r="R2040" i="1"/>
  <c r="S2040" i="1" s="1"/>
  <c r="Y2041" i="1"/>
  <c r="H2041" i="1"/>
  <c r="Q2041" i="1"/>
  <c r="A2042" i="1"/>
  <c r="C81" i="1"/>
  <c r="P80" i="1"/>
  <c r="V80" i="1" s="1"/>
  <c r="B80" i="1" s="1"/>
  <c r="L1983" i="1"/>
  <c r="G1983" i="1"/>
  <c r="D1984" i="1"/>
  <c r="F1984" i="1" s="1"/>
  <c r="K1986" i="1"/>
  <c r="J1986" i="1"/>
  <c r="I1986" i="1"/>
  <c r="E1985" i="1"/>
  <c r="U1985" i="1"/>
  <c r="N1941" i="1"/>
  <c r="O1940" i="1"/>
  <c r="W2041" i="1" l="1"/>
  <c r="X2042" i="1"/>
  <c r="Y2042" i="1"/>
  <c r="R2041" i="1"/>
  <c r="S2041" i="1" s="1"/>
  <c r="Q2042" i="1"/>
  <c r="H2042" i="1"/>
  <c r="A2043" i="1"/>
  <c r="U1986" i="1"/>
  <c r="C82" i="1"/>
  <c r="P81" i="1"/>
  <c r="V81" i="1" s="1"/>
  <c r="B81" i="1" s="1"/>
  <c r="L1984" i="1"/>
  <c r="G1984" i="1"/>
  <c r="K1987" i="1"/>
  <c r="J1987" i="1"/>
  <c r="I1987" i="1"/>
  <c r="E1986" i="1"/>
  <c r="D1985" i="1"/>
  <c r="F1985" i="1" s="1"/>
  <c r="N1942" i="1"/>
  <c r="O1941" i="1"/>
  <c r="W2042" i="1" l="1"/>
  <c r="Y2043" i="1"/>
  <c r="X2043" i="1"/>
  <c r="R2042" i="1"/>
  <c r="S2042" i="1" s="1"/>
  <c r="A2044" i="1"/>
  <c r="Q2043" i="1"/>
  <c r="H2043" i="1"/>
  <c r="C83" i="1"/>
  <c r="P82" i="1"/>
  <c r="V82" i="1" s="1"/>
  <c r="B82" i="1" s="1"/>
  <c r="U1987" i="1"/>
  <c r="L1985" i="1"/>
  <c r="J1988" i="1"/>
  <c r="K1988" i="1"/>
  <c r="I1988" i="1"/>
  <c r="N1943" i="1"/>
  <c r="O1942" i="1"/>
  <c r="D1986" i="1"/>
  <c r="F1986" i="1" s="1"/>
  <c r="G1985" i="1"/>
  <c r="E1987" i="1"/>
  <c r="H2044" i="1" l="1"/>
  <c r="A2045" i="1"/>
  <c r="Q2044" i="1"/>
  <c r="W2043" i="1"/>
  <c r="R2043" i="1"/>
  <c r="S2043" i="1" s="1"/>
  <c r="Y2044" i="1"/>
  <c r="X2044" i="1"/>
  <c r="C84" i="1"/>
  <c r="P83" i="1"/>
  <c r="V83" i="1" s="1"/>
  <c r="B83" i="1" s="1"/>
  <c r="L1986" i="1"/>
  <c r="G1986" i="1"/>
  <c r="N1944" i="1"/>
  <c r="O1943" i="1"/>
  <c r="D1987" i="1"/>
  <c r="F1987" i="1" s="1"/>
  <c r="J1989" i="1"/>
  <c r="I1989" i="1"/>
  <c r="K1989" i="1"/>
  <c r="E1988" i="1"/>
  <c r="U1988" i="1"/>
  <c r="Q2045" i="1" l="1"/>
  <c r="H2045" i="1"/>
  <c r="A2046" i="1"/>
  <c r="Y2045" i="1"/>
  <c r="R2044" i="1"/>
  <c r="S2044" i="1" s="1"/>
  <c r="X2045" i="1"/>
  <c r="W2044" i="1"/>
  <c r="C85" i="1"/>
  <c r="P84" i="1"/>
  <c r="V84" i="1" s="1"/>
  <c r="B84" i="1" s="1"/>
  <c r="G1987" i="1"/>
  <c r="L1987" i="1"/>
  <c r="E1989" i="1"/>
  <c r="U1989" i="1"/>
  <c r="N1945" i="1"/>
  <c r="O1944" i="1"/>
  <c r="D1988" i="1"/>
  <c r="F1988" i="1" s="1"/>
  <c r="K1990" i="1"/>
  <c r="E1990" i="1" s="1"/>
  <c r="I1990" i="1"/>
  <c r="J1990" i="1"/>
  <c r="H2046" i="1" l="1"/>
  <c r="Q2046" i="1"/>
  <c r="A2047" i="1"/>
  <c r="X2046" i="1"/>
  <c r="W2045" i="1"/>
  <c r="R2045" i="1"/>
  <c r="S2045" i="1" s="1"/>
  <c r="Y2046" i="1"/>
  <c r="C86" i="1"/>
  <c r="P85" i="1"/>
  <c r="V85" i="1" s="1"/>
  <c r="B85" i="1" s="1"/>
  <c r="G1988" i="1"/>
  <c r="L1988" i="1"/>
  <c r="U1990" i="1"/>
  <c r="N1946" i="1"/>
  <c r="O1945" i="1"/>
  <c r="J1991" i="1"/>
  <c r="I1991" i="1"/>
  <c r="K1991" i="1"/>
  <c r="D1989" i="1"/>
  <c r="F1989" i="1" s="1"/>
  <c r="Y2047" i="1" l="1"/>
  <c r="X2047" i="1"/>
  <c r="W2046" i="1"/>
  <c r="R2046" i="1"/>
  <c r="S2046" i="1" s="1"/>
  <c r="H2047" i="1"/>
  <c r="A2048" i="1"/>
  <c r="Q2047" i="1"/>
  <c r="C87" i="1"/>
  <c r="P86" i="1"/>
  <c r="V86" i="1" s="1"/>
  <c r="B86" i="1" s="1"/>
  <c r="L1989" i="1"/>
  <c r="E1991" i="1"/>
  <c r="U1991" i="1"/>
  <c r="D1990" i="1"/>
  <c r="K1992" i="1"/>
  <c r="J1992" i="1"/>
  <c r="I1992" i="1"/>
  <c r="G1989" i="1"/>
  <c r="N1947" i="1"/>
  <c r="O1946" i="1"/>
  <c r="R2047" i="1" l="1"/>
  <c r="S2047" i="1" s="1"/>
  <c r="W2047" i="1"/>
  <c r="Y2048" i="1"/>
  <c r="X2048" i="1"/>
  <c r="Q2048" i="1"/>
  <c r="H2048" i="1"/>
  <c r="A2049" i="1"/>
  <c r="C88" i="1"/>
  <c r="P87" i="1"/>
  <c r="V87" i="1" s="1"/>
  <c r="B87" i="1" s="1"/>
  <c r="N1948" i="1"/>
  <c r="O1947" i="1"/>
  <c r="J1993" i="1"/>
  <c r="K1993" i="1"/>
  <c r="I1993" i="1"/>
  <c r="D1991" i="1"/>
  <c r="G1991" i="1" s="1"/>
  <c r="U1992" i="1"/>
  <c r="E1992" i="1"/>
  <c r="F1990" i="1"/>
  <c r="L1990" i="1"/>
  <c r="G1990" i="1"/>
  <c r="H2049" i="1" l="1"/>
  <c r="A2050" i="1"/>
  <c r="Q2049" i="1"/>
  <c r="X2049" i="1"/>
  <c r="W2048" i="1"/>
  <c r="Y2049" i="1"/>
  <c r="R2048" i="1"/>
  <c r="S2048" i="1" s="1"/>
  <c r="C89" i="1"/>
  <c r="P88" i="1"/>
  <c r="V88" i="1" s="1"/>
  <c r="B88" i="1" s="1"/>
  <c r="L1991" i="1"/>
  <c r="K1994" i="1"/>
  <c r="J1994" i="1"/>
  <c r="I1994" i="1"/>
  <c r="E1993" i="1"/>
  <c r="U1993" i="1"/>
  <c r="D1992" i="1"/>
  <c r="N1949" i="1"/>
  <c r="O1948" i="1"/>
  <c r="F1991" i="1"/>
  <c r="A2051" i="1" l="1"/>
  <c r="H2050" i="1"/>
  <c r="Q2050" i="1"/>
  <c r="Y2050" i="1"/>
  <c r="X2050" i="1"/>
  <c r="W2049" i="1"/>
  <c r="R2049" i="1"/>
  <c r="S2049" i="1" s="1"/>
  <c r="C90" i="1"/>
  <c r="P89" i="1"/>
  <c r="V89" i="1" s="1"/>
  <c r="B89" i="1" s="1"/>
  <c r="F1992" i="1"/>
  <c r="L1992" i="1"/>
  <c r="G1992" i="1"/>
  <c r="D1993" i="1"/>
  <c r="N1950" i="1"/>
  <c r="O1949" i="1"/>
  <c r="K1995" i="1"/>
  <c r="J1995" i="1"/>
  <c r="I1995" i="1"/>
  <c r="E1994" i="1"/>
  <c r="U1994" i="1"/>
  <c r="X2051" i="1" l="1"/>
  <c r="R2050" i="1"/>
  <c r="Y2051" i="1"/>
  <c r="Q2051" i="1"/>
  <c r="H2051" i="1"/>
  <c r="A2052" i="1"/>
  <c r="F1993" i="1"/>
  <c r="C91" i="1"/>
  <c r="P90" i="1"/>
  <c r="V90" i="1" s="1"/>
  <c r="B90" i="1" s="1"/>
  <c r="L1993" i="1"/>
  <c r="G1993" i="1"/>
  <c r="U1995" i="1"/>
  <c r="E1995" i="1"/>
  <c r="D1994" i="1"/>
  <c r="N1951" i="1"/>
  <c r="O1950" i="1"/>
  <c r="K1996" i="1"/>
  <c r="I1996" i="1"/>
  <c r="J1996" i="1"/>
  <c r="Q2052" i="1" l="1"/>
  <c r="A2053" i="1"/>
  <c r="H2052" i="1"/>
  <c r="Y2052" i="1"/>
  <c r="X2052" i="1"/>
  <c r="R2051" i="1"/>
  <c r="S2051" i="1" s="1"/>
  <c r="W2051" i="1"/>
  <c r="F1994" i="1"/>
  <c r="E1996" i="1"/>
  <c r="C92" i="1"/>
  <c r="P91" i="1"/>
  <c r="V91" i="1" s="1"/>
  <c r="B91" i="1" s="1"/>
  <c r="G1994" i="1"/>
  <c r="U1996" i="1"/>
  <c r="L1994" i="1"/>
  <c r="J1997" i="1"/>
  <c r="I1997" i="1"/>
  <c r="K1997" i="1"/>
  <c r="D1995" i="1"/>
  <c r="N1952" i="1"/>
  <c r="O1951" i="1"/>
  <c r="H2053" i="1" l="1"/>
  <c r="Q2053" i="1"/>
  <c r="A2054" i="1"/>
  <c r="X2053" i="1"/>
  <c r="W2052" i="1"/>
  <c r="Y2053" i="1"/>
  <c r="R2052" i="1"/>
  <c r="S2052" i="1" s="1"/>
  <c r="F1995" i="1"/>
  <c r="C93" i="1"/>
  <c r="P92" i="1"/>
  <c r="V92" i="1" s="1"/>
  <c r="B92" i="1" s="1"/>
  <c r="L1995" i="1"/>
  <c r="U1997" i="1"/>
  <c r="E1997" i="1"/>
  <c r="J1998" i="1"/>
  <c r="K1998" i="1"/>
  <c r="I1998" i="1"/>
  <c r="D1996" i="1"/>
  <c r="G1995" i="1"/>
  <c r="N1953" i="1"/>
  <c r="O1952" i="1"/>
  <c r="H2054" i="1" l="1"/>
  <c r="Q2054" i="1"/>
  <c r="A2055" i="1"/>
  <c r="W2053" i="1"/>
  <c r="R2053" i="1"/>
  <c r="S2053" i="1" s="1"/>
  <c r="Y2054" i="1"/>
  <c r="X2054" i="1"/>
  <c r="C94" i="1"/>
  <c r="P93" i="1"/>
  <c r="V93" i="1" s="1"/>
  <c r="B93" i="1" s="1"/>
  <c r="D1997" i="1"/>
  <c r="L1997" i="1" s="1"/>
  <c r="J1999" i="1"/>
  <c r="K1999" i="1"/>
  <c r="I1999" i="1"/>
  <c r="E1998" i="1"/>
  <c r="U1998" i="1"/>
  <c r="N1954" i="1"/>
  <c r="O1953" i="1"/>
  <c r="F1996" i="1"/>
  <c r="G1996" i="1"/>
  <c r="L1996" i="1"/>
  <c r="A2056" i="1" l="1"/>
  <c r="Q2055" i="1"/>
  <c r="H2055" i="1"/>
  <c r="Y2055" i="1"/>
  <c r="R2054" i="1"/>
  <c r="S2054" i="1" s="1"/>
  <c r="X2055" i="1"/>
  <c r="W2054" i="1"/>
  <c r="C95" i="1"/>
  <c r="P94" i="1"/>
  <c r="V94" i="1" s="1"/>
  <c r="B94" i="1" s="1"/>
  <c r="G1997" i="1"/>
  <c r="I2000" i="1"/>
  <c r="J2000" i="1"/>
  <c r="K2000" i="1"/>
  <c r="N1955" i="1"/>
  <c r="O1954" i="1"/>
  <c r="E1999" i="1"/>
  <c r="U1999" i="1"/>
  <c r="D1998" i="1"/>
  <c r="F1997" i="1"/>
  <c r="Y2056" i="1" l="1"/>
  <c r="R2055" i="1"/>
  <c r="S2055" i="1" s="1"/>
  <c r="X2056" i="1"/>
  <c r="W2055" i="1"/>
  <c r="Q2056" i="1"/>
  <c r="A2057" i="1"/>
  <c r="H2056" i="1"/>
  <c r="C96" i="1"/>
  <c r="P95" i="1"/>
  <c r="V95" i="1" s="1"/>
  <c r="B95" i="1" s="1"/>
  <c r="F1998" i="1"/>
  <c r="U2000" i="1"/>
  <c r="E2000" i="1"/>
  <c r="L1998" i="1"/>
  <c r="J2001" i="1"/>
  <c r="K2001" i="1"/>
  <c r="I2001" i="1"/>
  <c r="G1998" i="1"/>
  <c r="D1999" i="1"/>
  <c r="N1956" i="1"/>
  <c r="O1955" i="1"/>
  <c r="H2057" i="1" l="1"/>
  <c r="Q2057" i="1"/>
  <c r="A2058" i="1"/>
  <c r="R2056" i="1"/>
  <c r="S2056" i="1" s="1"/>
  <c r="Y2057" i="1"/>
  <c r="X2057" i="1"/>
  <c r="W2056" i="1"/>
  <c r="F1999" i="1"/>
  <c r="C97" i="1"/>
  <c r="P96" i="1"/>
  <c r="V96" i="1" s="1"/>
  <c r="B96" i="1" s="1"/>
  <c r="G1999" i="1"/>
  <c r="L1999" i="1"/>
  <c r="N1957" i="1"/>
  <c r="O1956" i="1"/>
  <c r="D2000" i="1"/>
  <c r="J2002" i="1"/>
  <c r="K2002" i="1"/>
  <c r="I2002" i="1"/>
  <c r="U2001" i="1"/>
  <c r="E2001" i="1"/>
  <c r="A2059" i="1" l="1"/>
  <c r="Q2058" i="1"/>
  <c r="H2058" i="1"/>
  <c r="W2057" i="1"/>
  <c r="R2057" i="1"/>
  <c r="S2057" i="1" s="1"/>
  <c r="Y2058" i="1"/>
  <c r="X2058" i="1"/>
  <c r="F2000" i="1"/>
  <c r="C98" i="1"/>
  <c r="P97" i="1"/>
  <c r="V97" i="1" s="1"/>
  <c r="B97" i="1" s="1"/>
  <c r="G2000" i="1"/>
  <c r="L2000" i="1"/>
  <c r="K2003" i="1"/>
  <c r="I2003" i="1"/>
  <c r="J2003" i="1"/>
  <c r="D2001" i="1"/>
  <c r="E2002" i="1"/>
  <c r="U2002" i="1"/>
  <c r="N1958" i="1"/>
  <c r="O1957" i="1"/>
  <c r="W2058" i="1" l="1"/>
  <c r="Y2059" i="1"/>
  <c r="R2058" i="1"/>
  <c r="S2058" i="1" s="1"/>
  <c r="X2059" i="1"/>
  <c r="A2060" i="1"/>
  <c r="H2059" i="1"/>
  <c r="Q2059" i="1"/>
  <c r="F2001" i="1"/>
  <c r="C99" i="1"/>
  <c r="P98" i="1"/>
  <c r="J2004" i="1"/>
  <c r="L2001" i="1"/>
  <c r="E2003" i="1"/>
  <c r="U2003" i="1"/>
  <c r="N1959" i="1"/>
  <c r="O1958" i="1"/>
  <c r="I2004" i="1"/>
  <c r="K2004" i="1"/>
  <c r="D2002" i="1"/>
  <c r="G2001" i="1"/>
  <c r="Y2060" i="1" l="1"/>
  <c r="X2060" i="1"/>
  <c r="W2059" i="1"/>
  <c r="R2059" i="1"/>
  <c r="S2059" i="1" s="1"/>
  <c r="A2061" i="1"/>
  <c r="H2060" i="1"/>
  <c r="Q2060" i="1"/>
  <c r="F2002" i="1"/>
  <c r="V98" i="1"/>
  <c r="C100" i="1"/>
  <c r="P99" i="1"/>
  <c r="V99" i="1" s="1"/>
  <c r="B99" i="1" s="1"/>
  <c r="L2002" i="1"/>
  <c r="G2002" i="1"/>
  <c r="K2005" i="1"/>
  <c r="J2005" i="1"/>
  <c r="I2005" i="1"/>
  <c r="O1959" i="1"/>
  <c r="N1960" i="1"/>
  <c r="D2003" i="1"/>
  <c r="U2004" i="1"/>
  <c r="E2004" i="1"/>
  <c r="X2061" i="1" l="1"/>
  <c r="Y2061" i="1"/>
  <c r="W2060" i="1"/>
  <c r="R2060" i="1"/>
  <c r="S2060" i="1" s="1"/>
  <c r="H2061" i="1"/>
  <c r="A2062" i="1"/>
  <c r="Q2061" i="1"/>
  <c r="F2003" i="1"/>
  <c r="C101" i="1"/>
  <c r="P100" i="1"/>
  <c r="V100" i="1" s="1"/>
  <c r="B100" i="1" s="1"/>
  <c r="B98" i="1"/>
  <c r="L2003" i="1"/>
  <c r="G2003" i="1"/>
  <c r="D2004" i="1"/>
  <c r="U2005" i="1"/>
  <c r="E2005" i="1"/>
  <c r="K2006" i="1"/>
  <c r="I2006" i="1"/>
  <c r="J2006" i="1"/>
  <c r="N1961" i="1"/>
  <c r="O1960" i="1"/>
  <c r="X2062" i="1" l="1"/>
  <c r="W2061" i="1"/>
  <c r="R2061" i="1"/>
  <c r="S2061" i="1" s="1"/>
  <c r="Y2062" i="1"/>
  <c r="F2004" i="1"/>
  <c r="A2063" i="1"/>
  <c r="Q2062" i="1"/>
  <c r="H2062" i="1"/>
  <c r="C102" i="1"/>
  <c r="P102" i="1" s="1"/>
  <c r="P101" i="1"/>
  <c r="V101" i="1" s="1"/>
  <c r="B101" i="1" s="1"/>
  <c r="L2004" i="1"/>
  <c r="G2004" i="1"/>
  <c r="K2007" i="1"/>
  <c r="I2007" i="1"/>
  <c r="J2007" i="1"/>
  <c r="N1962" i="1"/>
  <c r="O1961" i="1"/>
  <c r="E2006" i="1"/>
  <c r="D2005" i="1"/>
  <c r="U2006" i="1"/>
  <c r="F2005" i="1" l="1"/>
  <c r="X2063" i="1"/>
  <c r="R2062" i="1"/>
  <c r="S2062" i="1" s="1"/>
  <c r="W2062" i="1"/>
  <c r="Y2063" i="1"/>
  <c r="A2064" i="1"/>
  <c r="H2063" i="1"/>
  <c r="Q2063" i="1"/>
  <c r="S102" i="1"/>
  <c r="V102" i="1"/>
  <c r="U2007" i="1"/>
  <c r="L2005" i="1"/>
  <c r="E2007" i="1"/>
  <c r="N1963" i="1"/>
  <c r="O1962" i="1"/>
  <c r="K2008" i="1"/>
  <c r="I2008" i="1"/>
  <c r="J2008" i="1"/>
  <c r="G2005" i="1"/>
  <c r="D2006" i="1"/>
  <c r="F2006" i="1" s="1"/>
  <c r="R2063" i="1" l="1"/>
  <c r="S2063" i="1" s="1"/>
  <c r="Y2064" i="1"/>
  <c r="X2064" i="1"/>
  <c r="W2063" i="1"/>
  <c r="Q2064" i="1"/>
  <c r="H2064" i="1"/>
  <c r="A2065" i="1"/>
  <c r="C103" i="1"/>
  <c r="C104" i="1" s="1"/>
  <c r="B102" i="1"/>
  <c r="W102" i="1"/>
  <c r="L2006" i="1"/>
  <c r="G2006" i="1"/>
  <c r="K2009" i="1"/>
  <c r="J2009" i="1"/>
  <c r="I2009" i="1"/>
  <c r="E2008" i="1"/>
  <c r="U2008" i="1"/>
  <c r="D2007" i="1"/>
  <c r="N1964" i="1"/>
  <c r="O1963" i="1"/>
  <c r="H2065" i="1" l="1"/>
  <c r="Q2065" i="1"/>
  <c r="A2066" i="1"/>
  <c r="X2065" i="1"/>
  <c r="W2064" i="1"/>
  <c r="Y2065" i="1"/>
  <c r="R2064" i="1"/>
  <c r="S2064" i="1" s="1"/>
  <c r="P103" i="1"/>
  <c r="V103" i="1" s="1"/>
  <c r="C105" i="1"/>
  <c r="P104" i="1"/>
  <c r="V104" i="1" s="1"/>
  <c r="B104" i="1" s="1"/>
  <c r="D2008" i="1"/>
  <c r="G2008" i="1" s="1"/>
  <c r="N1965" i="1"/>
  <c r="O1964" i="1"/>
  <c r="G2007" i="1"/>
  <c r="L2007" i="1"/>
  <c r="E2009" i="1"/>
  <c r="U2009" i="1"/>
  <c r="J2010" i="1"/>
  <c r="K2010" i="1"/>
  <c r="I2010" i="1"/>
  <c r="F2007" i="1"/>
  <c r="Q2066" i="1" l="1"/>
  <c r="H2066" i="1"/>
  <c r="A2067" i="1"/>
  <c r="Y2066" i="1"/>
  <c r="X2066" i="1"/>
  <c r="W2065" i="1"/>
  <c r="R2065" i="1"/>
  <c r="S2065" i="1" s="1"/>
  <c r="B103" i="1"/>
  <c r="C106" i="1"/>
  <c r="P105" i="1"/>
  <c r="V105" i="1" s="1"/>
  <c r="B105" i="1" s="1"/>
  <c r="L2008" i="1"/>
  <c r="E2010" i="1"/>
  <c r="U2010" i="1"/>
  <c r="D2009" i="1"/>
  <c r="G2009" i="1" s="1"/>
  <c r="K2011" i="1"/>
  <c r="J2011" i="1"/>
  <c r="I2011" i="1"/>
  <c r="N1966" i="1"/>
  <c r="O1965" i="1"/>
  <c r="F2008" i="1"/>
  <c r="Q2067" i="1" l="1"/>
  <c r="H2067" i="1"/>
  <c r="A2068" i="1"/>
  <c r="W2066" i="1"/>
  <c r="R2066" i="1"/>
  <c r="S2066" i="1" s="1"/>
  <c r="Y2067" i="1"/>
  <c r="X2067" i="1"/>
  <c r="U2011" i="1"/>
  <c r="E2011" i="1"/>
  <c r="C107" i="1"/>
  <c r="P106" i="1"/>
  <c r="V106" i="1" s="1"/>
  <c r="B106" i="1" s="1"/>
  <c r="L2009" i="1"/>
  <c r="F2009" i="1"/>
  <c r="J2012" i="1"/>
  <c r="I2012" i="1"/>
  <c r="K2012" i="1"/>
  <c r="N1967" i="1"/>
  <c r="O1966" i="1"/>
  <c r="D2010" i="1"/>
  <c r="Q2068" i="1" l="1"/>
  <c r="A2069" i="1"/>
  <c r="H2068" i="1"/>
  <c r="W2067" i="1"/>
  <c r="Y2068" i="1"/>
  <c r="R2067" i="1"/>
  <c r="S2067" i="1" s="1"/>
  <c r="X2068" i="1"/>
  <c r="F2010" i="1"/>
  <c r="D2011" i="1"/>
  <c r="L2011" i="1" s="1"/>
  <c r="C108" i="1"/>
  <c r="P107" i="1"/>
  <c r="N1968" i="1"/>
  <c r="O1967" i="1"/>
  <c r="E2012" i="1"/>
  <c r="U2012" i="1"/>
  <c r="K2013" i="1"/>
  <c r="J2013" i="1"/>
  <c r="I2013" i="1"/>
  <c r="L2010" i="1"/>
  <c r="G2010" i="1"/>
  <c r="A2070" i="1" l="1"/>
  <c r="Q2069" i="1"/>
  <c r="H2069" i="1"/>
  <c r="Y2069" i="1"/>
  <c r="X2069" i="1"/>
  <c r="R2068" i="1"/>
  <c r="S2068" i="1" s="1"/>
  <c r="W2068" i="1"/>
  <c r="G2011" i="1"/>
  <c r="U2013" i="1"/>
  <c r="F2011" i="1"/>
  <c r="V107" i="1"/>
  <c r="E2013" i="1"/>
  <c r="C109" i="1"/>
  <c r="P108" i="1"/>
  <c r="V108" i="1" s="1"/>
  <c r="B108" i="1" s="1"/>
  <c r="D2012" i="1"/>
  <c r="K2014" i="1"/>
  <c r="J2014" i="1"/>
  <c r="I2014" i="1"/>
  <c r="N1969" i="1"/>
  <c r="O1968" i="1"/>
  <c r="Y2070" i="1" l="1"/>
  <c r="X2070" i="1"/>
  <c r="W2069" i="1"/>
  <c r="R2069" i="1"/>
  <c r="S2069" i="1" s="1"/>
  <c r="Q2070" i="1"/>
  <c r="A2071" i="1"/>
  <c r="H2070" i="1"/>
  <c r="F2012" i="1"/>
  <c r="B107" i="1"/>
  <c r="C110" i="1"/>
  <c r="P109" i="1"/>
  <c r="V109" i="1" s="1"/>
  <c r="B109" i="1" s="1"/>
  <c r="D2013" i="1"/>
  <c r="L2012" i="1"/>
  <c r="G2012" i="1"/>
  <c r="I2015" i="1"/>
  <c r="K2015" i="1"/>
  <c r="J2015" i="1"/>
  <c r="N1970" i="1"/>
  <c r="O1969" i="1"/>
  <c r="E2014" i="1"/>
  <c r="U2014" i="1"/>
  <c r="Y2071" i="1" l="1"/>
  <c r="X2071" i="1"/>
  <c r="W2070" i="1"/>
  <c r="R2070" i="1"/>
  <c r="S2070" i="1" s="1"/>
  <c r="A2072" i="1"/>
  <c r="H2071" i="1"/>
  <c r="Q2071" i="1"/>
  <c r="F2013" i="1"/>
  <c r="L2013" i="1"/>
  <c r="G2013" i="1"/>
  <c r="C111" i="1"/>
  <c r="P110" i="1"/>
  <c r="N1971" i="1"/>
  <c r="O1970" i="1"/>
  <c r="E2015" i="1"/>
  <c r="U2015" i="1"/>
  <c r="D2014" i="1"/>
  <c r="K2016" i="1"/>
  <c r="J2016" i="1"/>
  <c r="I2016" i="1"/>
  <c r="Y2072" i="1" l="1"/>
  <c r="W2071" i="1"/>
  <c r="R2071" i="1"/>
  <c r="S2071" i="1" s="1"/>
  <c r="X2072" i="1"/>
  <c r="Q2072" i="1"/>
  <c r="A2073" i="1"/>
  <c r="H2072" i="1"/>
  <c r="F2014" i="1"/>
  <c r="V110" i="1"/>
  <c r="C112" i="1"/>
  <c r="P111" i="1"/>
  <c r="V111" i="1" s="1"/>
  <c r="B111" i="1" s="1"/>
  <c r="E2016" i="1"/>
  <c r="L2014" i="1"/>
  <c r="G2014" i="1"/>
  <c r="D2015" i="1"/>
  <c r="J2017" i="1"/>
  <c r="K2017" i="1"/>
  <c r="I2017" i="1"/>
  <c r="U2016" i="1"/>
  <c r="N1972" i="1"/>
  <c r="O1971" i="1"/>
  <c r="H2073" i="1" l="1"/>
  <c r="A2074" i="1"/>
  <c r="Q2073" i="1"/>
  <c r="X2073" i="1"/>
  <c r="Y2073" i="1"/>
  <c r="W2072" i="1"/>
  <c r="R2072" i="1"/>
  <c r="S2072" i="1" s="1"/>
  <c r="F2015" i="1"/>
  <c r="B110" i="1"/>
  <c r="C113" i="1"/>
  <c r="P112" i="1"/>
  <c r="V112" i="1" s="1"/>
  <c r="B112" i="1" s="1"/>
  <c r="G2015" i="1"/>
  <c r="N1973" i="1"/>
  <c r="O1972" i="1"/>
  <c r="L2015" i="1"/>
  <c r="I2018" i="1"/>
  <c r="K2018" i="1"/>
  <c r="J2018" i="1"/>
  <c r="D2016" i="1"/>
  <c r="E2017" i="1"/>
  <c r="U2017" i="1"/>
  <c r="H2074" i="1" l="1"/>
  <c r="A2075" i="1"/>
  <c r="Q2074" i="1"/>
  <c r="Y2074" i="1"/>
  <c r="X2074" i="1"/>
  <c r="R2073" i="1"/>
  <c r="S2073" i="1" s="1"/>
  <c r="W2073" i="1"/>
  <c r="C114" i="1"/>
  <c r="P113" i="1"/>
  <c r="V113" i="1" s="1"/>
  <c r="B113" i="1" s="1"/>
  <c r="E2018" i="1"/>
  <c r="U2018" i="1"/>
  <c r="K2019" i="1"/>
  <c r="J2019" i="1"/>
  <c r="I2019" i="1"/>
  <c r="N1974" i="1"/>
  <c r="O1973" i="1"/>
  <c r="D2017" i="1"/>
  <c r="L2017" i="1" s="1"/>
  <c r="F2016" i="1"/>
  <c r="L2016" i="1"/>
  <c r="G2016" i="1"/>
  <c r="H2075" i="1" l="1"/>
  <c r="Q2075" i="1"/>
  <c r="A2076" i="1"/>
  <c r="W2074" i="1"/>
  <c r="Y2075" i="1"/>
  <c r="X2075" i="1"/>
  <c r="R2074" i="1"/>
  <c r="S2074" i="1" s="1"/>
  <c r="E2019" i="1"/>
  <c r="U2019" i="1"/>
  <c r="C115" i="1"/>
  <c r="P114" i="1"/>
  <c r="V114" i="1" s="1"/>
  <c r="B114" i="1" s="1"/>
  <c r="G2017" i="1"/>
  <c r="J2020" i="1"/>
  <c r="K2020" i="1"/>
  <c r="I2020" i="1"/>
  <c r="N1975" i="1"/>
  <c r="O1974" i="1"/>
  <c r="F2017" i="1"/>
  <c r="D2018" i="1"/>
  <c r="X2076" i="1" l="1"/>
  <c r="Y2076" i="1"/>
  <c r="W2075" i="1"/>
  <c r="R2075" i="1"/>
  <c r="S2075" i="1" s="1"/>
  <c r="H2076" i="1"/>
  <c r="A2077" i="1"/>
  <c r="Q2076" i="1"/>
  <c r="C116" i="1"/>
  <c r="P115" i="1"/>
  <c r="V115" i="1" s="1"/>
  <c r="B115" i="1" s="1"/>
  <c r="F2018" i="1"/>
  <c r="D2019" i="1"/>
  <c r="K2021" i="1"/>
  <c r="J2021" i="1"/>
  <c r="I2021" i="1"/>
  <c r="L2018" i="1"/>
  <c r="U2020" i="1"/>
  <c r="E2020" i="1"/>
  <c r="N1976" i="1"/>
  <c r="O1975" i="1"/>
  <c r="G2018" i="1"/>
  <c r="A2078" i="1" l="1"/>
  <c r="H2077" i="1"/>
  <c r="Q2077" i="1"/>
  <c r="Y2077" i="1"/>
  <c r="R2076" i="1"/>
  <c r="S2076" i="1" s="1"/>
  <c r="X2077" i="1"/>
  <c r="W2076" i="1"/>
  <c r="C117" i="1"/>
  <c r="P116" i="1"/>
  <c r="V116" i="1" s="1"/>
  <c r="B116" i="1" s="1"/>
  <c r="J2022" i="1"/>
  <c r="K2022" i="1"/>
  <c r="I2022" i="1"/>
  <c r="E2021" i="1"/>
  <c r="U2021" i="1"/>
  <c r="N1977" i="1"/>
  <c r="O1976" i="1"/>
  <c r="D2020" i="1"/>
  <c r="G2020" i="1" s="1"/>
  <c r="F2019" i="1"/>
  <c r="L2019" i="1"/>
  <c r="G2019" i="1"/>
  <c r="Y2078" i="1" l="1"/>
  <c r="X2078" i="1"/>
  <c r="R2077" i="1"/>
  <c r="S2077" i="1" s="1"/>
  <c r="W2077" i="1"/>
  <c r="Q2078" i="1"/>
  <c r="H2078" i="1"/>
  <c r="A2079" i="1"/>
  <c r="C118" i="1"/>
  <c r="P117" i="1"/>
  <c r="I2023" i="1"/>
  <c r="J2023" i="1"/>
  <c r="K2023" i="1"/>
  <c r="D2021" i="1"/>
  <c r="L2021" i="1" s="1"/>
  <c r="F2020" i="1"/>
  <c r="E2022" i="1"/>
  <c r="U2022" i="1"/>
  <c r="N1978" i="1"/>
  <c r="O1977" i="1"/>
  <c r="L2020" i="1"/>
  <c r="A2080" i="1" l="1"/>
  <c r="Q2079" i="1"/>
  <c r="H2079" i="1"/>
  <c r="X2079" i="1"/>
  <c r="W2078" i="1"/>
  <c r="Y2079" i="1"/>
  <c r="R2078" i="1"/>
  <c r="S2078" i="1" s="1"/>
  <c r="V117" i="1"/>
  <c r="C119" i="1"/>
  <c r="P118" i="1"/>
  <c r="V118" i="1" s="1"/>
  <c r="B118" i="1" s="1"/>
  <c r="G2021" i="1"/>
  <c r="F2021" i="1"/>
  <c r="E2023" i="1"/>
  <c r="U2023" i="1"/>
  <c r="N1979" i="1"/>
  <c r="O1978" i="1"/>
  <c r="D2022" i="1"/>
  <c r="I2024" i="1"/>
  <c r="J2024" i="1"/>
  <c r="K2024" i="1"/>
  <c r="R2079" i="1" l="1"/>
  <c r="S2079" i="1" s="1"/>
  <c r="X2080" i="1"/>
  <c r="W2079" i="1"/>
  <c r="Y2080" i="1"/>
  <c r="H2080" i="1"/>
  <c r="Q2080" i="1"/>
  <c r="A2081" i="1"/>
  <c r="B117" i="1"/>
  <c r="F2022" i="1"/>
  <c r="C120" i="1"/>
  <c r="P119" i="1"/>
  <c r="V119" i="1" s="1"/>
  <c r="B119" i="1" s="1"/>
  <c r="G2022" i="1"/>
  <c r="L2022" i="1"/>
  <c r="N1980" i="1"/>
  <c r="O1979" i="1"/>
  <c r="D2023" i="1"/>
  <c r="E2024" i="1"/>
  <c r="U2024" i="1"/>
  <c r="J2025" i="1"/>
  <c r="I2025" i="1"/>
  <c r="K2025" i="1"/>
  <c r="X2081" i="1" l="1"/>
  <c r="W2080" i="1"/>
  <c r="Y2081" i="1"/>
  <c r="R2080" i="1"/>
  <c r="S2080" i="1" s="1"/>
  <c r="Q2081" i="1"/>
  <c r="A2082" i="1"/>
  <c r="H2081" i="1"/>
  <c r="F2023" i="1"/>
  <c r="C121" i="1"/>
  <c r="P120" i="1"/>
  <c r="V120" i="1" s="1"/>
  <c r="B120" i="1" s="1"/>
  <c r="G2023" i="1"/>
  <c r="L2023" i="1"/>
  <c r="N1981" i="1"/>
  <c r="O1980" i="1"/>
  <c r="K2026" i="1"/>
  <c r="J2026" i="1"/>
  <c r="I2026" i="1"/>
  <c r="U2025" i="1"/>
  <c r="E2025" i="1"/>
  <c r="D2024" i="1"/>
  <c r="R2081" i="1" l="1"/>
  <c r="Y2082" i="1"/>
  <c r="X2082" i="1"/>
  <c r="A2083" i="1"/>
  <c r="Q2082" i="1"/>
  <c r="H2082" i="1"/>
  <c r="F2024" i="1"/>
  <c r="U2026" i="1"/>
  <c r="C122" i="1"/>
  <c r="P121" i="1"/>
  <c r="V121" i="1" s="1"/>
  <c r="B121" i="1" s="1"/>
  <c r="G2024" i="1"/>
  <c r="L2024" i="1"/>
  <c r="E2026" i="1"/>
  <c r="D2025" i="1"/>
  <c r="J2027" i="1"/>
  <c r="I2027" i="1"/>
  <c r="K2027" i="1"/>
  <c r="N1982" i="1"/>
  <c r="O1981" i="1"/>
  <c r="H2083" i="1" l="1"/>
  <c r="A2084" i="1"/>
  <c r="Q2083" i="1"/>
  <c r="Y2083" i="1"/>
  <c r="W2082" i="1"/>
  <c r="R2082" i="1"/>
  <c r="S2082" i="1" s="1"/>
  <c r="X2083" i="1"/>
  <c r="F2025" i="1"/>
  <c r="C123" i="1"/>
  <c r="P122" i="1"/>
  <c r="V122" i="1" s="1"/>
  <c r="B122" i="1" s="1"/>
  <c r="D2026" i="1"/>
  <c r="L2026" i="1" s="1"/>
  <c r="L2025" i="1"/>
  <c r="G2025" i="1"/>
  <c r="N1983" i="1"/>
  <c r="O1982" i="1"/>
  <c r="J2028" i="1"/>
  <c r="I2028" i="1"/>
  <c r="K2028" i="1"/>
  <c r="E2027" i="1"/>
  <c r="U2027" i="1"/>
  <c r="Y2084" i="1" l="1"/>
  <c r="W2083" i="1"/>
  <c r="X2084" i="1"/>
  <c r="R2083" i="1"/>
  <c r="S2083" i="1" s="1"/>
  <c r="A2085" i="1"/>
  <c r="H2084" i="1"/>
  <c r="Q2084" i="1"/>
  <c r="F2026" i="1"/>
  <c r="G2026" i="1"/>
  <c r="C124" i="1"/>
  <c r="P123" i="1"/>
  <c r="V123" i="1" s="1"/>
  <c r="B123" i="1" s="1"/>
  <c r="E2028" i="1"/>
  <c r="U2028" i="1"/>
  <c r="J2029" i="1"/>
  <c r="K2029" i="1"/>
  <c r="I2029" i="1"/>
  <c r="D2027" i="1"/>
  <c r="N1984" i="1"/>
  <c r="O1983" i="1"/>
  <c r="Y2085" i="1" l="1"/>
  <c r="X2085" i="1"/>
  <c r="R2084" i="1"/>
  <c r="S2084" i="1" s="1"/>
  <c r="W2084" i="1"/>
  <c r="H2085" i="1"/>
  <c r="A2086" i="1"/>
  <c r="Q2085" i="1"/>
  <c r="F2027" i="1"/>
  <c r="C125" i="1"/>
  <c r="P124" i="1"/>
  <c r="U2029" i="1"/>
  <c r="E2029" i="1"/>
  <c r="K2030" i="1"/>
  <c r="I2030" i="1"/>
  <c r="J2030" i="1"/>
  <c r="N1985" i="1"/>
  <c r="O1984" i="1"/>
  <c r="L2027" i="1"/>
  <c r="G2027" i="1"/>
  <c r="D2028" i="1"/>
  <c r="X2086" i="1" l="1"/>
  <c r="R2085" i="1"/>
  <c r="S2085" i="1" s="1"/>
  <c r="W2085" i="1"/>
  <c r="Y2086" i="1"/>
  <c r="Q2086" i="1"/>
  <c r="H2086" i="1"/>
  <c r="A2087" i="1"/>
  <c r="F2028" i="1"/>
  <c r="V124" i="1"/>
  <c r="C126" i="1"/>
  <c r="P125" i="1"/>
  <c r="V125" i="1" s="1"/>
  <c r="B125" i="1" s="1"/>
  <c r="L2028" i="1"/>
  <c r="G2028" i="1"/>
  <c r="U2030" i="1"/>
  <c r="E2030" i="1"/>
  <c r="N1986" i="1"/>
  <c r="O1985" i="1"/>
  <c r="J2031" i="1"/>
  <c r="K2031" i="1"/>
  <c r="I2031" i="1"/>
  <c r="D2029" i="1"/>
  <c r="A2088" i="1" l="1"/>
  <c r="H2087" i="1"/>
  <c r="Q2087" i="1"/>
  <c r="X2087" i="1"/>
  <c r="Y2087" i="1"/>
  <c r="R2086" i="1"/>
  <c r="S2086" i="1" s="1"/>
  <c r="W2086" i="1"/>
  <c r="F2029" i="1"/>
  <c r="B124" i="1"/>
  <c r="C127" i="1"/>
  <c r="P126" i="1"/>
  <c r="V126" i="1" s="1"/>
  <c r="B126" i="1" s="1"/>
  <c r="G2029" i="1"/>
  <c r="L2029" i="1"/>
  <c r="D2030" i="1"/>
  <c r="U2031" i="1"/>
  <c r="E2031" i="1"/>
  <c r="N1987" i="1"/>
  <c r="O1986" i="1"/>
  <c r="K2032" i="1"/>
  <c r="I2032" i="1"/>
  <c r="J2032" i="1"/>
  <c r="Y2088" i="1" l="1"/>
  <c r="R2087" i="1"/>
  <c r="S2087" i="1" s="1"/>
  <c r="W2087" i="1"/>
  <c r="X2088" i="1"/>
  <c r="Q2088" i="1"/>
  <c r="A2089" i="1"/>
  <c r="H2088" i="1"/>
  <c r="F2030" i="1"/>
  <c r="G2030" i="1"/>
  <c r="C128" i="1"/>
  <c r="P127" i="1"/>
  <c r="V127" i="1" s="1"/>
  <c r="B127" i="1" s="1"/>
  <c r="L2030" i="1"/>
  <c r="J2033" i="1"/>
  <c r="K2033" i="1"/>
  <c r="I2033" i="1"/>
  <c r="U2032" i="1"/>
  <c r="E2032" i="1"/>
  <c r="N1988" i="1"/>
  <c r="O1987" i="1"/>
  <c r="D2031" i="1"/>
  <c r="Q2089" i="1" l="1"/>
  <c r="H2089" i="1"/>
  <c r="A2090" i="1"/>
  <c r="X2089" i="1"/>
  <c r="W2088" i="1"/>
  <c r="R2088" i="1"/>
  <c r="S2088" i="1" s="1"/>
  <c r="Y2089" i="1"/>
  <c r="F2031" i="1"/>
  <c r="C129" i="1"/>
  <c r="P128" i="1"/>
  <c r="V128" i="1" s="1"/>
  <c r="B128" i="1" s="1"/>
  <c r="L2031" i="1"/>
  <c r="G2031" i="1"/>
  <c r="D2032" i="1"/>
  <c r="I2034" i="1"/>
  <c r="K2034" i="1"/>
  <c r="J2034" i="1"/>
  <c r="E2033" i="1"/>
  <c r="U2033" i="1"/>
  <c r="N1989" i="1"/>
  <c r="O1988" i="1"/>
  <c r="Q2090" i="1" l="1"/>
  <c r="A2091" i="1"/>
  <c r="H2090" i="1"/>
  <c r="R2089" i="1"/>
  <c r="S2089" i="1" s="1"/>
  <c r="X2090" i="1"/>
  <c r="W2089" i="1"/>
  <c r="Y2090" i="1"/>
  <c r="F2032" i="1"/>
  <c r="C130" i="1"/>
  <c r="P129" i="1"/>
  <c r="V129" i="1" s="1"/>
  <c r="B129" i="1" s="1"/>
  <c r="G2032" i="1"/>
  <c r="L2032" i="1"/>
  <c r="I2035" i="1"/>
  <c r="J2035" i="1"/>
  <c r="K2035" i="1"/>
  <c r="E2034" i="1"/>
  <c r="U2034" i="1"/>
  <c r="O1989" i="1"/>
  <c r="N1990" i="1"/>
  <c r="D2033" i="1"/>
  <c r="H2091" i="1" l="1"/>
  <c r="Q2091" i="1"/>
  <c r="A2092" i="1"/>
  <c r="W2090" i="1"/>
  <c r="X2091" i="1"/>
  <c r="R2090" i="1"/>
  <c r="S2090" i="1" s="1"/>
  <c r="Y2091" i="1"/>
  <c r="F2033" i="1"/>
  <c r="C131" i="1"/>
  <c r="P130" i="1"/>
  <c r="V130" i="1" s="1"/>
  <c r="B130" i="1" s="1"/>
  <c r="L2033" i="1"/>
  <c r="G2033" i="1"/>
  <c r="D2034" i="1"/>
  <c r="N1991" i="1"/>
  <c r="O1990" i="1"/>
  <c r="J2036" i="1"/>
  <c r="K2036" i="1"/>
  <c r="I2036" i="1"/>
  <c r="E2035" i="1"/>
  <c r="U2035" i="1"/>
  <c r="A2093" i="1" l="1"/>
  <c r="Q2092" i="1"/>
  <c r="H2092" i="1"/>
  <c r="X2092" i="1"/>
  <c r="R2091" i="1"/>
  <c r="S2091" i="1" s="1"/>
  <c r="Y2092" i="1"/>
  <c r="W2091" i="1"/>
  <c r="F2034" i="1"/>
  <c r="C132" i="1"/>
  <c r="P131" i="1"/>
  <c r="G2034" i="1"/>
  <c r="L2034" i="1"/>
  <c r="N1992" i="1"/>
  <c r="O1991" i="1"/>
  <c r="K2037" i="1"/>
  <c r="I2037" i="1"/>
  <c r="J2037" i="1"/>
  <c r="D2035" i="1"/>
  <c r="U2036" i="1"/>
  <c r="E2036" i="1"/>
  <c r="F2035" i="1" l="1"/>
  <c r="R2092" i="1"/>
  <c r="S2092" i="1" s="1"/>
  <c r="Y2093" i="1"/>
  <c r="X2093" i="1"/>
  <c r="W2092" i="1"/>
  <c r="A2094" i="1"/>
  <c r="Q2093" i="1"/>
  <c r="H2093" i="1"/>
  <c r="V131" i="1"/>
  <c r="U2037" i="1"/>
  <c r="C133" i="1"/>
  <c r="P133" i="1" s="1"/>
  <c r="P132" i="1"/>
  <c r="L2035" i="1"/>
  <c r="J2038" i="1"/>
  <c r="I2038" i="1"/>
  <c r="K2038" i="1"/>
  <c r="E2037" i="1"/>
  <c r="D2036" i="1"/>
  <c r="F2036" i="1" s="1"/>
  <c r="G2035" i="1"/>
  <c r="N1993" i="1"/>
  <c r="O1992" i="1"/>
  <c r="X2094" i="1" l="1"/>
  <c r="W2093" i="1"/>
  <c r="R2093" i="1"/>
  <c r="S2093" i="1" s="1"/>
  <c r="Y2094" i="1"/>
  <c r="Q2094" i="1"/>
  <c r="A2095" i="1"/>
  <c r="H2094" i="1"/>
  <c r="B131" i="1"/>
  <c r="V132" i="1"/>
  <c r="B132" i="1" s="1"/>
  <c r="S133" i="1"/>
  <c r="V133" i="1"/>
  <c r="L2036" i="1"/>
  <c r="D2037" i="1"/>
  <c r="F2037" i="1" s="1"/>
  <c r="J2039" i="1"/>
  <c r="K2039" i="1"/>
  <c r="I2039" i="1"/>
  <c r="E2038" i="1"/>
  <c r="U2038" i="1"/>
  <c r="N1994" i="1"/>
  <c r="O1993" i="1"/>
  <c r="G2036" i="1"/>
  <c r="R2094" i="1" l="1"/>
  <c r="S2094" i="1" s="1"/>
  <c r="Y2095" i="1"/>
  <c r="W2094" i="1"/>
  <c r="X2095" i="1"/>
  <c r="A2096" i="1"/>
  <c r="H2095" i="1"/>
  <c r="Q2095" i="1"/>
  <c r="B133" i="1"/>
  <c r="C134" i="1"/>
  <c r="W133" i="1"/>
  <c r="G2037" i="1"/>
  <c r="L2037" i="1"/>
  <c r="N1995" i="1"/>
  <c r="O1994" i="1"/>
  <c r="D2038" i="1"/>
  <c r="F2038" i="1" s="1"/>
  <c r="J2040" i="1"/>
  <c r="K2040" i="1"/>
  <c r="I2040" i="1"/>
  <c r="E2039" i="1"/>
  <c r="U2039" i="1"/>
  <c r="X2096" i="1" l="1"/>
  <c r="Y2096" i="1"/>
  <c r="W2095" i="1"/>
  <c r="R2095" i="1"/>
  <c r="S2095" i="1" s="1"/>
  <c r="A2097" i="1"/>
  <c r="H2096" i="1"/>
  <c r="Q2096" i="1"/>
  <c r="C135" i="1"/>
  <c r="P134" i="1"/>
  <c r="V134" i="1" s="1"/>
  <c r="B134" i="1" s="1"/>
  <c r="L2038" i="1"/>
  <c r="G2038" i="1"/>
  <c r="J2041" i="1"/>
  <c r="I2041" i="1"/>
  <c r="D2039" i="1"/>
  <c r="F2039" i="1" s="1"/>
  <c r="K2041" i="1"/>
  <c r="E2040" i="1"/>
  <c r="U2040" i="1"/>
  <c r="N1996" i="1"/>
  <c r="O1995" i="1"/>
  <c r="W2096" i="1" l="1"/>
  <c r="X2097" i="1"/>
  <c r="R2096" i="1"/>
  <c r="S2096" i="1" s="1"/>
  <c r="Y2097" i="1"/>
  <c r="A2098" i="1"/>
  <c r="Q2097" i="1"/>
  <c r="H2097" i="1"/>
  <c r="C136" i="1"/>
  <c r="P135" i="1"/>
  <c r="L2039" i="1"/>
  <c r="N1997" i="1"/>
  <c r="O1996" i="1"/>
  <c r="K2042" i="1"/>
  <c r="I2042" i="1"/>
  <c r="J2042" i="1"/>
  <c r="G2039" i="1"/>
  <c r="D2040" i="1"/>
  <c r="F2040" i="1" s="1"/>
  <c r="U2041" i="1"/>
  <c r="E2041" i="1"/>
  <c r="A2099" i="1" l="1"/>
  <c r="H2098" i="1"/>
  <c r="Q2098" i="1"/>
  <c r="X2098" i="1"/>
  <c r="Y2098" i="1"/>
  <c r="W2097" i="1"/>
  <c r="R2097" i="1"/>
  <c r="S2097" i="1" s="1"/>
  <c r="V135" i="1"/>
  <c r="C137" i="1"/>
  <c r="P136" i="1"/>
  <c r="V136" i="1" s="1"/>
  <c r="B136" i="1" s="1"/>
  <c r="G2040" i="1"/>
  <c r="L2040" i="1"/>
  <c r="E2042" i="1"/>
  <c r="D2041" i="1"/>
  <c r="F2041" i="1" s="1"/>
  <c r="N1998" i="1"/>
  <c r="O1997" i="1"/>
  <c r="K2043" i="1"/>
  <c r="J2043" i="1"/>
  <c r="I2043" i="1"/>
  <c r="U2042" i="1"/>
  <c r="W2098" i="1" l="1"/>
  <c r="X2099" i="1"/>
  <c r="R2098" i="1"/>
  <c r="S2098" i="1" s="1"/>
  <c r="Y2099" i="1"/>
  <c r="Q2099" i="1"/>
  <c r="H2099" i="1"/>
  <c r="A2100" i="1"/>
  <c r="B135" i="1"/>
  <c r="E2043" i="1"/>
  <c r="P137" i="1"/>
  <c r="V137" i="1" s="1"/>
  <c r="B137" i="1" s="1"/>
  <c r="C138" i="1"/>
  <c r="G2041" i="1"/>
  <c r="U2043" i="1"/>
  <c r="L2041" i="1"/>
  <c r="N1999" i="1"/>
  <c r="O1998" i="1"/>
  <c r="K2044" i="1"/>
  <c r="J2044" i="1"/>
  <c r="I2044" i="1"/>
  <c r="D2042" i="1"/>
  <c r="F2042" i="1" s="1"/>
  <c r="X2100" i="1" l="1"/>
  <c r="Y2100" i="1"/>
  <c r="R2099" i="1"/>
  <c r="S2099" i="1" s="1"/>
  <c r="W2099" i="1"/>
  <c r="A2101" i="1"/>
  <c r="H2100" i="1"/>
  <c r="Q2100" i="1"/>
  <c r="P138" i="1"/>
  <c r="C139" i="1"/>
  <c r="L2042" i="1"/>
  <c r="N2000" i="1"/>
  <c r="O1999" i="1"/>
  <c r="G2042" i="1"/>
  <c r="K2045" i="1"/>
  <c r="J2045" i="1"/>
  <c r="I2045" i="1"/>
  <c r="E2044" i="1"/>
  <c r="U2044" i="1"/>
  <c r="D2043" i="1"/>
  <c r="R2100" i="1" l="1"/>
  <c r="S2100" i="1" s="1"/>
  <c r="X2101" i="1"/>
  <c r="Y2101" i="1"/>
  <c r="W2100" i="1"/>
  <c r="Q2101" i="1"/>
  <c r="A2102" i="1"/>
  <c r="H2101" i="1"/>
  <c r="V138" i="1"/>
  <c r="U2045" i="1"/>
  <c r="C140" i="1"/>
  <c r="P139" i="1"/>
  <c r="V139" i="1" s="1"/>
  <c r="B139" i="1" s="1"/>
  <c r="E2045" i="1"/>
  <c r="G2043" i="1"/>
  <c r="L2043" i="1"/>
  <c r="N2001" i="1"/>
  <c r="O2000" i="1"/>
  <c r="D2044" i="1"/>
  <c r="G2044" i="1" s="1"/>
  <c r="K2046" i="1"/>
  <c r="J2046" i="1"/>
  <c r="I2046" i="1"/>
  <c r="F2043" i="1"/>
  <c r="X2102" i="1" l="1"/>
  <c r="R2101" i="1"/>
  <c r="S2101" i="1" s="1"/>
  <c r="W2101" i="1"/>
  <c r="Y2102" i="1"/>
  <c r="A2103" i="1"/>
  <c r="H2102" i="1"/>
  <c r="Q2102" i="1"/>
  <c r="B138" i="1"/>
  <c r="C141" i="1"/>
  <c r="P140" i="1"/>
  <c r="V140" i="1" s="1"/>
  <c r="B140" i="1" s="1"/>
  <c r="F2044" i="1"/>
  <c r="J2047" i="1"/>
  <c r="K2047" i="1"/>
  <c r="I2047" i="1"/>
  <c r="D2045" i="1"/>
  <c r="N2002" i="1"/>
  <c r="O2001" i="1"/>
  <c r="E2046" i="1"/>
  <c r="U2046" i="1"/>
  <c r="L2044" i="1"/>
  <c r="X2103" i="1" l="1"/>
  <c r="R2102" i="1"/>
  <c r="S2102" i="1" s="1"/>
  <c r="W2102" i="1"/>
  <c r="Y2103" i="1"/>
  <c r="A2104" i="1"/>
  <c r="H2103" i="1"/>
  <c r="Q2103" i="1"/>
  <c r="C142" i="1"/>
  <c r="P141" i="1"/>
  <c r="V141" i="1" s="1"/>
  <c r="B141" i="1" s="1"/>
  <c r="F2045" i="1"/>
  <c r="G2045" i="1"/>
  <c r="L2045" i="1"/>
  <c r="N2003" i="1"/>
  <c r="O2002" i="1"/>
  <c r="D2046" i="1"/>
  <c r="E2047" i="1"/>
  <c r="U2047" i="1"/>
  <c r="J2048" i="1"/>
  <c r="K2048" i="1"/>
  <c r="I2048" i="1"/>
  <c r="W2103" i="1" l="1"/>
  <c r="Y2104" i="1"/>
  <c r="R2103" i="1"/>
  <c r="S2103" i="1" s="1"/>
  <c r="X2104" i="1"/>
  <c r="A2105" i="1"/>
  <c r="Q2104" i="1"/>
  <c r="H2104" i="1"/>
  <c r="F2046" i="1"/>
  <c r="C143" i="1"/>
  <c r="P142" i="1"/>
  <c r="V142" i="1" s="1"/>
  <c r="B142" i="1" s="1"/>
  <c r="L2046" i="1"/>
  <c r="E2048" i="1"/>
  <c r="U2048" i="1"/>
  <c r="N2004" i="1"/>
  <c r="O2003" i="1"/>
  <c r="J2049" i="1"/>
  <c r="I2049" i="1"/>
  <c r="K2049" i="1"/>
  <c r="D2047" i="1"/>
  <c r="G2046" i="1"/>
  <c r="Y2105" i="1" l="1"/>
  <c r="W2104" i="1"/>
  <c r="R2104" i="1"/>
  <c r="S2104" i="1" s="1"/>
  <c r="X2105" i="1"/>
  <c r="Q2105" i="1"/>
  <c r="A2106" i="1"/>
  <c r="H2105" i="1"/>
  <c r="F2047" i="1"/>
  <c r="C144" i="1"/>
  <c r="P143" i="1"/>
  <c r="V143" i="1" s="1"/>
  <c r="B143" i="1" s="1"/>
  <c r="J2050" i="1"/>
  <c r="L2047" i="1"/>
  <c r="N2005" i="1"/>
  <c r="O2004" i="1"/>
  <c r="G2047" i="1"/>
  <c r="E2049" i="1"/>
  <c r="U2049" i="1"/>
  <c r="K2050" i="1"/>
  <c r="I2050" i="1"/>
  <c r="D2048" i="1"/>
  <c r="H2106" i="1" l="1"/>
  <c r="Q2106" i="1"/>
  <c r="A2107" i="1"/>
  <c r="X2106" i="1"/>
  <c r="R2105" i="1"/>
  <c r="S2105" i="1" s="1"/>
  <c r="Y2106" i="1"/>
  <c r="W2105" i="1"/>
  <c r="F2048" i="1"/>
  <c r="E2050" i="1"/>
  <c r="P144" i="1"/>
  <c r="V144" i="1" s="1"/>
  <c r="B144" i="1" s="1"/>
  <c r="C145" i="1"/>
  <c r="G2048" i="1"/>
  <c r="N2006" i="1"/>
  <c r="O2005" i="1"/>
  <c r="L2048" i="1"/>
  <c r="U2050" i="1"/>
  <c r="D2049" i="1"/>
  <c r="J2051" i="1"/>
  <c r="K2051" i="1"/>
  <c r="I2051" i="1"/>
  <c r="H2107" i="1" l="1"/>
  <c r="Q2107" i="1"/>
  <c r="A2108" i="1"/>
  <c r="Y2107" i="1"/>
  <c r="R2106" i="1"/>
  <c r="S2106" i="1" s="1"/>
  <c r="X2107" i="1"/>
  <c r="W2106" i="1"/>
  <c r="F2049" i="1"/>
  <c r="C146" i="1"/>
  <c r="P145" i="1"/>
  <c r="G2049" i="1"/>
  <c r="L2049" i="1"/>
  <c r="D2050" i="1"/>
  <c r="L2050" i="1" s="1"/>
  <c r="N2007" i="1"/>
  <c r="O2006" i="1"/>
  <c r="J2052" i="1"/>
  <c r="K2052" i="1"/>
  <c r="I2052" i="1"/>
  <c r="E2051" i="1"/>
  <c r="U2051" i="1"/>
  <c r="A2109" i="1" l="1"/>
  <c r="H2108" i="1"/>
  <c r="Q2108" i="1"/>
  <c r="Y2108" i="1"/>
  <c r="R2107" i="1"/>
  <c r="S2107" i="1" s="1"/>
  <c r="W2107" i="1"/>
  <c r="X2108" i="1"/>
  <c r="V145" i="1"/>
  <c r="P146" i="1"/>
  <c r="V146" i="1" s="1"/>
  <c r="B146" i="1" s="1"/>
  <c r="C147" i="1"/>
  <c r="F2050" i="1"/>
  <c r="G2050" i="1"/>
  <c r="N2008" i="1"/>
  <c r="O2007" i="1"/>
  <c r="U2052" i="1"/>
  <c r="E2052" i="1"/>
  <c r="D2051" i="1"/>
  <c r="J2053" i="1"/>
  <c r="K2053" i="1"/>
  <c r="I2053" i="1"/>
  <c r="Y2109" i="1" l="1"/>
  <c r="R2108" i="1"/>
  <c r="S2108" i="1" s="1"/>
  <c r="W2108" i="1"/>
  <c r="X2109" i="1"/>
  <c r="Q2109" i="1"/>
  <c r="A2110" i="1"/>
  <c r="H2109" i="1"/>
  <c r="B145" i="1"/>
  <c r="F2051" i="1"/>
  <c r="C148" i="1"/>
  <c r="P147" i="1"/>
  <c r="L2051" i="1"/>
  <c r="G2051" i="1"/>
  <c r="K2054" i="1"/>
  <c r="J2054" i="1"/>
  <c r="I2054" i="1"/>
  <c r="D2052" i="1"/>
  <c r="U2053" i="1"/>
  <c r="E2053" i="1"/>
  <c r="N2009" i="1"/>
  <c r="O2008" i="1"/>
  <c r="H2110" i="1" l="1"/>
  <c r="Q2110" i="1"/>
  <c r="A2111" i="1"/>
  <c r="X2110" i="1"/>
  <c r="R2109" i="1"/>
  <c r="S2109" i="1" s="1"/>
  <c r="W2109" i="1"/>
  <c r="Y2110" i="1"/>
  <c r="F2052" i="1"/>
  <c r="V147" i="1"/>
  <c r="C149" i="1"/>
  <c r="P148" i="1"/>
  <c r="V148" i="1" s="1"/>
  <c r="B148" i="1" s="1"/>
  <c r="K2055" i="1"/>
  <c r="I2055" i="1"/>
  <c r="J2055" i="1"/>
  <c r="U2054" i="1"/>
  <c r="E2054" i="1"/>
  <c r="D2053" i="1"/>
  <c r="N2010" i="1"/>
  <c r="O2009" i="1"/>
  <c r="L2052" i="1"/>
  <c r="G2052" i="1"/>
  <c r="R2110" i="1" l="1"/>
  <c r="S2110" i="1" s="1"/>
  <c r="W2110" i="1"/>
  <c r="Y2111" i="1"/>
  <c r="X2111" i="1"/>
  <c r="H2111" i="1"/>
  <c r="Q2111" i="1"/>
  <c r="A2112" i="1"/>
  <c r="F2053" i="1"/>
  <c r="B147" i="1"/>
  <c r="P149" i="1"/>
  <c r="V149" i="1" s="1"/>
  <c r="B149" i="1" s="1"/>
  <c r="C150" i="1"/>
  <c r="J2056" i="1"/>
  <c r="D2054" i="1"/>
  <c r="L2053" i="1"/>
  <c r="I2056" i="1"/>
  <c r="N2011" i="1"/>
  <c r="O2010" i="1"/>
  <c r="G2053" i="1"/>
  <c r="K2056" i="1"/>
  <c r="U2055" i="1"/>
  <c r="E2055" i="1"/>
  <c r="W2111" i="1" l="1"/>
  <c r="X2112" i="1"/>
  <c r="R2111" i="1"/>
  <c r="S2111" i="1" s="1"/>
  <c r="Y2112" i="1"/>
  <c r="A2113" i="1"/>
  <c r="H2112" i="1"/>
  <c r="Q2112" i="1"/>
  <c r="F2054" i="1"/>
  <c r="C151" i="1"/>
  <c r="P150" i="1"/>
  <c r="V150" i="1" s="1"/>
  <c r="B150" i="1" s="1"/>
  <c r="G2054" i="1"/>
  <c r="L2054" i="1"/>
  <c r="D2055" i="1"/>
  <c r="J2057" i="1"/>
  <c r="K2057" i="1"/>
  <c r="I2057" i="1"/>
  <c r="U2056" i="1"/>
  <c r="E2056" i="1"/>
  <c r="N2012" i="1"/>
  <c r="O2011" i="1"/>
  <c r="R2112" i="1" l="1"/>
  <c r="X2113" i="1"/>
  <c r="Y2113" i="1"/>
  <c r="A2114" i="1"/>
  <c r="Q2113" i="1"/>
  <c r="H2113" i="1"/>
  <c r="F2055" i="1"/>
  <c r="P151" i="1"/>
  <c r="V151" i="1" s="1"/>
  <c r="B151" i="1" s="1"/>
  <c r="C152" i="1"/>
  <c r="G2055" i="1"/>
  <c r="L2055" i="1"/>
  <c r="I2058" i="1"/>
  <c r="K2058" i="1"/>
  <c r="J2058" i="1"/>
  <c r="N2013" i="1"/>
  <c r="O2012" i="1"/>
  <c r="D2056" i="1"/>
  <c r="U2057" i="1"/>
  <c r="E2057" i="1"/>
  <c r="Y2114" i="1" l="1"/>
  <c r="R2113" i="1"/>
  <c r="S2113" i="1" s="1"/>
  <c r="X2114" i="1"/>
  <c r="W2113" i="1"/>
  <c r="H2114" i="1"/>
  <c r="Q2114" i="1"/>
  <c r="A2115" i="1"/>
  <c r="F2056" i="1"/>
  <c r="C153" i="1"/>
  <c r="P152" i="1"/>
  <c r="O2013" i="1"/>
  <c r="N2014" i="1"/>
  <c r="G2056" i="1"/>
  <c r="E2058" i="1"/>
  <c r="U2058" i="1"/>
  <c r="D2057" i="1"/>
  <c r="L2056" i="1"/>
  <c r="K2059" i="1"/>
  <c r="J2059" i="1"/>
  <c r="I2059" i="1"/>
  <c r="Q2115" i="1" l="1"/>
  <c r="A2116" i="1"/>
  <c r="H2115" i="1"/>
  <c r="X2115" i="1"/>
  <c r="R2114" i="1"/>
  <c r="S2114" i="1" s="1"/>
  <c r="Y2115" i="1"/>
  <c r="W2114" i="1"/>
  <c r="F2057" i="1"/>
  <c r="V152" i="1"/>
  <c r="C154" i="1"/>
  <c r="P153" i="1"/>
  <c r="V153" i="1" s="1"/>
  <c r="B153" i="1" s="1"/>
  <c r="G2057" i="1"/>
  <c r="L2057" i="1"/>
  <c r="D2058" i="1"/>
  <c r="K2060" i="1"/>
  <c r="I2060" i="1"/>
  <c r="J2060" i="1"/>
  <c r="U2059" i="1"/>
  <c r="E2059" i="1"/>
  <c r="N2015" i="1"/>
  <c r="O2014" i="1"/>
  <c r="A2117" i="1" l="1"/>
  <c r="Q2116" i="1"/>
  <c r="H2116" i="1"/>
  <c r="X2116" i="1"/>
  <c r="R2115" i="1"/>
  <c r="S2115" i="1" s="1"/>
  <c r="Y2116" i="1"/>
  <c r="W2115" i="1"/>
  <c r="F2058" i="1"/>
  <c r="B152" i="1"/>
  <c r="C155" i="1"/>
  <c r="P154" i="1"/>
  <c r="V154" i="1" s="1"/>
  <c r="B154" i="1" s="1"/>
  <c r="G2058" i="1"/>
  <c r="J2061" i="1"/>
  <c r="I2061" i="1"/>
  <c r="K2061" i="1"/>
  <c r="E2060" i="1"/>
  <c r="U2060" i="1"/>
  <c r="N2016" i="1"/>
  <c r="O2015" i="1"/>
  <c r="L2058" i="1"/>
  <c r="D2059" i="1"/>
  <c r="Y2117" i="1" l="1"/>
  <c r="X2117" i="1"/>
  <c r="R2116" i="1"/>
  <c r="S2116" i="1" s="1"/>
  <c r="W2116" i="1"/>
  <c r="H2117" i="1"/>
  <c r="A2118" i="1"/>
  <c r="Q2117" i="1"/>
  <c r="F2059" i="1"/>
  <c r="C156" i="1"/>
  <c r="P155" i="1"/>
  <c r="V155" i="1" s="1"/>
  <c r="B155" i="1" s="1"/>
  <c r="L2059" i="1"/>
  <c r="G2059" i="1"/>
  <c r="E2061" i="1"/>
  <c r="U2061" i="1"/>
  <c r="N2017" i="1"/>
  <c r="O2016" i="1"/>
  <c r="D2060" i="1"/>
  <c r="J2062" i="1"/>
  <c r="I2062" i="1"/>
  <c r="K2062" i="1"/>
  <c r="R2117" i="1" l="1"/>
  <c r="S2117" i="1" s="1"/>
  <c r="X2118" i="1"/>
  <c r="W2117" i="1"/>
  <c r="Y2118" i="1"/>
  <c r="Q2118" i="1"/>
  <c r="H2118" i="1"/>
  <c r="A2119" i="1"/>
  <c r="F2060" i="1"/>
  <c r="P156" i="1"/>
  <c r="V156" i="1" s="1"/>
  <c r="B156" i="1" s="1"/>
  <c r="C157" i="1"/>
  <c r="G2060" i="1"/>
  <c r="L2060" i="1"/>
  <c r="E2062" i="1"/>
  <c r="U2062" i="1"/>
  <c r="I2063" i="1"/>
  <c r="K2063" i="1"/>
  <c r="J2063" i="1"/>
  <c r="D2061" i="1"/>
  <c r="N2018" i="1"/>
  <c r="O2017" i="1"/>
  <c r="X2119" i="1" l="1"/>
  <c r="W2118" i="1"/>
  <c r="Y2119" i="1"/>
  <c r="R2118" i="1"/>
  <c r="S2118" i="1" s="1"/>
  <c r="F2061" i="1"/>
  <c r="A2120" i="1"/>
  <c r="Q2119" i="1"/>
  <c r="H2119" i="1"/>
  <c r="L2061" i="1"/>
  <c r="C158" i="1"/>
  <c r="P157" i="1"/>
  <c r="V157" i="1" s="1"/>
  <c r="B157" i="1" s="1"/>
  <c r="E2063" i="1"/>
  <c r="U2063" i="1"/>
  <c r="K2064" i="1"/>
  <c r="J2064" i="1"/>
  <c r="I2064" i="1"/>
  <c r="N2019" i="1"/>
  <c r="O2018" i="1"/>
  <c r="G2061" i="1"/>
  <c r="D2062" i="1"/>
  <c r="W2119" i="1" l="1"/>
  <c r="Y2120" i="1"/>
  <c r="X2120" i="1"/>
  <c r="R2119" i="1"/>
  <c r="S2119" i="1" s="1"/>
  <c r="H2120" i="1"/>
  <c r="A2121" i="1"/>
  <c r="Q2120" i="1"/>
  <c r="F2062" i="1"/>
  <c r="U2064" i="1"/>
  <c r="C159" i="1"/>
  <c r="P158" i="1"/>
  <c r="V158" i="1" s="1"/>
  <c r="B158" i="1" s="1"/>
  <c r="E2064" i="1"/>
  <c r="G2062" i="1"/>
  <c r="L2062" i="1"/>
  <c r="K2065" i="1"/>
  <c r="J2065" i="1"/>
  <c r="I2065" i="1"/>
  <c r="N2020" i="1"/>
  <c r="O2019" i="1"/>
  <c r="D2063" i="1"/>
  <c r="R2120" i="1" l="1"/>
  <c r="S2120" i="1" s="1"/>
  <c r="X2121" i="1"/>
  <c r="Y2121" i="1"/>
  <c r="W2120" i="1"/>
  <c r="A2122" i="1"/>
  <c r="Q2121" i="1"/>
  <c r="H2121" i="1"/>
  <c r="F2063" i="1"/>
  <c r="C160" i="1"/>
  <c r="P159" i="1"/>
  <c r="L2063" i="1"/>
  <c r="U2065" i="1"/>
  <c r="E2065" i="1"/>
  <c r="O2020" i="1"/>
  <c r="N2021" i="1"/>
  <c r="D2064" i="1"/>
  <c r="G2063" i="1"/>
  <c r="K2066" i="1"/>
  <c r="J2066" i="1"/>
  <c r="I2066" i="1"/>
  <c r="A2123" i="1" l="1"/>
  <c r="Q2122" i="1"/>
  <c r="H2122" i="1"/>
  <c r="R2121" i="1"/>
  <c r="S2121" i="1" s="1"/>
  <c r="Y2122" i="1"/>
  <c r="W2121" i="1"/>
  <c r="X2122" i="1"/>
  <c r="V159" i="1"/>
  <c r="C161" i="1"/>
  <c r="P160" i="1"/>
  <c r="V160" i="1" s="1"/>
  <c r="B160" i="1" s="1"/>
  <c r="J2067" i="1"/>
  <c r="K2067" i="1"/>
  <c r="I2067" i="1"/>
  <c r="U2066" i="1"/>
  <c r="E2066" i="1"/>
  <c r="N2022" i="1"/>
  <c r="O2021" i="1"/>
  <c r="D2065" i="1"/>
  <c r="L2065" i="1" s="1"/>
  <c r="F2064" i="1"/>
  <c r="L2064" i="1"/>
  <c r="G2064" i="1"/>
  <c r="Y2123" i="1" l="1"/>
  <c r="W2122" i="1"/>
  <c r="X2123" i="1"/>
  <c r="R2122" i="1"/>
  <c r="S2122" i="1" s="1"/>
  <c r="A2124" i="1"/>
  <c r="Q2123" i="1"/>
  <c r="H2123" i="1"/>
  <c r="B159" i="1"/>
  <c r="C162" i="1"/>
  <c r="P161" i="1"/>
  <c r="V161" i="1" s="1"/>
  <c r="B161" i="1" s="1"/>
  <c r="G2065" i="1"/>
  <c r="F2065" i="1"/>
  <c r="N2023" i="1"/>
  <c r="O2022" i="1"/>
  <c r="J2068" i="1"/>
  <c r="K2068" i="1"/>
  <c r="I2068" i="1"/>
  <c r="D2066" i="1"/>
  <c r="U2067" i="1"/>
  <c r="E2067" i="1"/>
  <c r="R2123" i="1" l="1"/>
  <c r="S2123" i="1" s="1"/>
  <c r="Y2124" i="1"/>
  <c r="W2123" i="1"/>
  <c r="X2124" i="1"/>
  <c r="A2125" i="1"/>
  <c r="Q2124" i="1"/>
  <c r="H2124" i="1"/>
  <c r="C163" i="1"/>
  <c r="P163" i="1" s="1"/>
  <c r="P162" i="1"/>
  <c r="V162" i="1" s="1"/>
  <c r="B162" i="1" s="1"/>
  <c r="F2066" i="1"/>
  <c r="G2066" i="1"/>
  <c r="L2066" i="1"/>
  <c r="N2024" i="1"/>
  <c r="O2023" i="1"/>
  <c r="K2069" i="1"/>
  <c r="I2069" i="1"/>
  <c r="J2069" i="1"/>
  <c r="D2067" i="1"/>
  <c r="E2068" i="1"/>
  <c r="U2068" i="1"/>
  <c r="R2124" i="1" l="1"/>
  <c r="S2124" i="1" s="1"/>
  <c r="X2125" i="1"/>
  <c r="Y2125" i="1"/>
  <c r="W2124" i="1"/>
  <c r="H2125" i="1"/>
  <c r="Q2125" i="1"/>
  <c r="A2126" i="1"/>
  <c r="U2069" i="1"/>
  <c r="F2067" i="1"/>
  <c r="S163" i="1"/>
  <c r="V163" i="1"/>
  <c r="E2069" i="1"/>
  <c r="L2067" i="1"/>
  <c r="G2067" i="1"/>
  <c r="D2068" i="1"/>
  <c r="J2070" i="1"/>
  <c r="K2070" i="1"/>
  <c r="I2070" i="1"/>
  <c r="N2025" i="1"/>
  <c r="O2024" i="1"/>
  <c r="A2127" i="1" l="1"/>
  <c r="Q2126" i="1"/>
  <c r="H2126" i="1"/>
  <c r="Y2126" i="1"/>
  <c r="W2125" i="1"/>
  <c r="X2126" i="1"/>
  <c r="R2125" i="1"/>
  <c r="S2125" i="1" s="1"/>
  <c r="C164" i="1"/>
  <c r="P164" i="1" s="1"/>
  <c r="V164" i="1" s="1"/>
  <c r="B164" i="1" s="1"/>
  <c r="B163" i="1"/>
  <c r="F2068" i="1"/>
  <c r="W163" i="1"/>
  <c r="L2068" i="1"/>
  <c r="G2068" i="1"/>
  <c r="K2071" i="1"/>
  <c r="J2071" i="1"/>
  <c r="I2071" i="1"/>
  <c r="U2070" i="1"/>
  <c r="E2070" i="1"/>
  <c r="N2026" i="1"/>
  <c r="O2025" i="1"/>
  <c r="D2069" i="1"/>
  <c r="W2126" i="1" l="1"/>
  <c r="Y2127" i="1"/>
  <c r="X2127" i="1"/>
  <c r="R2126" i="1"/>
  <c r="S2126" i="1" s="1"/>
  <c r="H2127" i="1"/>
  <c r="Q2127" i="1"/>
  <c r="A2128" i="1"/>
  <c r="C165" i="1"/>
  <c r="C166" i="1" s="1"/>
  <c r="K2072" i="1"/>
  <c r="J2072" i="1"/>
  <c r="I2072" i="1"/>
  <c r="D2070" i="1"/>
  <c r="G2070" i="1" s="1"/>
  <c r="F2069" i="1"/>
  <c r="L2069" i="1"/>
  <c r="G2069" i="1"/>
  <c r="U2071" i="1"/>
  <c r="E2071" i="1"/>
  <c r="O2026" i="1"/>
  <c r="N2027" i="1"/>
  <c r="H2128" i="1" l="1"/>
  <c r="Q2128" i="1"/>
  <c r="A2129" i="1"/>
  <c r="Y2128" i="1"/>
  <c r="X2128" i="1"/>
  <c r="W2127" i="1"/>
  <c r="R2127" i="1"/>
  <c r="S2127" i="1" s="1"/>
  <c r="P165" i="1"/>
  <c r="V165" i="1" s="1"/>
  <c r="B165" i="1" s="1"/>
  <c r="C167" i="1"/>
  <c r="P166" i="1"/>
  <c r="L2070" i="1"/>
  <c r="F2070" i="1"/>
  <c r="N2028" i="1"/>
  <c r="O2027" i="1"/>
  <c r="J2073" i="1"/>
  <c r="K2073" i="1"/>
  <c r="I2073" i="1"/>
  <c r="D2071" i="1"/>
  <c r="U2072" i="1"/>
  <c r="E2072" i="1"/>
  <c r="X2129" i="1" l="1"/>
  <c r="R2128" i="1"/>
  <c r="S2128" i="1" s="1"/>
  <c r="W2128" i="1"/>
  <c r="Y2129" i="1"/>
  <c r="A2130" i="1"/>
  <c r="H2129" i="1"/>
  <c r="Q2129" i="1"/>
  <c r="V166" i="1"/>
  <c r="F2071" i="1"/>
  <c r="C168" i="1"/>
  <c r="P167" i="1"/>
  <c r="V167" i="1" s="1"/>
  <c r="B167" i="1" s="1"/>
  <c r="G2071" i="1"/>
  <c r="L2071" i="1"/>
  <c r="E2073" i="1"/>
  <c r="U2073" i="1"/>
  <c r="K2074" i="1"/>
  <c r="I2074" i="1"/>
  <c r="J2074" i="1"/>
  <c r="D2072" i="1"/>
  <c r="N2029" i="1"/>
  <c r="O2028" i="1"/>
  <c r="X2130" i="1" l="1"/>
  <c r="Y2130" i="1"/>
  <c r="R2129" i="1"/>
  <c r="S2129" i="1" s="1"/>
  <c r="W2129" i="1"/>
  <c r="Q2130" i="1"/>
  <c r="A2131" i="1"/>
  <c r="H2130" i="1"/>
  <c r="B166" i="1"/>
  <c r="F2072" i="1"/>
  <c r="U2074" i="1"/>
  <c r="E2074" i="1"/>
  <c r="C169" i="1"/>
  <c r="P168" i="1"/>
  <c r="V168" i="1" s="1"/>
  <c r="B168" i="1" s="1"/>
  <c r="L2072" i="1"/>
  <c r="G2072" i="1"/>
  <c r="N2030" i="1"/>
  <c r="O2029" i="1"/>
  <c r="D2073" i="1"/>
  <c r="K2075" i="1"/>
  <c r="I2075" i="1"/>
  <c r="J2075" i="1"/>
  <c r="H2131" i="1" l="1"/>
  <c r="A2132" i="1"/>
  <c r="Q2131" i="1"/>
  <c r="Y2131" i="1"/>
  <c r="W2130" i="1"/>
  <c r="X2131" i="1"/>
  <c r="R2130" i="1"/>
  <c r="S2130" i="1" s="1"/>
  <c r="E2075" i="1"/>
  <c r="F2073" i="1"/>
  <c r="L2073" i="1"/>
  <c r="C170" i="1"/>
  <c r="P169" i="1"/>
  <c r="V169" i="1" s="1"/>
  <c r="B169" i="1" s="1"/>
  <c r="U2075" i="1"/>
  <c r="N2031" i="1"/>
  <c r="O2030" i="1"/>
  <c r="J2076" i="1"/>
  <c r="I2076" i="1"/>
  <c r="K2076" i="1"/>
  <c r="G2073" i="1"/>
  <c r="D2074" i="1"/>
  <c r="W285" i="1"/>
  <c r="W2131" i="1" l="1"/>
  <c r="R2131" i="1"/>
  <c r="S2131" i="1" s="1"/>
  <c r="X2132" i="1"/>
  <c r="Y2132" i="1"/>
  <c r="A2133" i="1"/>
  <c r="Q2132" i="1"/>
  <c r="H2132" i="1"/>
  <c r="C171" i="1"/>
  <c r="P170" i="1"/>
  <c r="V170" i="1" s="1"/>
  <c r="B170" i="1" s="1"/>
  <c r="F2074" i="1"/>
  <c r="L2074" i="1"/>
  <c r="G2074" i="1"/>
  <c r="E2076" i="1"/>
  <c r="U2076" i="1"/>
  <c r="N2032" i="1"/>
  <c r="O2031" i="1"/>
  <c r="D2075" i="1"/>
  <c r="K2077" i="1"/>
  <c r="J2077" i="1"/>
  <c r="I2077" i="1"/>
  <c r="W2132" i="1" l="1"/>
  <c r="X2133" i="1"/>
  <c r="R2132" i="1"/>
  <c r="S2132" i="1" s="1"/>
  <c r="Y2133" i="1"/>
  <c r="H2133" i="1"/>
  <c r="Q2133" i="1"/>
  <c r="A2134" i="1"/>
  <c r="C172" i="1"/>
  <c r="P171" i="1"/>
  <c r="V171" i="1" s="1"/>
  <c r="B171" i="1" s="1"/>
  <c r="L2075" i="1"/>
  <c r="F2075" i="1"/>
  <c r="G2075" i="1"/>
  <c r="D2076" i="1"/>
  <c r="L2076" i="1" s="1"/>
  <c r="J2078" i="1"/>
  <c r="K2078" i="1"/>
  <c r="I2078" i="1"/>
  <c r="N2033" i="1"/>
  <c r="O2032" i="1"/>
  <c r="U2077" i="1"/>
  <c r="E2077" i="1"/>
  <c r="Y2134" i="1" l="1"/>
  <c r="X2134" i="1"/>
  <c r="W2133" i="1"/>
  <c r="R2133" i="1"/>
  <c r="S2133" i="1" s="1"/>
  <c r="H2134" i="1"/>
  <c r="Q2134" i="1"/>
  <c r="A2135" i="1"/>
  <c r="P172" i="1"/>
  <c r="V172" i="1" s="1"/>
  <c r="B172" i="1" s="1"/>
  <c r="C173" i="1"/>
  <c r="G2076" i="1"/>
  <c r="F2076" i="1"/>
  <c r="K2079" i="1"/>
  <c r="I2079" i="1"/>
  <c r="J2079" i="1"/>
  <c r="N2034" i="1"/>
  <c r="O2033" i="1"/>
  <c r="E2078" i="1"/>
  <c r="U2078" i="1"/>
  <c r="D2077" i="1"/>
  <c r="X2135" i="1" l="1"/>
  <c r="Y2135" i="1"/>
  <c r="R2134" i="1"/>
  <c r="S2134" i="1" s="1"/>
  <c r="W2134" i="1"/>
  <c r="H2135" i="1"/>
  <c r="Q2135" i="1"/>
  <c r="A2136" i="1"/>
  <c r="F2077" i="1"/>
  <c r="P173" i="1"/>
  <c r="C174" i="1"/>
  <c r="L2077" i="1"/>
  <c r="G2077" i="1"/>
  <c r="K2080" i="1"/>
  <c r="J2080" i="1"/>
  <c r="I2080" i="1"/>
  <c r="N2035" i="1"/>
  <c r="O2034" i="1"/>
  <c r="E2079" i="1"/>
  <c r="U2079" i="1"/>
  <c r="D2078" i="1"/>
  <c r="Y2136" i="1" l="1"/>
  <c r="W2135" i="1"/>
  <c r="X2136" i="1"/>
  <c r="R2135" i="1"/>
  <c r="S2135" i="1" s="1"/>
  <c r="A2137" i="1"/>
  <c r="Q2136" i="1"/>
  <c r="H2136" i="1"/>
  <c r="F2078" i="1"/>
  <c r="V173" i="1"/>
  <c r="P174" i="1"/>
  <c r="V174" i="1" s="1"/>
  <c r="B174" i="1" s="1"/>
  <c r="C175" i="1"/>
  <c r="G2078" i="1"/>
  <c r="L2078" i="1"/>
  <c r="D2079" i="1"/>
  <c r="K2081" i="1"/>
  <c r="J2081" i="1"/>
  <c r="I2081" i="1"/>
  <c r="N2036" i="1"/>
  <c r="O2035" i="1"/>
  <c r="E2080" i="1"/>
  <c r="U2080" i="1"/>
  <c r="W2136" i="1" l="1"/>
  <c r="Y2137" i="1"/>
  <c r="R2136" i="1"/>
  <c r="S2136" i="1" s="1"/>
  <c r="X2137" i="1"/>
  <c r="Q2137" i="1"/>
  <c r="H2137" i="1"/>
  <c r="A2138" i="1"/>
  <c r="F2079" i="1"/>
  <c r="B173" i="1"/>
  <c r="C176" i="1"/>
  <c r="P175" i="1"/>
  <c r="L2079" i="1"/>
  <c r="G2079" i="1"/>
  <c r="J2082" i="1"/>
  <c r="K2082" i="1"/>
  <c r="I2082" i="1"/>
  <c r="E2081" i="1"/>
  <c r="U2081" i="1"/>
  <c r="D2080" i="1"/>
  <c r="N2037" i="1"/>
  <c r="O2036" i="1"/>
  <c r="Q2138" i="1" l="1"/>
  <c r="H2138" i="1"/>
  <c r="A2139" i="1"/>
  <c r="X2138" i="1"/>
  <c r="Y2138" i="1"/>
  <c r="R2137" i="1"/>
  <c r="S2137" i="1" s="1"/>
  <c r="W2137" i="1"/>
  <c r="F2080" i="1"/>
  <c r="V175" i="1"/>
  <c r="C177" i="1"/>
  <c r="P176" i="1"/>
  <c r="V176" i="1" s="1"/>
  <c r="B176" i="1" s="1"/>
  <c r="N2038" i="1"/>
  <c r="O2037" i="1"/>
  <c r="D2081" i="1"/>
  <c r="I2083" i="1"/>
  <c r="K2083" i="1"/>
  <c r="J2083" i="1"/>
  <c r="G2080" i="1"/>
  <c r="L2080" i="1"/>
  <c r="E2082" i="1"/>
  <c r="U2082" i="1"/>
  <c r="H2139" i="1" l="1"/>
  <c r="A2140" i="1"/>
  <c r="Q2139" i="1"/>
  <c r="X2139" i="1"/>
  <c r="Y2139" i="1"/>
  <c r="W2138" i="1"/>
  <c r="R2138" i="1"/>
  <c r="S2138" i="1" s="1"/>
  <c r="F2081" i="1"/>
  <c r="B175" i="1"/>
  <c r="P177" i="1"/>
  <c r="V177" i="1" s="1"/>
  <c r="B177" i="1" s="1"/>
  <c r="C178" i="1"/>
  <c r="G2081" i="1"/>
  <c r="L2081" i="1"/>
  <c r="E2083" i="1"/>
  <c r="U2083" i="1"/>
  <c r="J2084" i="1"/>
  <c r="K2084" i="1"/>
  <c r="I2084" i="1"/>
  <c r="D2082" i="1"/>
  <c r="N2039" i="1"/>
  <c r="O2038" i="1"/>
  <c r="X2140" i="1" l="1"/>
  <c r="W2139" i="1"/>
  <c r="Y2140" i="1"/>
  <c r="R2139" i="1"/>
  <c r="S2139" i="1" s="1"/>
  <c r="H2140" i="1"/>
  <c r="A2141" i="1"/>
  <c r="Q2140" i="1"/>
  <c r="F2082" i="1"/>
  <c r="C179" i="1"/>
  <c r="P178" i="1"/>
  <c r="V178" i="1" s="1"/>
  <c r="B178" i="1" s="1"/>
  <c r="G2082" i="1"/>
  <c r="L2082" i="1"/>
  <c r="K2085" i="1"/>
  <c r="J2085" i="1"/>
  <c r="I2085" i="1"/>
  <c r="N2040" i="1"/>
  <c r="O2039" i="1"/>
  <c r="E2084" i="1"/>
  <c r="U2084" i="1"/>
  <c r="D2083" i="1"/>
  <c r="Q2141" i="1" l="1"/>
  <c r="A2142" i="1"/>
  <c r="H2141" i="1"/>
  <c r="W2140" i="1"/>
  <c r="R2140" i="1"/>
  <c r="S2140" i="1" s="1"/>
  <c r="Y2141" i="1"/>
  <c r="X2141" i="1"/>
  <c r="F2083" i="1"/>
  <c r="G2083" i="1"/>
  <c r="C180" i="1"/>
  <c r="P179" i="1"/>
  <c r="V179" i="1" s="1"/>
  <c r="B179" i="1" s="1"/>
  <c r="L2083" i="1"/>
  <c r="N2041" i="1"/>
  <c r="O2040" i="1"/>
  <c r="D2084" i="1"/>
  <c r="J2086" i="1"/>
  <c r="K2086" i="1"/>
  <c r="I2086" i="1"/>
  <c r="U2085" i="1"/>
  <c r="E2085" i="1"/>
  <c r="Q2142" i="1" l="1"/>
  <c r="A2143" i="1"/>
  <c r="H2142" i="1"/>
  <c r="X2142" i="1"/>
  <c r="W2141" i="1"/>
  <c r="Y2142" i="1"/>
  <c r="R2141" i="1"/>
  <c r="S2141" i="1" s="1"/>
  <c r="F2084" i="1"/>
  <c r="C181" i="1"/>
  <c r="P180" i="1"/>
  <c r="G2084" i="1"/>
  <c r="L2084" i="1"/>
  <c r="D2085" i="1"/>
  <c r="N2042" i="1"/>
  <c r="O2041" i="1"/>
  <c r="I2087" i="1"/>
  <c r="J2087" i="1"/>
  <c r="K2087" i="1"/>
  <c r="E2086" i="1"/>
  <c r="U2086" i="1"/>
  <c r="H2143" i="1" l="1"/>
  <c r="Q2143" i="1"/>
  <c r="A2144" i="1"/>
  <c r="Y2143" i="1"/>
  <c r="X2143" i="1"/>
  <c r="R2142" i="1"/>
  <c r="F2085" i="1"/>
  <c r="V180" i="1"/>
  <c r="C182" i="1"/>
  <c r="P181" i="1"/>
  <c r="V181" i="1" s="1"/>
  <c r="B181" i="1" s="1"/>
  <c r="G2085" i="1"/>
  <c r="L2085" i="1"/>
  <c r="K2088" i="1"/>
  <c r="J2088" i="1"/>
  <c r="I2088" i="1"/>
  <c r="N2043" i="1"/>
  <c r="O2042" i="1"/>
  <c r="D2086" i="1"/>
  <c r="E2087" i="1"/>
  <c r="U2087" i="1"/>
  <c r="W2143" i="1" l="1"/>
  <c r="Y2144" i="1"/>
  <c r="X2144" i="1"/>
  <c r="R2143" i="1"/>
  <c r="S2143" i="1" s="1"/>
  <c r="Q2144" i="1"/>
  <c r="H2144" i="1"/>
  <c r="A2145" i="1"/>
  <c r="F2086" i="1"/>
  <c r="B180" i="1"/>
  <c r="U2088" i="1"/>
  <c r="C183" i="1"/>
  <c r="P182" i="1"/>
  <c r="V182" i="1" s="1"/>
  <c r="B182" i="1" s="1"/>
  <c r="N2044" i="1"/>
  <c r="O2043" i="1"/>
  <c r="J2089" i="1"/>
  <c r="I2089" i="1"/>
  <c r="K2089" i="1"/>
  <c r="D2087" i="1"/>
  <c r="G2086" i="1"/>
  <c r="L2086" i="1"/>
  <c r="E2088" i="1"/>
  <c r="A2146" i="1" l="1"/>
  <c r="Q2145" i="1"/>
  <c r="H2145" i="1"/>
  <c r="Y2145" i="1"/>
  <c r="R2144" i="1"/>
  <c r="S2144" i="1" s="1"/>
  <c r="W2144" i="1"/>
  <c r="X2145" i="1"/>
  <c r="F2087" i="1"/>
  <c r="P183" i="1"/>
  <c r="V183" i="1" s="1"/>
  <c r="B183" i="1" s="1"/>
  <c r="C184" i="1"/>
  <c r="J2090" i="1"/>
  <c r="K2090" i="1"/>
  <c r="I2090" i="1"/>
  <c r="E2089" i="1"/>
  <c r="U2089" i="1"/>
  <c r="D2088" i="1"/>
  <c r="F2088" i="1" s="1"/>
  <c r="L2087" i="1"/>
  <c r="G2087" i="1"/>
  <c r="N2045" i="1"/>
  <c r="O2044" i="1"/>
  <c r="R2145" i="1" l="1"/>
  <c r="S2145" i="1" s="1"/>
  <c r="Y2146" i="1"/>
  <c r="X2146" i="1"/>
  <c r="W2145" i="1"/>
  <c r="A2147" i="1"/>
  <c r="H2146" i="1"/>
  <c r="Q2146" i="1"/>
  <c r="C185" i="1"/>
  <c r="P184" i="1"/>
  <c r="V184" i="1" s="1"/>
  <c r="B184" i="1" s="1"/>
  <c r="N2046" i="1"/>
  <c r="O2045" i="1"/>
  <c r="D2089" i="1"/>
  <c r="F2089" i="1" s="1"/>
  <c r="E2090" i="1"/>
  <c r="U2090" i="1"/>
  <c r="J2091" i="1"/>
  <c r="I2091" i="1"/>
  <c r="K2091" i="1"/>
  <c r="L2088" i="1"/>
  <c r="G2088" i="1"/>
  <c r="W2146" i="1" l="1"/>
  <c r="R2146" i="1"/>
  <c r="S2146" i="1" s="1"/>
  <c r="Y2147" i="1"/>
  <c r="X2147" i="1"/>
  <c r="A2148" i="1"/>
  <c r="H2147" i="1"/>
  <c r="Q2147" i="1"/>
  <c r="C186" i="1"/>
  <c r="P185" i="1"/>
  <c r="V185" i="1" s="1"/>
  <c r="B185" i="1" s="1"/>
  <c r="G2089" i="1"/>
  <c r="L2089" i="1"/>
  <c r="E2091" i="1"/>
  <c r="U2091" i="1"/>
  <c r="D2090" i="1"/>
  <c r="F2090" i="1" s="1"/>
  <c r="I2092" i="1"/>
  <c r="K2092" i="1"/>
  <c r="J2092" i="1"/>
  <c r="N2047" i="1"/>
  <c r="O2046" i="1"/>
  <c r="Y2148" i="1" l="1"/>
  <c r="R2147" i="1"/>
  <c r="S2147" i="1" s="1"/>
  <c r="W2147" i="1"/>
  <c r="X2148" i="1"/>
  <c r="H2148" i="1"/>
  <c r="Q2148" i="1"/>
  <c r="A2149" i="1"/>
  <c r="C187" i="1"/>
  <c r="P186" i="1"/>
  <c r="V186" i="1" s="1"/>
  <c r="B186" i="1" s="1"/>
  <c r="G2090" i="1"/>
  <c r="N2048" i="1"/>
  <c r="O2047" i="1"/>
  <c r="K2093" i="1"/>
  <c r="I2093" i="1"/>
  <c r="J2093" i="1"/>
  <c r="D2091" i="1"/>
  <c r="F2091" i="1" s="1"/>
  <c r="E2092" i="1"/>
  <c r="U2092" i="1"/>
  <c r="L2090" i="1"/>
  <c r="A2150" i="1" l="1"/>
  <c r="Q2149" i="1"/>
  <c r="H2149" i="1"/>
  <c r="X2149" i="1"/>
  <c r="W2148" i="1"/>
  <c r="Y2149" i="1"/>
  <c r="R2148" i="1"/>
  <c r="S2148" i="1" s="1"/>
  <c r="U2093" i="1"/>
  <c r="P187" i="1"/>
  <c r="C188" i="1"/>
  <c r="D2092" i="1"/>
  <c r="F2092" i="1" s="1"/>
  <c r="K2094" i="1"/>
  <c r="J2094" i="1"/>
  <c r="I2094" i="1"/>
  <c r="E2093" i="1"/>
  <c r="G2091" i="1"/>
  <c r="L2091" i="1"/>
  <c r="N2049" i="1"/>
  <c r="O2048" i="1"/>
  <c r="Y2150" i="1" l="1"/>
  <c r="R2149" i="1"/>
  <c r="S2149" i="1" s="1"/>
  <c r="X2150" i="1"/>
  <c r="W2149" i="1"/>
  <c r="H2150" i="1"/>
  <c r="Q2150" i="1"/>
  <c r="A2151" i="1"/>
  <c r="V187" i="1"/>
  <c r="P188" i="1"/>
  <c r="V188" i="1" s="1"/>
  <c r="B188" i="1" s="1"/>
  <c r="C189" i="1"/>
  <c r="G2092" i="1"/>
  <c r="L2092" i="1"/>
  <c r="U2094" i="1"/>
  <c r="E2094" i="1"/>
  <c r="D2093" i="1"/>
  <c r="F2093" i="1" s="1"/>
  <c r="N2050" i="1"/>
  <c r="O2049" i="1"/>
  <c r="J2095" i="1"/>
  <c r="K2095" i="1"/>
  <c r="I2095" i="1"/>
  <c r="A2152" i="1" l="1"/>
  <c r="H2151" i="1"/>
  <c r="Q2151" i="1"/>
  <c r="W2150" i="1"/>
  <c r="Y2151" i="1"/>
  <c r="X2151" i="1"/>
  <c r="R2150" i="1"/>
  <c r="S2150" i="1" s="1"/>
  <c r="B187" i="1"/>
  <c r="C190" i="1"/>
  <c r="P189" i="1"/>
  <c r="L2093" i="1"/>
  <c r="G2093" i="1"/>
  <c r="U2095" i="1"/>
  <c r="E2095" i="1"/>
  <c r="J2096" i="1"/>
  <c r="K2096" i="1"/>
  <c r="I2096" i="1"/>
  <c r="O2050" i="1"/>
  <c r="N2051" i="1"/>
  <c r="D2094" i="1"/>
  <c r="F2094" i="1" s="1"/>
  <c r="Y2152" i="1" l="1"/>
  <c r="X2152" i="1"/>
  <c r="W2151" i="1"/>
  <c r="R2151" i="1"/>
  <c r="S2151" i="1" s="1"/>
  <c r="Q2152" i="1"/>
  <c r="H2152" i="1"/>
  <c r="A2153" i="1"/>
  <c r="V189" i="1"/>
  <c r="P190" i="1"/>
  <c r="V190" i="1" s="1"/>
  <c r="B190" i="1" s="1"/>
  <c r="C191" i="1"/>
  <c r="G2094" i="1"/>
  <c r="L2094" i="1"/>
  <c r="U2096" i="1"/>
  <c r="E2096" i="1"/>
  <c r="D2095" i="1"/>
  <c r="F2095" i="1" s="1"/>
  <c r="K2097" i="1"/>
  <c r="J2097" i="1"/>
  <c r="I2097" i="1"/>
  <c r="N2052" i="1"/>
  <c r="O2051" i="1"/>
  <c r="X2153" i="1" l="1"/>
  <c r="R2152" i="1"/>
  <c r="S2152" i="1" s="1"/>
  <c r="Y2153" i="1"/>
  <c r="W2152" i="1"/>
  <c r="A2154" i="1"/>
  <c r="H2153" i="1"/>
  <c r="Q2153" i="1"/>
  <c r="B189" i="1"/>
  <c r="P191" i="1"/>
  <c r="C192" i="1"/>
  <c r="N2053" i="1"/>
  <c r="O2052" i="1"/>
  <c r="J2098" i="1"/>
  <c r="I2098" i="1"/>
  <c r="K2098" i="1"/>
  <c r="E2097" i="1"/>
  <c r="D2096" i="1"/>
  <c r="L2096" i="1" s="1"/>
  <c r="U2097" i="1"/>
  <c r="L2095" i="1"/>
  <c r="G2095" i="1"/>
  <c r="Y2154" i="1" l="1"/>
  <c r="R2153" i="1"/>
  <c r="S2153" i="1" s="1"/>
  <c r="X2154" i="1"/>
  <c r="W2153" i="1"/>
  <c r="A2155" i="1"/>
  <c r="Q2154" i="1"/>
  <c r="H2154" i="1"/>
  <c r="V191" i="1"/>
  <c r="P192" i="1"/>
  <c r="V192" i="1" s="1"/>
  <c r="B192" i="1" s="1"/>
  <c r="C193" i="1"/>
  <c r="N2054" i="1"/>
  <c r="O2053" i="1"/>
  <c r="G2096" i="1"/>
  <c r="F2096" i="1"/>
  <c r="D2097" i="1"/>
  <c r="L2097" i="1" s="1"/>
  <c r="K2099" i="1"/>
  <c r="J2099" i="1"/>
  <c r="I2099" i="1"/>
  <c r="E2098" i="1"/>
  <c r="U2098" i="1"/>
  <c r="Y2155" i="1" l="1"/>
  <c r="X2155" i="1"/>
  <c r="W2154" i="1"/>
  <c r="R2154" i="1"/>
  <c r="S2154" i="1" s="1"/>
  <c r="A2156" i="1"/>
  <c r="Q2155" i="1"/>
  <c r="H2155" i="1"/>
  <c r="B191" i="1"/>
  <c r="C194" i="1"/>
  <c r="P194" i="1" s="1"/>
  <c r="P193" i="1"/>
  <c r="V193" i="1" s="1"/>
  <c r="B193" i="1" s="1"/>
  <c r="F2097" i="1"/>
  <c r="D2098" i="1"/>
  <c r="N2055" i="1"/>
  <c r="O2054" i="1"/>
  <c r="K2100" i="1"/>
  <c r="J2100" i="1"/>
  <c r="I2100" i="1"/>
  <c r="E2099" i="1"/>
  <c r="U2099" i="1"/>
  <c r="G2097" i="1"/>
  <c r="Y2156" i="1" l="1"/>
  <c r="W2155" i="1"/>
  <c r="R2155" i="1"/>
  <c r="S2155" i="1" s="1"/>
  <c r="X2156" i="1"/>
  <c r="Q2156" i="1"/>
  <c r="H2156" i="1"/>
  <c r="A2157" i="1"/>
  <c r="S194" i="1"/>
  <c r="V194" i="1"/>
  <c r="F2098" i="1"/>
  <c r="L2098" i="1"/>
  <c r="G2098" i="1"/>
  <c r="D2099" i="1"/>
  <c r="E2100" i="1"/>
  <c r="U2100" i="1"/>
  <c r="N2056" i="1"/>
  <c r="O2055" i="1"/>
  <c r="J2101" i="1"/>
  <c r="K2101" i="1"/>
  <c r="I2101" i="1"/>
  <c r="Q2157" i="1" l="1"/>
  <c r="H2157" i="1"/>
  <c r="A2158" i="1"/>
  <c r="R2156" i="1"/>
  <c r="S2156" i="1" s="1"/>
  <c r="X2157" i="1"/>
  <c r="W2156" i="1"/>
  <c r="Y2157" i="1"/>
  <c r="C195" i="1"/>
  <c r="C196" i="1" s="1"/>
  <c r="B194" i="1"/>
  <c r="F2099" i="1"/>
  <c r="W194" i="1"/>
  <c r="G2099" i="1"/>
  <c r="L2099" i="1"/>
  <c r="N2057" i="1"/>
  <c r="O2056" i="1"/>
  <c r="D2100" i="1"/>
  <c r="K2102" i="1"/>
  <c r="J2102" i="1"/>
  <c r="I2102" i="1"/>
  <c r="U2101" i="1"/>
  <c r="E2101" i="1"/>
  <c r="A2159" i="1" l="1"/>
  <c r="Q2158" i="1"/>
  <c r="H2158" i="1"/>
  <c r="Y2158" i="1"/>
  <c r="R2157" i="1"/>
  <c r="S2157" i="1" s="1"/>
  <c r="X2158" i="1"/>
  <c r="W2157" i="1"/>
  <c r="P195" i="1"/>
  <c r="F2100" i="1"/>
  <c r="C197" i="1"/>
  <c r="P196" i="1"/>
  <c r="V196" i="1" s="1"/>
  <c r="B196" i="1" s="1"/>
  <c r="G2100" i="1"/>
  <c r="D2101" i="1"/>
  <c r="L2100" i="1"/>
  <c r="N2058" i="1"/>
  <c r="O2057" i="1"/>
  <c r="U2102" i="1"/>
  <c r="E2102" i="1"/>
  <c r="J2103" i="1"/>
  <c r="K2103" i="1"/>
  <c r="I2103" i="1"/>
  <c r="W2158" i="1" l="1"/>
  <c r="Y2159" i="1"/>
  <c r="R2158" i="1"/>
  <c r="S2158" i="1" s="1"/>
  <c r="X2159" i="1"/>
  <c r="A2160" i="1"/>
  <c r="Q2159" i="1"/>
  <c r="H2159" i="1"/>
  <c r="F2101" i="1"/>
  <c r="V195" i="1"/>
  <c r="C198" i="1"/>
  <c r="P197" i="1"/>
  <c r="V197" i="1" s="1"/>
  <c r="B197" i="1" s="1"/>
  <c r="J2104" i="1"/>
  <c r="K2104" i="1"/>
  <c r="I2104" i="1"/>
  <c r="N2059" i="1"/>
  <c r="O2058" i="1"/>
  <c r="U2103" i="1"/>
  <c r="E2103" i="1"/>
  <c r="G2101" i="1"/>
  <c r="L2101" i="1"/>
  <c r="D2102" i="1"/>
  <c r="Y2160" i="1" l="1"/>
  <c r="R2159" i="1"/>
  <c r="S2159" i="1" s="1"/>
  <c r="X2160" i="1"/>
  <c r="W2159" i="1"/>
  <c r="H2160" i="1"/>
  <c r="A2161" i="1"/>
  <c r="Q2160" i="1"/>
  <c r="F2102" i="1"/>
  <c r="B195" i="1"/>
  <c r="P198" i="1"/>
  <c r="V198" i="1" s="1"/>
  <c r="B198" i="1" s="1"/>
  <c r="C199" i="1"/>
  <c r="L2102" i="1"/>
  <c r="N2060" i="1"/>
  <c r="O2059" i="1"/>
  <c r="K2105" i="1"/>
  <c r="I2105" i="1"/>
  <c r="J2105" i="1"/>
  <c r="U2104" i="1"/>
  <c r="E2104" i="1"/>
  <c r="G2102" i="1"/>
  <c r="D2103" i="1"/>
  <c r="Y2161" i="1" l="1"/>
  <c r="R2160" i="1"/>
  <c r="S2160" i="1" s="1"/>
  <c r="X2161" i="1"/>
  <c r="W2160" i="1"/>
  <c r="H2161" i="1"/>
  <c r="A2162" i="1"/>
  <c r="Q2161" i="1"/>
  <c r="F2103" i="1"/>
  <c r="C200" i="1"/>
  <c r="P199" i="1"/>
  <c r="V199" i="1" s="1"/>
  <c r="B199" i="1" s="1"/>
  <c r="G2103" i="1"/>
  <c r="L2103" i="1"/>
  <c r="K2106" i="1"/>
  <c r="J2106" i="1"/>
  <c r="I2106" i="1"/>
  <c r="U2105" i="1"/>
  <c r="E2105" i="1"/>
  <c r="D2104" i="1"/>
  <c r="N2061" i="1"/>
  <c r="O2060" i="1"/>
  <c r="Y2162" i="1" l="1"/>
  <c r="X2162" i="1"/>
  <c r="R2161" i="1"/>
  <c r="S2161" i="1" s="1"/>
  <c r="W2161" i="1"/>
  <c r="A2163" i="1"/>
  <c r="Q2162" i="1"/>
  <c r="H2162" i="1"/>
  <c r="F2104" i="1"/>
  <c r="P200" i="1"/>
  <c r="V200" i="1" s="1"/>
  <c r="B200" i="1" s="1"/>
  <c r="C201" i="1"/>
  <c r="L2104" i="1"/>
  <c r="K2107" i="1"/>
  <c r="I2107" i="1"/>
  <c r="N2062" i="1"/>
  <c r="O2061" i="1"/>
  <c r="J2107" i="1"/>
  <c r="E2106" i="1"/>
  <c r="U2106" i="1"/>
  <c r="G2104" i="1"/>
  <c r="D2105" i="1"/>
  <c r="A2164" i="1" l="1"/>
  <c r="Q2163" i="1"/>
  <c r="H2163" i="1"/>
  <c r="R2162" i="1"/>
  <c r="S2162" i="1" s="1"/>
  <c r="W2162" i="1"/>
  <c r="Y2163" i="1"/>
  <c r="X2163" i="1"/>
  <c r="F2105" i="1"/>
  <c r="C202" i="1"/>
  <c r="P201" i="1"/>
  <c r="G2105" i="1"/>
  <c r="N2063" i="1"/>
  <c r="O2062" i="1"/>
  <c r="D2106" i="1"/>
  <c r="J2108" i="1"/>
  <c r="I2108" i="1"/>
  <c r="K2108" i="1"/>
  <c r="L2105" i="1"/>
  <c r="E2107" i="1"/>
  <c r="U2107" i="1"/>
  <c r="Y2164" i="1" l="1"/>
  <c r="R2163" i="1"/>
  <c r="S2163" i="1" s="1"/>
  <c r="X2164" i="1"/>
  <c r="W2163" i="1"/>
  <c r="Q2164" i="1"/>
  <c r="A2165" i="1"/>
  <c r="H2164" i="1"/>
  <c r="F2106" i="1"/>
  <c r="V201" i="1"/>
  <c r="P202" i="1"/>
  <c r="V202" i="1" s="1"/>
  <c r="B202" i="1" s="1"/>
  <c r="C203" i="1"/>
  <c r="L2106" i="1"/>
  <c r="G2106" i="1"/>
  <c r="J2109" i="1"/>
  <c r="K2109" i="1"/>
  <c r="I2109" i="1"/>
  <c r="D2107" i="1"/>
  <c r="E2108" i="1"/>
  <c r="U2108" i="1"/>
  <c r="N2064" i="1"/>
  <c r="O2063" i="1"/>
  <c r="X2165" i="1" l="1"/>
  <c r="W2164" i="1"/>
  <c r="R2164" i="1"/>
  <c r="S2164" i="1" s="1"/>
  <c r="Y2165" i="1"/>
  <c r="A2166" i="1"/>
  <c r="H2165" i="1"/>
  <c r="Q2165" i="1"/>
  <c r="F2107" i="1"/>
  <c r="B201" i="1"/>
  <c r="C204" i="1"/>
  <c r="P203" i="1"/>
  <c r="G2107" i="1"/>
  <c r="L2107" i="1"/>
  <c r="D2108" i="1"/>
  <c r="K2110" i="1"/>
  <c r="J2110" i="1"/>
  <c r="I2110" i="1"/>
  <c r="N2065" i="1"/>
  <c r="O2064" i="1"/>
  <c r="U2109" i="1"/>
  <c r="E2109" i="1"/>
  <c r="W2165" i="1" l="1"/>
  <c r="R2165" i="1"/>
  <c r="S2165" i="1" s="1"/>
  <c r="Y2166" i="1"/>
  <c r="X2166" i="1"/>
  <c r="A2167" i="1"/>
  <c r="Q2166" i="1"/>
  <c r="H2166" i="1"/>
  <c r="F2108" i="1"/>
  <c r="V203" i="1"/>
  <c r="C205" i="1"/>
  <c r="P204" i="1"/>
  <c r="V204" i="1" s="1"/>
  <c r="B204" i="1" s="1"/>
  <c r="G2108" i="1"/>
  <c r="L2108" i="1"/>
  <c r="K2111" i="1"/>
  <c r="J2111" i="1"/>
  <c r="I2111" i="1"/>
  <c r="D2109" i="1"/>
  <c r="U2110" i="1"/>
  <c r="E2110" i="1"/>
  <c r="N2066" i="1"/>
  <c r="O2065" i="1"/>
  <c r="W2166" i="1" l="1"/>
  <c r="R2166" i="1"/>
  <c r="S2166" i="1" s="1"/>
  <c r="Y2167" i="1"/>
  <c r="X2167" i="1"/>
  <c r="Q2167" i="1"/>
  <c r="A2168" i="1"/>
  <c r="H2167" i="1"/>
  <c r="F2109" i="1"/>
  <c r="B203" i="1"/>
  <c r="C206" i="1"/>
  <c r="P205" i="1"/>
  <c r="V205" i="1" s="1"/>
  <c r="B205" i="1" s="1"/>
  <c r="G2109" i="1"/>
  <c r="L2109" i="1"/>
  <c r="E2111" i="1"/>
  <c r="D2110" i="1"/>
  <c r="N2067" i="1"/>
  <c r="O2066" i="1"/>
  <c r="K2112" i="1"/>
  <c r="J2112" i="1"/>
  <c r="I2112" i="1"/>
  <c r="U2111" i="1"/>
  <c r="A2169" i="1" l="1"/>
  <c r="Q2168" i="1"/>
  <c r="H2168" i="1"/>
  <c r="R2167" i="1"/>
  <c r="S2167" i="1" s="1"/>
  <c r="W2167" i="1"/>
  <c r="X2168" i="1"/>
  <c r="Y2168" i="1"/>
  <c r="F2110" i="1"/>
  <c r="C207" i="1"/>
  <c r="P206" i="1"/>
  <c r="V206" i="1" s="1"/>
  <c r="B206" i="1" s="1"/>
  <c r="L2110" i="1"/>
  <c r="N2068" i="1"/>
  <c r="O2067" i="1"/>
  <c r="G2110" i="1"/>
  <c r="J2113" i="1"/>
  <c r="K2113" i="1"/>
  <c r="I2113" i="1"/>
  <c r="E2112" i="1"/>
  <c r="U2112" i="1"/>
  <c r="D2111" i="1"/>
  <c r="R2168" i="1" l="1"/>
  <c r="S2168" i="1" s="1"/>
  <c r="X2169" i="1"/>
  <c r="Y2169" i="1"/>
  <c r="W2168" i="1"/>
  <c r="A2170" i="1"/>
  <c r="Q2169" i="1"/>
  <c r="H2169" i="1"/>
  <c r="F2111" i="1"/>
  <c r="C208" i="1"/>
  <c r="P207" i="1"/>
  <c r="V207" i="1" s="1"/>
  <c r="B207" i="1" s="1"/>
  <c r="L2111" i="1"/>
  <c r="G2111" i="1"/>
  <c r="U2113" i="1"/>
  <c r="E2113" i="1"/>
  <c r="D2112" i="1"/>
  <c r="J2114" i="1"/>
  <c r="K2114" i="1"/>
  <c r="I2114" i="1"/>
  <c r="N2069" i="1"/>
  <c r="O2068" i="1"/>
  <c r="A2171" i="1" l="1"/>
  <c r="H2170" i="1"/>
  <c r="Q2170" i="1"/>
  <c r="Y2170" i="1"/>
  <c r="X2170" i="1"/>
  <c r="W2169" i="1"/>
  <c r="R2169" i="1"/>
  <c r="S2169" i="1" s="1"/>
  <c r="F2112" i="1"/>
  <c r="C209" i="1"/>
  <c r="P208" i="1"/>
  <c r="G2112" i="1"/>
  <c r="L2112" i="1"/>
  <c r="N2070" i="1"/>
  <c r="O2069" i="1"/>
  <c r="J2115" i="1"/>
  <c r="I2115" i="1"/>
  <c r="K2115" i="1"/>
  <c r="D2113" i="1"/>
  <c r="E2114" i="1"/>
  <c r="U2114" i="1"/>
  <c r="Y2171" i="1" l="1"/>
  <c r="R2170" i="1"/>
  <c r="S2170" i="1" s="1"/>
  <c r="X2171" i="1"/>
  <c r="W2170" i="1"/>
  <c r="A2172" i="1"/>
  <c r="H2171" i="1"/>
  <c r="Q2171" i="1"/>
  <c r="F2113" i="1"/>
  <c r="V208" i="1"/>
  <c r="P209" i="1"/>
  <c r="V209" i="1" s="1"/>
  <c r="B209" i="1" s="1"/>
  <c r="C210" i="1"/>
  <c r="E2115" i="1"/>
  <c r="U2115" i="1"/>
  <c r="J2116" i="1"/>
  <c r="I2116" i="1"/>
  <c r="K2116" i="1"/>
  <c r="D2114" i="1"/>
  <c r="G2113" i="1"/>
  <c r="L2113" i="1"/>
  <c r="N2071" i="1"/>
  <c r="O2070" i="1"/>
  <c r="Y2172" i="1" l="1"/>
  <c r="X2172" i="1"/>
  <c r="R2171" i="1"/>
  <c r="S2171" i="1" s="1"/>
  <c r="W2171" i="1"/>
  <c r="A2173" i="1"/>
  <c r="Q2172" i="1"/>
  <c r="H2172" i="1"/>
  <c r="F2114" i="1"/>
  <c r="B208" i="1"/>
  <c r="C211" i="1"/>
  <c r="P210" i="1"/>
  <c r="L2114" i="1"/>
  <c r="G2114" i="1"/>
  <c r="N2072" i="1"/>
  <c r="O2071" i="1"/>
  <c r="E2116" i="1"/>
  <c r="U2116" i="1"/>
  <c r="K2117" i="1"/>
  <c r="J2117" i="1"/>
  <c r="I2117" i="1"/>
  <c r="D2115" i="1"/>
  <c r="H2173" i="1" l="1"/>
  <c r="A2174" i="1"/>
  <c r="Q2173" i="1"/>
  <c r="X2173" i="1"/>
  <c r="W2172" i="1"/>
  <c r="Y2173" i="1"/>
  <c r="R2172" i="1"/>
  <c r="S2172" i="1" s="1"/>
  <c r="F2115" i="1"/>
  <c r="V210" i="1"/>
  <c r="U2117" i="1"/>
  <c r="P211" i="1"/>
  <c r="V211" i="1" s="1"/>
  <c r="B211" i="1" s="1"/>
  <c r="C212" i="1"/>
  <c r="L2115" i="1"/>
  <c r="G2115" i="1"/>
  <c r="E2117" i="1"/>
  <c r="D2116" i="1"/>
  <c r="N2073" i="1"/>
  <c r="O2072" i="1"/>
  <c r="K2118" i="1"/>
  <c r="I2118" i="1"/>
  <c r="J2118" i="1"/>
  <c r="F2116" i="1" l="1"/>
  <c r="Y2174" i="1"/>
  <c r="R2173" i="1"/>
  <c r="X2174" i="1"/>
  <c r="A2175" i="1"/>
  <c r="H2174" i="1"/>
  <c r="Q2174" i="1"/>
  <c r="B210" i="1"/>
  <c r="E2118" i="1"/>
  <c r="C213" i="1"/>
  <c r="P212" i="1"/>
  <c r="V212" i="1" s="1"/>
  <c r="B212" i="1" s="1"/>
  <c r="G2116" i="1"/>
  <c r="L2116" i="1"/>
  <c r="N2074" i="1"/>
  <c r="O2073" i="1"/>
  <c r="U2118" i="1"/>
  <c r="K2119" i="1"/>
  <c r="J2119" i="1"/>
  <c r="I2119" i="1"/>
  <c r="D2117" i="1"/>
  <c r="F2117" i="1" s="1"/>
  <c r="R2174" i="1" l="1"/>
  <c r="S2174" i="1" s="1"/>
  <c r="W2174" i="1"/>
  <c r="X2175" i="1"/>
  <c r="H2175" i="1"/>
  <c r="A2176" i="1"/>
  <c r="Q2175" i="1"/>
  <c r="Y2175" i="1"/>
  <c r="E2119" i="1"/>
  <c r="P213" i="1"/>
  <c r="V213" i="1" s="1"/>
  <c r="B213" i="1" s="1"/>
  <c r="C214" i="1"/>
  <c r="U2119" i="1"/>
  <c r="L2117" i="1"/>
  <c r="D2118" i="1"/>
  <c r="N2075" i="1"/>
  <c r="O2074" i="1"/>
  <c r="K2120" i="1"/>
  <c r="J2120" i="1"/>
  <c r="I2120" i="1"/>
  <c r="G2117" i="1"/>
  <c r="Y2176" i="1" l="1"/>
  <c r="W2175" i="1"/>
  <c r="R2175" i="1"/>
  <c r="S2175" i="1" s="1"/>
  <c r="H2176" i="1"/>
  <c r="A2177" i="1"/>
  <c r="Q2176" i="1"/>
  <c r="X2176" i="1"/>
  <c r="E2120" i="1"/>
  <c r="D2119" i="1"/>
  <c r="L2119" i="1" s="1"/>
  <c r="C215" i="1"/>
  <c r="P214" i="1"/>
  <c r="V214" i="1" s="1"/>
  <c r="B214" i="1" s="1"/>
  <c r="U2120" i="1"/>
  <c r="G2118" i="1"/>
  <c r="L2118" i="1"/>
  <c r="N2076" i="1"/>
  <c r="O2075" i="1"/>
  <c r="J2121" i="1"/>
  <c r="I2121" i="1"/>
  <c r="K2121" i="1"/>
  <c r="F2118" i="1"/>
  <c r="W2176" i="1" l="1"/>
  <c r="R2176" i="1"/>
  <c r="S2176" i="1" s="1"/>
  <c r="X2177" i="1"/>
  <c r="A2178" i="1"/>
  <c r="H2177" i="1"/>
  <c r="Q2177" i="1"/>
  <c r="Y2177" i="1"/>
  <c r="D2120" i="1"/>
  <c r="L2120" i="1" s="1"/>
  <c r="F2119" i="1"/>
  <c r="G2119" i="1"/>
  <c r="C216" i="1"/>
  <c r="P215" i="1"/>
  <c r="E2121" i="1"/>
  <c r="U2121" i="1"/>
  <c r="N2077" i="1"/>
  <c r="O2076" i="1"/>
  <c r="J2122" i="1"/>
  <c r="I2122" i="1"/>
  <c r="K2122" i="1"/>
  <c r="W2177" i="1" l="1"/>
  <c r="R2177" i="1"/>
  <c r="S2177" i="1" s="1"/>
  <c r="Y2178" i="1"/>
  <c r="H2178" i="1"/>
  <c r="A2179" i="1"/>
  <c r="Q2178" i="1"/>
  <c r="X2178" i="1"/>
  <c r="G2120" i="1"/>
  <c r="F2120" i="1"/>
  <c r="V215" i="1"/>
  <c r="C217" i="1"/>
  <c r="P216" i="1"/>
  <c r="V216" i="1" s="1"/>
  <c r="B216" i="1" s="1"/>
  <c r="E2122" i="1"/>
  <c r="U2122" i="1"/>
  <c r="K2123" i="1"/>
  <c r="J2123" i="1"/>
  <c r="I2123" i="1"/>
  <c r="N2078" i="1"/>
  <c r="O2077" i="1"/>
  <c r="D2121" i="1"/>
  <c r="X2179" i="1" l="1"/>
  <c r="H2179" i="1"/>
  <c r="A2180" i="1"/>
  <c r="Q2179" i="1"/>
  <c r="R2178" i="1"/>
  <c r="S2178" i="1" s="1"/>
  <c r="W2178" i="1"/>
  <c r="Y2179" i="1"/>
  <c r="Y2180" i="1" s="1"/>
  <c r="F2121" i="1"/>
  <c r="B215" i="1"/>
  <c r="U2123" i="1"/>
  <c r="E2123" i="1"/>
  <c r="G2121" i="1"/>
  <c r="C218" i="1"/>
  <c r="P217" i="1"/>
  <c r="V217" i="1" s="1"/>
  <c r="B217" i="1" s="1"/>
  <c r="L2121" i="1"/>
  <c r="J2124" i="1"/>
  <c r="K2124" i="1"/>
  <c r="I2124" i="1"/>
  <c r="N2079" i="1"/>
  <c r="O2078" i="1"/>
  <c r="D2122" i="1"/>
  <c r="W2179" i="1" l="1"/>
  <c r="R2179" i="1"/>
  <c r="S2179" i="1" s="1"/>
  <c r="H2180" i="1"/>
  <c r="A2181" i="1"/>
  <c r="Q2180" i="1"/>
  <c r="X2180" i="1"/>
  <c r="F2122" i="1"/>
  <c r="P218" i="1"/>
  <c r="V218" i="1" s="1"/>
  <c r="B218" i="1" s="1"/>
  <c r="C219" i="1"/>
  <c r="D2123" i="1"/>
  <c r="L2122" i="1"/>
  <c r="G2122" i="1"/>
  <c r="U2124" i="1"/>
  <c r="E2124" i="1"/>
  <c r="K2125" i="1"/>
  <c r="I2125" i="1"/>
  <c r="J2125" i="1"/>
  <c r="N2080" i="1"/>
  <c r="O2079" i="1"/>
  <c r="W2180" i="1" l="1"/>
  <c r="R2180" i="1"/>
  <c r="S2180" i="1" s="1"/>
  <c r="A2182" i="1"/>
  <c r="H2181" i="1"/>
  <c r="Q2181" i="1"/>
  <c r="X2181" i="1"/>
  <c r="Y2181" i="1"/>
  <c r="F2123" i="1"/>
  <c r="L2123" i="1"/>
  <c r="E2125" i="1"/>
  <c r="C220" i="1"/>
  <c r="P219" i="1"/>
  <c r="G2123" i="1"/>
  <c r="K2126" i="1"/>
  <c r="J2126" i="1"/>
  <c r="I2126" i="1"/>
  <c r="D2124" i="1"/>
  <c r="N2081" i="1"/>
  <c r="O2080" i="1"/>
  <c r="U2125" i="1"/>
  <c r="Y2182" i="1" l="1"/>
  <c r="W2181" i="1"/>
  <c r="R2181" i="1"/>
  <c r="S2181" i="1" s="1"/>
  <c r="X2182" i="1"/>
  <c r="A2183" i="1"/>
  <c r="H2182" i="1"/>
  <c r="Q2182" i="1"/>
  <c r="F2124" i="1"/>
  <c r="V219" i="1"/>
  <c r="C221" i="1"/>
  <c r="P220" i="1"/>
  <c r="V220" i="1" s="1"/>
  <c r="B220" i="1" s="1"/>
  <c r="G2124" i="1"/>
  <c r="L2124" i="1"/>
  <c r="K2127" i="1"/>
  <c r="J2127" i="1"/>
  <c r="I2127" i="1"/>
  <c r="N2082" i="1"/>
  <c r="O2081" i="1"/>
  <c r="D2125" i="1"/>
  <c r="E2126" i="1"/>
  <c r="U2126" i="1"/>
  <c r="X2183" i="1" l="1"/>
  <c r="W2182" i="1"/>
  <c r="R2182" i="1"/>
  <c r="S2182" i="1" s="1"/>
  <c r="H2183" i="1"/>
  <c r="A2184" i="1"/>
  <c r="Q2183" i="1"/>
  <c r="Y2183" i="1"/>
  <c r="B219" i="1"/>
  <c r="C222" i="1"/>
  <c r="P221" i="1"/>
  <c r="V221" i="1" s="1"/>
  <c r="B221" i="1" s="1"/>
  <c r="U2127" i="1"/>
  <c r="K2128" i="1"/>
  <c r="I2128" i="1"/>
  <c r="J2128" i="1"/>
  <c r="E2127" i="1"/>
  <c r="D2126" i="1"/>
  <c r="L2126" i="1" s="1"/>
  <c r="F2125" i="1"/>
  <c r="L2125" i="1"/>
  <c r="G2125" i="1"/>
  <c r="N2083" i="1"/>
  <c r="O2082" i="1"/>
  <c r="W2183" i="1" l="1"/>
  <c r="R2183" i="1"/>
  <c r="S2183" i="1" s="1"/>
  <c r="A2185" i="1"/>
  <c r="H2184" i="1"/>
  <c r="Q2184" i="1"/>
  <c r="Y2184" i="1"/>
  <c r="X2184" i="1"/>
  <c r="X2185" i="1" s="1"/>
  <c r="C223" i="1"/>
  <c r="P222" i="1"/>
  <c r="G2126" i="1"/>
  <c r="N2084" i="1"/>
  <c r="O2083" i="1"/>
  <c r="D2127" i="1"/>
  <c r="L2127" i="1" s="1"/>
  <c r="F2126" i="1"/>
  <c r="J2129" i="1"/>
  <c r="I2129" i="1"/>
  <c r="K2129" i="1"/>
  <c r="E2128" i="1"/>
  <c r="U2128" i="1"/>
  <c r="Y2185" i="1" l="1"/>
  <c r="W2184" i="1"/>
  <c r="R2184" i="1"/>
  <c r="S2184" i="1" s="1"/>
  <c r="A2186" i="1"/>
  <c r="H2185" i="1"/>
  <c r="Q2185" i="1"/>
  <c r="V222" i="1"/>
  <c r="C224" i="1"/>
  <c r="P224" i="1" s="1"/>
  <c r="P223" i="1"/>
  <c r="V223" i="1" s="1"/>
  <c r="B223" i="1" s="1"/>
  <c r="G2127" i="1"/>
  <c r="U2129" i="1"/>
  <c r="E2129" i="1"/>
  <c r="F2127" i="1"/>
  <c r="J2130" i="1"/>
  <c r="K2130" i="1"/>
  <c r="I2130" i="1"/>
  <c r="D2128" i="1"/>
  <c r="L2128" i="1" s="1"/>
  <c r="N2085" i="1"/>
  <c r="O2084" i="1"/>
  <c r="R2185" i="1" l="1"/>
  <c r="S2185" i="1" s="1"/>
  <c r="W2185" i="1"/>
  <c r="H2186" i="1"/>
  <c r="A2187" i="1"/>
  <c r="Q2186" i="1"/>
  <c r="X2186" i="1"/>
  <c r="Y2186" i="1"/>
  <c r="B222" i="1"/>
  <c r="S224" i="1"/>
  <c r="V224" i="1"/>
  <c r="G2128" i="1"/>
  <c r="D2129" i="1"/>
  <c r="G2129" i="1" s="1"/>
  <c r="K2131" i="1"/>
  <c r="E2130" i="1"/>
  <c r="U2130" i="1"/>
  <c r="J2131" i="1"/>
  <c r="I2131" i="1"/>
  <c r="N2086" i="1"/>
  <c r="O2085" i="1"/>
  <c r="F2128" i="1"/>
  <c r="X2187" i="1" l="1"/>
  <c r="Y2187" i="1"/>
  <c r="R2186" i="1"/>
  <c r="S2186" i="1" s="1"/>
  <c r="W2186" i="1"/>
  <c r="A2188" i="1"/>
  <c r="H2187" i="1"/>
  <c r="Q2187" i="1"/>
  <c r="B224" i="1"/>
  <c r="C225" i="1"/>
  <c r="P225" i="1" s="1"/>
  <c r="W224" i="1"/>
  <c r="L2129" i="1"/>
  <c r="D2130" i="1"/>
  <c r="G2130" i="1" s="1"/>
  <c r="U2131" i="1"/>
  <c r="E2131" i="1"/>
  <c r="F2129" i="1"/>
  <c r="N2087" i="1"/>
  <c r="O2086" i="1"/>
  <c r="J2132" i="1"/>
  <c r="K2132" i="1"/>
  <c r="I2132" i="1"/>
  <c r="W2187" i="1" l="1"/>
  <c r="R2187" i="1"/>
  <c r="S2187" i="1" s="1"/>
  <c r="H2188" i="1"/>
  <c r="A2189" i="1"/>
  <c r="Q2188" i="1"/>
  <c r="Y2188" i="1"/>
  <c r="X2188" i="1"/>
  <c r="V225" i="1"/>
  <c r="C226" i="1"/>
  <c r="P226" i="1" s="1"/>
  <c r="V226" i="1" s="1"/>
  <c r="B226" i="1" s="1"/>
  <c r="L2130" i="1"/>
  <c r="U2132" i="1"/>
  <c r="E2132" i="1"/>
  <c r="N2088" i="1"/>
  <c r="O2087" i="1"/>
  <c r="D2131" i="1"/>
  <c r="G2131" i="1" s="1"/>
  <c r="K2133" i="1"/>
  <c r="I2133" i="1"/>
  <c r="J2133" i="1"/>
  <c r="F2130" i="1"/>
  <c r="R2188" i="1" l="1"/>
  <c r="S2188" i="1" s="1"/>
  <c r="W2188" i="1"/>
  <c r="X2189" i="1"/>
  <c r="Y2189" i="1"/>
  <c r="A2190" i="1"/>
  <c r="H2189" i="1"/>
  <c r="Q2189" i="1"/>
  <c r="C227" i="1"/>
  <c r="C228" i="1" s="1"/>
  <c r="B225" i="1"/>
  <c r="L2131" i="1"/>
  <c r="U2133" i="1"/>
  <c r="N2089" i="1"/>
  <c r="O2088" i="1"/>
  <c r="E2133" i="1"/>
  <c r="D2132" i="1"/>
  <c r="L2132" i="1" s="1"/>
  <c r="F2131" i="1"/>
  <c r="J2134" i="1"/>
  <c r="K2134" i="1"/>
  <c r="I2134" i="1"/>
  <c r="Y2190" i="1" l="1"/>
  <c r="R2189" i="1"/>
  <c r="S2189" i="1" s="1"/>
  <c r="W2189" i="1"/>
  <c r="A2191" i="1"/>
  <c r="H2190" i="1"/>
  <c r="Q2190" i="1"/>
  <c r="X2190" i="1"/>
  <c r="P227" i="1"/>
  <c r="V227" i="1" s="1"/>
  <c r="B227" i="1" s="1"/>
  <c r="P228" i="1"/>
  <c r="V228" i="1" s="1"/>
  <c r="B228" i="1" s="1"/>
  <c r="C229" i="1"/>
  <c r="G2132" i="1"/>
  <c r="J2135" i="1"/>
  <c r="K2135" i="1"/>
  <c r="I2135" i="1"/>
  <c r="N2090" i="1"/>
  <c r="O2089" i="1"/>
  <c r="F2132" i="1"/>
  <c r="D2133" i="1"/>
  <c r="L2133" i="1" s="1"/>
  <c r="U2134" i="1"/>
  <c r="E2134" i="1"/>
  <c r="H2191" i="1" l="1"/>
  <c r="A2192" i="1"/>
  <c r="Q2191" i="1"/>
  <c r="X2191" i="1"/>
  <c r="X2192" i="1" s="1"/>
  <c r="R2190" i="1"/>
  <c r="S2190" i="1" s="1"/>
  <c r="W2190" i="1"/>
  <c r="Y2191" i="1"/>
  <c r="Y2192" i="1" s="1"/>
  <c r="C230" i="1"/>
  <c r="P229" i="1"/>
  <c r="G2133" i="1"/>
  <c r="K2136" i="1"/>
  <c r="J2136" i="1"/>
  <c r="I2136" i="1"/>
  <c r="D2134" i="1"/>
  <c r="L2134" i="1" s="1"/>
  <c r="F2133" i="1"/>
  <c r="E2135" i="1"/>
  <c r="U2135" i="1"/>
  <c r="N2091" i="1"/>
  <c r="O2090" i="1"/>
  <c r="H2192" i="1" l="1"/>
  <c r="A2193" i="1"/>
  <c r="Q2192" i="1"/>
  <c r="R2191" i="1"/>
  <c r="S2191" i="1" s="1"/>
  <c r="W2191" i="1"/>
  <c r="V229" i="1"/>
  <c r="C231" i="1"/>
  <c r="P230" i="1"/>
  <c r="V230" i="1" s="1"/>
  <c r="B230" i="1" s="1"/>
  <c r="N2092" i="1"/>
  <c r="O2091" i="1"/>
  <c r="E2136" i="1"/>
  <c r="U2136" i="1"/>
  <c r="D2135" i="1"/>
  <c r="G2134" i="1"/>
  <c r="J2137" i="1"/>
  <c r="K2137" i="1"/>
  <c r="I2137" i="1"/>
  <c r="F2134" i="1"/>
  <c r="W346" i="1"/>
  <c r="W2192" i="1" l="1"/>
  <c r="R2192" i="1"/>
  <c r="S2192" i="1" s="1"/>
  <c r="H2193" i="1"/>
  <c r="A2194" i="1"/>
  <c r="Q2193" i="1"/>
  <c r="X2193" i="1"/>
  <c r="Y2193" i="1"/>
  <c r="B229" i="1"/>
  <c r="F2135" i="1"/>
  <c r="C232" i="1"/>
  <c r="P231" i="1"/>
  <c r="V231" i="1" s="1"/>
  <c r="B231" i="1" s="1"/>
  <c r="E2137" i="1"/>
  <c r="U2137" i="1"/>
  <c r="J2138" i="1"/>
  <c r="I2138" i="1"/>
  <c r="K2138" i="1"/>
  <c r="D2136" i="1"/>
  <c r="G2136" i="1" s="1"/>
  <c r="G2135" i="1"/>
  <c r="N2093" i="1"/>
  <c r="O2092" i="1"/>
  <c r="L2135" i="1"/>
  <c r="Y2194" i="1" l="1"/>
  <c r="X2194" i="1"/>
  <c r="A2195" i="1"/>
  <c r="H2194" i="1"/>
  <c r="Q2194" i="1"/>
  <c r="W2193" i="1"/>
  <c r="R2193" i="1"/>
  <c r="S2193" i="1" s="1"/>
  <c r="C233" i="1"/>
  <c r="P232" i="1"/>
  <c r="V232" i="1" s="1"/>
  <c r="B232" i="1" s="1"/>
  <c r="K2139" i="1"/>
  <c r="U2138" i="1"/>
  <c r="E2138" i="1"/>
  <c r="J2139" i="1"/>
  <c r="I2139" i="1"/>
  <c r="N2094" i="1"/>
  <c r="O2093" i="1"/>
  <c r="L2136" i="1"/>
  <c r="F2136" i="1"/>
  <c r="D2137" i="1"/>
  <c r="X2195" i="1" l="1"/>
  <c r="R2194" i="1"/>
  <c r="S2194" i="1" s="1"/>
  <c r="W2194" i="1"/>
  <c r="H2195" i="1"/>
  <c r="A2196" i="1"/>
  <c r="Q2195" i="1"/>
  <c r="Y2195" i="1"/>
  <c r="C234" i="1"/>
  <c r="P233" i="1"/>
  <c r="V233" i="1" s="1"/>
  <c r="B233" i="1" s="1"/>
  <c r="F2137" i="1"/>
  <c r="N2095" i="1"/>
  <c r="O2094" i="1"/>
  <c r="J2140" i="1"/>
  <c r="K2140" i="1"/>
  <c r="I2140" i="1"/>
  <c r="L2137" i="1"/>
  <c r="D2138" i="1"/>
  <c r="G2137" i="1"/>
  <c r="U2139" i="1"/>
  <c r="E2139" i="1"/>
  <c r="R2195" i="1" l="1"/>
  <c r="S2195" i="1" s="1"/>
  <c r="W2195" i="1"/>
  <c r="Y2196" i="1"/>
  <c r="H2196" i="1"/>
  <c r="A2197" i="1"/>
  <c r="Q2196" i="1"/>
  <c r="X2196" i="1"/>
  <c r="F2138" i="1"/>
  <c r="C235" i="1"/>
  <c r="P234" i="1"/>
  <c r="V234" i="1" s="1"/>
  <c r="B234" i="1" s="1"/>
  <c r="J2141" i="1"/>
  <c r="K2141" i="1"/>
  <c r="I2141" i="1"/>
  <c r="D2139" i="1"/>
  <c r="U2140" i="1"/>
  <c r="E2140" i="1"/>
  <c r="G2138" i="1"/>
  <c r="L2138" i="1"/>
  <c r="N2096" i="1"/>
  <c r="O2095" i="1"/>
  <c r="X2197" i="1" l="1"/>
  <c r="R2196" i="1"/>
  <c r="S2196" i="1" s="1"/>
  <c r="W2196" i="1"/>
  <c r="A2198" i="1"/>
  <c r="H2197" i="1"/>
  <c r="Q2197" i="1"/>
  <c r="Y2197" i="1"/>
  <c r="F2139" i="1"/>
  <c r="C236" i="1"/>
  <c r="P235" i="1"/>
  <c r="V235" i="1" s="1"/>
  <c r="B235" i="1" s="1"/>
  <c r="U2141" i="1"/>
  <c r="E2141" i="1"/>
  <c r="D2140" i="1"/>
  <c r="J2142" i="1"/>
  <c r="I2142" i="1"/>
  <c r="K2142" i="1"/>
  <c r="L2139" i="1"/>
  <c r="N2097" i="1"/>
  <c r="O2096" i="1"/>
  <c r="G2139" i="1"/>
  <c r="Y2198" i="1" l="1"/>
  <c r="R2197" i="1"/>
  <c r="S2197" i="1" s="1"/>
  <c r="W2197" i="1"/>
  <c r="H2198" i="1"/>
  <c r="A2199" i="1"/>
  <c r="Q2198" i="1"/>
  <c r="X2198" i="1"/>
  <c r="X2199" i="1" s="1"/>
  <c r="F2140" i="1"/>
  <c r="C237" i="1"/>
  <c r="P236" i="1"/>
  <c r="G2140" i="1"/>
  <c r="L2140" i="1"/>
  <c r="N2098" i="1"/>
  <c r="O2097" i="1"/>
  <c r="D2141" i="1"/>
  <c r="E2142" i="1"/>
  <c r="U2142" i="1"/>
  <c r="K2143" i="1"/>
  <c r="E2143" i="1" s="1"/>
  <c r="J2143" i="1"/>
  <c r="I2143" i="1"/>
  <c r="R2198" i="1" l="1"/>
  <c r="S2198" i="1" s="1"/>
  <c r="W2198" i="1"/>
  <c r="A2200" i="1"/>
  <c r="H2199" i="1"/>
  <c r="Q2199" i="1"/>
  <c r="Y2199" i="1"/>
  <c r="V236" i="1"/>
  <c r="U2143" i="1"/>
  <c r="F2141" i="1"/>
  <c r="C238" i="1"/>
  <c r="P237" i="1"/>
  <c r="V237" i="1" s="1"/>
  <c r="B237" i="1" s="1"/>
  <c r="G2141" i="1"/>
  <c r="L2141" i="1"/>
  <c r="K2144" i="1"/>
  <c r="J2144" i="1"/>
  <c r="I2144" i="1"/>
  <c r="D2142" i="1"/>
  <c r="N2099" i="1"/>
  <c r="O2098" i="1"/>
  <c r="Y2200" i="1" l="1"/>
  <c r="W2199" i="1"/>
  <c r="R2199" i="1"/>
  <c r="S2199" i="1" s="1"/>
  <c r="A2201" i="1"/>
  <c r="H2200" i="1"/>
  <c r="Q2200" i="1"/>
  <c r="X2200" i="1"/>
  <c r="F2142" i="1"/>
  <c r="B236" i="1"/>
  <c r="C239" i="1"/>
  <c r="P238" i="1"/>
  <c r="V238" i="1" s="1"/>
  <c r="B238" i="1" s="1"/>
  <c r="G2142" i="1"/>
  <c r="N2100" i="1"/>
  <c r="O2099" i="1"/>
  <c r="L2142" i="1"/>
  <c r="E2144" i="1"/>
  <c r="U2144" i="1"/>
  <c r="D2143" i="1"/>
  <c r="K2145" i="1"/>
  <c r="I2145" i="1"/>
  <c r="J2145" i="1"/>
  <c r="X2201" i="1" l="1"/>
  <c r="W2200" i="1"/>
  <c r="R2200" i="1"/>
  <c r="S2200" i="1" s="1"/>
  <c r="A2202" i="1"/>
  <c r="H2201" i="1"/>
  <c r="Q2201" i="1"/>
  <c r="Y2201" i="1"/>
  <c r="C240" i="1"/>
  <c r="P239" i="1"/>
  <c r="V239" i="1" s="1"/>
  <c r="B239" i="1" s="1"/>
  <c r="D2144" i="1"/>
  <c r="L2144" i="1" s="1"/>
  <c r="F2143" i="1"/>
  <c r="L2143" i="1"/>
  <c r="G2143" i="1"/>
  <c r="J2146" i="1"/>
  <c r="I2146" i="1"/>
  <c r="K2146" i="1"/>
  <c r="E2145" i="1"/>
  <c r="U2145" i="1"/>
  <c r="N2101" i="1"/>
  <c r="O2100" i="1"/>
  <c r="Y2202" i="1" l="1"/>
  <c r="H2202" i="1"/>
  <c r="A2203" i="1"/>
  <c r="Q2202" i="1"/>
  <c r="R2201" i="1"/>
  <c r="S2201" i="1" s="1"/>
  <c r="W2201" i="1"/>
  <c r="X2202" i="1"/>
  <c r="X2203" i="1" s="1"/>
  <c r="C241" i="1"/>
  <c r="P240" i="1"/>
  <c r="V240" i="1" s="1"/>
  <c r="B240" i="1" s="1"/>
  <c r="N2102" i="1"/>
  <c r="O2101" i="1"/>
  <c r="E2146" i="1"/>
  <c r="U2146" i="1"/>
  <c r="D2145" i="1"/>
  <c r="G2145" i="1" s="1"/>
  <c r="K2147" i="1"/>
  <c r="J2147" i="1"/>
  <c r="I2147" i="1"/>
  <c r="F2144" i="1"/>
  <c r="G2144" i="1"/>
  <c r="W2202" i="1" l="1"/>
  <c r="R2202" i="1"/>
  <c r="S2202" i="1" s="1"/>
  <c r="A2204" i="1"/>
  <c r="H2203" i="1"/>
  <c r="Q2203" i="1"/>
  <c r="Y2203" i="1"/>
  <c r="C242" i="1"/>
  <c r="P241" i="1"/>
  <c r="V241" i="1" s="1"/>
  <c r="B241" i="1" s="1"/>
  <c r="L2145" i="1"/>
  <c r="U2147" i="1"/>
  <c r="D2146" i="1"/>
  <c r="G2146" i="1" s="1"/>
  <c r="J2148" i="1"/>
  <c r="I2148" i="1"/>
  <c r="K2148" i="1"/>
  <c r="N2103" i="1"/>
  <c r="O2102" i="1"/>
  <c r="E2147" i="1"/>
  <c r="F2145" i="1"/>
  <c r="R2203" i="1" l="1"/>
  <c r="X2204" i="1"/>
  <c r="Y2204" i="1"/>
  <c r="H2204" i="1"/>
  <c r="A2205" i="1"/>
  <c r="Q2204" i="1"/>
  <c r="C243" i="1"/>
  <c r="P242" i="1"/>
  <c r="V242" i="1" s="1"/>
  <c r="B242" i="1" s="1"/>
  <c r="L2146" i="1"/>
  <c r="J2149" i="1"/>
  <c r="I2149" i="1"/>
  <c r="K2149" i="1"/>
  <c r="U2148" i="1"/>
  <c r="E2148" i="1"/>
  <c r="D2147" i="1"/>
  <c r="G2147" i="1" s="1"/>
  <c r="N2104" i="1"/>
  <c r="O2103" i="1"/>
  <c r="F2146" i="1"/>
  <c r="X2205" i="1" l="1"/>
  <c r="W2204" i="1"/>
  <c r="R2204" i="1"/>
  <c r="S2204" i="1" s="1"/>
  <c r="A2206" i="1"/>
  <c r="H2205" i="1"/>
  <c r="Q2205" i="1"/>
  <c r="Y2205" i="1"/>
  <c r="C244" i="1"/>
  <c r="P243" i="1"/>
  <c r="L2147" i="1"/>
  <c r="E2149" i="1"/>
  <c r="U2149" i="1"/>
  <c r="F2147" i="1"/>
  <c r="N2105" i="1"/>
  <c r="O2104" i="1"/>
  <c r="D2148" i="1"/>
  <c r="J2150" i="1"/>
  <c r="K2150" i="1"/>
  <c r="I2150" i="1"/>
  <c r="Y2206" i="1" l="1"/>
  <c r="R2205" i="1"/>
  <c r="S2205" i="1" s="1"/>
  <c r="W2205" i="1"/>
  <c r="H2206" i="1"/>
  <c r="A2207" i="1"/>
  <c r="Q2206" i="1"/>
  <c r="X2206" i="1"/>
  <c r="V243" i="1"/>
  <c r="F2148" i="1"/>
  <c r="C245" i="1"/>
  <c r="P244" i="1"/>
  <c r="V244" i="1" s="1"/>
  <c r="B244" i="1" s="1"/>
  <c r="N2106" i="1"/>
  <c r="O2105" i="1"/>
  <c r="D2149" i="1"/>
  <c r="L2148" i="1"/>
  <c r="K2151" i="1"/>
  <c r="J2151" i="1"/>
  <c r="I2151" i="1"/>
  <c r="E2150" i="1"/>
  <c r="U2150" i="1"/>
  <c r="G2148" i="1"/>
  <c r="X2207" i="1" l="1"/>
  <c r="A2208" i="1"/>
  <c r="H2207" i="1"/>
  <c r="Q2207" i="1"/>
  <c r="R2206" i="1"/>
  <c r="S2206" i="1" s="1"/>
  <c r="W2206" i="1"/>
  <c r="Y2207" i="1"/>
  <c r="Y2208" i="1" s="1"/>
  <c r="F2149" i="1"/>
  <c r="B243" i="1"/>
  <c r="C246" i="1"/>
  <c r="P245" i="1"/>
  <c r="V245" i="1" s="1"/>
  <c r="B245" i="1" s="1"/>
  <c r="U2151" i="1"/>
  <c r="L2149" i="1"/>
  <c r="E2151" i="1"/>
  <c r="D2150" i="1"/>
  <c r="G2149" i="1"/>
  <c r="K2152" i="1"/>
  <c r="I2152" i="1"/>
  <c r="J2152" i="1"/>
  <c r="N2107" i="1"/>
  <c r="O2106" i="1"/>
  <c r="R2207" i="1" l="1"/>
  <c r="S2207" i="1" s="1"/>
  <c r="W2207" i="1"/>
  <c r="A2209" i="1"/>
  <c r="H2208" i="1"/>
  <c r="Q2208" i="1"/>
  <c r="X2208" i="1"/>
  <c r="F2150" i="1"/>
  <c r="C247" i="1"/>
  <c r="P246" i="1"/>
  <c r="V246" i="1" s="1"/>
  <c r="B246" i="1" s="1"/>
  <c r="G2150" i="1"/>
  <c r="L2150" i="1"/>
  <c r="N2108" i="1"/>
  <c r="O2107" i="1"/>
  <c r="J2153" i="1"/>
  <c r="I2153" i="1"/>
  <c r="K2153" i="1"/>
  <c r="E2152" i="1"/>
  <c r="U2152" i="1"/>
  <c r="D2151" i="1"/>
  <c r="W2208" i="1" l="1"/>
  <c r="R2208" i="1"/>
  <c r="S2208" i="1" s="1"/>
  <c r="A2210" i="1"/>
  <c r="H2209" i="1"/>
  <c r="Q2209" i="1"/>
  <c r="X2209" i="1"/>
  <c r="Y2209" i="1"/>
  <c r="F2151" i="1"/>
  <c r="G2151" i="1"/>
  <c r="P247" i="1"/>
  <c r="V247" i="1" s="1"/>
  <c r="B247" i="1" s="1"/>
  <c r="C248" i="1"/>
  <c r="L2151" i="1"/>
  <c r="K2154" i="1"/>
  <c r="I2154" i="1"/>
  <c r="J2154" i="1"/>
  <c r="N2109" i="1"/>
  <c r="O2108" i="1"/>
  <c r="E2153" i="1"/>
  <c r="U2153" i="1"/>
  <c r="D2152" i="1"/>
  <c r="L2152" i="1" s="1"/>
  <c r="W2209" i="1" l="1"/>
  <c r="R2209" i="1"/>
  <c r="S2209" i="1" s="1"/>
  <c r="Y2210" i="1"/>
  <c r="H2210" i="1"/>
  <c r="A2211" i="1"/>
  <c r="Q2210" i="1"/>
  <c r="X2210" i="1"/>
  <c r="C249" i="1"/>
  <c r="P248" i="1"/>
  <c r="V248" i="1" s="1"/>
  <c r="B248" i="1" s="1"/>
  <c r="I2155" i="1"/>
  <c r="J2155" i="1"/>
  <c r="K2155" i="1"/>
  <c r="U2154" i="1"/>
  <c r="E2154" i="1"/>
  <c r="G2152" i="1"/>
  <c r="F2152" i="1"/>
  <c r="N2110" i="1"/>
  <c r="O2109" i="1"/>
  <c r="D2153" i="1"/>
  <c r="X2211" i="1" l="1"/>
  <c r="R2210" i="1"/>
  <c r="S2210" i="1" s="1"/>
  <c r="W2210" i="1"/>
  <c r="A2212" i="1"/>
  <c r="H2211" i="1"/>
  <c r="Q2211" i="1"/>
  <c r="Y2211" i="1"/>
  <c r="P249" i="1"/>
  <c r="V249" i="1" s="1"/>
  <c r="B249" i="1" s="1"/>
  <c r="C250" i="1"/>
  <c r="E2155" i="1"/>
  <c r="U2155" i="1"/>
  <c r="L2153" i="1"/>
  <c r="F2153" i="1"/>
  <c r="G2153" i="1"/>
  <c r="N2111" i="1"/>
  <c r="O2110" i="1"/>
  <c r="D2154" i="1"/>
  <c r="L2154" i="1" s="1"/>
  <c r="K2156" i="1"/>
  <c r="J2156" i="1"/>
  <c r="I2156" i="1"/>
  <c r="Y2212" i="1" l="1"/>
  <c r="H2212" i="1"/>
  <c r="A2213" i="1"/>
  <c r="Q2212" i="1"/>
  <c r="R2211" i="1"/>
  <c r="S2211" i="1" s="1"/>
  <c r="W2211" i="1"/>
  <c r="X2212" i="1"/>
  <c r="X2213" i="1" s="1"/>
  <c r="E2156" i="1"/>
  <c r="D2155" i="1"/>
  <c r="L2155" i="1" s="1"/>
  <c r="P250" i="1"/>
  <c r="C251" i="1"/>
  <c r="U2156" i="1"/>
  <c r="F2154" i="1"/>
  <c r="G2154" i="1"/>
  <c r="K2157" i="1"/>
  <c r="J2157" i="1"/>
  <c r="I2157" i="1"/>
  <c r="N2112" i="1"/>
  <c r="O2111" i="1"/>
  <c r="W2212" i="1" l="1"/>
  <c r="R2212" i="1"/>
  <c r="S2212" i="1" s="1"/>
  <c r="H2213" i="1"/>
  <c r="A2214" i="1"/>
  <c r="Q2213" i="1"/>
  <c r="Y2213" i="1"/>
  <c r="D2156" i="1"/>
  <c r="G2156" i="1" s="1"/>
  <c r="G2155" i="1"/>
  <c r="F2155" i="1"/>
  <c r="V250" i="1"/>
  <c r="C252" i="1"/>
  <c r="P251" i="1"/>
  <c r="V251" i="1" s="1"/>
  <c r="B251" i="1" s="1"/>
  <c r="J2158" i="1"/>
  <c r="K2158" i="1"/>
  <c r="I2158" i="1"/>
  <c r="O2112" i="1"/>
  <c r="N2113" i="1"/>
  <c r="U2157" i="1"/>
  <c r="E2157" i="1"/>
  <c r="Y2214" i="1" l="1"/>
  <c r="R2213" i="1"/>
  <c r="S2213" i="1" s="1"/>
  <c r="W2213" i="1"/>
  <c r="A2215" i="1"/>
  <c r="H2214" i="1"/>
  <c r="Q2214" i="1"/>
  <c r="X2214" i="1"/>
  <c r="F2156" i="1"/>
  <c r="L2156" i="1"/>
  <c r="B250" i="1"/>
  <c r="C253" i="1"/>
  <c r="P252" i="1"/>
  <c r="V252" i="1" s="1"/>
  <c r="B252" i="1" s="1"/>
  <c r="U2158" i="1"/>
  <c r="E2158" i="1"/>
  <c r="D2157" i="1"/>
  <c r="J2159" i="1"/>
  <c r="I2159" i="1"/>
  <c r="K2159" i="1"/>
  <c r="N2114" i="1"/>
  <c r="O2113" i="1"/>
  <c r="X2215" i="1" l="1"/>
  <c r="W2214" i="1"/>
  <c r="R2214" i="1"/>
  <c r="S2214" i="1" s="1"/>
  <c r="A2216" i="1"/>
  <c r="H2215" i="1"/>
  <c r="Q2215" i="1"/>
  <c r="Y2215" i="1"/>
  <c r="F2157" i="1"/>
  <c r="C254" i="1"/>
  <c r="P253" i="1"/>
  <c r="V253" i="1" s="1"/>
  <c r="B253" i="1" s="1"/>
  <c r="G2157" i="1"/>
  <c r="L2157" i="1"/>
  <c r="D2158" i="1"/>
  <c r="N2115" i="1"/>
  <c r="O2114" i="1"/>
  <c r="E2159" i="1"/>
  <c r="U2159" i="1"/>
  <c r="K2160" i="1"/>
  <c r="I2160" i="1"/>
  <c r="J2160" i="1"/>
  <c r="Y2216" i="1" l="1"/>
  <c r="W2215" i="1"/>
  <c r="R2215" i="1"/>
  <c r="S2215" i="1" s="1"/>
  <c r="A2217" i="1"/>
  <c r="H2216" i="1"/>
  <c r="Q2216" i="1"/>
  <c r="X2216" i="1"/>
  <c r="X2217" i="1" s="1"/>
  <c r="F2158" i="1"/>
  <c r="P254" i="1"/>
  <c r="V254" i="1" s="1"/>
  <c r="B254" i="1" s="1"/>
  <c r="C255" i="1"/>
  <c r="P255" i="1" s="1"/>
  <c r="L2158" i="1"/>
  <c r="G2158" i="1"/>
  <c r="N2116" i="1"/>
  <c r="O2115" i="1"/>
  <c r="U2160" i="1"/>
  <c r="E2160" i="1"/>
  <c r="J2161" i="1"/>
  <c r="K2161" i="1"/>
  <c r="I2161" i="1"/>
  <c r="D2159" i="1"/>
  <c r="H2217" i="1" l="1"/>
  <c r="A2218" i="1"/>
  <c r="Q2217" i="1"/>
  <c r="R2216" i="1"/>
  <c r="S2216" i="1" s="1"/>
  <c r="W2216" i="1"/>
  <c r="Y2217" i="1"/>
  <c r="Y2218" i="1" s="1"/>
  <c r="F2159" i="1"/>
  <c r="S255" i="1"/>
  <c r="V255" i="1"/>
  <c r="L2159" i="1"/>
  <c r="G2159" i="1"/>
  <c r="D2160" i="1"/>
  <c r="K2162" i="1"/>
  <c r="J2162" i="1"/>
  <c r="I2162" i="1"/>
  <c r="E2161" i="1"/>
  <c r="U2161" i="1"/>
  <c r="N2117" i="1"/>
  <c r="O2116" i="1"/>
  <c r="R2217" i="1" l="1"/>
  <c r="S2217" i="1" s="1"/>
  <c r="W2217" i="1"/>
  <c r="A2219" i="1"/>
  <c r="H2218" i="1"/>
  <c r="Q2218" i="1"/>
  <c r="X2218" i="1"/>
  <c r="F2160" i="1"/>
  <c r="B255" i="1"/>
  <c r="C256" i="1"/>
  <c r="C257" i="1" s="1"/>
  <c r="G2160" i="1"/>
  <c r="W255" i="1"/>
  <c r="L2160" i="1"/>
  <c r="N2118" i="1"/>
  <c r="O2117" i="1"/>
  <c r="U2162" i="1"/>
  <c r="E2162" i="1"/>
  <c r="K2163" i="1"/>
  <c r="J2163" i="1"/>
  <c r="I2163" i="1"/>
  <c r="D2161" i="1"/>
  <c r="X2219" i="1" l="1"/>
  <c r="W2218" i="1"/>
  <c r="R2218" i="1"/>
  <c r="S2218" i="1" s="1"/>
  <c r="A2220" i="1"/>
  <c r="H2219" i="1"/>
  <c r="Q2219" i="1"/>
  <c r="Y2219" i="1"/>
  <c r="F2161" i="1"/>
  <c r="P256" i="1"/>
  <c r="V256" i="1" s="1"/>
  <c r="B256" i="1" s="1"/>
  <c r="P257" i="1"/>
  <c r="C258" i="1"/>
  <c r="L2161" i="1"/>
  <c r="E2163" i="1"/>
  <c r="U2163" i="1"/>
  <c r="D2162" i="1"/>
  <c r="G2161" i="1"/>
  <c r="K2164" i="1"/>
  <c r="I2164" i="1"/>
  <c r="J2164" i="1"/>
  <c r="N2119" i="1"/>
  <c r="O2118" i="1"/>
  <c r="Y2220" i="1" l="1"/>
  <c r="R2219" i="1"/>
  <c r="S2219" i="1" s="1"/>
  <c r="W2219" i="1"/>
  <c r="H2220" i="1"/>
  <c r="A2221" i="1"/>
  <c r="Q2220" i="1"/>
  <c r="X2220" i="1"/>
  <c r="F2162" i="1"/>
  <c r="V257" i="1"/>
  <c r="C259" i="1"/>
  <c r="P258" i="1"/>
  <c r="V258" i="1" s="1"/>
  <c r="B258" i="1" s="1"/>
  <c r="L2162" i="1"/>
  <c r="G2162" i="1"/>
  <c r="J2165" i="1"/>
  <c r="E2164" i="1"/>
  <c r="U2164" i="1"/>
  <c r="O2119" i="1"/>
  <c r="N2120" i="1"/>
  <c r="K2165" i="1"/>
  <c r="I2165" i="1"/>
  <c r="D2163" i="1"/>
  <c r="X2221" i="1" l="1"/>
  <c r="W2220" i="1"/>
  <c r="R2220" i="1"/>
  <c r="S2220" i="1" s="1"/>
  <c r="A2222" i="1"/>
  <c r="H2221" i="1"/>
  <c r="Q2221" i="1"/>
  <c r="Y2221" i="1"/>
  <c r="F2163" i="1"/>
  <c r="B257" i="1"/>
  <c r="E2165" i="1"/>
  <c r="P259" i="1"/>
  <c r="V259" i="1" s="1"/>
  <c r="B259" i="1" s="1"/>
  <c r="C260" i="1"/>
  <c r="L2163" i="1"/>
  <c r="N2121" i="1"/>
  <c r="O2120" i="1"/>
  <c r="G2163" i="1"/>
  <c r="U2165" i="1"/>
  <c r="J2166" i="1"/>
  <c r="I2166" i="1"/>
  <c r="K2166" i="1"/>
  <c r="D2164" i="1"/>
  <c r="Y2222" i="1" l="1"/>
  <c r="A2223" i="1"/>
  <c r="H2222" i="1"/>
  <c r="Q2222" i="1"/>
  <c r="W2221" i="1"/>
  <c r="R2221" i="1"/>
  <c r="S2221" i="1" s="1"/>
  <c r="X2222" i="1"/>
  <c r="X2223" i="1" s="1"/>
  <c r="F2164" i="1"/>
  <c r="G2164" i="1"/>
  <c r="L2164" i="1"/>
  <c r="C261" i="1"/>
  <c r="P260" i="1"/>
  <c r="V260" i="1" s="1"/>
  <c r="B260" i="1" s="1"/>
  <c r="E2166" i="1"/>
  <c r="U2166" i="1"/>
  <c r="N2122" i="1"/>
  <c r="O2121" i="1"/>
  <c r="K2167" i="1"/>
  <c r="J2167" i="1"/>
  <c r="I2167" i="1"/>
  <c r="D2165" i="1"/>
  <c r="R2222" i="1" l="1"/>
  <c r="S2222" i="1" s="1"/>
  <c r="W2222" i="1"/>
  <c r="A2224" i="1"/>
  <c r="H2223" i="1"/>
  <c r="Q2223" i="1"/>
  <c r="Y2223" i="1"/>
  <c r="P261" i="1"/>
  <c r="C262" i="1"/>
  <c r="K2168" i="1"/>
  <c r="J2168" i="1"/>
  <c r="I2168" i="1"/>
  <c r="U2167" i="1"/>
  <c r="E2167" i="1"/>
  <c r="F2165" i="1"/>
  <c r="L2165" i="1"/>
  <c r="G2165" i="1"/>
  <c r="N2123" i="1"/>
  <c r="O2122" i="1"/>
  <c r="D2166" i="1"/>
  <c r="L2166" i="1" s="1"/>
  <c r="Y2224" i="1" l="1"/>
  <c r="W2223" i="1"/>
  <c r="R2223" i="1"/>
  <c r="S2223" i="1" s="1"/>
  <c r="H2224" i="1"/>
  <c r="A2225" i="1"/>
  <c r="Q2224" i="1"/>
  <c r="X2224" i="1"/>
  <c r="V261" i="1"/>
  <c r="C263" i="1"/>
  <c r="P262" i="1"/>
  <c r="V262" i="1" s="1"/>
  <c r="B262" i="1" s="1"/>
  <c r="G2166" i="1"/>
  <c r="K2169" i="1"/>
  <c r="J2169" i="1"/>
  <c r="I2169" i="1"/>
  <c r="D2167" i="1"/>
  <c r="G2167" i="1" s="1"/>
  <c r="F2166" i="1"/>
  <c r="O2123" i="1"/>
  <c r="N2124" i="1"/>
  <c r="U2168" i="1"/>
  <c r="E2168" i="1"/>
  <c r="W2224" i="1" l="1"/>
  <c r="R2224" i="1"/>
  <c r="S2224" i="1" s="1"/>
  <c r="H2225" i="1"/>
  <c r="A2226" i="1"/>
  <c r="Q2225" i="1"/>
  <c r="X2225" i="1"/>
  <c r="Y2225" i="1"/>
  <c r="U2169" i="1"/>
  <c r="B261" i="1"/>
  <c r="C264" i="1"/>
  <c r="P263" i="1"/>
  <c r="V263" i="1" s="1"/>
  <c r="B263" i="1" s="1"/>
  <c r="L2167" i="1"/>
  <c r="F2167" i="1"/>
  <c r="N2125" i="1"/>
  <c r="O2124" i="1"/>
  <c r="J2170" i="1"/>
  <c r="K2170" i="1"/>
  <c r="I2170" i="1"/>
  <c r="D2168" i="1"/>
  <c r="E2169" i="1"/>
  <c r="X2226" i="1" l="1"/>
  <c r="R2225" i="1"/>
  <c r="S2225" i="1" s="1"/>
  <c r="W2225" i="1"/>
  <c r="Y2226" i="1"/>
  <c r="H2226" i="1"/>
  <c r="A2227" i="1"/>
  <c r="Q2226" i="1"/>
  <c r="F2168" i="1"/>
  <c r="C265" i="1"/>
  <c r="P264" i="1"/>
  <c r="L2168" i="1"/>
  <c r="G2168" i="1"/>
  <c r="K2171" i="1"/>
  <c r="J2171" i="1"/>
  <c r="I2171" i="1"/>
  <c r="E2170" i="1"/>
  <c r="U2170" i="1"/>
  <c r="N2126" i="1"/>
  <c r="O2125" i="1"/>
  <c r="D2169" i="1"/>
  <c r="R2226" i="1" l="1"/>
  <c r="S2226" i="1" s="1"/>
  <c r="W2226" i="1"/>
  <c r="A2228" i="1"/>
  <c r="H2227" i="1"/>
  <c r="Q2227" i="1"/>
  <c r="Y2227" i="1"/>
  <c r="X2227" i="1"/>
  <c r="V264" i="1"/>
  <c r="F2169" i="1"/>
  <c r="U2171" i="1"/>
  <c r="C266" i="1"/>
  <c r="P265" i="1"/>
  <c r="V265" i="1" s="1"/>
  <c r="B265" i="1" s="1"/>
  <c r="G2169" i="1"/>
  <c r="L2169" i="1"/>
  <c r="K2172" i="1"/>
  <c r="J2172" i="1"/>
  <c r="I2172" i="1"/>
  <c r="D2170" i="1"/>
  <c r="N2127" i="1"/>
  <c r="O2126" i="1"/>
  <c r="E2171" i="1"/>
  <c r="X2228" i="1" l="1"/>
  <c r="R2227" i="1"/>
  <c r="S2227" i="1" s="1"/>
  <c r="W2227" i="1"/>
  <c r="Y2228" i="1"/>
  <c r="H2228" i="1"/>
  <c r="A2229" i="1"/>
  <c r="Q2228" i="1"/>
  <c r="B264" i="1"/>
  <c r="F2170" i="1"/>
  <c r="C267" i="1"/>
  <c r="P266" i="1"/>
  <c r="V266" i="1" s="1"/>
  <c r="B266" i="1" s="1"/>
  <c r="U2172" i="1"/>
  <c r="D2171" i="1"/>
  <c r="N2128" i="1"/>
  <c r="O2127" i="1"/>
  <c r="G2170" i="1"/>
  <c r="K2173" i="1"/>
  <c r="J2173" i="1"/>
  <c r="I2173" i="1"/>
  <c r="L2170" i="1"/>
  <c r="E2172" i="1"/>
  <c r="R2228" i="1" l="1"/>
  <c r="S2228" i="1" s="1"/>
  <c r="W2228" i="1"/>
  <c r="H2229" i="1"/>
  <c r="A2230" i="1"/>
  <c r="Q2229" i="1"/>
  <c r="Y2229" i="1"/>
  <c r="X2229" i="1"/>
  <c r="X2230" i="1" s="1"/>
  <c r="F2171" i="1"/>
  <c r="C268" i="1"/>
  <c r="P267" i="1"/>
  <c r="V267" i="1" s="1"/>
  <c r="B267" i="1" s="1"/>
  <c r="D2172" i="1"/>
  <c r="L2172" i="1" s="1"/>
  <c r="N2129" i="1"/>
  <c r="O2128" i="1"/>
  <c r="L2171" i="1"/>
  <c r="E2173" i="1"/>
  <c r="U2173" i="1"/>
  <c r="K2174" i="1"/>
  <c r="E2174" i="1" s="1"/>
  <c r="J2174" i="1"/>
  <c r="I2174" i="1"/>
  <c r="G2171" i="1"/>
  <c r="Y2230" i="1" l="1"/>
  <c r="A2231" i="1"/>
  <c r="H2230" i="1"/>
  <c r="Q2230" i="1"/>
  <c r="R2229" i="1"/>
  <c r="S2229" i="1" s="1"/>
  <c r="W2229" i="1"/>
  <c r="U2174" i="1"/>
  <c r="F2172" i="1"/>
  <c r="C269" i="1"/>
  <c r="P268" i="1"/>
  <c r="V268" i="1" s="1"/>
  <c r="B268" i="1" s="1"/>
  <c r="G2172" i="1"/>
  <c r="N2130" i="1"/>
  <c r="O2129" i="1"/>
  <c r="J2175" i="1"/>
  <c r="K2175" i="1"/>
  <c r="I2175" i="1"/>
  <c r="D2173" i="1"/>
  <c r="W2230" i="1" l="1"/>
  <c r="R2230" i="1"/>
  <c r="S2230" i="1" s="1"/>
  <c r="H2231" i="1"/>
  <c r="A2232" i="1"/>
  <c r="Q2231" i="1"/>
  <c r="X2231" i="1"/>
  <c r="Y2231" i="1"/>
  <c r="F2173" i="1"/>
  <c r="P269" i="1"/>
  <c r="V269" i="1" s="1"/>
  <c r="B269" i="1" s="1"/>
  <c r="C270" i="1"/>
  <c r="L2173" i="1"/>
  <c r="G2173" i="1"/>
  <c r="E2175" i="1"/>
  <c r="U2175" i="1"/>
  <c r="K2176" i="1"/>
  <c r="I2176" i="1"/>
  <c r="J2176" i="1"/>
  <c r="D2174" i="1"/>
  <c r="N2131" i="1"/>
  <c r="O2130" i="1"/>
  <c r="Y2232" i="1" l="1"/>
  <c r="W2231" i="1"/>
  <c r="R2231" i="1"/>
  <c r="S2231" i="1" s="1"/>
  <c r="X2232" i="1"/>
  <c r="A2233" i="1"/>
  <c r="H2232" i="1"/>
  <c r="Q2232" i="1"/>
  <c r="U2176" i="1"/>
  <c r="C271" i="1"/>
  <c r="P270" i="1"/>
  <c r="V270" i="1" s="1"/>
  <c r="B270" i="1" s="1"/>
  <c r="E2176" i="1"/>
  <c r="F2174" i="1"/>
  <c r="L2174" i="1"/>
  <c r="G2174" i="1"/>
  <c r="K2177" i="1"/>
  <c r="J2177" i="1"/>
  <c r="I2177" i="1"/>
  <c r="N2132" i="1"/>
  <c r="O2131" i="1"/>
  <c r="D2175" i="1"/>
  <c r="R2232" i="1" l="1"/>
  <c r="S2232" i="1" s="1"/>
  <c r="W2232" i="1"/>
  <c r="X2233" i="1"/>
  <c r="H2233" i="1"/>
  <c r="Q2233" i="1"/>
  <c r="A2234" i="1"/>
  <c r="Y2233" i="1"/>
  <c r="F2175" i="1"/>
  <c r="C272" i="1"/>
  <c r="P271" i="1"/>
  <c r="L2175" i="1"/>
  <c r="G2175" i="1"/>
  <c r="U2177" i="1"/>
  <c r="E2177" i="1"/>
  <c r="N2133" i="1"/>
  <c r="O2132" i="1"/>
  <c r="D2176" i="1"/>
  <c r="J2178" i="1"/>
  <c r="I2178" i="1"/>
  <c r="K2178" i="1"/>
  <c r="H2234" i="1" l="1"/>
  <c r="A2235" i="1"/>
  <c r="Q2234" i="1"/>
  <c r="Y2234" i="1"/>
  <c r="R2233" i="1"/>
  <c r="S2233" i="1" s="1"/>
  <c r="X2234" i="1"/>
  <c r="W2233" i="1"/>
  <c r="V271" i="1"/>
  <c r="P272" i="1"/>
  <c r="V272" i="1" s="1"/>
  <c r="B272" i="1" s="1"/>
  <c r="C273" i="1"/>
  <c r="U2178" i="1"/>
  <c r="E2178" i="1"/>
  <c r="N2134" i="1"/>
  <c r="O2133" i="1"/>
  <c r="D2177" i="1"/>
  <c r="K2179" i="1"/>
  <c r="I2179" i="1"/>
  <c r="J2179" i="1"/>
  <c r="F2176" i="1"/>
  <c r="G2176" i="1"/>
  <c r="L2176" i="1"/>
  <c r="Y2235" i="1" l="1"/>
  <c r="R2234" i="1"/>
  <c r="X2235" i="1"/>
  <c r="Q2235" i="1"/>
  <c r="A2236" i="1"/>
  <c r="H2235" i="1"/>
  <c r="B271" i="1"/>
  <c r="E2179" i="1"/>
  <c r="C274" i="1"/>
  <c r="P273" i="1"/>
  <c r="V273" i="1" s="1"/>
  <c r="B273" i="1" s="1"/>
  <c r="F2177" i="1"/>
  <c r="L2177" i="1"/>
  <c r="N2135" i="1"/>
  <c r="O2134" i="1"/>
  <c r="G2177" i="1"/>
  <c r="U2179" i="1"/>
  <c r="D2178" i="1"/>
  <c r="G2178" i="1" s="1"/>
  <c r="I2180" i="1"/>
  <c r="J2180" i="1"/>
  <c r="K2180" i="1"/>
  <c r="X2236" i="1" l="1"/>
  <c r="Y2236" i="1"/>
  <c r="R2235" i="1"/>
  <c r="S2235" i="1" s="1"/>
  <c r="W2235" i="1"/>
  <c r="A2237" i="1"/>
  <c r="Q2236" i="1"/>
  <c r="H2236" i="1"/>
  <c r="C275" i="1"/>
  <c r="P274" i="1"/>
  <c r="N2136" i="1"/>
  <c r="O2135" i="1"/>
  <c r="U2180" i="1"/>
  <c r="E2180" i="1"/>
  <c r="L2178" i="1"/>
  <c r="F2178" i="1"/>
  <c r="J2181" i="1"/>
  <c r="K2181" i="1"/>
  <c r="I2181" i="1"/>
  <c r="D2179" i="1"/>
  <c r="R2236" i="1" l="1"/>
  <c r="S2236" i="1" s="1"/>
  <c r="Y2237" i="1"/>
  <c r="W2236" i="1"/>
  <c r="X2237" i="1"/>
  <c r="A2238" i="1"/>
  <c r="Q2237" i="1"/>
  <c r="H2237" i="1"/>
  <c r="V274" i="1"/>
  <c r="C276" i="1"/>
  <c r="P275" i="1"/>
  <c r="V275" i="1" s="1"/>
  <c r="B275" i="1" s="1"/>
  <c r="F2179" i="1"/>
  <c r="G2179" i="1"/>
  <c r="L2179" i="1"/>
  <c r="K2182" i="1"/>
  <c r="I2182" i="1"/>
  <c r="J2182" i="1"/>
  <c r="D2180" i="1"/>
  <c r="E2181" i="1"/>
  <c r="U2181" i="1"/>
  <c r="O2136" i="1"/>
  <c r="N2137" i="1"/>
  <c r="W2237" i="1" l="1"/>
  <c r="X2238" i="1"/>
  <c r="Y2238" i="1"/>
  <c r="R2237" i="1"/>
  <c r="S2237" i="1" s="1"/>
  <c r="Q2238" i="1"/>
  <c r="A2239" i="1"/>
  <c r="H2238" i="1"/>
  <c r="B274" i="1"/>
  <c r="F2180" i="1"/>
  <c r="U2182" i="1"/>
  <c r="C277" i="1"/>
  <c r="P276" i="1"/>
  <c r="V276" i="1" s="1"/>
  <c r="B276" i="1" s="1"/>
  <c r="L2180" i="1"/>
  <c r="G2180" i="1"/>
  <c r="N2138" i="1"/>
  <c r="O2137" i="1"/>
  <c r="E2182" i="1"/>
  <c r="D2181" i="1"/>
  <c r="J2183" i="1"/>
  <c r="I2183" i="1"/>
  <c r="K2183" i="1"/>
  <c r="Q2239" i="1" l="1"/>
  <c r="A2240" i="1"/>
  <c r="H2239" i="1"/>
  <c r="X2239" i="1"/>
  <c r="Y2239" i="1"/>
  <c r="W2238" i="1"/>
  <c r="R2238" i="1"/>
  <c r="S2238" i="1" s="1"/>
  <c r="F2181" i="1"/>
  <c r="P277" i="1"/>
  <c r="V277" i="1" s="1"/>
  <c r="B277" i="1" s="1"/>
  <c r="C278" i="1"/>
  <c r="L2181" i="1"/>
  <c r="D2182" i="1"/>
  <c r="G2181" i="1"/>
  <c r="E2183" i="1"/>
  <c r="U2183" i="1"/>
  <c r="J2184" i="1"/>
  <c r="K2184" i="1"/>
  <c r="I2184" i="1"/>
  <c r="N2139" i="1"/>
  <c r="O2138" i="1"/>
  <c r="Q2240" i="1" l="1"/>
  <c r="A2241" i="1"/>
  <c r="H2240" i="1"/>
  <c r="W2239" i="1"/>
  <c r="X2240" i="1"/>
  <c r="R2239" i="1"/>
  <c r="S2239" i="1" s="1"/>
  <c r="Y2240" i="1"/>
  <c r="F2182" i="1"/>
  <c r="C279" i="1"/>
  <c r="P278" i="1"/>
  <c r="G2182" i="1"/>
  <c r="L2182" i="1"/>
  <c r="N2140" i="1"/>
  <c r="O2139" i="1"/>
  <c r="D2183" i="1"/>
  <c r="U2184" i="1"/>
  <c r="E2184" i="1"/>
  <c r="K2185" i="1"/>
  <c r="I2185" i="1"/>
  <c r="J2185" i="1"/>
  <c r="H2241" i="1" l="1"/>
  <c r="Q2241" i="1"/>
  <c r="A2242" i="1"/>
  <c r="X2241" i="1"/>
  <c r="R2240" i="1"/>
  <c r="S2240" i="1" s="1"/>
  <c r="Y2241" i="1"/>
  <c r="W2240" i="1"/>
  <c r="F2183" i="1"/>
  <c r="V278" i="1"/>
  <c r="P279" i="1"/>
  <c r="V279" i="1" s="1"/>
  <c r="B279" i="1" s="1"/>
  <c r="C280" i="1"/>
  <c r="L2183" i="1"/>
  <c r="G2183" i="1"/>
  <c r="U2185" i="1"/>
  <c r="D2184" i="1"/>
  <c r="J2186" i="1"/>
  <c r="K2186" i="1"/>
  <c r="I2186" i="1"/>
  <c r="E2185" i="1"/>
  <c r="N2141" i="1"/>
  <c r="O2140" i="1"/>
  <c r="R2241" i="1" l="1"/>
  <c r="S2241" i="1" s="1"/>
  <c r="Y2242" i="1"/>
  <c r="X2242" i="1"/>
  <c r="W2241" i="1"/>
  <c r="H2242" i="1"/>
  <c r="Q2242" i="1"/>
  <c r="A2243" i="1"/>
  <c r="F2184" i="1"/>
  <c r="B278" i="1"/>
  <c r="C281" i="1"/>
  <c r="P280" i="1"/>
  <c r="L2184" i="1"/>
  <c r="G2184" i="1"/>
  <c r="E2186" i="1"/>
  <c r="U2186" i="1"/>
  <c r="N2142" i="1"/>
  <c r="O2141" i="1"/>
  <c r="D2185" i="1"/>
  <c r="K2187" i="1"/>
  <c r="J2187" i="1"/>
  <c r="I2187" i="1"/>
  <c r="Y2243" i="1" l="1"/>
  <c r="R2242" i="1"/>
  <c r="S2242" i="1" s="1"/>
  <c r="W2242" i="1"/>
  <c r="X2243" i="1"/>
  <c r="H2243" i="1"/>
  <c r="A2244" i="1"/>
  <c r="Q2243" i="1"/>
  <c r="F2185" i="1"/>
  <c r="V280" i="1"/>
  <c r="E2187" i="1"/>
  <c r="C282" i="1"/>
  <c r="P281" i="1"/>
  <c r="V281" i="1" s="1"/>
  <c r="B281" i="1" s="1"/>
  <c r="U2187" i="1"/>
  <c r="J2188" i="1"/>
  <c r="K2188" i="1"/>
  <c r="I2188" i="1"/>
  <c r="O2142" i="1"/>
  <c r="N2143" i="1"/>
  <c r="L2185" i="1"/>
  <c r="G2185" i="1"/>
  <c r="D2186" i="1"/>
  <c r="Y2244" i="1" l="1"/>
  <c r="R2243" i="1"/>
  <c r="S2243" i="1" s="1"/>
  <c r="X2244" i="1"/>
  <c r="W2243" i="1"/>
  <c r="Q2244" i="1"/>
  <c r="A2245" i="1"/>
  <c r="H2244" i="1"/>
  <c r="F2186" i="1"/>
  <c r="B280" i="1"/>
  <c r="E2188" i="1"/>
  <c r="C283" i="1"/>
  <c r="P282" i="1"/>
  <c r="V282" i="1" s="1"/>
  <c r="B282" i="1" s="1"/>
  <c r="U2188" i="1"/>
  <c r="K2189" i="1"/>
  <c r="J2189" i="1"/>
  <c r="I2189" i="1"/>
  <c r="N2144" i="1"/>
  <c r="O2143" i="1"/>
  <c r="D2187" i="1"/>
  <c r="G2186" i="1"/>
  <c r="L2186" i="1"/>
  <c r="Y2245" i="1" l="1"/>
  <c r="X2245" i="1"/>
  <c r="W2244" i="1"/>
  <c r="R2244" i="1"/>
  <c r="S2244" i="1" s="1"/>
  <c r="Q2245" i="1"/>
  <c r="A2246" i="1"/>
  <c r="H2245" i="1"/>
  <c r="C284" i="1"/>
  <c r="P283" i="1"/>
  <c r="V283" i="1" s="1"/>
  <c r="B283" i="1" s="1"/>
  <c r="N2145" i="1"/>
  <c r="O2144" i="1"/>
  <c r="U2189" i="1"/>
  <c r="E2189" i="1"/>
  <c r="D2188" i="1"/>
  <c r="F2187" i="1"/>
  <c r="G2187" i="1"/>
  <c r="L2187" i="1"/>
  <c r="J2190" i="1"/>
  <c r="I2190" i="1"/>
  <c r="K2190" i="1"/>
  <c r="A2247" i="1" l="1"/>
  <c r="Q2246" i="1"/>
  <c r="H2246" i="1"/>
  <c r="W2245" i="1"/>
  <c r="R2245" i="1"/>
  <c r="S2245" i="1" s="1"/>
  <c r="Y2246" i="1"/>
  <c r="X2246" i="1"/>
  <c r="C285" i="1"/>
  <c r="P284" i="1"/>
  <c r="V284" i="1" s="1"/>
  <c r="B284" i="1" s="1"/>
  <c r="F2188" i="1"/>
  <c r="D2189" i="1"/>
  <c r="J2191" i="1"/>
  <c r="K2191" i="1"/>
  <c r="I2191" i="1"/>
  <c r="E2190" i="1"/>
  <c r="U2190" i="1"/>
  <c r="G2188" i="1"/>
  <c r="L2188" i="1"/>
  <c r="N2146" i="1"/>
  <c r="O2145" i="1"/>
  <c r="X2247" i="1" l="1"/>
  <c r="R2246" i="1"/>
  <c r="S2246" i="1" s="1"/>
  <c r="W2246" i="1"/>
  <c r="Y2247" i="1"/>
  <c r="Q2247" i="1"/>
  <c r="A2248" i="1"/>
  <c r="H2247" i="1"/>
  <c r="F2189" i="1"/>
  <c r="P285" i="1"/>
  <c r="C286" i="1"/>
  <c r="P286" i="1" s="1"/>
  <c r="L2189" i="1"/>
  <c r="K2192" i="1"/>
  <c r="E2191" i="1"/>
  <c r="U2191" i="1"/>
  <c r="N2147" i="1"/>
  <c r="O2146" i="1"/>
  <c r="J2192" i="1"/>
  <c r="I2192" i="1"/>
  <c r="D2190" i="1"/>
  <c r="G2189" i="1"/>
  <c r="Y2248" i="1" l="1"/>
  <c r="W2247" i="1"/>
  <c r="R2247" i="1"/>
  <c r="S2247" i="1" s="1"/>
  <c r="X2248" i="1"/>
  <c r="A2249" i="1"/>
  <c r="Q2248" i="1"/>
  <c r="H2248" i="1"/>
  <c r="V285" i="1"/>
  <c r="F2190" i="1"/>
  <c r="S286" i="1"/>
  <c r="V286" i="1"/>
  <c r="G2190" i="1"/>
  <c r="N2148" i="1"/>
  <c r="O2147" i="1"/>
  <c r="J2193" i="1"/>
  <c r="K2193" i="1"/>
  <c r="I2193" i="1"/>
  <c r="D2191" i="1"/>
  <c r="L2190" i="1"/>
  <c r="U2192" i="1"/>
  <c r="E2192" i="1"/>
  <c r="Y2249" i="1" l="1"/>
  <c r="X2249" i="1"/>
  <c r="R2248" i="1"/>
  <c r="S2248" i="1" s="1"/>
  <c r="W2248" i="1"/>
  <c r="H2249" i="1"/>
  <c r="Q2249" i="1"/>
  <c r="A2250" i="1"/>
  <c r="B285" i="1"/>
  <c r="C287" i="1"/>
  <c r="C288" i="1" s="1"/>
  <c r="B286" i="1"/>
  <c r="F2191" i="1"/>
  <c r="W286" i="1"/>
  <c r="K2194" i="1"/>
  <c r="J2194" i="1"/>
  <c r="I2194" i="1"/>
  <c r="D2192" i="1"/>
  <c r="E2193" i="1"/>
  <c r="U2193" i="1"/>
  <c r="L2191" i="1"/>
  <c r="G2191" i="1"/>
  <c r="N2149" i="1"/>
  <c r="O2148" i="1"/>
  <c r="X2250" i="1" l="1"/>
  <c r="Y2250" i="1"/>
  <c r="W2249" i="1"/>
  <c r="R2249" i="1"/>
  <c r="S2249" i="1" s="1"/>
  <c r="H2250" i="1"/>
  <c r="A2251" i="1"/>
  <c r="Q2250" i="1"/>
  <c r="P287" i="1"/>
  <c r="F2192" i="1"/>
  <c r="C289" i="1"/>
  <c r="P288" i="1"/>
  <c r="V288" i="1" s="1"/>
  <c r="B288" i="1" s="1"/>
  <c r="L2192" i="1"/>
  <c r="K2195" i="1"/>
  <c r="J2195" i="1"/>
  <c r="I2195" i="1"/>
  <c r="D2193" i="1"/>
  <c r="N2150" i="1"/>
  <c r="O2149" i="1"/>
  <c r="G2192" i="1"/>
  <c r="E2194" i="1"/>
  <c r="U2194" i="1"/>
  <c r="R2250" i="1" l="1"/>
  <c r="S2250" i="1" s="1"/>
  <c r="W2250" i="1"/>
  <c r="X2251" i="1"/>
  <c r="Y2251" i="1"/>
  <c r="Q2251" i="1"/>
  <c r="H2251" i="1"/>
  <c r="A2252" i="1"/>
  <c r="V287" i="1"/>
  <c r="F2193" i="1"/>
  <c r="L2193" i="1"/>
  <c r="C290" i="1"/>
  <c r="P289" i="1"/>
  <c r="V289" i="1" s="1"/>
  <c r="B289" i="1" s="1"/>
  <c r="G2193" i="1"/>
  <c r="D2194" i="1"/>
  <c r="K2196" i="1"/>
  <c r="J2196" i="1"/>
  <c r="I2196" i="1"/>
  <c r="N2151" i="1"/>
  <c r="O2150" i="1"/>
  <c r="E2195" i="1"/>
  <c r="U2195" i="1"/>
  <c r="Q2252" i="1" l="1"/>
  <c r="A2253" i="1"/>
  <c r="H2252" i="1"/>
  <c r="W2251" i="1"/>
  <c r="Y2252" i="1"/>
  <c r="R2251" i="1"/>
  <c r="S2251" i="1" s="1"/>
  <c r="X2252" i="1"/>
  <c r="F2194" i="1"/>
  <c r="B287" i="1"/>
  <c r="U2196" i="1"/>
  <c r="C291" i="1"/>
  <c r="P290" i="1"/>
  <c r="V290" i="1" s="1"/>
  <c r="B290" i="1" s="1"/>
  <c r="E2196" i="1"/>
  <c r="G2194" i="1"/>
  <c r="L2194" i="1"/>
  <c r="D2195" i="1"/>
  <c r="F2195" i="1" s="1"/>
  <c r="I2197" i="1"/>
  <c r="K2197" i="1"/>
  <c r="J2197" i="1"/>
  <c r="N2152" i="1"/>
  <c r="O2151" i="1"/>
  <c r="A2254" i="1" l="1"/>
  <c r="H2253" i="1"/>
  <c r="Q2253" i="1"/>
  <c r="X2253" i="1"/>
  <c r="W2252" i="1"/>
  <c r="Y2253" i="1"/>
  <c r="R2252" i="1"/>
  <c r="S2252" i="1" s="1"/>
  <c r="C292" i="1"/>
  <c r="P291" i="1"/>
  <c r="V291" i="1" s="1"/>
  <c r="B291" i="1" s="1"/>
  <c r="L2195" i="1"/>
  <c r="G2195" i="1"/>
  <c r="I2198" i="1"/>
  <c r="J2198" i="1"/>
  <c r="N2153" i="1"/>
  <c r="O2152" i="1"/>
  <c r="K2198" i="1"/>
  <c r="U2197" i="1"/>
  <c r="E2197" i="1"/>
  <c r="D2196" i="1"/>
  <c r="W2253" i="1" l="1"/>
  <c r="Y2254" i="1"/>
  <c r="X2254" i="1"/>
  <c r="R2253" i="1"/>
  <c r="S2253" i="1" s="1"/>
  <c r="Q2254" i="1"/>
  <c r="A2255" i="1"/>
  <c r="H2254" i="1"/>
  <c r="C293" i="1"/>
  <c r="P292" i="1"/>
  <c r="U2198" i="1"/>
  <c r="F2196" i="1"/>
  <c r="L2196" i="1"/>
  <c r="G2196" i="1"/>
  <c r="I2199" i="1"/>
  <c r="J2199" i="1"/>
  <c r="K2199" i="1"/>
  <c r="D2197" i="1"/>
  <c r="G2197" i="1" s="1"/>
  <c r="E2198" i="1"/>
  <c r="N2154" i="1"/>
  <c r="O2153" i="1"/>
  <c r="Y2255" i="1" l="1"/>
  <c r="R2254" i="1"/>
  <c r="S2254" i="1" s="1"/>
  <c r="W2254" i="1"/>
  <c r="X2255" i="1"/>
  <c r="A2256" i="1"/>
  <c r="Q2255" i="1"/>
  <c r="H2255" i="1"/>
  <c r="V292" i="1"/>
  <c r="C294" i="1"/>
  <c r="P293" i="1"/>
  <c r="V293" i="1" s="1"/>
  <c r="B293" i="1" s="1"/>
  <c r="J2200" i="1"/>
  <c r="D2198" i="1"/>
  <c r="G2198" i="1" s="1"/>
  <c r="U2199" i="1"/>
  <c r="E2199" i="1"/>
  <c r="N2155" i="1"/>
  <c r="O2154" i="1"/>
  <c r="L2197" i="1"/>
  <c r="F2197" i="1"/>
  <c r="I2200" i="1"/>
  <c r="K2200" i="1"/>
  <c r="X2256" i="1" l="1"/>
  <c r="W2255" i="1"/>
  <c r="Y2256" i="1"/>
  <c r="R2255" i="1"/>
  <c r="S2255" i="1" s="1"/>
  <c r="A2257" i="1"/>
  <c r="Q2256" i="1"/>
  <c r="H2256" i="1"/>
  <c r="B292" i="1"/>
  <c r="C295" i="1"/>
  <c r="P294" i="1"/>
  <c r="V294" i="1" s="1"/>
  <c r="B294" i="1" s="1"/>
  <c r="L2198" i="1"/>
  <c r="I2201" i="1"/>
  <c r="J2201" i="1"/>
  <c r="K2201" i="1"/>
  <c r="N2156" i="1"/>
  <c r="O2155" i="1"/>
  <c r="D2199" i="1"/>
  <c r="G2199" i="1" s="1"/>
  <c r="E2200" i="1"/>
  <c r="U2200" i="1"/>
  <c r="F2198" i="1"/>
  <c r="W2256" i="1" l="1"/>
  <c r="X2257" i="1"/>
  <c r="Y2257" i="1"/>
  <c r="R2256" i="1"/>
  <c r="S2256" i="1" s="1"/>
  <c r="A2258" i="1"/>
  <c r="Q2257" i="1"/>
  <c r="H2257" i="1"/>
  <c r="H2258" i="1" s="1"/>
  <c r="C296" i="1"/>
  <c r="P295" i="1"/>
  <c r="V295" i="1" s="1"/>
  <c r="B295" i="1" s="1"/>
  <c r="O2156" i="1"/>
  <c r="N2157" i="1"/>
  <c r="K2202" i="1"/>
  <c r="J2202" i="1"/>
  <c r="I2202" i="1"/>
  <c r="F2199" i="1"/>
  <c r="E2201" i="1"/>
  <c r="U2201" i="1"/>
  <c r="D2200" i="1"/>
  <c r="L2200" i="1" s="1"/>
  <c r="L2199" i="1"/>
  <c r="X2258" i="1" l="1"/>
  <c r="R2257" i="1"/>
  <c r="S2257" i="1" s="1"/>
  <c r="W2257" i="1"/>
  <c r="Y2258" i="1"/>
  <c r="A2259" i="1"/>
  <c r="Q2258" i="1"/>
  <c r="C297" i="1"/>
  <c r="P296" i="1"/>
  <c r="V296" i="1" s="1"/>
  <c r="B296" i="1" s="1"/>
  <c r="G2200" i="1"/>
  <c r="F2200" i="1"/>
  <c r="U2202" i="1"/>
  <c r="E2202" i="1"/>
  <c r="N2158" i="1"/>
  <c r="O2157" i="1"/>
  <c r="J2203" i="1"/>
  <c r="K2203" i="1"/>
  <c r="I2203" i="1"/>
  <c r="D2201" i="1"/>
  <c r="A2260" i="1" l="1"/>
  <c r="Q2259" i="1"/>
  <c r="H2259" i="1"/>
  <c r="H2260" i="1" s="1"/>
  <c r="Y2259" i="1"/>
  <c r="Y2260" i="1" s="1"/>
  <c r="W2258" i="1"/>
  <c r="R2258" i="1"/>
  <c r="S2258" i="1" s="1"/>
  <c r="X2259" i="1"/>
  <c r="X2260" i="1" s="1"/>
  <c r="F2201" i="1"/>
  <c r="C298" i="1"/>
  <c r="P297" i="1"/>
  <c r="V297" i="1" s="1"/>
  <c r="B297" i="1" s="1"/>
  <c r="G2201" i="1"/>
  <c r="L2201" i="1"/>
  <c r="U2203" i="1"/>
  <c r="D2202" i="1"/>
  <c r="N2159" i="1"/>
  <c r="O2158" i="1"/>
  <c r="J2204" i="1"/>
  <c r="K2204" i="1"/>
  <c r="I2204" i="1"/>
  <c r="E2203" i="1"/>
  <c r="W2259" i="1" l="1"/>
  <c r="R2259" i="1"/>
  <c r="S2259" i="1" s="1"/>
  <c r="A2261" i="1"/>
  <c r="Q2260" i="1"/>
  <c r="F2202" i="1"/>
  <c r="P298" i="1"/>
  <c r="V298" i="1" s="1"/>
  <c r="B298" i="1" s="1"/>
  <c r="C299" i="1"/>
  <c r="G2202" i="1"/>
  <c r="L2202" i="1"/>
  <c r="N2160" i="1"/>
  <c r="O2159" i="1"/>
  <c r="D2203" i="1"/>
  <c r="J2205" i="1"/>
  <c r="I2205" i="1"/>
  <c r="K2205" i="1"/>
  <c r="E2204" i="1"/>
  <c r="U2204" i="1"/>
  <c r="R2260" i="1" l="1"/>
  <c r="S2260" i="1" s="1"/>
  <c r="W2260" i="1"/>
  <c r="X2261" i="1"/>
  <c r="A2262" i="1"/>
  <c r="Q2261" i="1"/>
  <c r="H2261" i="1"/>
  <c r="H2262" i="1" s="1"/>
  <c r="Y2261" i="1"/>
  <c r="Y2262" i="1" s="1"/>
  <c r="F2203" i="1"/>
  <c r="C300" i="1"/>
  <c r="P299" i="1"/>
  <c r="L2203" i="1"/>
  <c r="G2203" i="1"/>
  <c r="D2204" i="1"/>
  <c r="U2205" i="1"/>
  <c r="E2205" i="1"/>
  <c r="J2206" i="1"/>
  <c r="I2206" i="1"/>
  <c r="K2206" i="1"/>
  <c r="N2161" i="1"/>
  <c r="O2160" i="1"/>
  <c r="A2263" i="1" l="1"/>
  <c r="Q2262" i="1"/>
  <c r="Y2263" i="1" s="1"/>
  <c r="X2262" i="1"/>
  <c r="X2263" i="1" s="1"/>
  <c r="W2261" i="1"/>
  <c r="R2261" i="1"/>
  <c r="S2261" i="1" s="1"/>
  <c r="F2204" i="1"/>
  <c r="V299" i="1"/>
  <c r="C301" i="1"/>
  <c r="P300" i="1"/>
  <c r="V300" i="1" s="1"/>
  <c r="B300" i="1" s="1"/>
  <c r="L2204" i="1"/>
  <c r="G2204" i="1"/>
  <c r="D2205" i="1"/>
  <c r="N2162" i="1"/>
  <c r="O2161" i="1"/>
  <c r="E2206" i="1"/>
  <c r="U2206" i="1"/>
  <c r="K2207" i="1"/>
  <c r="I2207" i="1"/>
  <c r="J2207" i="1"/>
  <c r="A2264" i="1" l="1"/>
  <c r="Q2263" i="1"/>
  <c r="X2264" i="1"/>
  <c r="R2262" i="1"/>
  <c r="S2262" i="1" s="1"/>
  <c r="W2262" i="1"/>
  <c r="H2263" i="1"/>
  <c r="H2264" i="1" s="1"/>
  <c r="F2205" i="1"/>
  <c r="B299" i="1"/>
  <c r="C302" i="1"/>
  <c r="P301" i="1"/>
  <c r="V301" i="1" s="1"/>
  <c r="B301" i="1" s="1"/>
  <c r="L2205" i="1"/>
  <c r="G2205" i="1"/>
  <c r="U2207" i="1"/>
  <c r="K2208" i="1"/>
  <c r="I2208" i="1"/>
  <c r="J2208" i="1"/>
  <c r="E2207" i="1"/>
  <c r="D2206" i="1"/>
  <c r="N2163" i="1"/>
  <c r="O2162" i="1"/>
  <c r="R2263" i="1" l="1"/>
  <c r="S2263" i="1" s="1"/>
  <c r="W2263" i="1"/>
  <c r="A2265" i="1"/>
  <c r="Q2264" i="1"/>
  <c r="Y2264" i="1"/>
  <c r="F2206" i="1"/>
  <c r="U2208" i="1"/>
  <c r="C303" i="1"/>
  <c r="P302" i="1"/>
  <c r="V302" i="1" s="1"/>
  <c r="B302" i="1" s="1"/>
  <c r="D2207" i="1"/>
  <c r="K2209" i="1"/>
  <c r="J2209" i="1"/>
  <c r="I2209" i="1"/>
  <c r="N2164" i="1"/>
  <c r="O2163" i="1"/>
  <c r="L2206" i="1"/>
  <c r="G2206" i="1"/>
  <c r="E2208" i="1"/>
  <c r="Y2265" i="1" l="1"/>
  <c r="R2264" i="1"/>
  <c r="S2264" i="1" s="1"/>
  <c r="W2264" i="1"/>
  <c r="A2266" i="1"/>
  <c r="H2265" i="1"/>
  <c r="Q2265" i="1"/>
  <c r="X2265" i="1"/>
  <c r="F2207" i="1"/>
  <c r="U2209" i="1"/>
  <c r="C304" i="1"/>
  <c r="P303" i="1"/>
  <c r="V303" i="1" s="1"/>
  <c r="B303" i="1" s="1"/>
  <c r="G2207" i="1"/>
  <c r="L2207" i="1"/>
  <c r="E2209" i="1"/>
  <c r="J2210" i="1"/>
  <c r="K2210" i="1"/>
  <c r="I2210" i="1"/>
  <c r="D2208" i="1"/>
  <c r="N2165" i="1"/>
  <c r="O2164" i="1"/>
  <c r="Y2266" i="1" l="1"/>
  <c r="R2265" i="1"/>
  <c r="X2266" i="1"/>
  <c r="H2266" i="1"/>
  <c r="A2267" i="1"/>
  <c r="Q2266" i="1"/>
  <c r="F2208" i="1"/>
  <c r="C305" i="1"/>
  <c r="P304" i="1"/>
  <c r="V304" i="1" s="1"/>
  <c r="B304" i="1" s="1"/>
  <c r="K2211" i="1"/>
  <c r="J2211" i="1"/>
  <c r="I2211" i="1"/>
  <c r="N2166" i="1"/>
  <c r="O2165" i="1"/>
  <c r="U2210" i="1"/>
  <c r="E2210" i="1"/>
  <c r="G2208" i="1"/>
  <c r="L2208" i="1"/>
  <c r="D2209" i="1"/>
  <c r="X2267" i="1" l="1"/>
  <c r="H2267" i="1"/>
  <c r="A2268" i="1"/>
  <c r="Q2267" i="1"/>
  <c r="F2209" i="1"/>
  <c r="R2266" i="1"/>
  <c r="S2266" i="1" s="1"/>
  <c r="W2266" i="1"/>
  <c r="Y2267" i="1"/>
  <c r="Y2268" i="1" s="1"/>
  <c r="C306" i="1"/>
  <c r="P305" i="1"/>
  <c r="V305" i="1" s="1"/>
  <c r="B305" i="1" s="1"/>
  <c r="G2209" i="1"/>
  <c r="N2167" i="1"/>
  <c r="O2166" i="1"/>
  <c r="L2209" i="1"/>
  <c r="D2210" i="1"/>
  <c r="F2210" i="1" s="1"/>
  <c r="J2212" i="1"/>
  <c r="I2212" i="1"/>
  <c r="K2212" i="1"/>
  <c r="U2211" i="1"/>
  <c r="E2211" i="1"/>
  <c r="W2267" i="1" l="1"/>
  <c r="R2267" i="1"/>
  <c r="S2267" i="1" s="1"/>
  <c r="H2268" i="1"/>
  <c r="A2269" i="1"/>
  <c r="Q2268" i="1"/>
  <c r="X2268" i="1"/>
  <c r="X2269" i="1" s="1"/>
  <c r="C307" i="1"/>
  <c r="P306" i="1"/>
  <c r="G2210" i="1"/>
  <c r="D2211" i="1"/>
  <c r="F2211" i="1" s="1"/>
  <c r="L2210" i="1"/>
  <c r="E2212" i="1"/>
  <c r="U2212" i="1"/>
  <c r="N2168" i="1"/>
  <c r="O2167" i="1"/>
  <c r="J2213" i="1"/>
  <c r="I2213" i="1"/>
  <c r="K2213" i="1"/>
  <c r="W2268" i="1" l="1"/>
  <c r="R2268" i="1"/>
  <c r="S2268" i="1" s="1"/>
  <c r="H2269" i="1"/>
  <c r="A2270" i="1"/>
  <c r="Q2269" i="1"/>
  <c r="Y2269" i="1"/>
  <c r="V306" i="1"/>
  <c r="C308" i="1"/>
  <c r="P307" i="1"/>
  <c r="V307" i="1" s="1"/>
  <c r="B307" i="1" s="1"/>
  <c r="G2211" i="1"/>
  <c r="L2211" i="1"/>
  <c r="D2212" i="1"/>
  <c r="F2212" i="1" s="1"/>
  <c r="E2213" i="1"/>
  <c r="U2213" i="1"/>
  <c r="N2169" i="1"/>
  <c r="O2168" i="1"/>
  <c r="I2214" i="1"/>
  <c r="K2214" i="1"/>
  <c r="J2214" i="1"/>
  <c r="Y2270" i="1" l="1"/>
  <c r="R2269" i="1"/>
  <c r="S2269" i="1" s="1"/>
  <c r="W2269" i="1"/>
  <c r="H2270" i="1"/>
  <c r="A2271" i="1"/>
  <c r="Q2270" i="1"/>
  <c r="X2270" i="1"/>
  <c r="B306" i="1"/>
  <c r="C309" i="1"/>
  <c r="P308" i="1"/>
  <c r="V308" i="1" s="1"/>
  <c r="B308" i="1" s="1"/>
  <c r="G2212" i="1"/>
  <c r="L2212" i="1"/>
  <c r="K2215" i="1"/>
  <c r="J2215" i="1"/>
  <c r="I2215" i="1"/>
  <c r="D2213" i="1"/>
  <c r="F2213" i="1" s="1"/>
  <c r="E2214" i="1"/>
  <c r="U2214" i="1"/>
  <c r="N2170" i="1"/>
  <c r="O2169" i="1"/>
  <c r="X2271" i="1" l="1"/>
  <c r="H2271" i="1"/>
  <c r="A2272" i="1"/>
  <c r="Q2271" i="1"/>
  <c r="R2270" i="1"/>
  <c r="S2270" i="1" s="1"/>
  <c r="W2270" i="1"/>
  <c r="Y2271" i="1"/>
  <c r="Y2272" i="1" s="1"/>
  <c r="C310" i="1"/>
  <c r="P309" i="1"/>
  <c r="L2213" i="1"/>
  <c r="G2213" i="1"/>
  <c r="J2216" i="1"/>
  <c r="K2216" i="1"/>
  <c r="I2216" i="1"/>
  <c r="N2171" i="1"/>
  <c r="O2170" i="1"/>
  <c r="D2214" i="1"/>
  <c r="F2214" i="1" s="1"/>
  <c r="E2215" i="1"/>
  <c r="U2215" i="1"/>
  <c r="W2271" i="1" l="1"/>
  <c r="R2271" i="1"/>
  <c r="S2271" i="1" s="1"/>
  <c r="H2272" i="1"/>
  <c r="A2273" i="1"/>
  <c r="Q2272" i="1"/>
  <c r="X2272" i="1"/>
  <c r="X2273" i="1" s="1"/>
  <c r="V309" i="1"/>
  <c r="C311" i="1"/>
  <c r="P310" i="1"/>
  <c r="V310" i="1" s="1"/>
  <c r="B310" i="1" s="1"/>
  <c r="G2214" i="1"/>
  <c r="L2214" i="1"/>
  <c r="N2172" i="1"/>
  <c r="O2171" i="1"/>
  <c r="D2215" i="1"/>
  <c r="F2215" i="1" s="1"/>
  <c r="J2217" i="1"/>
  <c r="K2217" i="1"/>
  <c r="I2217" i="1"/>
  <c r="U2216" i="1"/>
  <c r="E2216" i="1"/>
  <c r="W2272" i="1" l="1"/>
  <c r="R2272" i="1"/>
  <c r="S2272" i="1" s="1"/>
  <c r="H2273" i="1"/>
  <c r="A2274" i="1"/>
  <c r="Q2273" i="1"/>
  <c r="Y2273" i="1"/>
  <c r="B309" i="1"/>
  <c r="C312" i="1"/>
  <c r="P311" i="1"/>
  <c r="V311" i="1" s="1"/>
  <c r="B311" i="1" s="1"/>
  <c r="U2217" i="1"/>
  <c r="E2217" i="1"/>
  <c r="D2216" i="1"/>
  <c r="F2216" i="1" s="1"/>
  <c r="G2215" i="1"/>
  <c r="N2173" i="1"/>
  <c r="O2172" i="1"/>
  <c r="L2215" i="1"/>
  <c r="K2218" i="1"/>
  <c r="J2218" i="1"/>
  <c r="I2218" i="1"/>
  <c r="A2275" i="1" l="1"/>
  <c r="H2274" i="1"/>
  <c r="Q2274" i="1"/>
  <c r="R2273" i="1"/>
  <c r="S2273" i="1" s="1"/>
  <c r="W2273" i="1"/>
  <c r="Y2274" i="1"/>
  <c r="Y2275" i="1" s="1"/>
  <c r="X2274" i="1"/>
  <c r="X2275" i="1" s="1"/>
  <c r="C313" i="1"/>
  <c r="P312" i="1"/>
  <c r="V312" i="1" s="1"/>
  <c r="B312" i="1" s="1"/>
  <c r="G2216" i="1"/>
  <c r="U2218" i="1"/>
  <c r="L2216" i="1"/>
  <c r="O2173" i="1"/>
  <c r="N2174" i="1"/>
  <c r="K2219" i="1"/>
  <c r="J2219" i="1"/>
  <c r="I2219" i="1"/>
  <c r="E2218" i="1"/>
  <c r="D2217" i="1"/>
  <c r="F2217" i="1" s="1"/>
  <c r="R2274" i="1" l="1"/>
  <c r="S2274" i="1" s="1"/>
  <c r="W2274" i="1"/>
  <c r="H2275" i="1"/>
  <c r="A2276" i="1"/>
  <c r="Q2275" i="1"/>
  <c r="X2276" i="1" s="1"/>
  <c r="C314" i="1"/>
  <c r="P313" i="1"/>
  <c r="U2219" i="1"/>
  <c r="E2219" i="1"/>
  <c r="G2217" i="1"/>
  <c r="L2217" i="1"/>
  <c r="J2220" i="1"/>
  <c r="K2220" i="1"/>
  <c r="I2220" i="1"/>
  <c r="N2175" i="1"/>
  <c r="O2174" i="1"/>
  <c r="D2218" i="1"/>
  <c r="F2218" i="1" s="1"/>
  <c r="W2275" i="1" l="1"/>
  <c r="R2275" i="1"/>
  <c r="S2275" i="1" s="1"/>
  <c r="A2277" i="1"/>
  <c r="H2276" i="1"/>
  <c r="Q2276" i="1"/>
  <c r="Y2276" i="1"/>
  <c r="V313" i="1"/>
  <c r="P314" i="1"/>
  <c r="V314" i="1" s="1"/>
  <c r="B314" i="1" s="1"/>
  <c r="C315" i="1"/>
  <c r="D2219" i="1"/>
  <c r="L2219" i="1" s="1"/>
  <c r="G2218" i="1"/>
  <c r="L2218" i="1"/>
  <c r="N2176" i="1"/>
  <c r="O2175" i="1"/>
  <c r="E2220" i="1"/>
  <c r="U2220" i="1"/>
  <c r="I2221" i="1"/>
  <c r="J2221" i="1"/>
  <c r="K2221" i="1"/>
  <c r="W2276" i="1" l="1"/>
  <c r="R2276" i="1"/>
  <c r="S2276" i="1" s="1"/>
  <c r="A2278" i="1"/>
  <c r="H2277" i="1"/>
  <c r="Q2277" i="1"/>
  <c r="Y2277" i="1"/>
  <c r="X2277" i="1"/>
  <c r="X2278" i="1" s="1"/>
  <c r="B313" i="1"/>
  <c r="G2219" i="1"/>
  <c r="P315" i="1"/>
  <c r="C316" i="1"/>
  <c r="P316" i="1" s="1"/>
  <c r="F2219" i="1"/>
  <c r="J2222" i="1"/>
  <c r="K2222" i="1"/>
  <c r="I2222" i="1"/>
  <c r="D2220" i="1"/>
  <c r="L2220" i="1" s="1"/>
  <c r="E2221" i="1"/>
  <c r="U2221" i="1"/>
  <c r="N2177" i="1"/>
  <c r="O2176" i="1"/>
  <c r="R2277" i="1" l="1"/>
  <c r="S2277" i="1" s="1"/>
  <c r="W2277" i="1"/>
  <c r="Y2278" i="1"/>
  <c r="H2278" i="1"/>
  <c r="A2279" i="1"/>
  <c r="Q2278" i="1"/>
  <c r="V315" i="1"/>
  <c r="V316" i="1"/>
  <c r="S316" i="1"/>
  <c r="E2222" i="1"/>
  <c r="F2220" i="1"/>
  <c r="G2220" i="1"/>
  <c r="U2222" i="1"/>
  <c r="J2223" i="1"/>
  <c r="K2223" i="1"/>
  <c r="I2223" i="1"/>
  <c r="N2178" i="1"/>
  <c r="O2177" i="1"/>
  <c r="D2221" i="1"/>
  <c r="W2278" i="1" l="1"/>
  <c r="R2278" i="1"/>
  <c r="S2278" i="1" s="1"/>
  <c r="H2279" i="1"/>
  <c r="A2280" i="1"/>
  <c r="Q2279" i="1"/>
  <c r="Y2279" i="1"/>
  <c r="X2279" i="1"/>
  <c r="X2280" i="1" s="1"/>
  <c r="B315" i="1"/>
  <c r="B316" i="1"/>
  <c r="W316" i="1"/>
  <c r="F2221" i="1"/>
  <c r="C317" i="1"/>
  <c r="C318" i="1" s="1"/>
  <c r="L2221" i="1"/>
  <c r="D2222" i="1"/>
  <c r="G2221" i="1"/>
  <c r="N2179" i="1"/>
  <c r="O2178" i="1"/>
  <c r="J2224" i="1"/>
  <c r="K2224" i="1"/>
  <c r="I2224" i="1"/>
  <c r="E2223" i="1"/>
  <c r="U2223" i="1"/>
  <c r="Y2280" i="1" l="1"/>
  <c r="A2281" i="1"/>
  <c r="H2280" i="1"/>
  <c r="Q2280" i="1"/>
  <c r="W2279" i="1"/>
  <c r="R2279" i="1"/>
  <c r="S2279" i="1" s="1"/>
  <c r="P317" i="1"/>
  <c r="C319" i="1"/>
  <c r="P318" i="1"/>
  <c r="V318" i="1" s="1"/>
  <c r="B318" i="1" s="1"/>
  <c r="F2222" i="1"/>
  <c r="G2222" i="1"/>
  <c r="L2222" i="1"/>
  <c r="E2224" i="1"/>
  <c r="U2224" i="1"/>
  <c r="D2223" i="1"/>
  <c r="J2225" i="1"/>
  <c r="I2225" i="1"/>
  <c r="K2225" i="1"/>
  <c r="N2180" i="1"/>
  <c r="O2179" i="1"/>
  <c r="S436" i="1"/>
  <c r="W2280" i="1" l="1"/>
  <c r="R2280" i="1"/>
  <c r="S2280" i="1" s="1"/>
  <c r="H2281" i="1"/>
  <c r="A2282" i="1"/>
  <c r="Q2281" i="1"/>
  <c r="Y2281" i="1"/>
  <c r="X2281" i="1"/>
  <c r="X2282" i="1" s="1"/>
  <c r="V317" i="1"/>
  <c r="F2223" i="1"/>
  <c r="C320" i="1"/>
  <c r="P319" i="1"/>
  <c r="V319" i="1" s="1"/>
  <c r="B319" i="1" s="1"/>
  <c r="L2223" i="1"/>
  <c r="J2226" i="1"/>
  <c r="I2226" i="1"/>
  <c r="K2226" i="1"/>
  <c r="N2181" i="1"/>
  <c r="O2180" i="1"/>
  <c r="G2223" i="1"/>
  <c r="E2225" i="1"/>
  <c r="U2225" i="1"/>
  <c r="D2224" i="1"/>
  <c r="W436" i="1"/>
  <c r="W2281" i="1" l="1"/>
  <c r="R2281" i="1"/>
  <c r="S2281" i="1" s="1"/>
  <c r="Y2282" i="1"/>
  <c r="H2282" i="1"/>
  <c r="A2283" i="1"/>
  <c r="Q2282" i="1"/>
  <c r="B317" i="1"/>
  <c r="F2224" i="1"/>
  <c r="C321" i="1"/>
  <c r="P320" i="1"/>
  <c r="L2224" i="1"/>
  <c r="G2224" i="1"/>
  <c r="N2182" i="1"/>
  <c r="O2181" i="1"/>
  <c r="E2226" i="1"/>
  <c r="U2226" i="1"/>
  <c r="D2225" i="1"/>
  <c r="K2227" i="1"/>
  <c r="J2227" i="1"/>
  <c r="I2227" i="1"/>
  <c r="R2282" i="1" l="1"/>
  <c r="S2282" i="1" s="1"/>
  <c r="W2282" i="1"/>
  <c r="A2284" i="1"/>
  <c r="H2283" i="1"/>
  <c r="Q2283" i="1"/>
  <c r="Y2283" i="1"/>
  <c r="X2283" i="1"/>
  <c r="X2284" i="1" s="1"/>
  <c r="V320" i="1"/>
  <c r="F2225" i="1"/>
  <c r="P321" i="1"/>
  <c r="V321" i="1" s="1"/>
  <c r="B321" i="1" s="1"/>
  <c r="C322" i="1"/>
  <c r="D2226" i="1"/>
  <c r="K2228" i="1"/>
  <c r="J2228" i="1"/>
  <c r="I2228" i="1"/>
  <c r="U2227" i="1"/>
  <c r="E2227" i="1"/>
  <c r="N2183" i="1"/>
  <c r="O2182" i="1"/>
  <c r="L2225" i="1"/>
  <c r="G2225" i="1"/>
  <c r="R2283" i="1" l="1"/>
  <c r="S2283" i="1" s="1"/>
  <c r="W2283" i="1"/>
  <c r="A2285" i="1"/>
  <c r="H2284" i="1"/>
  <c r="Q2284" i="1"/>
  <c r="X2285" i="1" s="1"/>
  <c r="Y2284" i="1"/>
  <c r="B320" i="1"/>
  <c r="F2226" i="1"/>
  <c r="C323" i="1"/>
  <c r="P322" i="1"/>
  <c r="V322" i="1" s="1"/>
  <c r="B322" i="1" s="1"/>
  <c r="L2226" i="1"/>
  <c r="G2226" i="1"/>
  <c r="J2229" i="1"/>
  <c r="K2229" i="1"/>
  <c r="I2229" i="1"/>
  <c r="U2228" i="1"/>
  <c r="E2228" i="1"/>
  <c r="N2184" i="1"/>
  <c r="O2183" i="1"/>
  <c r="D2227" i="1"/>
  <c r="Y2285" i="1" l="1"/>
  <c r="R2284" i="1"/>
  <c r="S2284" i="1" s="1"/>
  <c r="W2284" i="1"/>
  <c r="A2286" i="1"/>
  <c r="H2285" i="1"/>
  <c r="Q2285" i="1"/>
  <c r="F2227" i="1"/>
  <c r="C324" i="1"/>
  <c r="P323" i="1"/>
  <c r="V323" i="1" s="1"/>
  <c r="B323" i="1" s="1"/>
  <c r="G2227" i="1"/>
  <c r="D2228" i="1"/>
  <c r="J2230" i="1"/>
  <c r="K2230" i="1"/>
  <c r="I2230" i="1"/>
  <c r="L2227" i="1"/>
  <c r="U2229" i="1"/>
  <c r="E2229" i="1"/>
  <c r="N2185" i="1"/>
  <c r="O2184" i="1"/>
  <c r="H2286" i="1" l="1"/>
  <c r="A2287" i="1"/>
  <c r="Q2286" i="1"/>
  <c r="R2285" i="1"/>
  <c r="S2285" i="1" s="1"/>
  <c r="W2285" i="1"/>
  <c r="Y2286" i="1"/>
  <c r="X2286" i="1"/>
  <c r="X2287" i="1" s="1"/>
  <c r="F2228" i="1"/>
  <c r="P324" i="1"/>
  <c r="V324" i="1" s="1"/>
  <c r="B324" i="1" s="1"/>
  <c r="C325" i="1"/>
  <c r="L2228" i="1"/>
  <c r="K2231" i="1"/>
  <c r="J2231" i="1"/>
  <c r="I2231" i="1"/>
  <c r="N2186" i="1"/>
  <c r="O2185" i="1"/>
  <c r="E2230" i="1"/>
  <c r="U2230" i="1"/>
  <c r="D2229" i="1"/>
  <c r="G2228" i="1"/>
  <c r="W2286" i="1" l="1"/>
  <c r="R2286" i="1"/>
  <c r="S2286" i="1" s="1"/>
  <c r="Y2287" i="1"/>
  <c r="A2288" i="1"/>
  <c r="H2287" i="1"/>
  <c r="Q2287" i="1"/>
  <c r="X2288" i="1" s="1"/>
  <c r="F2229" i="1"/>
  <c r="C326" i="1"/>
  <c r="P325" i="1"/>
  <c r="V325" i="1" s="1"/>
  <c r="B325" i="1" s="1"/>
  <c r="L2229" i="1"/>
  <c r="G2229" i="1"/>
  <c r="D2230" i="1"/>
  <c r="N2187" i="1"/>
  <c r="O2186" i="1"/>
  <c r="J2232" i="1"/>
  <c r="I2232" i="1"/>
  <c r="K2232" i="1"/>
  <c r="U2231" i="1"/>
  <c r="E2231" i="1"/>
  <c r="W2287" i="1" l="1"/>
  <c r="R2287" i="1"/>
  <c r="S2287" i="1" s="1"/>
  <c r="A2289" i="1"/>
  <c r="H2288" i="1"/>
  <c r="Q2288" i="1"/>
  <c r="Y2288" i="1"/>
  <c r="F2230" i="1"/>
  <c r="C327" i="1"/>
  <c r="P326" i="1"/>
  <c r="V326" i="1" s="1"/>
  <c r="B326" i="1" s="1"/>
  <c r="G2230" i="1"/>
  <c r="K2233" i="1"/>
  <c r="I2233" i="1"/>
  <c r="J2233" i="1"/>
  <c r="D2231" i="1"/>
  <c r="N2188" i="1"/>
  <c r="O2187" i="1"/>
  <c r="E2232" i="1"/>
  <c r="U2232" i="1"/>
  <c r="L2230" i="1"/>
  <c r="Y2289" i="1" l="1"/>
  <c r="W2288" i="1"/>
  <c r="R2288" i="1"/>
  <c r="S2288" i="1" s="1"/>
  <c r="H2289" i="1"/>
  <c r="A2290" i="1"/>
  <c r="Q2289" i="1"/>
  <c r="X2289" i="1"/>
  <c r="F2231" i="1"/>
  <c r="U2233" i="1"/>
  <c r="C328" i="1"/>
  <c r="P327" i="1"/>
  <c r="L2231" i="1"/>
  <c r="G2231" i="1"/>
  <c r="D2232" i="1"/>
  <c r="J2234" i="1"/>
  <c r="K2234" i="1"/>
  <c r="I2234" i="1"/>
  <c r="N2189" i="1"/>
  <c r="O2188" i="1"/>
  <c r="E2233" i="1"/>
  <c r="R2289" i="1" l="1"/>
  <c r="S2289" i="1" s="1"/>
  <c r="W2289" i="1"/>
  <c r="H2290" i="1"/>
  <c r="A2291" i="1"/>
  <c r="Q2290" i="1"/>
  <c r="X2290" i="1"/>
  <c r="Y2290" i="1"/>
  <c r="Y2291" i="1" s="1"/>
  <c r="F2232" i="1"/>
  <c r="V327" i="1"/>
  <c r="C329" i="1"/>
  <c r="P328" i="1"/>
  <c r="V328" i="1" s="1"/>
  <c r="B328" i="1" s="1"/>
  <c r="L2232" i="1"/>
  <c r="G2232" i="1"/>
  <c r="U2234" i="1"/>
  <c r="E2234" i="1"/>
  <c r="D2233" i="1"/>
  <c r="N2190" i="1"/>
  <c r="O2189" i="1"/>
  <c r="K2235" i="1"/>
  <c r="J2235" i="1"/>
  <c r="I2235" i="1"/>
  <c r="X2291" i="1" l="1"/>
  <c r="W2290" i="1"/>
  <c r="R2290" i="1"/>
  <c r="S2290" i="1" s="1"/>
  <c r="A2292" i="1"/>
  <c r="H2291" i="1"/>
  <c r="Q2291" i="1"/>
  <c r="F2233" i="1"/>
  <c r="B327" i="1"/>
  <c r="P329" i="1"/>
  <c r="V329" i="1" s="1"/>
  <c r="B329" i="1" s="1"/>
  <c r="C330" i="1"/>
  <c r="G2233" i="1"/>
  <c r="L2233" i="1"/>
  <c r="K2236" i="1"/>
  <c r="J2236" i="1"/>
  <c r="I2236" i="1"/>
  <c r="E2235" i="1"/>
  <c r="U2235" i="1"/>
  <c r="D2234" i="1"/>
  <c r="N2191" i="1"/>
  <c r="O2190" i="1"/>
  <c r="W2291" i="1" l="1"/>
  <c r="R2291" i="1"/>
  <c r="S2291" i="1" s="1"/>
  <c r="Y2292" i="1"/>
  <c r="A2293" i="1"/>
  <c r="H2292" i="1"/>
  <c r="Q2292" i="1"/>
  <c r="X2292" i="1"/>
  <c r="F2234" i="1"/>
  <c r="C331" i="1"/>
  <c r="P330" i="1"/>
  <c r="G2234" i="1"/>
  <c r="N2192" i="1"/>
  <c r="O2191" i="1"/>
  <c r="I2237" i="1"/>
  <c r="K2237" i="1"/>
  <c r="J2237" i="1"/>
  <c r="D2235" i="1"/>
  <c r="L2234" i="1"/>
  <c r="E2236" i="1"/>
  <c r="U2236" i="1"/>
  <c r="R2292" i="1" l="1"/>
  <c r="S2292" i="1" s="1"/>
  <c r="W2292" i="1"/>
  <c r="X2293" i="1"/>
  <c r="H2293" i="1"/>
  <c r="A2294" i="1"/>
  <c r="Q2293" i="1"/>
  <c r="Y2293" i="1"/>
  <c r="F2235" i="1"/>
  <c r="V330" i="1"/>
  <c r="P331" i="1"/>
  <c r="V331" i="1" s="1"/>
  <c r="B331" i="1" s="1"/>
  <c r="C332" i="1"/>
  <c r="J2238" i="1"/>
  <c r="G2235" i="1"/>
  <c r="L2235" i="1"/>
  <c r="U2237" i="1"/>
  <c r="E2237" i="1"/>
  <c r="D2236" i="1"/>
  <c r="I2238" i="1"/>
  <c r="K2238" i="1"/>
  <c r="N2193" i="1"/>
  <c r="O2192" i="1"/>
  <c r="Y2294" i="1" l="1"/>
  <c r="H2294" i="1"/>
  <c r="A2295" i="1"/>
  <c r="Q2294" i="1"/>
  <c r="R2293" i="1"/>
  <c r="S2293" i="1" s="1"/>
  <c r="W2293" i="1"/>
  <c r="X2294" i="1"/>
  <c r="F2236" i="1"/>
  <c r="B330" i="1"/>
  <c r="C333" i="1"/>
  <c r="P332" i="1"/>
  <c r="V332" i="1" s="1"/>
  <c r="B332" i="1" s="1"/>
  <c r="G2236" i="1"/>
  <c r="L2236" i="1"/>
  <c r="N2194" i="1"/>
  <c r="O2193" i="1"/>
  <c r="J2239" i="1"/>
  <c r="I2239" i="1"/>
  <c r="K2239" i="1"/>
  <c r="D2237" i="1"/>
  <c r="E2238" i="1"/>
  <c r="U2238" i="1"/>
  <c r="Y2295" i="1" l="1"/>
  <c r="R2294" i="1"/>
  <c r="X2295" i="1"/>
  <c r="A2296" i="1"/>
  <c r="H2295" i="1"/>
  <c r="Q2295" i="1"/>
  <c r="F2237" i="1"/>
  <c r="C334" i="1"/>
  <c r="P333" i="1"/>
  <c r="V333" i="1" s="1"/>
  <c r="B333" i="1" s="1"/>
  <c r="G2237" i="1"/>
  <c r="L2237" i="1"/>
  <c r="D2238" i="1"/>
  <c r="E2239" i="1"/>
  <c r="U2239" i="1"/>
  <c r="I2240" i="1"/>
  <c r="J2240" i="1"/>
  <c r="K2240" i="1"/>
  <c r="N2195" i="1"/>
  <c r="O2194" i="1"/>
  <c r="H2296" i="1" l="1"/>
  <c r="A2297" i="1"/>
  <c r="Q2296" i="1"/>
  <c r="W2295" i="1"/>
  <c r="R2295" i="1"/>
  <c r="S2295" i="1" s="1"/>
  <c r="X2296" i="1"/>
  <c r="X2297" i="1" s="1"/>
  <c r="Y2296" i="1"/>
  <c r="Y2297" i="1" s="1"/>
  <c r="F2238" i="1"/>
  <c r="P334" i="1"/>
  <c r="C335" i="1"/>
  <c r="G2238" i="1"/>
  <c r="L2238" i="1"/>
  <c r="K2241" i="1"/>
  <c r="J2241" i="1"/>
  <c r="I2241" i="1"/>
  <c r="D2239" i="1"/>
  <c r="N2196" i="1"/>
  <c r="O2195" i="1"/>
  <c r="E2240" i="1"/>
  <c r="U2240" i="1"/>
  <c r="R2296" i="1" l="1"/>
  <c r="S2296" i="1" s="1"/>
  <c r="W2296" i="1"/>
  <c r="H2297" i="1"/>
  <c r="A2298" i="1"/>
  <c r="Q2297" i="1"/>
  <c r="F2239" i="1"/>
  <c r="V334" i="1"/>
  <c r="P335" i="1"/>
  <c r="V335" i="1" s="1"/>
  <c r="B335" i="1" s="1"/>
  <c r="C336" i="1"/>
  <c r="G2239" i="1"/>
  <c r="L2239" i="1"/>
  <c r="D2240" i="1"/>
  <c r="E2241" i="1"/>
  <c r="U2241" i="1"/>
  <c r="K2242" i="1"/>
  <c r="I2242" i="1"/>
  <c r="J2242" i="1"/>
  <c r="N2197" i="1"/>
  <c r="O2196" i="1"/>
  <c r="A2299" i="1" l="1"/>
  <c r="H2298" i="1"/>
  <c r="Q2298" i="1"/>
  <c r="W2297" i="1"/>
  <c r="R2297" i="1"/>
  <c r="S2297" i="1" s="1"/>
  <c r="Y2298" i="1"/>
  <c r="Y2299" i="1" s="1"/>
  <c r="X2298" i="1"/>
  <c r="X2299" i="1" s="1"/>
  <c r="F2240" i="1"/>
  <c r="B334" i="1"/>
  <c r="C337" i="1"/>
  <c r="P336" i="1"/>
  <c r="L2240" i="1"/>
  <c r="G2240" i="1"/>
  <c r="D2241" i="1"/>
  <c r="N2198" i="1"/>
  <c r="O2197" i="1"/>
  <c r="K2243" i="1"/>
  <c r="I2243" i="1"/>
  <c r="J2243" i="1"/>
  <c r="U2242" i="1"/>
  <c r="E2242" i="1"/>
  <c r="R2298" i="1" l="1"/>
  <c r="S2298" i="1" s="1"/>
  <c r="W2298" i="1"/>
  <c r="A2300" i="1"/>
  <c r="H2299" i="1"/>
  <c r="Q2299" i="1"/>
  <c r="F2241" i="1"/>
  <c r="V336" i="1"/>
  <c r="C338" i="1"/>
  <c r="P337" i="1"/>
  <c r="V337" i="1" s="1"/>
  <c r="B337" i="1" s="1"/>
  <c r="G2241" i="1"/>
  <c r="N2199" i="1"/>
  <c r="O2198" i="1"/>
  <c r="D2242" i="1"/>
  <c r="J2244" i="1"/>
  <c r="K2244" i="1"/>
  <c r="I2244" i="1"/>
  <c r="E2243" i="1"/>
  <c r="U2243" i="1"/>
  <c r="L2241" i="1"/>
  <c r="H2300" i="1" l="1"/>
  <c r="A2301" i="1"/>
  <c r="Q2300" i="1"/>
  <c r="R2299" i="1"/>
  <c r="S2299" i="1" s="1"/>
  <c r="W2299" i="1"/>
  <c r="X2300" i="1"/>
  <c r="X2301" i="1" s="1"/>
  <c r="Y2300" i="1"/>
  <c r="Y2301" i="1" s="1"/>
  <c r="F2242" i="1"/>
  <c r="B336" i="1"/>
  <c r="P338" i="1"/>
  <c r="V338" i="1" s="1"/>
  <c r="B338" i="1" s="1"/>
  <c r="C339" i="1"/>
  <c r="G2242" i="1"/>
  <c r="L2242" i="1"/>
  <c r="K2245" i="1"/>
  <c r="E2244" i="1"/>
  <c r="U2244" i="1"/>
  <c r="D2243" i="1"/>
  <c r="J2245" i="1"/>
  <c r="I2245" i="1"/>
  <c r="N2200" i="1"/>
  <c r="O2199" i="1"/>
  <c r="A2302" i="1" l="1"/>
  <c r="H2301" i="1"/>
  <c r="Q2301" i="1"/>
  <c r="X2302" i="1" s="1"/>
  <c r="R2300" i="1"/>
  <c r="S2300" i="1" s="1"/>
  <c r="W2300" i="1"/>
  <c r="F2243" i="1"/>
  <c r="U2245" i="1"/>
  <c r="C340" i="1"/>
  <c r="P339" i="1"/>
  <c r="V339" i="1" s="1"/>
  <c r="B339" i="1" s="1"/>
  <c r="G2243" i="1"/>
  <c r="L2243" i="1"/>
  <c r="N2201" i="1"/>
  <c r="O2200" i="1"/>
  <c r="K2246" i="1"/>
  <c r="J2246" i="1"/>
  <c r="I2246" i="1"/>
  <c r="D2244" i="1"/>
  <c r="E2245" i="1"/>
  <c r="R2301" i="1" l="1"/>
  <c r="S2301" i="1" s="1"/>
  <c r="W2301" i="1"/>
  <c r="A2303" i="1"/>
  <c r="H2302" i="1"/>
  <c r="Q2302" i="1"/>
  <c r="Y2302" i="1"/>
  <c r="F2244" i="1"/>
  <c r="C341" i="1"/>
  <c r="P340" i="1"/>
  <c r="V340" i="1" s="1"/>
  <c r="B340" i="1" s="1"/>
  <c r="G2244" i="1"/>
  <c r="L2244" i="1"/>
  <c r="E2246" i="1"/>
  <c r="U2246" i="1"/>
  <c r="D2245" i="1"/>
  <c r="N2202" i="1"/>
  <c r="O2201" i="1"/>
  <c r="K2247" i="1"/>
  <c r="J2247" i="1"/>
  <c r="I2247" i="1"/>
  <c r="Y2303" i="1" l="1"/>
  <c r="W2302" i="1"/>
  <c r="R2302" i="1"/>
  <c r="S2302" i="1" s="1"/>
  <c r="A2304" i="1"/>
  <c r="H2303" i="1"/>
  <c r="Q2303" i="1"/>
  <c r="X2303" i="1"/>
  <c r="F2245" i="1"/>
  <c r="C342" i="1"/>
  <c r="P341" i="1"/>
  <c r="G2245" i="1"/>
  <c r="L2245" i="1"/>
  <c r="N2203" i="1"/>
  <c r="O2202" i="1"/>
  <c r="K2248" i="1"/>
  <c r="J2248" i="1"/>
  <c r="I2248" i="1"/>
  <c r="E2247" i="1"/>
  <c r="U2247" i="1"/>
  <c r="D2246" i="1"/>
  <c r="X2304" i="1" l="1"/>
  <c r="H2304" i="1"/>
  <c r="A2305" i="1"/>
  <c r="Q2304" i="1"/>
  <c r="R2303" i="1"/>
  <c r="S2303" i="1" s="1"/>
  <c r="W2303" i="1"/>
  <c r="Y2304" i="1"/>
  <c r="Y2305" i="1" s="1"/>
  <c r="F2246" i="1"/>
  <c r="V341" i="1"/>
  <c r="U2248" i="1"/>
  <c r="C343" i="1"/>
  <c r="P342" i="1"/>
  <c r="V342" i="1" s="1"/>
  <c r="B342" i="1" s="1"/>
  <c r="E2248" i="1"/>
  <c r="K2249" i="1"/>
  <c r="J2249" i="1"/>
  <c r="I2249" i="1"/>
  <c r="G2246" i="1"/>
  <c r="L2246" i="1"/>
  <c r="D2247" i="1"/>
  <c r="O2203" i="1"/>
  <c r="N2204" i="1"/>
  <c r="R2304" i="1" l="1"/>
  <c r="S2304" i="1" s="1"/>
  <c r="W2304" i="1"/>
  <c r="H2305" i="1"/>
  <c r="A2306" i="1"/>
  <c r="Q2305" i="1"/>
  <c r="X2305" i="1"/>
  <c r="F2247" i="1"/>
  <c r="B341" i="1"/>
  <c r="C344" i="1"/>
  <c r="P343" i="1"/>
  <c r="L2247" i="1"/>
  <c r="D2248" i="1"/>
  <c r="G2247" i="1"/>
  <c r="K2250" i="1"/>
  <c r="I2250" i="1"/>
  <c r="J2250" i="1"/>
  <c r="N2205" i="1"/>
  <c r="O2204" i="1"/>
  <c r="U2249" i="1"/>
  <c r="E2249" i="1"/>
  <c r="R2305" i="1" l="1"/>
  <c r="S2305" i="1" s="1"/>
  <c r="W2305" i="1"/>
  <c r="A2307" i="1"/>
  <c r="H2306" i="1"/>
  <c r="Q2306" i="1"/>
  <c r="X2306" i="1"/>
  <c r="X2307" i="1" s="1"/>
  <c r="Y2306" i="1"/>
  <c r="Y2307" i="1" s="1"/>
  <c r="V343" i="1"/>
  <c r="C345" i="1"/>
  <c r="P344" i="1"/>
  <c r="V344" i="1" s="1"/>
  <c r="B344" i="1" s="1"/>
  <c r="J2251" i="1"/>
  <c r="D2249" i="1"/>
  <c r="L2249" i="1" s="1"/>
  <c r="U2250" i="1"/>
  <c r="E2250" i="1"/>
  <c r="N2206" i="1"/>
  <c r="O2205" i="1"/>
  <c r="F2248" i="1"/>
  <c r="L2248" i="1"/>
  <c r="G2248" i="1"/>
  <c r="K2251" i="1"/>
  <c r="I2251" i="1"/>
  <c r="R2306" i="1" l="1"/>
  <c r="S2306" i="1" s="1"/>
  <c r="W2306" i="1"/>
  <c r="H2307" i="1"/>
  <c r="A2308" i="1"/>
  <c r="Q2307" i="1"/>
  <c r="B343" i="1"/>
  <c r="P345" i="1"/>
  <c r="C346" i="1"/>
  <c r="D2250" i="1"/>
  <c r="G2250" i="1" s="1"/>
  <c r="J2252" i="1"/>
  <c r="K2252" i="1"/>
  <c r="I2252" i="1"/>
  <c r="N2207" i="1"/>
  <c r="O2206" i="1"/>
  <c r="U2251" i="1"/>
  <c r="E2251" i="1"/>
  <c r="F2249" i="1"/>
  <c r="G2249" i="1"/>
  <c r="R2307" i="1" l="1"/>
  <c r="S2307" i="1" s="1"/>
  <c r="W2307" i="1"/>
  <c r="H2308" i="1"/>
  <c r="A2309" i="1"/>
  <c r="Q2308" i="1"/>
  <c r="X2308" i="1"/>
  <c r="Y2308" i="1"/>
  <c r="V345" i="1"/>
  <c r="P346" i="1"/>
  <c r="V346" i="1" s="1"/>
  <c r="B346" i="1" s="1"/>
  <c r="C347" i="1"/>
  <c r="P347" i="1" s="1"/>
  <c r="L2250" i="1"/>
  <c r="D2251" i="1"/>
  <c r="G2251" i="1" s="1"/>
  <c r="U2252" i="1"/>
  <c r="E2252" i="1"/>
  <c r="K2253" i="1"/>
  <c r="I2253" i="1"/>
  <c r="J2253" i="1"/>
  <c r="N2208" i="1"/>
  <c r="O2207" i="1"/>
  <c r="F2250" i="1"/>
  <c r="X2309" i="1" l="1"/>
  <c r="Y2309" i="1"/>
  <c r="R2308" i="1"/>
  <c r="S2308" i="1" s="1"/>
  <c r="W2308" i="1"/>
  <c r="H2309" i="1"/>
  <c r="A2310" i="1"/>
  <c r="Q2309" i="1"/>
  <c r="X2310" i="1" s="1"/>
  <c r="B345" i="1"/>
  <c r="U2253" i="1"/>
  <c r="S347" i="1"/>
  <c r="V347" i="1"/>
  <c r="E2253" i="1"/>
  <c r="D2252" i="1"/>
  <c r="G2252" i="1" s="1"/>
  <c r="N2209" i="1"/>
  <c r="O2208" i="1"/>
  <c r="F2251" i="1"/>
  <c r="J2254" i="1"/>
  <c r="K2254" i="1"/>
  <c r="I2254" i="1"/>
  <c r="L2251" i="1"/>
  <c r="W2309" i="1" l="1"/>
  <c r="R2309" i="1"/>
  <c r="S2309" i="1" s="1"/>
  <c r="A2311" i="1"/>
  <c r="H2310" i="1"/>
  <c r="Q2310" i="1"/>
  <c r="Y2310" i="1"/>
  <c r="B347" i="1"/>
  <c r="C348" i="1"/>
  <c r="C349" i="1" s="1"/>
  <c r="W347" i="1"/>
  <c r="L2252" i="1"/>
  <c r="F2252" i="1"/>
  <c r="K2255" i="1"/>
  <c r="J2255" i="1"/>
  <c r="I2255" i="1"/>
  <c r="E2254" i="1"/>
  <c r="U2254" i="1"/>
  <c r="N2210" i="1"/>
  <c r="O2209" i="1"/>
  <c r="D2253" i="1"/>
  <c r="Y2311" i="1" l="1"/>
  <c r="R2310" i="1"/>
  <c r="S2310" i="1" s="1"/>
  <c r="W2310" i="1"/>
  <c r="A2312" i="1"/>
  <c r="H2311" i="1"/>
  <c r="Q2311" i="1"/>
  <c r="X2311" i="1"/>
  <c r="P348" i="1"/>
  <c r="V348" i="1" s="1"/>
  <c r="C350" i="1"/>
  <c r="P349" i="1"/>
  <c r="V349" i="1" s="1"/>
  <c r="B349" i="1" s="1"/>
  <c r="D2254" i="1"/>
  <c r="L2254" i="1" s="1"/>
  <c r="N2211" i="1"/>
  <c r="O2210" i="1"/>
  <c r="F2253" i="1"/>
  <c r="L2253" i="1"/>
  <c r="G2253" i="1"/>
  <c r="K2256" i="1"/>
  <c r="J2256" i="1"/>
  <c r="I2256" i="1"/>
  <c r="E2255" i="1"/>
  <c r="U2255" i="1"/>
  <c r="X2312" i="1" l="1"/>
  <c r="R2311" i="1"/>
  <c r="S2311" i="1" s="1"/>
  <c r="W2311" i="1"/>
  <c r="A2313" i="1"/>
  <c r="H2312" i="1"/>
  <c r="Q2312" i="1"/>
  <c r="Y2312" i="1"/>
  <c r="B348" i="1"/>
  <c r="P350" i="1"/>
  <c r="C351" i="1"/>
  <c r="G2254" i="1"/>
  <c r="I2257" i="1"/>
  <c r="J2257" i="1"/>
  <c r="K2257" i="1"/>
  <c r="D2255" i="1"/>
  <c r="N2212" i="1"/>
  <c r="O2211" i="1"/>
  <c r="U2256" i="1"/>
  <c r="E2256" i="1"/>
  <c r="F2254" i="1"/>
  <c r="W2312" i="1" l="1"/>
  <c r="R2312" i="1"/>
  <c r="S2312" i="1" s="1"/>
  <c r="A2314" i="1"/>
  <c r="H2313" i="1"/>
  <c r="Q2313" i="1"/>
  <c r="Y2313" i="1"/>
  <c r="X2313" i="1"/>
  <c r="X2314" i="1" s="1"/>
  <c r="V350" i="1"/>
  <c r="C352" i="1"/>
  <c r="P351" i="1"/>
  <c r="V351" i="1" s="1"/>
  <c r="B351" i="1" s="1"/>
  <c r="F2255" i="1"/>
  <c r="L2255" i="1"/>
  <c r="D2256" i="1"/>
  <c r="E2257" i="1"/>
  <c r="U2257" i="1"/>
  <c r="N2213" i="1"/>
  <c r="O2212" i="1"/>
  <c r="G2255" i="1"/>
  <c r="K2258" i="1"/>
  <c r="J2258" i="1"/>
  <c r="I2258" i="1"/>
  <c r="Y2314" i="1" l="1"/>
  <c r="R2313" i="1"/>
  <c r="S2313" i="1" s="1"/>
  <c r="W2313" i="1"/>
  <c r="H2314" i="1"/>
  <c r="A2315" i="1"/>
  <c r="Q2314" i="1"/>
  <c r="B350" i="1"/>
  <c r="F2256" i="1"/>
  <c r="C353" i="1"/>
  <c r="P352" i="1"/>
  <c r="V352" i="1" s="1"/>
  <c r="B352" i="1" s="1"/>
  <c r="L2256" i="1"/>
  <c r="G2256" i="1"/>
  <c r="D2257" i="1"/>
  <c r="J2259" i="1"/>
  <c r="I2259" i="1"/>
  <c r="K2259" i="1"/>
  <c r="U2258" i="1"/>
  <c r="E2258" i="1"/>
  <c r="N2214" i="1"/>
  <c r="O2213" i="1"/>
  <c r="A2316" i="1" l="1"/>
  <c r="H2315" i="1"/>
  <c r="Q2315" i="1"/>
  <c r="R2314" i="1"/>
  <c r="S2314" i="1" s="1"/>
  <c r="W2314" i="1"/>
  <c r="Y2315" i="1"/>
  <c r="Y2316" i="1" s="1"/>
  <c r="X2315" i="1"/>
  <c r="X2316" i="1" s="1"/>
  <c r="F2257" i="1"/>
  <c r="P353" i="1"/>
  <c r="V353" i="1" s="1"/>
  <c r="B353" i="1" s="1"/>
  <c r="C354" i="1"/>
  <c r="L2257" i="1"/>
  <c r="G2257" i="1"/>
  <c r="D2258" i="1"/>
  <c r="N2215" i="1"/>
  <c r="O2214" i="1"/>
  <c r="E2259" i="1"/>
  <c r="U2259" i="1"/>
  <c r="J2260" i="1"/>
  <c r="K2260" i="1"/>
  <c r="I2260" i="1"/>
  <c r="W2315" i="1" l="1"/>
  <c r="R2315" i="1"/>
  <c r="S2315" i="1" s="1"/>
  <c r="H2316" i="1"/>
  <c r="A2317" i="1"/>
  <c r="Q2316" i="1"/>
  <c r="F2258" i="1"/>
  <c r="C355" i="1"/>
  <c r="P354" i="1"/>
  <c r="V354" i="1" s="1"/>
  <c r="B354" i="1" s="1"/>
  <c r="L2258" i="1"/>
  <c r="G2258" i="1"/>
  <c r="N2216" i="1"/>
  <c r="O2215" i="1"/>
  <c r="J2261" i="1"/>
  <c r="K2261" i="1"/>
  <c r="I2261" i="1"/>
  <c r="E2260" i="1"/>
  <c r="U2260" i="1"/>
  <c r="D2259" i="1"/>
  <c r="W2316" i="1" l="1"/>
  <c r="R2316" i="1"/>
  <c r="S2316" i="1" s="1"/>
  <c r="H2317" i="1"/>
  <c r="A2318" i="1"/>
  <c r="Q2317" i="1"/>
  <c r="X2317" i="1"/>
  <c r="Y2317" i="1"/>
  <c r="F2259" i="1"/>
  <c r="C356" i="1"/>
  <c r="P355" i="1"/>
  <c r="G2259" i="1"/>
  <c r="L2259" i="1"/>
  <c r="J2262" i="1"/>
  <c r="K2262" i="1"/>
  <c r="I2262" i="1"/>
  <c r="E2261" i="1"/>
  <c r="U2261" i="1"/>
  <c r="N2217" i="1"/>
  <c r="O2216" i="1"/>
  <c r="D2260" i="1"/>
  <c r="R2317" i="1" l="1"/>
  <c r="S2317" i="1" s="1"/>
  <c r="W2317" i="1"/>
  <c r="Q2318" i="1"/>
  <c r="A2319" i="1"/>
  <c r="H2318" i="1"/>
  <c r="X2318" i="1"/>
  <c r="X2319" i="1" s="1"/>
  <c r="Y2318" i="1"/>
  <c r="Y2319" i="1" s="1"/>
  <c r="F2260" i="1"/>
  <c r="V355" i="1"/>
  <c r="P356" i="1"/>
  <c r="V356" i="1" s="1"/>
  <c r="B356" i="1" s="1"/>
  <c r="C357" i="1"/>
  <c r="L2260" i="1"/>
  <c r="G2260" i="1"/>
  <c r="D2261" i="1"/>
  <c r="U2262" i="1"/>
  <c r="E2262" i="1"/>
  <c r="K2263" i="1"/>
  <c r="J2263" i="1"/>
  <c r="I2263" i="1"/>
  <c r="N2218" i="1"/>
  <c r="O2217" i="1"/>
  <c r="A2320" i="1" l="1"/>
  <c r="Q2319" i="1"/>
  <c r="H2319" i="1"/>
  <c r="R2318" i="1"/>
  <c r="S2318" i="1" s="1"/>
  <c r="W2318" i="1"/>
  <c r="F2261" i="1"/>
  <c r="B355" i="1"/>
  <c r="C358" i="1"/>
  <c r="P357" i="1"/>
  <c r="V357" i="1" s="1"/>
  <c r="B357" i="1" s="1"/>
  <c r="G2261" i="1"/>
  <c r="L2261" i="1"/>
  <c r="N2219" i="1"/>
  <c r="O2218" i="1"/>
  <c r="D2262" i="1"/>
  <c r="U2263" i="1"/>
  <c r="E2263" i="1"/>
  <c r="K2264" i="1"/>
  <c r="I2264" i="1"/>
  <c r="J2264" i="1"/>
  <c r="Y2320" i="1" l="1"/>
  <c r="R2319" i="1"/>
  <c r="S2319" i="1" s="1"/>
  <c r="X2320" i="1"/>
  <c r="W2319" i="1"/>
  <c r="Q2320" i="1"/>
  <c r="H2320" i="1"/>
  <c r="A2321" i="1"/>
  <c r="F2262" i="1"/>
  <c r="C359" i="1"/>
  <c r="P358" i="1"/>
  <c r="V358" i="1" s="1"/>
  <c r="B358" i="1" s="1"/>
  <c r="G2262" i="1"/>
  <c r="J2265" i="1"/>
  <c r="I2265" i="1"/>
  <c r="K2265" i="1"/>
  <c r="L2262" i="1"/>
  <c r="E2264" i="1"/>
  <c r="U2264" i="1"/>
  <c r="D2263" i="1"/>
  <c r="O2219" i="1"/>
  <c r="N2220" i="1"/>
  <c r="H2321" i="1" l="1"/>
  <c r="Q2321" i="1"/>
  <c r="A2322" i="1"/>
  <c r="X2321" i="1"/>
  <c r="Y2321" i="1"/>
  <c r="R2320" i="1"/>
  <c r="S2320" i="1" s="1"/>
  <c r="W2320" i="1"/>
  <c r="F2263" i="1"/>
  <c r="C360" i="1"/>
  <c r="P359" i="1"/>
  <c r="V359" i="1" s="1"/>
  <c r="B359" i="1" s="1"/>
  <c r="G2263" i="1"/>
  <c r="L2263" i="1"/>
  <c r="E2265" i="1"/>
  <c r="U2265" i="1"/>
  <c r="J2266" i="1"/>
  <c r="K2266" i="1"/>
  <c r="I2266" i="1"/>
  <c r="D2264" i="1"/>
  <c r="N2221" i="1"/>
  <c r="O2220" i="1"/>
  <c r="H2322" i="1" l="1"/>
  <c r="Q2322" i="1"/>
  <c r="A2323" i="1"/>
  <c r="X2322" i="1"/>
  <c r="R2321" i="1"/>
  <c r="S2321" i="1" s="1"/>
  <c r="Y2322" i="1"/>
  <c r="W2321" i="1"/>
  <c r="F2264" i="1"/>
  <c r="C361" i="1"/>
  <c r="P360" i="1"/>
  <c r="V360" i="1" s="1"/>
  <c r="B360" i="1" s="1"/>
  <c r="J2267" i="1"/>
  <c r="I2267" i="1"/>
  <c r="K2267" i="1"/>
  <c r="E2266" i="1"/>
  <c r="U2266" i="1"/>
  <c r="G2264" i="1"/>
  <c r="D2265" i="1"/>
  <c r="N2222" i="1"/>
  <c r="O2221" i="1"/>
  <c r="L2264" i="1"/>
  <c r="A2324" i="1" l="1"/>
  <c r="H2323" i="1"/>
  <c r="Q2323" i="1"/>
  <c r="R2322" i="1"/>
  <c r="S2322" i="1" s="1"/>
  <c r="W2322" i="1"/>
  <c r="Y2323" i="1"/>
  <c r="X2323" i="1"/>
  <c r="F2265" i="1"/>
  <c r="C362" i="1"/>
  <c r="P361" i="1"/>
  <c r="V361" i="1" s="1"/>
  <c r="B361" i="1" s="1"/>
  <c r="L2265" i="1"/>
  <c r="G2265" i="1"/>
  <c r="D2266" i="1"/>
  <c r="O2222" i="1"/>
  <c r="N2223" i="1"/>
  <c r="E2267" i="1"/>
  <c r="U2267" i="1"/>
  <c r="K2268" i="1"/>
  <c r="J2268" i="1"/>
  <c r="I2268" i="1"/>
  <c r="R2323" i="1" l="1"/>
  <c r="S2323" i="1" s="1"/>
  <c r="Y2324" i="1"/>
  <c r="X2324" i="1"/>
  <c r="W2323" i="1"/>
  <c r="H2324" i="1"/>
  <c r="Q2324" i="1"/>
  <c r="A2325" i="1"/>
  <c r="F2266" i="1"/>
  <c r="C363" i="1"/>
  <c r="P362" i="1"/>
  <c r="L2266" i="1"/>
  <c r="G2266" i="1"/>
  <c r="N2224" i="1"/>
  <c r="O2223" i="1"/>
  <c r="D2267" i="1"/>
  <c r="J2269" i="1"/>
  <c r="I2269" i="1"/>
  <c r="K2269" i="1"/>
  <c r="E2268" i="1"/>
  <c r="U2268" i="1"/>
  <c r="Y2325" i="1" l="1"/>
  <c r="X2325" i="1"/>
  <c r="W2324" i="1"/>
  <c r="R2324" i="1"/>
  <c r="S2324" i="1" s="1"/>
  <c r="Q2325" i="1"/>
  <c r="A2326" i="1"/>
  <c r="H2325" i="1"/>
  <c r="F2267" i="1"/>
  <c r="V362" i="1"/>
  <c r="C364" i="1"/>
  <c r="P363" i="1"/>
  <c r="V363" i="1" s="1"/>
  <c r="B363" i="1" s="1"/>
  <c r="L2267" i="1"/>
  <c r="G2267" i="1"/>
  <c r="J2270" i="1"/>
  <c r="K2270" i="1"/>
  <c r="I2270" i="1"/>
  <c r="D2268" i="1"/>
  <c r="U2269" i="1"/>
  <c r="E2269" i="1"/>
  <c r="N2225" i="1"/>
  <c r="O2224" i="1"/>
  <c r="Q2326" i="1" l="1"/>
  <c r="H2326" i="1"/>
  <c r="A2327" i="1"/>
  <c r="R2325" i="1"/>
  <c r="X2326" i="1"/>
  <c r="Y2326" i="1"/>
  <c r="F2268" i="1"/>
  <c r="B362" i="1"/>
  <c r="C365" i="1"/>
  <c r="P364" i="1"/>
  <c r="L2268" i="1"/>
  <c r="G2268" i="1"/>
  <c r="K2271" i="1"/>
  <c r="J2271" i="1"/>
  <c r="I2271" i="1"/>
  <c r="N2226" i="1"/>
  <c r="O2225" i="1"/>
  <c r="D2269" i="1"/>
  <c r="E2270" i="1"/>
  <c r="U2270" i="1"/>
  <c r="H2327" i="1" l="1"/>
  <c r="A2328" i="1"/>
  <c r="Q2327" i="1"/>
  <c r="X2327" i="1"/>
  <c r="W2326" i="1"/>
  <c r="R2326" i="1"/>
  <c r="S2326" i="1" s="1"/>
  <c r="Y2327" i="1"/>
  <c r="F2269" i="1"/>
  <c r="V364" i="1"/>
  <c r="C366" i="1"/>
  <c r="P365" i="1"/>
  <c r="V365" i="1" s="1"/>
  <c r="B365" i="1" s="1"/>
  <c r="G2269" i="1"/>
  <c r="N2227" i="1"/>
  <c r="O2226" i="1"/>
  <c r="D2270" i="1"/>
  <c r="J2272" i="1"/>
  <c r="K2272" i="1"/>
  <c r="I2272" i="1"/>
  <c r="U2271" i="1"/>
  <c r="E2271" i="1"/>
  <c r="L2269" i="1"/>
  <c r="R2327" i="1" l="1"/>
  <c r="S2327" i="1" s="1"/>
  <c r="W2327" i="1"/>
  <c r="Y2328" i="1"/>
  <c r="X2328" i="1"/>
  <c r="Q2328" i="1"/>
  <c r="H2328" i="1"/>
  <c r="A2329" i="1"/>
  <c r="F2270" i="1"/>
  <c r="B364" i="1"/>
  <c r="P366" i="1"/>
  <c r="C367" i="1"/>
  <c r="L2270" i="1"/>
  <c r="G2270" i="1"/>
  <c r="K2273" i="1"/>
  <c r="J2273" i="1"/>
  <c r="I2273" i="1"/>
  <c r="E2272" i="1"/>
  <c r="U2272" i="1"/>
  <c r="D2271" i="1"/>
  <c r="N2228" i="1"/>
  <c r="O2227" i="1"/>
  <c r="W2328" i="1" l="1"/>
  <c r="Y2329" i="1"/>
  <c r="R2328" i="1"/>
  <c r="S2328" i="1" s="1"/>
  <c r="X2329" i="1"/>
  <c r="H2329" i="1"/>
  <c r="A2330" i="1"/>
  <c r="Q2329" i="1"/>
  <c r="F2271" i="1"/>
  <c r="V366" i="1"/>
  <c r="C368" i="1"/>
  <c r="P367" i="1"/>
  <c r="V367" i="1" s="1"/>
  <c r="B367" i="1" s="1"/>
  <c r="G2271" i="1"/>
  <c r="L2271" i="1"/>
  <c r="N2229" i="1"/>
  <c r="O2228" i="1"/>
  <c r="J2274" i="1"/>
  <c r="I2274" i="1"/>
  <c r="K2274" i="1"/>
  <c r="D2272" i="1"/>
  <c r="E2273" i="1"/>
  <c r="U2273" i="1"/>
  <c r="Y2330" i="1" l="1"/>
  <c r="R2329" i="1"/>
  <c r="S2329" i="1" s="1"/>
  <c r="W2329" i="1"/>
  <c r="X2330" i="1"/>
  <c r="H2330" i="1"/>
  <c r="A2331" i="1"/>
  <c r="Q2330" i="1"/>
  <c r="F2272" i="1"/>
  <c r="B366" i="1"/>
  <c r="L2272" i="1"/>
  <c r="C369" i="1"/>
  <c r="P368" i="1"/>
  <c r="V368" i="1" s="1"/>
  <c r="B368" i="1" s="1"/>
  <c r="G2272" i="1"/>
  <c r="E2274" i="1"/>
  <c r="U2274" i="1"/>
  <c r="J2275" i="1"/>
  <c r="K2275" i="1"/>
  <c r="I2275" i="1"/>
  <c r="D2273" i="1"/>
  <c r="N2230" i="1"/>
  <c r="O2229" i="1"/>
  <c r="W2330" i="1" l="1"/>
  <c r="X2331" i="1"/>
  <c r="R2330" i="1"/>
  <c r="S2330" i="1" s="1"/>
  <c r="Y2331" i="1"/>
  <c r="Q2331" i="1"/>
  <c r="A2332" i="1"/>
  <c r="H2331" i="1"/>
  <c r="F2273" i="1"/>
  <c r="C370" i="1"/>
  <c r="P369" i="1"/>
  <c r="N2231" i="1"/>
  <c r="O2230" i="1"/>
  <c r="U2275" i="1"/>
  <c r="J2276" i="1"/>
  <c r="I2276" i="1"/>
  <c r="K2276" i="1"/>
  <c r="L2273" i="1"/>
  <c r="G2273" i="1"/>
  <c r="E2275" i="1"/>
  <c r="D2274" i="1"/>
  <c r="L2274" i="1" s="1"/>
  <c r="R2331" i="1" l="1"/>
  <c r="S2331" i="1" s="1"/>
  <c r="X2332" i="1"/>
  <c r="W2331" i="1"/>
  <c r="Y2332" i="1"/>
  <c r="H2332" i="1"/>
  <c r="Q2332" i="1"/>
  <c r="A2333" i="1"/>
  <c r="V369" i="1"/>
  <c r="C371" i="1"/>
  <c r="P370" i="1"/>
  <c r="V370" i="1" s="1"/>
  <c r="B370" i="1" s="1"/>
  <c r="I2277" i="1"/>
  <c r="K2277" i="1"/>
  <c r="J2277" i="1"/>
  <c r="D2275" i="1"/>
  <c r="G2274" i="1"/>
  <c r="F2274" i="1"/>
  <c r="U2276" i="1"/>
  <c r="E2276" i="1"/>
  <c r="N2232" i="1"/>
  <c r="O2231" i="1"/>
  <c r="A2334" i="1" l="1"/>
  <c r="H2333" i="1"/>
  <c r="Q2333" i="1"/>
  <c r="X2333" i="1"/>
  <c r="Y2333" i="1"/>
  <c r="R2332" i="1"/>
  <c r="S2332" i="1" s="1"/>
  <c r="W2332" i="1"/>
  <c r="B369" i="1"/>
  <c r="P371" i="1"/>
  <c r="V371" i="1" s="1"/>
  <c r="B371" i="1" s="1"/>
  <c r="C372" i="1"/>
  <c r="F2275" i="1"/>
  <c r="E2277" i="1"/>
  <c r="U2277" i="1"/>
  <c r="L2275" i="1"/>
  <c r="D2276" i="1"/>
  <c r="N2233" i="1"/>
  <c r="O2232" i="1"/>
  <c r="G2275" i="1"/>
  <c r="K2278" i="1"/>
  <c r="I2278" i="1"/>
  <c r="J2278" i="1"/>
  <c r="W2333" i="1" l="1"/>
  <c r="Y2334" i="1"/>
  <c r="X2334" i="1"/>
  <c r="R2333" i="1"/>
  <c r="S2333" i="1" s="1"/>
  <c r="A2335" i="1"/>
  <c r="H2334" i="1"/>
  <c r="Q2334" i="1"/>
  <c r="C373" i="1"/>
  <c r="P372" i="1"/>
  <c r="V372" i="1" s="1"/>
  <c r="F2276" i="1"/>
  <c r="G2276" i="1"/>
  <c r="L2276" i="1"/>
  <c r="J2279" i="1"/>
  <c r="I2279" i="1"/>
  <c r="K2279" i="1"/>
  <c r="U2278" i="1"/>
  <c r="E2278" i="1"/>
  <c r="N2234" i="1"/>
  <c r="O2233" i="1"/>
  <c r="D2277" i="1"/>
  <c r="Y2335" i="1" l="1"/>
  <c r="R2334" i="1"/>
  <c r="S2334" i="1" s="1"/>
  <c r="X2335" i="1"/>
  <c r="W2334" i="1"/>
  <c r="A2336" i="1"/>
  <c r="Q2335" i="1"/>
  <c r="H2335" i="1"/>
  <c r="B372" i="1"/>
  <c r="F2277" i="1"/>
  <c r="C374" i="1"/>
  <c r="P373" i="1"/>
  <c r="V373" i="1" s="1"/>
  <c r="B373" i="1" s="1"/>
  <c r="G2277" i="1"/>
  <c r="L2277" i="1"/>
  <c r="O2234" i="1"/>
  <c r="N2235" i="1"/>
  <c r="E2279" i="1"/>
  <c r="U2279" i="1"/>
  <c r="K2280" i="1"/>
  <c r="I2280" i="1"/>
  <c r="J2280" i="1"/>
  <c r="D2278" i="1"/>
  <c r="Q2336" i="1" l="1"/>
  <c r="A2337" i="1"/>
  <c r="H2336" i="1"/>
  <c r="Y2336" i="1"/>
  <c r="W2335" i="1"/>
  <c r="R2335" i="1"/>
  <c r="S2335" i="1" s="1"/>
  <c r="X2336" i="1"/>
  <c r="F2278" i="1"/>
  <c r="C375" i="1"/>
  <c r="P374" i="1"/>
  <c r="V374" i="1" s="1"/>
  <c r="B374" i="1" s="1"/>
  <c r="E2280" i="1"/>
  <c r="U2280" i="1"/>
  <c r="G2278" i="1"/>
  <c r="L2278" i="1"/>
  <c r="D2279" i="1"/>
  <c r="K2281" i="1"/>
  <c r="I2281" i="1"/>
  <c r="J2281" i="1"/>
  <c r="N2236" i="1"/>
  <c r="O2235" i="1"/>
  <c r="Q2337" i="1" l="1"/>
  <c r="A2338" i="1"/>
  <c r="H2337" i="1"/>
  <c r="X2337" i="1"/>
  <c r="Y2337" i="1"/>
  <c r="R2336" i="1"/>
  <c r="S2336" i="1" s="1"/>
  <c r="W2336" i="1"/>
  <c r="F2279" i="1"/>
  <c r="L2279" i="1"/>
  <c r="C376" i="1"/>
  <c r="P375" i="1"/>
  <c r="V375" i="1" s="1"/>
  <c r="B375" i="1" s="1"/>
  <c r="G2279" i="1"/>
  <c r="E2281" i="1"/>
  <c r="U2281" i="1"/>
  <c r="N2237" i="1"/>
  <c r="O2236" i="1"/>
  <c r="K2282" i="1"/>
  <c r="I2282" i="1"/>
  <c r="J2282" i="1"/>
  <c r="D2280" i="1"/>
  <c r="A2339" i="1" l="1"/>
  <c r="H2338" i="1"/>
  <c r="Q2338" i="1"/>
  <c r="X2338" i="1"/>
  <c r="R2337" i="1"/>
  <c r="S2337" i="1" s="1"/>
  <c r="W2337" i="1"/>
  <c r="Y2338" i="1"/>
  <c r="F2280" i="1"/>
  <c r="C377" i="1"/>
  <c r="P377" i="1" s="1"/>
  <c r="P376" i="1"/>
  <c r="L2280" i="1"/>
  <c r="G2280" i="1"/>
  <c r="I2283" i="1"/>
  <c r="J2283" i="1"/>
  <c r="K2283" i="1"/>
  <c r="U2282" i="1"/>
  <c r="E2282" i="1"/>
  <c r="D2281" i="1"/>
  <c r="N2238" i="1"/>
  <c r="O2237" i="1"/>
  <c r="W2338" i="1" l="1"/>
  <c r="Y2339" i="1"/>
  <c r="X2339" i="1"/>
  <c r="R2338" i="1"/>
  <c r="S2338" i="1" s="1"/>
  <c r="Q2339" i="1"/>
  <c r="H2339" i="1"/>
  <c r="A2340" i="1"/>
  <c r="V376" i="1"/>
  <c r="F2281" i="1"/>
  <c r="S377" i="1"/>
  <c r="V377" i="1"/>
  <c r="G2281" i="1"/>
  <c r="L2281" i="1"/>
  <c r="D2282" i="1"/>
  <c r="N2239" i="1"/>
  <c r="O2238" i="1"/>
  <c r="E2283" i="1"/>
  <c r="U2283" i="1"/>
  <c r="K2284" i="1"/>
  <c r="J2284" i="1"/>
  <c r="I2284" i="1"/>
  <c r="H2340" i="1" l="1"/>
  <c r="Q2340" i="1"/>
  <c r="A2341" i="1"/>
  <c r="X2340" i="1"/>
  <c r="W2339" i="1"/>
  <c r="Y2340" i="1"/>
  <c r="R2339" i="1"/>
  <c r="S2339" i="1" s="1"/>
  <c r="B376" i="1"/>
  <c r="B377" i="1"/>
  <c r="C378" i="1"/>
  <c r="C379" i="1" s="1"/>
  <c r="F2282" i="1"/>
  <c r="W377" i="1"/>
  <c r="L2282" i="1"/>
  <c r="G2282" i="1"/>
  <c r="E2284" i="1"/>
  <c r="D2283" i="1"/>
  <c r="K2285" i="1"/>
  <c r="I2285" i="1"/>
  <c r="J2285" i="1"/>
  <c r="N2240" i="1"/>
  <c r="O2239" i="1"/>
  <c r="U2284" i="1"/>
  <c r="Q2341" i="1" l="1"/>
  <c r="A2342" i="1"/>
  <c r="H2341" i="1"/>
  <c r="W2340" i="1"/>
  <c r="R2340" i="1"/>
  <c r="S2340" i="1" s="1"/>
  <c r="X2341" i="1"/>
  <c r="Y2341" i="1"/>
  <c r="P378" i="1"/>
  <c r="F2283" i="1"/>
  <c r="E2285" i="1"/>
  <c r="P379" i="1"/>
  <c r="V379" i="1" s="1"/>
  <c r="B379" i="1" s="1"/>
  <c r="C380" i="1"/>
  <c r="D2284" i="1"/>
  <c r="L2283" i="1"/>
  <c r="N2241" i="1"/>
  <c r="O2240" i="1"/>
  <c r="U2285" i="1"/>
  <c r="I2286" i="1"/>
  <c r="K2286" i="1"/>
  <c r="J2286" i="1"/>
  <c r="G2283" i="1"/>
  <c r="A2343" i="1" l="1"/>
  <c r="Q2342" i="1"/>
  <c r="H2342" i="1"/>
  <c r="H2343" i="1" s="1"/>
  <c r="Y2342" i="1"/>
  <c r="X2342" i="1"/>
  <c r="W2341" i="1"/>
  <c r="R2341" i="1"/>
  <c r="S2341" i="1" s="1"/>
  <c r="V378" i="1"/>
  <c r="F2284" i="1"/>
  <c r="D2285" i="1"/>
  <c r="C381" i="1"/>
  <c r="P380" i="1"/>
  <c r="V380" i="1" s="1"/>
  <c r="B380" i="1" s="1"/>
  <c r="G2284" i="1"/>
  <c r="L2284" i="1"/>
  <c r="J2287" i="1"/>
  <c r="N2242" i="1"/>
  <c r="O2241" i="1"/>
  <c r="I2287" i="1"/>
  <c r="K2287" i="1"/>
  <c r="E2286" i="1"/>
  <c r="U2286" i="1"/>
  <c r="X2343" i="1" l="1"/>
  <c r="R2342" i="1"/>
  <c r="S2342" i="1" s="1"/>
  <c r="Y2343" i="1"/>
  <c r="W2342" i="1"/>
  <c r="A2344" i="1"/>
  <c r="Q2343" i="1"/>
  <c r="F2285" i="1"/>
  <c r="B378" i="1"/>
  <c r="L2285" i="1"/>
  <c r="G2285" i="1"/>
  <c r="P381" i="1"/>
  <c r="V381" i="1" s="1"/>
  <c r="B381" i="1" s="1"/>
  <c r="C382" i="1"/>
  <c r="K2288" i="1"/>
  <c r="E2287" i="1"/>
  <c r="U2287" i="1"/>
  <c r="D2286" i="1"/>
  <c r="J2288" i="1"/>
  <c r="I2288" i="1"/>
  <c r="N2243" i="1"/>
  <c r="O2242" i="1"/>
  <c r="W2343" i="1" l="1"/>
  <c r="R2343" i="1"/>
  <c r="S2343" i="1" s="1"/>
  <c r="A2345" i="1"/>
  <c r="Q2344" i="1"/>
  <c r="Y2344" i="1"/>
  <c r="Y2345" i="1" s="1"/>
  <c r="X2344" i="1"/>
  <c r="X2345" i="1" s="1"/>
  <c r="H2344" i="1"/>
  <c r="H2345" i="1" s="1"/>
  <c r="F2286" i="1"/>
  <c r="C383" i="1"/>
  <c r="P382" i="1"/>
  <c r="V382" i="1" s="1"/>
  <c r="B382" i="1" s="1"/>
  <c r="G2286" i="1"/>
  <c r="L2286" i="1"/>
  <c r="N2244" i="1"/>
  <c r="O2243" i="1"/>
  <c r="D2287" i="1"/>
  <c r="K2289" i="1"/>
  <c r="J2289" i="1"/>
  <c r="I2289" i="1"/>
  <c r="U2288" i="1"/>
  <c r="E2288" i="1"/>
  <c r="A2346" i="1" l="1"/>
  <c r="Q2345" i="1"/>
  <c r="R2344" i="1"/>
  <c r="S2344" i="1" s="1"/>
  <c r="W2344" i="1"/>
  <c r="F2287" i="1"/>
  <c r="L2287" i="1"/>
  <c r="G2287" i="1"/>
  <c r="E2289" i="1"/>
  <c r="C384" i="1"/>
  <c r="P383" i="1"/>
  <c r="D2288" i="1"/>
  <c r="K2290" i="1"/>
  <c r="J2290" i="1"/>
  <c r="I2290" i="1"/>
  <c r="N2245" i="1"/>
  <c r="O2244" i="1"/>
  <c r="U2289" i="1"/>
  <c r="W2345" i="1" l="1"/>
  <c r="R2345" i="1"/>
  <c r="S2345" i="1" s="1"/>
  <c r="A2347" i="1"/>
  <c r="Q2346" i="1"/>
  <c r="Y2346" i="1"/>
  <c r="X2346" i="1"/>
  <c r="X2347" i="1" s="1"/>
  <c r="H2346" i="1"/>
  <c r="H2347" i="1" s="1"/>
  <c r="F2288" i="1"/>
  <c r="V383" i="1"/>
  <c r="P384" i="1"/>
  <c r="V384" i="1" s="1"/>
  <c r="B384" i="1" s="1"/>
  <c r="C385" i="1"/>
  <c r="G2288" i="1"/>
  <c r="U2290" i="1"/>
  <c r="E2290" i="1"/>
  <c r="L2288" i="1"/>
  <c r="N2246" i="1"/>
  <c r="O2245" i="1"/>
  <c r="K2291" i="1"/>
  <c r="J2291" i="1"/>
  <c r="I2291" i="1"/>
  <c r="D2289" i="1"/>
  <c r="R2346" i="1" l="1"/>
  <c r="S2346" i="1" s="1"/>
  <c r="W2346" i="1"/>
  <c r="Y2347" i="1"/>
  <c r="A2348" i="1"/>
  <c r="Q2347" i="1"/>
  <c r="B383" i="1"/>
  <c r="C386" i="1"/>
  <c r="P385" i="1"/>
  <c r="U2291" i="1"/>
  <c r="E2291" i="1"/>
  <c r="N2247" i="1"/>
  <c r="O2246" i="1"/>
  <c r="F2289" i="1"/>
  <c r="G2289" i="1"/>
  <c r="L2289" i="1"/>
  <c r="J2292" i="1"/>
  <c r="K2292" i="1"/>
  <c r="I2292" i="1"/>
  <c r="D2290" i="1"/>
  <c r="W2347" i="1" l="1"/>
  <c r="R2347" i="1"/>
  <c r="S2347" i="1" s="1"/>
  <c r="A2349" i="1"/>
  <c r="Q2348" i="1"/>
  <c r="Y2348" i="1"/>
  <c r="X2348" i="1"/>
  <c r="X2349" i="1" s="1"/>
  <c r="H2348" i="1"/>
  <c r="H2349" i="1" s="1"/>
  <c r="V385" i="1"/>
  <c r="C387" i="1"/>
  <c r="P386" i="1"/>
  <c r="V386" i="1" s="1"/>
  <c r="B386" i="1" s="1"/>
  <c r="F2290" i="1"/>
  <c r="G2290" i="1"/>
  <c r="L2290" i="1"/>
  <c r="D2291" i="1"/>
  <c r="J2293" i="1"/>
  <c r="I2293" i="1"/>
  <c r="K2293" i="1"/>
  <c r="N2248" i="1"/>
  <c r="O2247" i="1"/>
  <c r="U2292" i="1"/>
  <c r="E2292" i="1"/>
  <c r="W2348" i="1" l="1"/>
  <c r="R2348" i="1"/>
  <c r="S2348" i="1" s="1"/>
  <c r="Y2349" i="1"/>
  <c r="A2350" i="1"/>
  <c r="Q2349" i="1"/>
  <c r="B385" i="1"/>
  <c r="F2291" i="1"/>
  <c r="C388" i="1"/>
  <c r="P387" i="1"/>
  <c r="G2291" i="1"/>
  <c r="L2291" i="1"/>
  <c r="D2292" i="1"/>
  <c r="I2294" i="1"/>
  <c r="J2294" i="1"/>
  <c r="N2249" i="1"/>
  <c r="O2248" i="1"/>
  <c r="K2294" i="1"/>
  <c r="E2293" i="1"/>
  <c r="U2293" i="1"/>
  <c r="A2351" i="1" l="1"/>
  <c r="Q2350" i="1"/>
  <c r="Y2350" i="1"/>
  <c r="Y2351" i="1" s="1"/>
  <c r="H2350" i="1"/>
  <c r="H2351" i="1" s="1"/>
  <c r="W2349" i="1"/>
  <c r="R2349" i="1"/>
  <c r="S2349" i="1" s="1"/>
  <c r="X2350" i="1"/>
  <c r="X2351" i="1" s="1"/>
  <c r="V387" i="1"/>
  <c r="F2292" i="1"/>
  <c r="C389" i="1"/>
  <c r="P388" i="1"/>
  <c r="V388" i="1" s="1"/>
  <c r="B388" i="1" s="1"/>
  <c r="U2294" i="1"/>
  <c r="D2293" i="1"/>
  <c r="K2295" i="1"/>
  <c r="E2295" i="1" s="1"/>
  <c r="J2295" i="1"/>
  <c r="I2295" i="1"/>
  <c r="E2294" i="1"/>
  <c r="G2292" i="1"/>
  <c r="N2250" i="1"/>
  <c r="O2249" i="1"/>
  <c r="L2292" i="1"/>
  <c r="W2350" i="1" l="1"/>
  <c r="R2350" i="1"/>
  <c r="S2350" i="1" s="1"/>
  <c r="A2352" i="1"/>
  <c r="Q2351" i="1"/>
  <c r="F2293" i="1"/>
  <c r="B387" i="1"/>
  <c r="U2295" i="1"/>
  <c r="C390" i="1"/>
  <c r="P389" i="1"/>
  <c r="V389" i="1" s="1"/>
  <c r="B389" i="1" s="1"/>
  <c r="K2296" i="1"/>
  <c r="J2296" i="1"/>
  <c r="I2296" i="1"/>
  <c r="G2293" i="1"/>
  <c r="N2251" i="1"/>
  <c r="O2250" i="1"/>
  <c r="D2294" i="1"/>
  <c r="L2293" i="1"/>
  <c r="W2351" i="1" l="1"/>
  <c r="R2351" i="1"/>
  <c r="S2351" i="1" s="1"/>
  <c r="Y2352" i="1"/>
  <c r="A2353" i="1"/>
  <c r="Q2352" i="1"/>
  <c r="H2352" i="1"/>
  <c r="H2353" i="1" s="1"/>
  <c r="X2352" i="1"/>
  <c r="X2353" i="1" s="1"/>
  <c r="F2294" i="1"/>
  <c r="C391" i="1"/>
  <c r="P390" i="1"/>
  <c r="D2295" i="1"/>
  <c r="G2294" i="1"/>
  <c r="L2294" i="1"/>
  <c r="K2297" i="1"/>
  <c r="J2297" i="1"/>
  <c r="I2297" i="1"/>
  <c r="N2252" i="1"/>
  <c r="O2251" i="1"/>
  <c r="E2296" i="1"/>
  <c r="U2296" i="1"/>
  <c r="R2352" i="1" l="1"/>
  <c r="S2352" i="1" s="1"/>
  <c r="W2352" i="1"/>
  <c r="Y2353" i="1"/>
  <c r="A2354" i="1"/>
  <c r="Q2353" i="1"/>
  <c r="F2295" i="1"/>
  <c r="V390" i="1"/>
  <c r="L2295" i="1"/>
  <c r="C392" i="1"/>
  <c r="P391" i="1"/>
  <c r="V391" i="1" s="1"/>
  <c r="B391" i="1" s="1"/>
  <c r="U2297" i="1"/>
  <c r="G2295" i="1"/>
  <c r="J2298" i="1"/>
  <c r="K2298" i="1"/>
  <c r="I2298" i="1"/>
  <c r="D2296" i="1"/>
  <c r="E2297" i="1"/>
  <c r="N2253" i="1"/>
  <c r="O2252" i="1"/>
  <c r="A2355" i="1" l="1"/>
  <c r="Q2354" i="1"/>
  <c r="R2353" i="1"/>
  <c r="S2353" i="1" s="1"/>
  <c r="W2353" i="1"/>
  <c r="X2354" i="1"/>
  <c r="X2355" i="1" s="1"/>
  <c r="Y2354" i="1"/>
  <c r="Y2355" i="1" s="1"/>
  <c r="H2354" i="1"/>
  <c r="F2296" i="1"/>
  <c r="B390" i="1"/>
  <c r="P392" i="1"/>
  <c r="C393" i="1"/>
  <c r="G2296" i="1"/>
  <c r="L2296" i="1"/>
  <c r="J2299" i="1"/>
  <c r="K2299" i="1"/>
  <c r="I2299" i="1"/>
  <c r="U2298" i="1"/>
  <c r="E2298" i="1"/>
  <c r="N2254" i="1"/>
  <c r="O2253" i="1"/>
  <c r="D2297" i="1"/>
  <c r="R2354" i="1" l="1"/>
  <c r="S2354" i="1" s="1"/>
  <c r="W2354" i="1"/>
  <c r="A2356" i="1"/>
  <c r="H2355" i="1"/>
  <c r="Q2355" i="1"/>
  <c r="F2297" i="1"/>
  <c r="V392" i="1"/>
  <c r="C394" i="1"/>
  <c r="P393" i="1"/>
  <c r="V393" i="1" s="1"/>
  <c r="B393" i="1" s="1"/>
  <c r="L2297" i="1"/>
  <c r="G2297" i="1"/>
  <c r="D2298" i="1"/>
  <c r="I2300" i="1"/>
  <c r="J2300" i="1"/>
  <c r="K2300" i="1"/>
  <c r="E2299" i="1"/>
  <c r="U2299" i="1"/>
  <c r="N2255" i="1"/>
  <c r="O2254" i="1"/>
  <c r="Y2356" i="1" l="1"/>
  <c r="X2356" i="1"/>
  <c r="R2355" i="1"/>
  <c r="A2357" i="1"/>
  <c r="H2356" i="1"/>
  <c r="Q2356" i="1"/>
  <c r="F2298" i="1"/>
  <c r="B392" i="1"/>
  <c r="C395" i="1"/>
  <c r="P394" i="1"/>
  <c r="L2298" i="1"/>
  <c r="G2298" i="1"/>
  <c r="J2301" i="1"/>
  <c r="I2301" i="1"/>
  <c r="N2256" i="1"/>
  <c r="O2255" i="1"/>
  <c r="D2299" i="1"/>
  <c r="K2301" i="1"/>
  <c r="E2300" i="1"/>
  <c r="U2300" i="1"/>
  <c r="A2358" i="1" l="1"/>
  <c r="H2357" i="1"/>
  <c r="Q2357" i="1"/>
  <c r="R2356" i="1"/>
  <c r="S2356" i="1" s="1"/>
  <c r="W2356" i="1"/>
  <c r="X2357" i="1"/>
  <c r="X2358" i="1" s="1"/>
  <c r="Y2357" i="1"/>
  <c r="Y2358" i="1" s="1"/>
  <c r="F2299" i="1"/>
  <c r="V394" i="1"/>
  <c r="C396" i="1"/>
  <c r="P395" i="1"/>
  <c r="V395" i="1" s="1"/>
  <c r="B395" i="1" s="1"/>
  <c r="G2299" i="1"/>
  <c r="L2299" i="1"/>
  <c r="D2300" i="1"/>
  <c r="U2301" i="1"/>
  <c r="E2301" i="1"/>
  <c r="N2257" i="1"/>
  <c r="O2256" i="1"/>
  <c r="K2302" i="1"/>
  <c r="J2302" i="1"/>
  <c r="I2302" i="1"/>
  <c r="R2357" i="1" l="1"/>
  <c r="S2357" i="1" s="1"/>
  <c r="W2357" i="1"/>
  <c r="A2359" i="1"/>
  <c r="H2358" i="1"/>
  <c r="Q2358" i="1"/>
  <c r="F2300" i="1"/>
  <c r="B394" i="1"/>
  <c r="C397" i="1"/>
  <c r="P396" i="1"/>
  <c r="V396" i="1" s="1"/>
  <c r="B396" i="1" s="1"/>
  <c r="L2300" i="1"/>
  <c r="I2303" i="1"/>
  <c r="K2303" i="1"/>
  <c r="J2303" i="1"/>
  <c r="N2258" i="1"/>
  <c r="O2257" i="1"/>
  <c r="D2301" i="1"/>
  <c r="E2302" i="1"/>
  <c r="U2302" i="1"/>
  <c r="G2300" i="1"/>
  <c r="H2359" i="1" l="1"/>
  <c r="A2360" i="1"/>
  <c r="Q2359" i="1"/>
  <c r="W2358" i="1"/>
  <c r="R2358" i="1"/>
  <c r="S2358" i="1" s="1"/>
  <c r="X2359" i="1"/>
  <c r="X2360" i="1" s="1"/>
  <c r="Y2359" i="1"/>
  <c r="Y2360" i="1" s="1"/>
  <c r="F2301" i="1"/>
  <c r="J2304" i="1"/>
  <c r="C398" i="1"/>
  <c r="P397" i="1"/>
  <c r="L2301" i="1"/>
  <c r="G2301" i="1"/>
  <c r="I2304" i="1"/>
  <c r="K2304" i="1"/>
  <c r="N2259" i="1"/>
  <c r="O2258" i="1"/>
  <c r="D2302" i="1"/>
  <c r="E2303" i="1"/>
  <c r="U2303" i="1"/>
  <c r="A2361" i="1" l="1"/>
  <c r="H2360" i="1"/>
  <c r="Q2360" i="1"/>
  <c r="R2359" i="1"/>
  <c r="S2359" i="1" s="1"/>
  <c r="W2359" i="1"/>
  <c r="F2302" i="1"/>
  <c r="V397" i="1"/>
  <c r="C399" i="1"/>
  <c r="P398" i="1"/>
  <c r="V398" i="1" s="1"/>
  <c r="B398" i="1" s="1"/>
  <c r="N2260" i="1"/>
  <c r="O2259" i="1"/>
  <c r="G2302" i="1"/>
  <c r="K2305" i="1"/>
  <c r="I2305" i="1"/>
  <c r="J2305" i="1"/>
  <c r="D2303" i="1"/>
  <c r="E2304" i="1"/>
  <c r="U2304" i="1"/>
  <c r="L2302" i="1"/>
  <c r="W2360" i="1" l="1"/>
  <c r="R2360" i="1"/>
  <c r="S2360" i="1" s="1"/>
  <c r="A2362" i="1"/>
  <c r="H2361" i="1"/>
  <c r="Q2361" i="1"/>
  <c r="X2361" i="1"/>
  <c r="Y2361" i="1"/>
  <c r="Y2362" i="1" s="1"/>
  <c r="F2303" i="1"/>
  <c r="B397" i="1"/>
  <c r="P399" i="1"/>
  <c r="C400" i="1"/>
  <c r="G2303" i="1"/>
  <c r="L2303" i="1"/>
  <c r="E2305" i="1"/>
  <c r="U2305" i="1"/>
  <c r="D2304" i="1"/>
  <c r="F2304" i="1" s="1"/>
  <c r="K2306" i="1"/>
  <c r="I2306" i="1"/>
  <c r="J2306" i="1"/>
  <c r="N2261" i="1"/>
  <c r="O2260" i="1"/>
  <c r="R2361" i="1" l="1"/>
  <c r="S2361" i="1" s="1"/>
  <c r="W2361" i="1"/>
  <c r="X2362" i="1"/>
  <c r="A2363" i="1"/>
  <c r="H2362" i="1"/>
  <c r="Q2362" i="1"/>
  <c r="V399" i="1"/>
  <c r="C401" i="1"/>
  <c r="P400" i="1"/>
  <c r="V400" i="1" s="1"/>
  <c r="B400" i="1" s="1"/>
  <c r="L2304" i="1"/>
  <c r="G2304" i="1"/>
  <c r="N2262" i="1"/>
  <c r="O2261" i="1"/>
  <c r="J2307" i="1"/>
  <c r="I2307" i="1"/>
  <c r="K2307" i="1"/>
  <c r="E2306" i="1"/>
  <c r="D2305" i="1"/>
  <c r="F2305" i="1" s="1"/>
  <c r="U2306" i="1"/>
  <c r="R2362" i="1" l="1"/>
  <c r="S2362" i="1" s="1"/>
  <c r="W2362" i="1"/>
  <c r="H2363" i="1"/>
  <c r="A2364" i="1"/>
  <c r="Q2363" i="1"/>
  <c r="X2363" i="1"/>
  <c r="Y2363" i="1"/>
  <c r="B399" i="1"/>
  <c r="P401" i="1"/>
  <c r="C402" i="1"/>
  <c r="L2305" i="1"/>
  <c r="G2305" i="1"/>
  <c r="J2308" i="1"/>
  <c r="I2308" i="1"/>
  <c r="K2308" i="1"/>
  <c r="E2307" i="1"/>
  <c r="U2307" i="1"/>
  <c r="D2306" i="1"/>
  <c r="F2306" i="1" s="1"/>
  <c r="N2263" i="1"/>
  <c r="O2262" i="1"/>
  <c r="X2364" i="1" l="1"/>
  <c r="Y2364" i="1"/>
  <c r="A2365" i="1"/>
  <c r="H2364" i="1"/>
  <c r="Q2364" i="1"/>
  <c r="W2363" i="1"/>
  <c r="R2363" i="1"/>
  <c r="S2363" i="1" s="1"/>
  <c r="V401" i="1"/>
  <c r="C403" i="1"/>
  <c r="P402" i="1"/>
  <c r="V402" i="1" s="1"/>
  <c r="B402" i="1" s="1"/>
  <c r="L2306" i="1"/>
  <c r="G2306" i="1"/>
  <c r="U2308" i="1"/>
  <c r="E2308" i="1"/>
  <c r="D2307" i="1"/>
  <c r="F2307" i="1" s="1"/>
  <c r="N2264" i="1"/>
  <c r="O2263" i="1"/>
  <c r="J2309" i="1"/>
  <c r="I2309" i="1"/>
  <c r="K2309" i="1"/>
  <c r="Y2365" i="1" l="1"/>
  <c r="W2364" i="1"/>
  <c r="R2364" i="1"/>
  <c r="S2364" i="1" s="1"/>
  <c r="A2366" i="1"/>
  <c r="H2365" i="1"/>
  <c r="Q2365" i="1"/>
  <c r="X2365" i="1"/>
  <c r="B401" i="1"/>
  <c r="C404" i="1"/>
  <c r="P403" i="1"/>
  <c r="V403" i="1" s="1"/>
  <c r="B403" i="1" s="1"/>
  <c r="G2307" i="1"/>
  <c r="N2265" i="1"/>
  <c r="O2264" i="1"/>
  <c r="E2309" i="1"/>
  <c r="U2309" i="1"/>
  <c r="L2307" i="1"/>
  <c r="D2308" i="1"/>
  <c r="F2308" i="1" s="1"/>
  <c r="J2310" i="1"/>
  <c r="K2310" i="1"/>
  <c r="I2310" i="1"/>
  <c r="R2365" i="1" l="1"/>
  <c r="S2365" i="1" s="1"/>
  <c r="W2365" i="1"/>
  <c r="X2366" i="1"/>
  <c r="A2367" i="1"/>
  <c r="H2366" i="1"/>
  <c r="Q2366" i="1"/>
  <c r="Y2366" i="1"/>
  <c r="C405" i="1"/>
  <c r="P404" i="1"/>
  <c r="E2310" i="1"/>
  <c r="U2310" i="1"/>
  <c r="L2308" i="1"/>
  <c r="I2311" i="1"/>
  <c r="J2311" i="1"/>
  <c r="K2311" i="1"/>
  <c r="G2308" i="1"/>
  <c r="D2309" i="1"/>
  <c r="F2309" i="1" s="1"/>
  <c r="N2266" i="1"/>
  <c r="O2265" i="1"/>
  <c r="Y2367" i="1" l="1"/>
  <c r="R2366" i="1"/>
  <c r="S2366" i="1" s="1"/>
  <c r="W2366" i="1"/>
  <c r="A2368" i="1"/>
  <c r="H2367" i="1"/>
  <c r="Q2367" i="1"/>
  <c r="X2367" i="1"/>
  <c r="V404" i="1"/>
  <c r="C406" i="1"/>
  <c r="P405" i="1"/>
  <c r="V405" i="1" s="1"/>
  <c r="B405" i="1" s="1"/>
  <c r="J2312" i="1"/>
  <c r="G2309" i="1"/>
  <c r="N2267" i="1"/>
  <c r="O2266" i="1"/>
  <c r="L2309" i="1"/>
  <c r="K2312" i="1"/>
  <c r="I2312" i="1"/>
  <c r="E2311" i="1"/>
  <c r="U2311" i="1"/>
  <c r="D2310" i="1"/>
  <c r="F2310" i="1" s="1"/>
  <c r="X2368" i="1" l="1"/>
  <c r="H2368" i="1"/>
  <c r="A2369" i="1"/>
  <c r="Q2368" i="1"/>
  <c r="W2367" i="1"/>
  <c r="R2367" i="1"/>
  <c r="S2367" i="1" s="1"/>
  <c r="Y2368" i="1"/>
  <c r="B404" i="1"/>
  <c r="C407" i="1"/>
  <c r="P406" i="1"/>
  <c r="G2310" i="1"/>
  <c r="L2310" i="1"/>
  <c r="E2312" i="1"/>
  <c r="U2312" i="1"/>
  <c r="N2268" i="1"/>
  <c r="O2267" i="1"/>
  <c r="J2313" i="1"/>
  <c r="I2313" i="1"/>
  <c r="K2313" i="1"/>
  <c r="D2311" i="1"/>
  <c r="F2311" i="1" s="1"/>
  <c r="Y2369" i="1" l="1"/>
  <c r="W2368" i="1"/>
  <c r="R2368" i="1"/>
  <c r="S2368" i="1" s="1"/>
  <c r="A2370" i="1"/>
  <c r="H2369" i="1"/>
  <c r="Q2369" i="1"/>
  <c r="X2369" i="1"/>
  <c r="V406" i="1"/>
  <c r="C408" i="1"/>
  <c r="P408" i="1" s="1"/>
  <c r="P407" i="1"/>
  <c r="V407" i="1" s="1"/>
  <c r="B407" i="1" s="1"/>
  <c r="L2311" i="1"/>
  <c r="G2311" i="1"/>
  <c r="N2269" i="1"/>
  <c r="O2268" i="1"/>
  <c r="D2312" i="1"/>
  <c r="F2312" i="1" s="1"/>
  <c r="J2314" i="1"/>
  <c r="K2314" i="1"/>
  <c r="I2314" i="1"/>
  <c r="E2313" i="1"/>
  <c r="U2313" i="1"/>
  <c r="W2369" i="1" l="1"/>
  <c r="R2369" i="1"/>
  <c r="S2369" i="1" s="1"/>
  <c r="X2370" i="1"/>
  <c r="H2370" i="1"/>
  <c r="A2371" i="1"/>
  <c r="Q2370" i="1"/>
  <c r="Y2370" i="1"/>
  <c r="B406" i="1"/>
  <c r="V408" i="1"/>
  <c r="S408" i="1"/>
  <c r="L2312" i="1"/>
  <c r="G2312" i="1"/>
  <c r="K2315" i="1"/>
  <c r="J2315" i="1"/>
  <c r="I2315" i="1"/>
  <c r="D2313" i="1"/>
  <c r="F2313" i="1" s="1"/>
  <c r="N2270" i="1"/>
  <c r="O2269" i="1"/>
  <c r="E2314" i="1"/>
  <c r="U2314" i="1"/>
  <c r="W2370" i="1" l="1"/>
  <c r="R2370" i="1"/>
  <c r="S2370" i="1" s="1"/>
  <c r="A2372" i="1"/>
  <c r="H2371" i="1"/>
  <c r="Q2371" i="1"/>
  <c r="Y2371" i="1"/>
  <c r="X2371" i="1"/>
  <c r="B408" i="1"/>
  <c r="W408" i="1"/>
  <c r="U2315" i="1"/>
  <c r="C409" i="1"/>
  <c r="L2313" i="1"/>
  <c r="K2316" i="1"/>
  <c r="I2316" i="1"/>
  <c r="J2316" i="1"/>
  <c r="D2314" i="1"/>
  <c r="F2314" i="1" s="1"/>
  <c r="E2315" i="1"/>
  <c r="N2271" i="1"/>
  <c r="O2270" i="1"/>
  <c r="G2313" i="1"/>
  <c r="Y2372" i="1" l="1"/>
  <c r="R2371" i="1"/>
  <c r="S2371" i="1" s="1"/>
  <c r="W2371" i="1"/>
  <c r="X2372" i="1"/>
  <c r="H2372" i="1"/>
  <c r="A2373" i="1"/>
  <c r="Q2372" i="1"/>
  <c r="U2316" i="1"/>
  <c r="C410" i="1"/>
  <c r="P409" i="1"/>
  <c r="V409" i="1" s="1"/>
  <c r="B409" i="1" s="1"/>
  <c r="G2314" i="1"/>
  <c r="I2317" i="1"/>
  <c r="J2317" i="1"/>
  <c r="K2317" i="1"/>
  <c r="E2316" i="1"/>
  <c r="N2272" i="1"/>
  <c r="O2271" i="1"/>
  <c r="D2315" i="1"/>
  <c r="F2315" i="1" s="1"/>
  <c r="L2314" i="1"/>
  <c r="W2372" i="1" l="1"/>
  <c r="R2372" i="1"/>
  <c r="S2372" i="1" s="1"/>
  <c r="H2373" i="1"/>
  <c r="A2374" i="1"/>
  <c r="Q2373" i="1"/>
  <c r="X2373" i="1"/>
  <c r="Y2373" i="1"/>
  <c r="C411" i="1"/>
  <c r="P410" i="1"/>
  <c r="V410" i="1" s="1"/>
  <c r="B410" i="1" s="1"/>
  <c r="L2315" i="1"/>
  <c r="E2317" i="1"/>
  <c r="U2317" i="1"/>
  <c r="K2318" i="1"/>
  <c r="I2318" i="1"/>
  <c r="J2318" i="1"/>
  <c r="G2315" i="1"/>
  <c r="D2316" i="1"/>
  <c r="F2316" i="1" s="1"/>
  <c r="N2273" i="1"/>
  <c r="O2272" i="1"/>
  <c r="R2373" i="1" l="1"/>
  <c r="S2373" i="1" s="1"/>
  <c r="W2373" i="1"/>
  <c r="Y2374" i="1"/>
  <c r="X2374" i="1"/>
  <c r="A2375" i="1"/>
  <c r="H2374" i="1"/>
  <c r="Q2374" i="1"/>
  <c r="E2318" i="1"/>
  <c r="C412" i="1"/>
  <c r="P411" i="1"/>
  <c r="L2316" i="1"/>
  <c r="G2316" i="1"/>
  <c r="K2319" i="1"/>
  <c r="I2319" i="1"/>
  <c r="J2319" i="1"/>
  <c r="D2317" i="1"/>
  <c r="F2317" i="1" s="1"/>
  <c r="N2274" i="1"/>
  <c r="O2273" i="1"/>
  <c r="U2318" i="1"/>
  <c r="R2374" i="1" l="1"/>
  <c r="S2374" i="1" s="1"/>
  <c r="W2374" i="1"/>
  <c r="X2375" i="1"/>
  <c r="Y2375" i="1"/>
  <c r="A2376" i="1"/>
  <c r="H2375" i="1"/>
  <c r="Q2375" i="1"/>
  <c r="E2319" i="1"/>
  <c r="V411" i="1"/>
  <c r="U2319" i="1"/>
  <c r="C413" i="1"/>
  <c r="P412" i="1"/>
  <c r="V412" i="1" s="1"/>
  <c r="B412" i="1" s="1"/>
  <c r="L2317" i="1"/>
  <c r="N2275" i="1"/>
  <c r="O2274" i="1"/>
  <c r="D2318" i="1"/>
  <c r="K2320" i="1"/>
  <c r="J2320" i="1"/>
  <c r="I2320" i="1"/>
  <c r="G2317" i="1"/>
  <c r="A2377" i="1" l="1"/>
  <c r="H2376" i="1"/>
  <c r="Q2376" i="1"/>
  <c r="Y2376" i="1"/>
  <c r="Y2377" i="1" s="1"/>
  <c r="R2375" i="1"/>
  <c r="S2375" i="1" s="1"/>
  <c r="W2375" i="1"/>
  <c r="X2376" i="1"/>
  <c r="X2377" i="1" s="1"/>
  <c r="D2319" i="1"/>
  <c r="G2319" i="1" s="1"/>
  <c r="B411" i="1"/>
  <c r="C414" i="1"/>
  <c r="P413" i="1"/>
  <c r="E2320" i="1"/>
  <c r="U2320" i="1"/>
  <c r="N2276" i="1"/>
  <c r="O2275" i="1"/>
  <c r="F2318" i="1"/>
  <c r="L2318" i="1"/>
  <c r="G2318" i="1"/>
  <c r="K2321" i="1"/>
  <c r="J2321" i="1"/>
  <c r="I2321" i="1"/>
  <c r="L2319" i="1" l="1"/>
  <c r="R2376" i="1"/>
  <c r="S2376" i="1" s="1"/>
  <c r="W2376" i="1"/>
  <c r="F2319" i="1"/>
  <c r="A2378" i="1"/>
  <c r="H2377" i="1"/>
  <c r="Q2377" i="1"/>
  <c r="X2378" i="1" s="1"/>
  <c r="V413" i="1"/>
  <c r="C415" i="1"/>
  <c r="P414" i="1"/>
  <c r="V414" i="1" s="1"/>
  <c r="B414" i="1" s="1"/>
  <c r="N2277" i="1"/>
  <c r="O2276" i="1"/>
  <c r="D2320" i="1"/>
  <c r="F2320" i="1" s="1"/>
  <c r="E2321" i="1"/>
  <c r="U2321" i="1"/>
  <c r="K2322" i="1"/>
  <c r="J2322" i="1"/>
  <c r="I2322" i="1"/>
  <c r="Y2378" i="1" l="1"/>
  <c r="A2379" i="1"/>
  <c r="H2378" i="1"/>
  <c r="Q2378" i="1"/>
  <c r="Y2379" i="1" s="1"/>
  <c r="R2377" i="1"/>
  <c r="S2377" i="1" s="1"/>
  <c r="W2377" i="1"/>
  <c r="B413" i="1"/>
  <c r="C416" i="1"/>
  <c r="P415" i="1"/>
  <c r="G2320" i="1"/>
  <c r="L2320" i="1"/>
  <c r="K2323" i="1"/>
  <c r="J2323" i="1"/>
  <c r="I2323" i="1"/>
  <c r="E2322" i="1"/>
  <c r="U2322" i="1"/>
  <c r="N2278" i="1"/>
  <c r="O2277" i="1"/>
  <c r="D2321" i="1"/>
  <c r="F2321" i="1" s="1"/>
  <c r="H2379" i="1" l="1"/>
  <c r="A2380" i="1"/>
  <c r="Q2379" i="1"/>
  <c r="R2378" i="1"/>
  <c r="S2378" i="1" s="1"/>
  <c r="W2378" i="1"/>
  <c r="X2379" i="1"/>
  <c r="X2380" i="1" s="1"/>
  <c r="V415" i="1"/>
  <c r="P416" i="1"/>
  <c r="V416" i="1" s="1"/>
  <c r="B416" i="1" s="1"/>
  <c r="C417" i="1"/>
  <c r="G2321" i="1"/>
  <c r="L2321" i="1"/>
  <c r="J2324" i="1"/>
  <c r="K2324" i="1"/>
  <c r="I2324" i="1"/>
  <c r="N2279" i="1"/>
  <c r="O2278" i="1"/>
  <c r="D2322" i="1"/>
  <c r="L2322" i="1" s="1"/>
  <c r="E2323" i="1"/>
  <c r="U2323" i="1"/>
  <c r="H2380" i="1" l="1"/>
  <c r="A2381" i="1"/>
  <c r="Q2380" i="1"/>
  <c r="R2379" i="1"/>
  <c r="S2379" i="1" s="1"/>
  <c r="W2379" i="1"/>
  <c r="Y2380" i="1"/>
  <c r="B415" i="1"/>
  <c r="G2322" i="1"/>
  <c r="C418" i="1"/>
  <c r="P417" i="1"/>
  <c r="V417" i="1" s="1"/>
  <c r="B417" i="1" s="1"/>
  <c r="N2280" i="1"/>
  <c r="O2279" i="1"/>
  <c r="K2325" i="1"/>
  <c r="I2325" i="1"/>
  <c r="J2325" i="1"/>
  <c r="E2324" i="1"/>
  <c r="U2324" i="1"/>
  <c r="D2323" i="1"/>
  <c r="L2323" i="1" s="1"/>
  <c r="F2322" i="1"/>
  <c r="Y2381" i="1" l="1"/>
  <c r="W2380" i="1"/>
  <c r="R2380" i="1"/>
  <c r="S2380" i="1" s="1"/>
  <c r="H2381" i="1"/>
  <c r="A2382" i="1"/>
  <c r="Q2381" i="1"/>
  <c r="X2381" i="1"/>
  <c r="F2323" i="1"/>
  <c r="C419" i="1"/>
  <c r="P418" i="1"/>
  <c r="J2326" i="1"/>
  <c r="K2326" i="1"/>
  <c r="I2326" i="1"/>
  <c r="E2325" i="1"/>
  <c r="U2325" i="1"/>
  <c r="N2281" i="1"/>
  <c r="O2280" i="1"/>
  <c r="G2323" i="1"/>
  <c r="D2324" i="1"/>
  <c r="X2382" i="1" l="1"/>
  <c r="W2381" i="1"/>
  <c r="R2381" i="1"/>
  <c r="S2381" i="1" s="1"/>
  <c r="A2383" i="1"/>
  <c r="H2382" i="1"/>
  <c r="Q2382" i="1"/>
  <c r="Y2382" i="1"/>
  <c r="V418" i="1"/>
  <c r="F2324" i="1"/>
  <c r="C420" i="1"/>
  <c r="P419" i="1"/>
  <c r="V419" i="1" s="1"/>
  <c r="B419" i="1" s="1"/>
  <c r="K2327" i="1"/>
  <c r="J2327" i="1"/>
  <c r="I2327" i="1"/>
  <c r="G2324" i="1"/>
  <c r="D2325" i="1"/>
  <c r="E2326" i="1"/>
  <c r="U2326" i="1"/>
  <c r="L2324" i="1"/>
  <c r="N2282" i="1"/>
  <c r="O2281" i="1"/>
  <c r="Y2383" i="1" l="1"/>
  <c r="H2383" i="1"/>
  <c r="A2384" i="1"/>
  <c r="Q2383" i="1"/>
  <c r="W2382" i="1"/>
  <c r="R2382" i="1"/>
  <c r="S2382" i="1" s="1"/>
  <c r="X2383" i="1"/>
  <c r="X2384" i="1" s="1"/>
  <c r="B418" i="1"/>
  <c r="F2325" i="1"/>
  <c r="C421" i="1"/>
  <c r="P420" i="1"/>
  <c r="G2325" i="1"/>
  <c r="N2283" i="1"/>
  <c r="O2282" i="1"/>
  <c r="K2328" i="1"/>
  <c r="I2328" i="1"/>
  <c r="J2328" i="1"/>
  <c r="D2326" i="1"/>
  <c r="L2325" i="1"/>
  <c r="E2327" i="1"/>
  <c r="U2327" i="1"/>
  <c r="W2383" i="1" l="1"/>
  <c r="R2383" i="1"/>
  <c r="S2383" i="1" s="1"/>
  <c r="H2384" i="1"/>
  <c r="A2385" i="1"/>
  <c r="Q2384" i="1"/>
  <c r="Y2384" i="1"/>
  <c r="F2326" i="1"/>
  <c r="V420" i="1"/>
  <c r="P421" i="1"/>
  <c r="V421" i="1" s="1"/>
  <c r="B421" i="1" s="1"/>
  <c r="C422" i="1"/>
  <c r="U2328" i="1"/>
  <c r="L2326" i="1"/>
  <c r="D2327" i="1"/>
  <c r="K2329" i="1"/>
  <c r="J2329" i="1"/>
  <c r="I2329" i="1"/>
  <c r="E2328" i="1"/>
  <c r="G2326" i="1"/>
  <c r="N2284" i="1"/>
  <c r="O2283" i="1"/>
  <c r="R2384" i="1" l="1"/>
  <c r="S2384" i="1" s="1"/>
  <c r="W2384" i="1"/>
  <c r="A2386" i="1"/>
  <c r="H2385" i="1"/>
  <c r="Q2385" i="1"/>
  <c r="Y2385" i="1"/>
  <c r="X2385" i="1"/>
  <c r="F2327" i="1"/>
  <c r="B420" i="1"/>
  <c r="C423" i="1"/>
  <c r="P422" i="1"/>
  <c r="U2329" i="1"/>
  <c r="G2327" i="1"/>
  <c r="E2329" i="1"/>
  <c r="L2327" i="1"/>
  <c r="N2285" i="1"/>
  <c r="O2284" i="1"/>
  <c r="K2330" i="1"/>
  <c r="I2330" i="1"/>
  <c r="J2330" i="1"/>
  <c r="D2328" i="1"/>
  <c r="Y2386" i="1" l="1"/>
  <c r="X2386" i="1"/>
  <c r="R2385" i="1"/>
  <c r="S2385" i="1" s="1"/>
  <c r="W2385" i="1"/>
  <c r="A2387" i="1"/>
  <c r="H2386" i="1"/>
  <c r="Q2386" i="1"/>
  <c r="F2328" i="1"/>
  <c r="V422" i="1"/>
  <c r="E2330" i="1"/>
  <c r="C424" i="1"/>
  <c r="P423" i="1"/>
  <c r="V423" i="1" s="1"/>
  <c r="B423" i="1" s="1"/>
  <c r="U2330" i="1"/>
  <c r="D2329" i="1"/>
  <c r="L2328" i="1"/>
  <c r="I2331" i="1"/>
  <c r="J2331" i="1"/>
  <c r="K2331" i="1"/>
  <c r="G2328" i="1"/>
  <c r="O2285" i="1"/>
  <c r="N2286" i="1"/>
  <c r="Y2387" i="1" l="1"/>
  <c r="X2387" i="1"/>
  <c r="R2386" i="1"/>
  <c r="H2387" i="1"/>
  <c r="A2388" i="1"/>
  <c r="Q2387" i="1"/>
  <c r="F2329" i="1"/>
  <c r="B422" i="1"/>
  <c r="L2329" i="1"/>
  <c r="G2329" i="1"/>
  <c r="C425" i="1"/>
  <c r="P424" i="1"/>
  <c r="V424" i="1" s="1"/>
  <c r="B424" i="1" s="1"/>
  <c r="D2330" i="1"/>
  <c r="N2287" i="1"/>
  <c r="O2286" i="1"/>
  <c r="E2331" i="1"/>
  <c r="U2331" i="1"/>
  <c r="K2332" i="1"/>
  <c r="I2332" i="1"/>
  <c r="J2332" i="1"/>
  <c r="R2387" i="1" l="1"/>
  <c r="S2387" i="1" s="1"/>
  <c r="W2387" i="1"/>
  <c r="A2389" i="1"/>
  <c r="H2388" i="1"/>
  <c r="Q2388" i="1"/>
  <c r="X2388" i="1"/>
  <c r="Y2388" i="1"/>
  <c r="F2330" i="1"/>
  <c r="L2330" i="1"/>
  <c r="C426" i="1"/>
  <c r="P425" i="1"/>
  <c r="G2330" i="1"/>
  <c r="J2333" i="1"/>
  <c r="I2333" i="1"/>
  <c r="K2333" i="1"/>
  <c r="D2331" i="1"/>
  <c r="F2331" i="1" s="1"/>
  <c r="E2332" i="1"/>
  <c r="U2332" i="1"/>
  <c r="N2288" i="1"/>
  <c r="O2287" i="1"/>
  <c r="R2388" i="1" l="1"/>
  <c r="S2388" i="1" s="1"/>
  <c r="W2388" i="1"/>
  <c r="X2389" i="1"/>
  <c r="Y2389" i="1"/>
  <c r="A2390" i="1"/>
  <c r="H2389" i="1"/>
  <c r="Q2389" i="1"/>
  <c r="V425" i="1"/>
  <c r="P426" i="1"/>
  <c r="V426" i="1" s="1"/>
  <c r="B426" i="1" s="1"/>
  <c r="C427" i="1"/>
  <c r="G2331" i="1"/>
  <c r="L2331" i="1"/>
  <c r="E2333" i="1"/>
  <c r="U2333" i="1"/>
  <c r="K2334" i="1"/>
  <c r="I2334" i="1"/>
  <c r="J2334" i="1"/>
  <c r="D2332" i="1"/>
  <c r="F2332" i="1" s="1"/>
  <c r="N2289" i="1"/>
  <c r="O2288" i="1"/>
  <c r="W2389" i="1" l="1"/>
  <c r="R2389" i="1"/>
  <c r="S2389" i="1" s="1"/>
  <c r="X2390" i="1"/>
  <c r="A2391" i="1"/>
  <c r="H2390" i="1"/>
  <c r="Q2390" i="1"/>
  <c r="Y2390" i="1"/>
  <c r="B425" i="1"/>
  <c r="C428" i="1"/>
  <c r="P427" i="1"/>
  <c r="L2332" i="1"/>
  <c r="J2335" i="1"/>
  <c r="I2335" i="1"/>
  <c r="K2335" i="1"/>
  <c r="U2334" i="1"/>
  <c r="E2334" i="1"/>
  <c r="D2333" i="1"/>
  <c r="F2333" i="1" s="1"/>
  <c r="G2332" i="1"/>
  <c r="N2290" i="1"/>
  <c r="O2289" i="1"/>
  <c r="R2390" i="1" l="1"/>
  <c r="S2390" i="1" s="1"/>
  <c r="W2390" i="1"/>
  <c r="Y2391" i="1"/>
  <c r="H2391" i="1"/>
  <c r="A2392" i="1"/>
  <c r="Q2391" i="1"/>
  <c r="X2391" i="1"/>
  <c r="V427" i="1"/>
  <c r="P428" i="1"/>
  <c r="V428" i="1" s="1"/>
  <c r="B428" i="1" s="1"/>
  <c r="C429" i="1"/>
  <c r="G2333" i="1"/>
  <c r="L2333" i="1"/>
  <c r="D2334" i="1"/>
  <c r="F2334" i="1" s="1"/>
  <c r="I2336" i="1"/>
  <c r="K2336" i="1"/>
  <c r="J2336" i="1"/>
  <c r="N2291" i="1"/>
  <c r="O2290" i="1"/>
  <c r="E2335" i="1"/>
  <c r="U2335" i="1"/>
  <c r="R2391" i="1" l="1"/>
  <c r="S2391" i="1" s="1"/>
  <c r="W2391" i="1"/>
  <c r="A2393" i="1"/>
  <c r="H2392" i="1"/>
  <c r="Q2392" i="1"/>
  <c r="X2392" i="1"/>
  <c r="Y2392" i="1"/>
  <c r="B427" i="1"/>
  <c r="C430" i="1"/>
  <c r="P429" i="1"/>
  <c r="L2334" i="1"/>
  <c r="G2334" i="1"/>
  <c r="J2337" i="1"/>
  <c r="D2335" i="1"/>
  <c r="F2335" i="1" s="1"/>
  <c r="E2336" i="1"/>
  <c r="U2336" i="1"/>
  <c r="K2337" i="1"/>
  <c r="I2337" i="1"/>
  <c r="N2292" i="1"/>
  <c r="O2291" i="1"/>
  <c r="Y2393" i="1" l="1"/>
  <c r="X2393" i="1"/>
  <c r="R2392" i="1"/>
  <c r="S2392" i="1" s="1"/>
  <c r="W2392" i="1"/>
  <c r="H2393" i="1"/>
  <c r="A2394" i="1"/>
  <c r="Q2393" i="1"/>
  <c r="V429" i="1"/>
  <c r="C431" i="1"/>
  <c r="P430" i="1"/>
  <c r="V430" i="1" s="1"/>
  <c r="B430" i="1" s="1"/>
  <c r="G2335" i="1"/>
  <c r="L2335" i="1"/>
  <c r="E2337" i="1"/>
  <c r="U2337" i="1"/>
  <c r="D2336" i="1"/>
  <c r="F2336" i="1" s="1"/>
  <c r="N2293" i="1"/>
  <c r="O2292" i="1"/>
  <c r="K2338" i="1"/>
  <c r="I2338" i="1"/>
  <c r="J2338" i="1"/>
  <c r="W2393" i="1" l="1"/>
  <c r="R2393" i="1"/>
  <c r="S2393" i="1" s="1"/>
  <c r="A2395" i="1"/>
  <c r="H2394" i="1"/>
  <c r="Q2394" i="1"/>
  <c r="X2394" i="1"/>
  <c r="Y2394" i="1"/>
  <c r="B429" i="1"/>
  <c r="C432" i="1"/>
  <c r="P431" i="1"/>
  <c r="V431" i="1" s="1"/>
  <c r="B431" i="1" s="1"/>
  <c r="L2336" i="1"/>
  <c r="U2338" i="1"/>
  <c r="G2336" i="1"/>
  <c r="N2294" i="1"/>
  <c r="O2293" i="1"/>
  <c r="K2339" i="1"/>
  <c r="J2339" i="1"/>
  <c r="I2339" i="1"/>
  <c r="D2337" i="1"/>
  <c r="F2337" i="1" s="1"/>
  <c r="E2338" i="1"/>
  <c r="W2394" i="1" l="1"/>
  <c r="R2394" i="1"/>
  <c r="S2394" i="1" s="1"/>
  <c r="Y2395" i="1"/>
  <c r="X2395" i="1"/>
  <c r="A2396" i="1"/>
  <c r="H2395" i="1"/>
  <c r="Q2395" i="1"/>
  <c r="P432" i="1"/>
  <c r="C433" i="1"/>
  <c r="G2337" i="1"/>
  <c r="L2337" i="1"/>
  <c r="E2339" i="1"/>
  <c r="U2339" i="1"/>
  <c r="J2340" i="1"/>
  <c r="K2340" i="1"/>
  <c r="I2340" i="1"/>
  <c r="D2338" i="1"/>
  <c r="F2338" i="1" s="1"/>
  <c r="O2294" i="1"/>
  <c r="N2295" i="1"/>
  <c r="R2395" i="1" l="1"/>
  <c r="S2395" i="1" s="1"/>
  <c r="W2395" i="1"/>
  <c r="A2397" i="1"/>
  <c r="H2396" i="1"/>
  <c r="Q2396" i="1"/>
  <c r="X2396" i="1"/>
  <c r="Y2396" i="1"/>
  <c r="V432" i="1"/>
  <c r="C434" i="1"/>
  <c r="P433" i="1"/>
  <c r="V433" i="1" s="1"/>
  <c r="B433" i="1" s="1"/>
  <c r="E2340" i="1"/>
  <c r="U2340" i="1"/>
  <c r="O2295" i="1"/>
  <c r="N2296" i="1"/>
  <c r="J2341" i="1"/>
  <c r="K2341" i="1"/>
  <c r="I2341" i="1"/>
  <c r="L2338" i="1"/>
  <c r="G2338" i="1"/>
  <c r="D2339" i="1"/>
  <c r="F2339" i="1" s="1"/>
  <c r="X2397" i="1" l="1"/>
  <c r="W2396" i="1"/>
  <c r="R2396" i="1"/>
  <c r="S2396" i="1" s="1"/>
  <c r="Y2397" i="1"/>
  <c r="H2397" i="1"/>
  <c r="A2398" i="1"/>
  <c r="Q2397" i="1"/>
  <c r="B432" i="1"/>
  <c r="C435" i="1"/>
  <c r="P434" i="1"/>
  <c r="L2339" i="1"/>
  <c r="G2339" i="1"/>
  <c r="E2341" i="1"/>
  <c r="U2341" i="1"/>
  <c r="N2297" i="1"/>
  <c r="O2296" i="1"/>
  <c r="I2342" i="1"/>
  <c r="J2342" i="1"/>
  <c r="K2342" i="1"/>
  <c r="D2340" i="1"/>
  <c r="F2340" i="1" s="1"/>
  <c r="R2397" i="1" l="1"/>
  <c r="S2397" i="1" s="1"/>
  <c r="W2397" i="1"/>
  <c r="H2398" i="1"/>
  <c r="A2399" i="1"/>
  <c r="Q2398" i="1"/>
  <c r="Y2398" i="1"/>
  <c r="X2398" i="1"/>
  <c r="V434" i="1"/>
  <c r="C436" i="1"/>
  <c r="P435" i="1"/>
  <c r="V435" i="1" s="1"/>
  <c r="B435" i="1" s="1"/>
  <c r="G2340" i="1"/>
  <c r="K2343" i="1"/>
  <c r="J2343" i="1"/>
  <c r="I2343" i="1"/>
  <c r="N2298" i="1"/>
  <c r="O2297" i="1"/>
  <c r="L2340" i="1"/>
  <c r="U2342" i="1"/>
  <c r="E2342" i="1"/>
  <c r="D2341" i="1"/>
  <c r="F2341" i="1" s="1"/>
  <c r="R2398" i="1" l="1"/>
  <c r="S2398" i="1" s="1"/>
  <c r="W2398" i="1"/>
  <c r="Y2399" i="1"/>
  <c r="A2400" i="1"/>
  <c r="H2399" i="1"/>
  <c r="Q2399" i="1"/>
  <c r="X2399" i="1"/>
  <c r="B434" i="1"/>
  <c r="U2343" i="1"/>
  <c r="C437" i="1"/>
  <c r="P436" i="1"/>
  <c r="G2341" i="1"/>
  <c r="D2342" i="1"/>
  <c r="F2342" i="1" s="1"/>
  <c r="K2344" i="1"/>
  <c r="J2344" i="1"/>
  <c r="I2344" i="1"/>
  <c r="N2299" i="1"/>
  <c r="O2298" i="1"/>
  <c r="L2341" i="1"/>
  <c r="E2343" i="1"/>
  <c r="X2400" i="1" l="1"/>
  <c r="H2400" i="1"/>
  <c r="A2401" i="1"/>
  <c r="Q2400" i="1"/>
  <c r="W2399" i="1"/>
  <c r="R2399" i="1"/>
  <c r="S2399" i="1" s="1"/>
  <c r="Y2400" i="1"/>
  <c r="V436" i="1"/>
  <c r="C438" i="1"/>
  <c r="P437" i="1"/>
  <c r="V437" i="1" s="1"/>
  <c r="B437" i="1" s="1"/>
  <c r="G2342" i="1"/>
  <c r="L2342" i="1"/>
  <c r="D2343" i="1"/>
  <c r="F2343" i="1" s="1"/>
  <c r="K2345" i="1"/>
  <c r="J2345" i="1"/>
  <c r="I2345" i="1"/>
  <c r="E2344" i="1"/>
  <c r="U2344" i="1"/>
  <c r="N2300" i="1"/>
  <c r="O2299" i="1"/>
  <c r="Y2401" i="1" l="1"/>
  <c r="H2401" i="1"/>
  <c r="A2402" i="1"/>
  <c r="Q2401" i="1"/>
  <c r="R2400" i="1"/>
  <c r="S2400" i="1" s="1"/>
  <c r="W2400" i="1"/>
  <c r="X2401" i="1"/>
  <c r="X2402" i="1" s="1"/>
  <c r="B436" i="1"/>
  <c r="C439" i="1"/>
  <c r="P439" i="1" s="1"/>
  <c r="P438" i="1"/>
  <c r="V438" i="1" s="1"/>
  <c r="B438" i="1" s="1"/>
  <c r="L2343" i="1"/>
  <c r="G2343" i="1"/>
  <c r="N2301" i="1"/>
  <c r="O2300" i="1"/>
  <c r="E2345" i="1"/>
  <c r="U2345" i="1"/>
  <c r="K2346" i="1"/>
  <c r="J2346" i="1"/>
  <c r="I2346" i="1"/>
  <c r="D2344" i="1"/>
  <c r="F2344" i="1" s="1"/>
  <c r="R2401" i="1" l="1"/>
  <c r="S2401" i="1" s="1"/>
  <c r="W2401" i="1"/>
  <c r="Q2402" i="1"/>
  <c r="A2403" i="1"/>
  <c r="H2402" i="1"/>
  <c r="Y2402" i="1"/>
  <c r="Y2403" i="1" s="1"/>
  <c r="V439" i="1"/>
  <c r="S439" i="1"/>
  <c r="G2344" i="1"/>
  <c r="L2344" i="1"/>
  <c r="E2346" i="1"/>
  <c r="U2346" i="1"/>
  <c r="N2302" i="1"/>
  <c r="O2301" i="1"/>
  <c r="D2345" i="1"/>
  <c r="F2345" i="1" s="1"/>
  <c r="J2347" i="1"/>
  <c r="I2347" i="1"/>
  <c r="K2347" i="1"/>
  <c r="R2402" i="1" l="1"/>
  <c r="S2402" i="1" s="1"/>
  <c r="W2402" i="1"/>
  <c r="Q2403" i="1"/>
  <c r="A2404" i="1"/>
  <c r="H2403" i="1"/>
  <c r="X2403" i="1"/>
  <c r="B439" i="1"/>
  <c r="W439" i="1"/>
  <c r="C440" i="1"/>
  <c r="C441" i="1" s="1"/>
  <c r="L2345" i="1"/>
  <c r="G2345" i="1"/>
  <c r="U2347" i="1"/>
  <c r="E2347" i="1"/>
  <c r="N2303" i="1"/>
  <c r="O2302" i="1"/>
  <c r="K2348" i="1"/>
  <c r="J2348" i="1"/>
  <c r="I2348" i="1"/>
  <c r="D2346" i="1"/>
  <c r="F2346" i="1" s="1"/>
  <c r="H2404" i="1" l="1"/>
  <c r="Q2404" i="1"/>
  <c r="A2405" i="1"/>
  <c r="W2403" i="1"/>
  <c r="R2403" i="1"/>
  <c r="S2403" i="1" s="1"/>
  <c r="Y2404" i="1"/>
  <c r="X2404" i="1"/>
  <c r="P440" i="1"/>
  <c r="V440" i="1" s="1"/>
  <c r="B440" i="1" s="1"/>
  <c r="C442" i="1"/>
  <c r="P441" i="1"/>
  <c r="G2346" i="1"/>
  <c r="U2348" i="1"/>
  <c r="E2348" i="1"/>
  <c r="L2346" i="1"/>
  <c r="D2347" i="1"/>
  <c r="F2347" i="1" s="1"/>
  <c r="N2304" i="1"/>
  <c r="O2303" i="1"/>
  <c r="K2349" i="1"/>
  <c r="I2349" i="1"/>
  <c r="J2349" i="1"/>
  <c r="H2405" i="1" l="1"/>
  <c r="A2406" i="1"/>
  <c r="Q2405" i="1"/>
  <c r="R2404" i="1"/>
  <c r="S2404" i="1" s="1"/>
  <c r="Y2405" i="1"/>
  <c r="X2405" i="1"/>
  <c r="W2404" i="1"/>
  <c r="V441" i="1"/>
  <c r="U2349" i="1"/>
  <c r="P442" i="1"/>
  <c r="V442" i="1" s="1"/>
  <c r="B442" i="1" s="1"/>
  <c r="C443" i="1"/>
  <c r="E2349" i="1"/>
  <c r="L2347" i="1"/>
  <c r="G2347" i="1"/>
  <c r="K2350" i="1"/>
  <c r="J2350" i="1"/>
  <c r="I2350" i="1"/>
  <c r="D2348" i="1"/>
  <c r="F2348" i="1" s="1"/>
  <c r="N2305" i="1"/>
  <c r="O2304" i="1"/>
  <c r="W2405" i="1" l="1"/>
  <c r="R2405" i="1"/>
  <c r="S2405" i="1" s="1"/>
  <c r="X2406" i="1"/>
  <c r="Y2406" i="1"/>
  <c r="H2406" i="1"/>
  <c r="Q2406" i="1"/>
  <c r="A2407" i="1"/>
  <c r="B441" i="1"/>
  <c r="E2350" i="1"/>
  <c r="C444" i="1"/>
  <c r="P443" i="1"/>
  <c r="U2350" i="1"/>
  <c r="D2349" i="1"/>
  <c r="F2349" i="1" s="1"/>
  <c r="N2306" i="1"/>
  <c r="O2305" i="1"/>
  <c r="L2348" i="1"/>
  <c r="K2351" i="1"/>
  <c r="J2351" i="1"/>
  <c r="I2351" i="1"/>
  <c r="G2348" i="1"/>
  <c r="A2408" i="1" l="1"/>
  <c r="H2407" i="1"/>
  <c r="Q2407" i="1"/>
  <c r="R2406" i="1"/>
  <c r="S2406" i="1" s="1"/>
  <c r="W2406" i="1"/>
  <c r="X2407" i="1"/>
  <c r="Y2407" i="1"/>
  <c r="V443" i="1"/>
  <c r="E2351" i="1"/>
  <c r="D2350" i="1"/>
  <c r="F2350" i="1" s="1"/>
  <c r="G2349" i="1"/>
  <c r="L2349" i="1"/>
  <c r="C445" i="1"/>
  <c r="P444" i="1"/>
  <c r="V444" i="1" s="1"/>
  <c r="B444" i="1" s="1"/>
  <c r="U2351" i="1"/>
  <c r="J2352" i="1"/>
  <c r="K2352" i="1"/>
  <c r="I2352" i="1"/>
  <c r="N2307" i="1"/>
  <c r="O2306" i="1"/>
  <c r="R2407" i="1" l="1"/>
  <c r="S2407" i="1" s="1"/>
  <c r="X2408" i="1"/>
  <c r="Y2408" i="1"/>
  <c r="W2407" i="1"/>
  <c r="Q2408" i="1"/>
  <c r="H2408" i="1"/>
  <c r="A2409" i="1"/>
  <c r="B443" i="1"/>
  <c r="G2350" i="1"/>
  <c r="L2350" i="1"/>
  <c r="D2351" i="1"/>
  <c r="F2351" i="1" s="1"/>
  <c r="C446" i="1"/>
  <c r="P445" i="1"/>
  <c r="V445" i="1" s="1"/>
  <c r="B445" i="1" s="1"/>
  <c r="J2353" i="1"/>
  <c r="K2353" i="1"/>
  <c r="I2353" i="1"/>
  <c r="N2308" i="1"/>
  <c r="O2307" i="1"/>
  <c r="E2352" i="1"/>
  <c r="U2352" i="1"/>
  <c r="X2409" i="1" l="1"/>
  <c r="Y2409" i="1"/>
  <c r="W2408" i="1"/>
  <c r="R2408" i="1"/>
  <c r="S2408" i="1" s="1"/>
  <c r="H2409" i="1"/>
  <c r="Q2409" i="1"/>
  <c r="A2410" i="1"/>
  <c r="L2351" i="1"/>
  <c r="G2351" i="1"/>
  <c r="C447" i="1"/>
  <c r="P446" i="1"/>
  <c r="K2354" i="1"/>
  <c r="J2354" i="1"/>
  <c r="I2354" i="1"/>
  <c r="E2353" i="1"/>
  <c r="U2353" i="1"/>
  <c r="D2352" i="1"/>
  <c r="F2352" i="1" s="1"/>
  <c r="N2309" i="1"/>
  <c r="O2308" i="1"/>
  <c r="A2411" i="1" l="1"/>
  <c r="Q2410" i="1"/>
  <c r="H2410" i="1"/>
  <c r="X2410" i="1"/>
  <c r="R2409" i="1"/>
  <c r="S2409" i="1" s="1"/>
  <c r="Y2410" i="1"/>
  <c r="W2409" i="1"/>
  <c r="V446" i="1"/>
  <c r="U2354" i="1"/>
  <c r="C448" i="1"/>
  <c r="P447" i="1"/>
  <c r="V447" i="1" s="1"/>
  <c r="B447" i="1" s="1"/>
  <c r="G2352" i="1"/>
  <c r="D2353" i="1"/>
  <c r="F2353" i="1" s="1"/>
  <c r="K2355" i="1"/>
  <c r="J2355" i="1"/>
  <c r="I2355" i="1"/>
  <c r="N2310" i="1"/>
  <c r="O2309" i="1"/>
  <c r="L2352" i="1"/>
  <c r="E2354" i="1"/>
  <c r="X2411" i="1" l="1"/>
  <c r="Y2411" i="1"/>
  <c r="W2410" i="1"/>
  <c r="R2410" i="1"/>
  <c r="S2410" i="1" s="1"/>
  <c r="A2412" i="1"/>
  <c r="Q2411" i="1"/>
  <c r="H2411" i="1"/>
  <c r="B446" i="1"/>
  <c r="C449" i="1"/>
  <c r="P448" i="1"/>
  <c r="V448" i="1" s="1"/>
  <c r="B448" i="1" s="1"/>
  <c r="G2353" i="1"/>
  <c r="L2353" i="1"/>
  <c r="D2354" i="1"/>
  <c r="F2354" i="1" s="1"/>
  <c r="U2355" i="1"/>
  <c r="E2355" i="1"/>
  <c r="K2356" i="1"/>
  <c r="J2356" i="1"/>
  <c r="I2356" i="1"/>
  <c r="N2311" i="1"/>
  <c r="O2310" i="1"/>
  <c r="Y2412" i="1" l="1"/>
  <c r="R2411" i="1"/>
  <c r="S2411" i="1" s="1"/>
  <c r="X2412" i="1"/>
  <c r="W2411" i="1"/>
  <c r="Q2412" i="1"/>
  <c r="H2412" i="1"/>
  <c r="A2413" i="1"/>
  <c r="C450" i="1"/>
  <c r="P449" i="1"/>
  <c r="V449" i="1" s="1"/>
  <c r="B449" i="1" s="1"/>
  <c r="G2354" i="1"/>
  <c r="L2354" i="1"/>
  <c r="D2355" i="1"/>
  <c r="F2355" i="1" s="1"/>
  <c r="E2356" i="1"/>
  <c r="U2356" i="1"/>
  <c r="N2312" i="1"/>
  <c r="O2311" i="1"/>
  <c r="K2357" i="1"/>
  <c r="J2357" i="1"/>
  <c r="I2357" i="1"/>
  <c r="X2413" i="1" l="1"/>
  <c r="Y2413" i="1"/>
  <c r="W2412" i="1"/>
  <c r="R2412" i="1"/>
  <c r="S2412" i="1" s="1"/>
  <c r="Q2413" i="1"/>
  <c r="H2413" i="1"/>
  <c r="A2414" i="1"/>
  <c r="C451" i="1"/>
  <c r="P450" i="1"/>
  <c r="V450" i="1" s="1"/>
  <c r="B450" i="1" s="1"/>
  <c r="L2355" i="1"/>
  <c r="G2355" i="1"/>
  <c r="U2357" i="1"/>
  <c r="K2358" i="1"/>
  <c r="J2358" i="1"/>
  <c r="I2358" i="1"/>
  <c r="D2356" i="1"/>
  <c r="F2356" i="1" s="1"/>
  <c r="E2357" i="1"/>
  <c r="N2313" i="1"/>
  <c r="O2312" i="1"/>
  <c r="X2414" i="1" l="1"/>
  <c r="R2413" i="1"/>
  <c r="S2413" i="1" s="1"/>
  <c r="Y2414" i="1"/>
  <c r="W2413" i="1"/>
  <c r="Q2414" i="1"/>
  <c r="A2415" i="1"/>
  <c r="H2414" i="1"/>
  <c r="C452" i="1"/>
  <c r="P451" i="1"/>
  <c r="V451" i="1" s="1"/>
  <c r="B451" i="1" s="1"/>
  <c r="N2314" i="1"/>
  <c r="O2313" i="1"/>
  <c r="K2359" i="1"/>
  <c r="I2359" i="1"/>
  <c r="J2359" i="1"/>
  <c r="L2356" i="1"/>
  <c r="D2357" i="1"/>
  <c r="F2357" i="1" s="1"/>
  <c r="G2356" i="1"/>
  <c r="E2358" i="1"/>
  <c r="U2358" i="1"/>
  <c r="A2416" i="1" l="1"/>
  <c r="H2415" i="1"/>
  <c r="Q2415" i="1"/>
  <c r="X2415" i="1"/>
  <c r="W2414" i="1"/>
  <c r="R2414" i="1"/>
  <c r="S2414" i="1" s="1"/>
  <c r="Y2415" i="1"/>
  <c r="C453" i="1"/>
  <c r="P452" i="1"/>
  <c r="V452" i="1" s="1"/>
  <c r="B452" i="1" s="1"/>
  <c r="G2357" i="1"/>
  <c r="J2360" i="1"/>
  <c r="K2360" i="1"/>
  <c r="I2360" i="1"/>
  <c r="L2357" i="1"/>
  <c r="N2315" i="1"/>
  <c r="O2314" i="1"/>
  <c r="D2358" i="1"/>
  <c r="F2358" i="1" s="1"/>
  <c r="E2359" i="1"/>
  <c r="U2359" i="1"/>
  <c r="Y2416" i="1" l="1"/>
  <c r="R2415" i="1"/>
  <c r="S2415" i="1" s="1"/>
  <c r="X2416" i="1"/>
  <c r="W2415" i="1"/>
  <c r="A2417" i="1"/>
  <c r="H2416" i="1"/>
  <c r="Q2416" i="1"/>
  <c r="R2416" i="1" s="1"/>
  <c r="C454" i="1"/>
  <c r="P453" i="1"/>
  <c r="N2316" i="1"/>
  <c r="O2315" i="1"/>
  <c r="J2361" i="1"/>
  <c r="I2361" i="1"/>
  <c r="K2361" i="1"/>
  <c r="D2359" i="1"/>
  <c r="F2359" i="1" s="1"/>
  <c r="G2358" i="1"/>
  <c r="E2360" i="1"/>
  <c r="U2360" i="1"/>
  <c r="L2358" i="1"/>
  <c r="V453" i="1" l="1"/>
  <c r="C455" i="1"/>
  <c r="P454" i="1"/>
  <c r="V454" i="1" s="1"/>
  <c r="B454" i="1" s="1"/>
  <c r="E2361" i="1"/>
  <c r="U2361" i="1"/>
  <c r="G2359" i="1"/>
  <c r="N2317" i="1"/>
  <c r="O2316" i="1"/>
  <c r="D2360" i="1"/>
  <c r="F2360" i="1" s="1"/>
  <c r="L2359" i="1"/>
  <c r="K2362" i="1"/>
  <c r="J2362" i="1"/>
  <c r="I2362" i="1"/>
  <c r="B453" i="1" l="1"/>
  <c r="C456" i="1"/>
  <c r="P455" i="1"/>
  <c r="N2318" i="1"/>
  <c r="O2317" i="1"/>
  <c r="G2360" i="1"/>
  <c r="L2360" i="1"/>
  <c r="K2363" i="1"/>
  <c r="J2363" i="1"/>
  <c r="I2363" i="1"/>
  <c r="E2362" i="1"/>
  <c r="U2362" i="1"/>
  <c r="D2361" i="1"/>
  <c r="F2361" i="1" s="1"/>
  <c r="V455" i="1" l="1"/>
  <c r="C457" i="1"/>
  <c r="P456" i="1"/>
  <c r="V456" i="1" s="1"/>
  <c r="B456" i="1" s="1"/>
  <c r="G2361" i="1"/>
  <c r="L2361" i="1"/>
  <c r="I2364" i="1"/>
  <c r="K2364" i="1"/>
  <c r="E2363" i="1"/>
  <c r="U2363" i="1"/>
  <c r="J2364" i="1"/>
  <c r="D2362" i="1"/>
  <c r="F2362" i="1" s="1"/>
  <c r="N2319" i="1"/>
  <c r="O2318" i="1"/>
  <c r="B455" i="1" l="1"/>
  <c r="C458" i="1"/>
  <c r="P457" i="1"/>
  <c r="L2362" i="1"/>
  <c r="G2362" i="1"/>
  <c r="N2320" i="1"/>
  <c r="O2319" i="1"/>
  <c r="E2364" i="1"/>
  <c r="U2364" i="1"/>
  <c r="D2363" i="1"/>
  <c r="F2363" i="1" s="1"/>
  <c r="J2365" i="1"/>
  <c r="I2365" i="1"/>
  <c r="K2365" i="1"/>
  <c r="V457" i="1" l="1"/>
  <c r="C459" i="1"/>
  <c r="P458" i="1"/>
  <c r="V458" i="1" s="1"/>
  <c r="B458" i="1" s="1"/>
  <c r="G2363" i="1"/>
  <c r="L2363" i="1"/>
  <c r="D2364" i="1"/>
  <c r="F2364" i="1" s="1"/>
  <c r="E2365" i="1"/>
  <c r="U2365" i="1"/>
  <c r="J2366" i="1"/>
  <c r="I2366" i="1"/>
  <c r="K2366" i="1"/>
  <c r="N2321" i="1"/>
  <c r="O2320" i="1"/>
  <c r="B457" i="1" l="1"/>
  <c r="C460" i="1"/>
  <c r="P459" i="1"/>
  <c r="L2364" i="1"/>
  <c r="G2364" i="1"/>
  <c r="D2365" i="1"/>
  <c r="F2365" i="1" s="1"/>
  <c r="N2322" i="1"/>
  <c r="O2321" i="1"/>
  <c r="E2366" i="1"/>
  <c r="U2366" i="1"/>
  <c r="I2367" i="1"/>
  <c r="K2367" i="1"/>
  <c r="J2367" i="1"/>
  <c r="V459" i="1" l="1"/>
  <c r="C461" i="1"/>
  <c r="P460" i="1"/>
  <c r="V460" i="1" s="1"/>
  <c r="B460" i="1" s="1"/>
  <c r="L2365" i="1"/>
  <c r="J2368" i="1"/>
  <c r="G2365" i="1"/>
  <c r="D2366" i="1"/>
  <c r="F2366" i="1" s="1"/>
  <c r="E2367" i="1"/>
  <c r="U2367" i="1"/>
  <c r="N2323" i="1"/>
  <c r="O2322" i="1"/>
  <c r="I2368" i="1"/>
  <c r="K2368" i="1"/>
  <c r="B459" i="1" l="1"/>
  <c r="C462" i="1"/>
  <c r="P461" i="1"/>
  <c r="L2366" i="1"/>
  <c r="G2366" i="1"/>
  <c r="E2368" i="1"/>
  <c r="U2368" i="1"/>
  <c r="D2367" i="1"/>
  <c r="F2367" i="1" s="1"/>
  <c r="K2369" i="1"/>
  <c r="J2369" i="1"/>
  <c r="I2369" i="1"/>
  <c r="N2324" i="1"/>
  <c r="O2323" i="1"/>
  <c r="V461" i="1" l="1"/>
  <c r="C463" i="1"/>
  <c r="P462" i="1"/>
  <c r="V462" i="1" s="1"/>
  <c r="B462" i="1" s="1"/>
  <c r="N2325" i="1"/>
  <c r="O2324" i="1"/>
  <c r="U2369" i="1"/>
  <c r="E2369" i="1"/>
  <c r="L2367" i="1"/>
  <c r="G2367" i="1"/>
  <c r="K2370" i="1"/>
  <c r="J2370" i="1"/>
  <c r="I2370" i="1"/>
  <c r="D2368" i="1"/>
  <c r="F2368" i="1" s="1"/>
  <c r="B461" i="1" l="1"/>
  <c r="C464" i="1"/>
  <c r="P463" i="1"/>
  <c r="V463" i="1" s="1"/>
  <c r="B463" i="1" s="1"/>
  <c r="K2371" i="1"/>
  <c r="J2371" i="1"/>
  <c r="I2371" i="1"/>
  <c r="G2368" i="1"/>
  <c r="L2368" i="1"/>
  <c r="D2369" i="1"/>
  <c r="F2369" i="1" s="1"/>
  <c r="E2370" i="1"/>
  <c r="U2370" i="1"/>
  <c r="N2326" i="1"/>
  <c r="O2325" i="1"/>
  <c r="U2371" i="1" l="1"/>
  <c r="C465" i="1"/>
  <c r="P464" i="1"/>
  <c r="D2370" i="1"/>
  <c r="F2370" i="1" s="1"/>
  <c r="J2372" i="1"/>
  <c r="K2372" i="1"/>
  <c r="I2372" i="1"/>
  <c r="L2369" i="1"/>
  <c r="N2327" i="1"/>
  <c r="O2326" i="1"/>
  <c r="G2369" i="1"/>
  <c r="E2371" i="1"/>
  <c r="V464" i="1" l="1"/>
  <c r="P465" i="1"/>
  <c r="V465" i="1" s="1"/>
  <c r="B465" i="1" s="1"/>
  <c r="C466" i="1"/>
  <c r="L2370" i="1"/>
  <c r="D2371" i="1"/>
  <c r="F2371" i="1" s="1"/>
  <c r="U2372" i="1"/>
  <c r="E2372" i="1"/>
  <c r="G2370" i="1"/>
  <c r="N2328" i="1"/>
  <c r="O2327" i="1"/>
  <c r="J2373" i="1"/>
  <c r="I2373" i="1"/>
  <c r="K2373" i="1"/>
  <c r="B464" i="1" l="1"/>
  <c r="C467" i="1"/>
  <c r="P467" i="1" s="1"/>
  <c r="P466" i="1"/>
  <c r="V466" i="1" s="1"/>
  <c r="B466" i="1" s="1"/>
  <c r="L2371" i="1"/>
  <c r="G2371" i="1"/>
  <c r="D2372" i="1"/>
  <c r="F2372" i="1" s="1"/>
  <c r="I2374" i="1"/>
  <c r="K2374" i="1"/>
  <c r="J2374" i="1"/>
  <c r="U2373" i="1"/>
  <c r="E2373" i="1"/>
  <c r="N2329" i="1"/>
  <c r="O2328" i="1"/>
  <c r="S467" i="1" l="1"/>
  <c r="V467" i="1"/>
  <c r="L2372" i="1"/>
  <c r="E2374" i="1"/>
  <c r="U2374" i="1"/>
  <c r="K2375" i="1"/>
  <c r="I2375" i="1"/>
  <c r="J2375" i="1"/>
  <c r="N2330" i="1"/>
  <c r="O2329" i="1"/>
  <c r="D2373" i="1"/>
  <c r="F2373" i="1" s="1"/>
  <c r="G2372" i="1"/>
  <c r="B467" i="1" l="1"/>
  <c r="C468" i="1"/>
  <c r="C469" i="1" s="1"/>
  <c r="L2373" i="1"/>
  <c r="G2373" i="1"/>
  <c r="W467" i="1"/>
  <c r="D2374" i="1"/>
  <c r="F2374" i="1" s="1"/>
  <c r="K2376" i="1"/>
  <c r="J2376" i="1"/>
  <c r="I2376" i="1"/>
  <c r="E2375" i="1"/>
  <c r="U2375" i="1"/>
  <c r="N2331" i="1"/>
  <c r="O2330" i="1"/>
  <c r="P468" i="1" l="1"/>
  <c r="U2376" i="1"/>
  <c r="C470" i="1"/>
  <c r="P469" i="1"/>
  <c r="V469" i="1" s="1"/>
  <c r="B469" i="1" s="1"/>
  <c r="G2374" i="1"/>
  <c r="L2374" i="1"/>
  <c r="E2376" i="1"/>
  <c r="N2332" i="1"/>
  <c r="O2331" i="1"/>
  <c r="D2375" i="1"/>
  <c r="F2375" i="1" s="1"/>
  <c r="K2377" i="1"/>
  <c r="I2377" i="1"/>
  <c r="J2377" i="1"/>
  <c r="V468" i="1" l="1"/>
  <c r="E2377" i="1"/>
  <c r="C471" i="1"/>
  <c r="P470" i="1"/>
  <c r="V470" i="1" s="1"/>
  <c r="B470" i="1" s="1"/>
  <c r="G2375" i="1"/>
  <c r="U2377" i="1"/>
  <c r="N2333" i="1"/>
  <c r="O2332" i="1"/>
  <c r="K2378" i="1"/>
  <c r="J2378" i="1"/>
  <c r="I2378" i="1"/>
  <c r="L2375" i="1"/>
  <c r="D2376" i="1"/>
  <c r="B468" i="1" l="1"/>
  <c r="E2378" i="1"/>
  <c r="C472" i="1"/>
  <c r="P471" i="1"/>
  <c r="F2376" i="1"/>
  <c r="L2376" i="1"/>
  <c r="G2376" i="1"/>
  <c r="D2377" i="1"/>
  <c r="J2379" i="1"/>
  <c r="K2379" i="1"/>
  <c r="I2379" i="1"/>
  <c r="U2378" i="1"/>
  <c r="N2334" i="1"/>
  <c r="O2333" i="1"/>
  <c r="V471" i="1" l="1"/>
  <c r="C473" i="1"/>
  <c r="P472" i="1"/>
  <c r="V472" i="1" s="1"/>
  <c r="B472" i="1" s="1"/>
  <c r="N2335" i="1"/>
  <c r="O2334" i="1"/>
  <c r="J2380" i="1"/>
  <c r="I2380" i="1"/>
  <c r="K2380" i="1"/>
  <c r="E2379" i="1"/>
  <c r="U2379" i="1"/>
  <c r="F2377" i="1"/>
  <c r="G2377" i="1"/>
  <c r="L2377" i="1"/>
  <c r="D2378" i="1"/>
  <c r="B471" i="1" l="1"/>
  <c r="P473" i="1"/>
  <c r="V473" i="1" s="1"/>
  <c r="B473" i="1" s="1"/>
  <c r="C474" i="1"/>
  <c r="E2380" i="1"/>
  <c r="U2380" i="1"/>
  <c r="L2378" i="1"/>
  <c r="G2378" i="1"/>
  <c r="N2336" i="1"/>
  <c r="O2335" i="1"/>
  <c r="J2381" i="1"/>
  <c r="K2381" i="1"/>
  <c r="I2381" i="1"/>
  <c r="F2378" i="1"/>
  <c r="D2379" i="1"/>
  <c r="C475" i="1" l="1"/>
  <c r="P474" i="1"/>
  <c r="F2379" i="1"/>
  <c r="N2337" i="1"/>
  <c r="O2336" i="1"/>
  <c r="I2382" i="1"/>
  <c r="K2382" i="1"/>
  <c r="E2381" i="1"/>
  <c r="U2381" i="1"/>
  <c r="J2382" i="1"/>
  <c r="G2379" i="1"/>
  <c r="L2379" i="1"/>
  <c r="D2380" i="1"/>
  <c r="V474" i="1" l="1"/>
  <c r="F2380" i="1"/>
  <c r="P475" i="1"/>
  <c r="V475" i="1" s="1"/>
  <c r="B475" i="1" s="1"/>
  <c r="C476" i="1"/>
  <c r="U2382" i="1"/>
  <c r="E2382" i="1"/>
  <c r="J2383" i="1"/>
  <c r="I2383" i="1"/>
  <c r="K2383" i="1"/>
  <c r="L2380" i="1"/>
  <c r="G2380" i="1"/>
  <c r="D2381" i="1"/>
  <c r="N2338" i="1"/>
  <c r="O2337" i="1"/>
  <c r="B474" i="1" l="1"/>
  <c r="F2381" i="1"/>
  <c r="C477" i="1"/>
  <c r="P476" i="1"/>
  <c r="L2381" i="1"/>
  <c r="K2384" i="1"/>
  <c r="I2384" i="1"/>
  <c r="J2384" i="1"/>
  <c r="E2383" i="1"/>
  <c r="U2383" i="1"/>
  <c r="N2339" i="1"/>
  <c r="O2338" i="1"/>
  <c r="G2381" i="1"/>
  <c r="D2382" i="1"/>
  <c r="V476" i="1" l="1"/>
  <c r="F2382" i="1"/>
  <c r="U2384" i="1"/>
  <c r="C478" i="1"/>
  <c r="P477" i="1"/>
  <c r="V477" i="1" s="1"/>
  <c r="B477" i="1" s="1"/>
  <c r="L2382" i="1"/>
  <c r="G2382" i="1"/>
  <c r="D2383" i="1"/>
  <c r="K2385" i="1"/>
  <c r="J2385" i="1"/>
  <c r="I2385" i="1"/>
  <c r="E2384" i="1"/>
  <c r="N2340" i="1"/>
  <c r="O2339" i="1"/>
  <c r="B476" i="1" l="1"/>
  <c r="F2383" i="1"/>
  <c r="C479" i="1"/>
  <c r="P478" i="1"/>
  <c r="V478" i="1" s="1"/>
  <c r="B478" i="1" s="1"/>
  <c r="G2383" i="1"/>
  <c r="L2383" i="1"/>
  <c r="U2385" i="1"/>
  <c r="E2385" i="1"/>
  <c r="N2341" i="1"/>
  <c r="O2340" i="1"/>
  <c r="D2384" i="1"/>
  <c r="K2386" i="1"/>
  <c r="I2386" i="1"/>
  <c r="J2386" i="1"/>
  <c r="F2384" i="1" l="1"/>
  <c r="C480" i="1"/>
  <c r="P479" i="1"/>
  <c r="V479" i="1" s="1"/>
  <c r="B479" i="1" s="1"/>
  <c r="L2384" i="1"/>
  <c r="U2386" i="1"/>
  <c r="E2386" i="1"/>
  <c r="N2342" i="1"/>
  <c r="O2341" i="1"/>
  <c r="D2385" i="1"/>
  <c r="G2384" i="1"/>
  <c r="K2387" i="1"/>
  <c r="E2387" i="1" s="1"/>
  <c r="J2387" i="1"/>
  <c r="I2387" i="1"/>
  <c r="F2385" i="1" l="1"/>
  <c r="C481" i="1"/>
  <c r="P480" i="1"/>
  <c r="V480" i="1" s="1"/>
  <c r="B480" i="1" s="1"/>
  <c r="U2387" i="1"/>
  <c r="G2385" i="1"/>
  <c r="L2385" i="1"/>
  <c r="K2388" i="1"/>
  <c r="J2388" i="1"/>
  <c r="I2388" i="1"/>
  <c r="N2343" i="1"/>
  <c r="O2342" i="1"/>
  <c r="D2386" i="1"/>
  <c r="F2386" i="1" l="1"/>
  <c r="C482" i="1"/>
  <c r="P481" i="1"/>
  <c r="L2386" i="1"/>
  <c r="J2389" i="1"/>
  <c r="K2389" i="1"/>
  <c r="I2389" i="1"/>
  <c r="N2344" i="1"/>
  <c r="O2343" i="1"/>
  <c r="E2388" i="1"/>
  <c r="U2388" i="1"/>
  <c r="G2386" i="1"/>
  <c r="D2387" i="1"/>
  <c r="V481" i="1" l="1"/>
  <c r="C483" i="1"/>
  <c r="P482" i="1"/>
  <c r="V482" i="1" s="1"/>
  <c r="B482" i="1" s="1"/>
  <c r="K2390" i="1"/>
  <c r="J2390" i="1"/>
  <c r="I2390" i="1"/>
  <c r="F2387" i="1"/>
  <c r="L2387" i="1"/>
  <c r="G2387" i="1"/>
  <c r="E2389" i="1"/>
  <c r="U2389" i="1"/>
  <c r="D2388" i="1"/>
  <c r="G2388" i="1" s="1"/>
  <c r="N2345" i="1"/>
  <c r="O2344" i="1"/>
  <c r="B481" i="1" l="1"/>
  <c r="C484" i="1"/>
  <c r="P483" i="1"/>
  <c r="E2390" i="1"/>
  <c r="D2389" i="1"/>
  <c r="L2389" i="1" s="1"/>
  <c r="K2391" i="1"/>
  <c r="I2391" i="1"/>
  <c r="F2388" i="1"/>
  <c r="J2391" i="1"/>
  <c r="N2346" i="1"/>
  <c r="O2345" i="1"/>
  <c r="L2388" i="1"/>
  <c r="U2390" i="1"/>
  <c r="V483" i="1" l="1"/>
  <c r="C485" i="1"/>
  <c r="P484" i="1"/>
  <c r="V484" i="1" s="1"/>
  <c r="B484" i="1" s="1"/>
  <c r="G2389" i="1"/>
  <c r="K2392" i="1"/>
  <c r="J2392" i="1"/>
  <c r="I2392" i="1"/>
  <c r="E2391" i="1"/>
  <c r="U2391" i="1"/>
  <c r="N2347" i="1"/>
  <c r="O2346" i="1"/>
  <c r="F2389" i="1"/>
  <c r="D2390" i="1"/>
  <c r="B483" i="1" l="1"/>
  <c r="C486" i="1"/>
  <c r="P485" i="1"/>
  <c r="V485" i="1" s="1"/>
  <c r="B485" i="1" s="1"/>
  <c r="F2390" i="1"/>
  <c r="L2390" i="1"/>
  <c r="K2393" i="1"/>
  <c r="J2393" i="1"/>
  <c r="I2393" i="1"/>
  <c r="N2348" i="1"/>
  <c r="O2347" i="1"/>
  <c r="D2391" i="1"/>
  <c r="L2391" i="1" s="1"/>
  <c r="G2390" i="1"/>
  <c r="E2392" i="1"/>
  <c r="U2392" i="1"/>
  <c r="C487" i="1" l="1"/>
  <c r="P486" i="1"/>
  <c r="V486" i="1" s="1"/>
  <c r="B486" i="1" s="1"/>
  <c r="G2391" i="1"/>
  <c r="J2394" i="1"/>
  <c r="K2394" i="1"/>
  <c r="I2394" i="1"/>
  <c r="E2393" i="1"/>
  <c r="U2393" i="1"/>
  <c r="N2349" i="1"/>
  <c r="O2348" i="1"/>
  <c r="D2392" i="1"/>
  <c r="G2392" i="1" s="1"/>
  <c r="F2391" i="1"/>
  <c r="P487" i="1" l="1"/>
  <c r="V487" i="1" s="1"/>
  <c r="B487" i="1" s="1"/>
  <c r="C488" i="1"/>
  <c r="L2392" i="1"/>
  <c r="N2350" i="1"/>
  <c r="O2349" i="1"/>
  <c r="D2393" i="1"/>
  <c r="L2393" i="1" s="1"/>
  <c r="K2395" i="1"/>
  <c r="I2395" i="1"/>
  <c r="J2395" i="1"/>
  <c r="F2392" i="1"/>
  <c r="E2394" i="1"/>
  <c r="U2394" i="1"/>
  <c r="C489" i="1" l="1"/>
  <c r="P488" i="1"/>
  <c r="G2393" i="1"/>
  <c r="E2395" i="1"/>
  <c r="U2395" i="1"/>
  <c r="F2393" i="1"/>
  <c r="D2394" i="1"/>
  <c r="J2396" i="1"/>
  <c r="K2396" i="1"/>
  <c r="I2396" i="1"/>
  <c r="N2351" i="1"/>
  <c r="O2350" i="1"/>
  <c r="V488" i="1" l="1"/>
  <c r="C490" i="1"/>
  <c r="P489" i="1"/>
  <c r="V489" i="1" s="1"/>
  <c r="B489" i="1" s="1"/>
  <c r="F2394" i="1"/>
  <c r="L2394" i="1"/>
  <c r="G2394" i="1"/>
  <c r="K2397" i="1"/>
  <c r="J2397" i="1"/>
  <c r="I2397" i="1"/>
  <c r="N2352" i="1"/>
  <c r="O2351" i="1"/>
  <c r="E2396" i="1"/>
  <c r="U2396" i="1"/>
  <c r="D2395" i="1"/>
  <c r="B488" i="1" l="1"/>
  <c r="F2395" i="1"/>
  <c r="C491" i="1"/>
  <c r="P490" i="1"/>
  <c r="U2397" i="1"/>
  <c r="L2395" i="1"/>
  <c r="G2395" i="1"/>
  <c r="E2397" i="1"/>
  <c r="N2353" i="1"/>
  <c r="O2352" i="1"/>
  <c r="J2398" i="1"/>
  <c r="I2398" i="1"/>
  <c r="K2398" i="1"/>
  <c r="D2396" i="1"/>
  <c r="V490" i="1" l="1"/>
  <c r="F2396" i="1"/>
  <c r="C492" i="1"/>
  <c r="P491" i="1"/>
  <c r="V491" i="1" s="1"/>
  <c r="B491" i="1" s="1"/>
  <c r="D2397" i="1"/>
  <c r="G2396" i="1"/>
  <c r="L2396" i="1"/>
  <c r="E2398" i="1"/>
  <c r="U2398" i="1"/>
  <c r="K2399" i="1"/>
  <c r="J2399" i="1"/>
  <c r="I2399" i="1"/>
  <c r="N2354" i="1"/>
  <c r="O2353" i="1"/>
  <c r="B490" i="1" l="1"/>
  <c r="F2397" i="1"/>
  <c r="L2397" i="1"/>
  <c r="G2397" i="1"/>
  <c r="C493" i="1"/>
  <c r="P492" i="1"/>
  <c r="N2355" i="1"/>
  <c r="O2354" i="1"/>
  <c r="E2399" i="1"/>
  <c r="U2399" i="1"/>
  <c r="J2400" i="1"/>
  <c r="I2400" i="1"/>
  <c r="K2400" i="1"/>
  <c r="D2398" i="1"/>
  <c r="V492" i="1" l="1"/>
  <c r="F2398" i="1"/>
  <c r="L2398" i="1"/>
  <c r="C494" i="1"/>
  <c r="P493" i="1"/>
  <c r="V493" i="1" s="1"/>
  <c r="B493" i="1" s="1"/>
  <c r="G2398" i="1"/>
  <c r="K2401" i="1"/>
  <c r="I2401" i="1"/>
  <c r="J2401" i="1"/>
  <c r="D2399" i="1"/>
  <c r="E2400" i="1"/>
  <c r="U2400" i="1"/>
  <c r="N2356" i="1"/>
  <c r="O2355" i="1"/>
  <c r="F2399" i="1" l="1"/>
  <c r="B492" i="1"/>
  <c r="C495" i="1"/>
  <c r="P494" i="1"/>
  <c r="V494" i="1" s="1"/>
  <c r="B494" i="1" s="1"/>
  <c r="U2401" i="1"/>
  <c r="G2399" i="1"/>
  <c r="L2399" i="1"/>
  <c r="D2400" i="1"/>
  <c r="J2402" i="1"/>
  <c r="K2402" i="1"/>
  <c r="I2402" i="1"/>
  <c r="N2357" i="1"/>
  <c r="O2356" i="1"/>
  <c r="E2401" i="1"/>
  <c r="F2400" i="1" l="1"/>
  <c r="C496" i="1"/>
  <c r="P495" i="1"/>
  <c r="G2400" i="1"/>
  <c r="D2401" i="1"/>
  <c r="L2400" i="1"/>
  <c r="J2403" i="1"/>
  <c r="I2403" i="1"/>
  <c r="K2403" i="1"/>
  <c r="E2402" i="1"/>
  <c r="U2402" i="1"/>
  <c r="N2358" i="1"/>
  <c r="O2357" i="1"/>
  <c r="F2401" i="1" l="1"/>
  <c r="V495" i="1"/>
  <c r="C497" i="1"/>
  <c r="P496" i="1"/>
  <c r="V496" i="1" s="1"/>
  <c r="B496" i="1" s="1"/>
  <c r="G2401" i="1"/>
  <c r="L2401" i="1"/>
  <c r="J2404" i="1"/>
  <c r="K2404" i="1"/>
  <c r="I2404" i="1"/>
  <c r="N2359" i="1"/>
  <c r="O2358" i="1"/>
  <c r="D2402" i="1"/>
  <c r="E2403" i="1"/>
  <c r="U2403" i="1"/>
  <c r="F2402" i="1" l="1"/>
  <c r="B495" i="1"/>
  <c r="C498" i="1"/>
  <c r="P498" i="1" s="1"/>
  <c r="R498" i="1" s="1"/>
  <c r="AG29" i="1" s="1"/>
  <c r="P497" i="1"/>
  <c r="G2402" i="1"/>
  <c r="L2402" i="1"/>
  <c r="K2405" i="1"/>
  <c r="I2405" i="1"/>
  <c r="J2405" i="1"/>
  <c r="D2403" i="1"/>
  <c r="N2360" i="1"/>
  <c r="O2359" i="1"/>
  <c r="E2404" i="1"/>
  <c r="U2404" i="1"/>
  <c r="F2403" i="1" l="1"/>
  <c r="AF29" i="1"/>
  <c r="V497" i="1"/>
  <c r="V498" i="1"/>
  <c r="L2403" i="1"/>
  <c r="G2403" i="1"/>
  <c r="J2406" i="1"/>
  <c r="I2406" i="1"/>
  <c r="K2406" i="1"/>
  <c r="D2404" i="1"/>
  <c r="N2361" i="1"/>
  <c r="O2360" i="1"/>
  <c r="E2405" i="1"/>
  <c r="U2405" i="1"/>
  <c r="F2404" i="1" l="1"/>
  <c r="AC29" i="1"/>
  <c r="AH29" i="1"/>
  <c r="B497" i="1"/>
  <c r="B498" i="1"/>
  <c r="C499" i="1"/>
  <c r="W498" i="1"/>
  <c r="G2404" i="1"/>
  <c r="L2404" i="1"/>
  <c r="K2407" i="1"/>
  <c r="J2407" i="1"/>
  <c r="I2407" i="1"/>
  <c r="E2406" i="1"/>
  <c r="U2406" i="1"/>
  <c r="D2405" i="1"/>
  <c r="F2405" i="1" s="1"/>
  <c r="N2362" i="1"/>
  <c r="O2361" i="1"/>
  <c r="AE30" i="1" l="1"/>
  <c r="AF30" i="1"/>
  <c r="AC30" i="1" s="1"/>
  <c r="C500" i="1"/>
  <c r="P499" i="1"/>
  <c r="V499" i="1" s="1"/>
  <c r="B499" i="1" s="1"/>
  <c r="G2405" i="1"/>
  <c r="L2405" i="1"/>
  <c r="D2406" i="1"/>
  <c r="F2406" i="1" s="1"/>
  <c r="E2407" i="1"/>
  <c r="U2407" i="1"/>
  <c r="J2408" i="1"/>
  <c r="I2408" i="1"/>
  <c r="K2408" i="1"/>
  <c r="N2363" i="1"/>
  <c r="O2362" i="1"/>
  <c r="AH30" i="1" l="1"/>
  <c r="AE31" i="1"/>
  <c r="AF31" i="1"/>
  <c r="AC31" i="1" s="1"/>
  <c r="P500" i="1"/>
  <c r="V500" i="1" s="1"/>
  <c r="B500" i="1" s="1"/>
  <c r="C501" i="1"/>
  <c r="D2407" i="1"/>
  <c r="F2407" i="1" s="1"/>
  <c r="E2408" i="1"/>
  <c r="U2408" i="1"/>
  <c r="K2409" i="1"/>
  <c r="I2409" i="1"/>
  <c r="J2409" i="1"/>
  <c r="G2406" i="1"/>
  <c r="N2364" i="1"/>
  <c r="O2363" i="1"/>
  <c r="L2406" i="1"/>
  <c r="AE32" i="1" l="1"/>
  <c r="AH31" i="1"/>
  <c r="E2409" i="1"/>
  <c r="C502" i="1"/>
  <c r="P501" i="1"/>
  <c r="V501" i="1" s="1"/>
  <c r="B501" i="1" s="1"/>
  <c r="G2407" i="1"/>
  <c r="L2407" i="1"/>
  <c r="N2365" i="1"/>
  <c r="O2364" i="1"/>
  <c r="D2408" i="1"/>
  <c r="F2408" i="1" s="1"/>
  <c r="U2409" i="1"/>
  <c r="K2410" i="1"/>
  <c r="J2410" i="1"/>
  <c r="I2410" i="1"/>
  <c r="E2410" i="1" l="1"/>
  <c r="C503" i="1"/>
  <c r="P502" i="1"/>
  <c r="U2410" i="1"/>
  <c r="G2408" i="1"/>
  <c r="N2366" i="1"/>
  <c r="O2365" i="1"/>
  <c r="K2411" i="1"/>
  <c r="I2411" i="1"/>
  <c r="J2411" i="1"/>
  <c r="L2408" i="1"/>
  <c r="D2409" i="1"/>
  <c r="V502" i="1" l="1"/>
  <c r="C504" i="1"/>
  <c r="P503" i="1"/>
  <c r="V503" i="1" s="1"/>
  <c r="B503" i="1" s="1"/>
  <c r="J2412" i="1"/>
  <c r="F2409" i="1"/>
  <c r="G2409" i="1"/>
  <c r="L2409" i="1"/>
  <c r="D2410" i="1"/>
  <c r="N2367" i="1"/>
  <c r="O2366" i="1"/>
  <c r="K2412" i="1"/>
  <c r="I2412" i="1"/>
  <c r="E2411" i="1"/>
  <c r="U2411" i="1"/>
  <c r="B502" i="1" l="1"/>
  <c r="C505" i="1"/>
  <c r="P504" i="1"/>
  <c r="V504" i="1" s="1"/>
  <c r="B504" i="1" s="1"/>
  <c r="E2412" i="1"/>
  <c r="U2412" i="1"/>
  <c r="N2368" i="1"/>
  <c r="O2367" i="1"/>
  <c r="D2411" i="1"/>
  <c r="L2411" i="1" s="1"/>
  <c r="F2410" i="1"/>
  <c r="G2410" i="1"/>
  <c r="L2410" i="1"/>
  <c r="I2413" i="1"/>
  <c r="J2413" i="1"/>
  <c r="K2413" i="1"/>
  <c r="C506" i="1" l="1"/>
  <c r="P505" i="1"/>
  <c r="V505" i="1" s="1"/>
  <c r="B505" i="1" s="1"/>
  <c r="G2411" i="1"/>
  <c r="E2413" i="1"/>
  <c r="U2413" i="1"/>
  <c r="F2411" i="1"/>
  <c r="N2369" i="1"/>
  <c r="O2368" i="1"/>
  <c r="K2414" i="1"/>
  <c r="J2414" i="1"/>
  <c r="I2414" i="1"/>
  <c r="D2412" i="1"/>
  <c r="L2412" i="1" s="1"/>
  <c r="U2414" i="1" l="1"/>
  <c r="E2414" i="1"/>
  <c r="P506" i="1"/>
  <c r="V506" i="1" s="1"/>
  <c r="B506" i="1" s="1"/>
  <c r="C507" i="1"/>
  <c r="G2412" i="1"/>
  <c r="F2412" i="1"/>
  <c r="N2370" i="1"/>
  <c r="O2369" i="1"/>
  <c r="K2415" i="1"/>
  <c r="J2415" i="1"/>
  <c r="I2415" i="1"/>
  <c r="D2413" i="1"/>
  <c r="C508" i="1" l="1"/>
  <c r="P507" i="1"/>
  <c r="V507" i="1" s="1"/>
  <c r="B507" i="1" s="1"/>
  <c r="F2413" i="1"/>
  <c r="L2413" i="1"/>
  <c r="K2416" i="1"/>
  <c r="E2415" i="1"/>
  <c r="U2415" i="1"/>
  <c r="D2414" i="1"/>
  <c r="I2416" i="1"/>
  <c r="J2416" i="1"/>
  <c r="G2413" i="1"/>
  <c r="N2371" i="1"/>
  <c r="O2370" i="1"/>
  <c r="C509" i="1" l="1"/>
  <c r="P508" i="1"/>
  <c r="V508" i="1" s="1"/>
  <c r="B508" i="1" s="1"/>
  <c r="U2416" i="1"/>
  <c r="N2372" i="1"/>
  <c r="O2371" i="1"/>
  <c r="F2414" i="1"/>
  <c r="G2414" i="1"/>
  <c r="L2414" i="1"/>
  <c r="D2415" i="1"/>
  <c r="E2416" i="1"/>
  <c r="C510" i="1" l="1"/>
  <c r="P509" i="1"/>
  <c r="V509" i="1" s="1"/>
  <c r="B509" i="1" s="1"/>
  <c r="F2415" i="1"/>
  <c r="D2416" i="1"/>
  <c r="G2415" i="1"/>
  <c r="L2415" i="1"/>
  <c r="N2373" i="1"/>
  <c r="O2372" i="1"/>
  <c r="F2416" i="1" l="1"/>
  <c r="C511" i="1"/>
  <c r="P510" i="1"/>
  <c r="L2416" i="1"/>
  <c r="G2416" i="1"/>
  <c r="N2374" i="1"/>
  <c r="O2373" i="1"/>
  <c r="V510" i="1" l="1"/>
  <c r="C512" i="1"/>
  <c r="P511" i="1"/>
  <c r="V511" i="1" s="1"/>
  <c r="B511" i="1" s="1"/>
  <c r="N2375" i="1"/>
  <c r="O2374" i="1"/>
  <c r="B510" i="1" l="1"/>
  <c r="P512" i="1"/>
  <c r="C513" i="1"/>
  <c r="N2376" i="1"/>
  <c r="O2375" i="1"/>
  <c r="V512" i="1" l="1"/>
  <c r="P513" i="1"/>
  <c r="V513" i="1" s="1"/>
  <c r="B513" i="1" s="1"/>
  <c r="C514" i="1"/>
  <c r="N2377" i="1"/>
  <c r="O2376" i="1"/>
  <c r="B512" i="1" l="1"/>
  <c r="C515" i="1"/>
  <c r="P514" i="1"/>
  <c r="V514" i="1" s="1"/>
  <c r="B514" i="1" s="1"/>
  <c r="N2378" i="1"/>
  <c r="O2377" i="1"/>
  <c r="C516" i="1" l="1"/>
  <c r="P515" i="1"/>
  <c r="V515" i="1" s="1"/>
  <c r="B515" i="1" s="1"/>
  <c r="N2379" i="1"/>
  <c r="O2378" i="1"/>
  <c r="C517" i="1" l="1"/>
  <c r="P516" i="1"/>
  <c r="N2380" i="1"/>
  <c r="O2379" i="1"/>
  <c r="V516" i="1" l="1"/>
  <c r="C518" i="1"/>
  <c r="P517" i="1"/>
  <c r="V517" i="1" s="1"/>
  <c r="B517" i="1" s="1"/>
  <c r="N2381" i="1"/>
  <c r="O2380" i="1"/>
  <c r="B516" i="1" l="1"/>
  <c r="C519" i="1"/>
  <c r="P518" i="1"/>
  <c r="N2382" i="1"/>
  <c r="O2381" i="1"/>
  <c r="V518" i="1" l="1"/>
  <c r="C520" i="1"/>
  <c r="P519" i="1"/>
  <c r="V519" i="1" s="1"/>
  <c r="B519" i="1" s="1"/>
  <c r="N2383" i="1"/>
  <c r="O2382" i="1"/>
  <c r="B518" i="1" l="1"/>
  <c r="C521" i="1"/>
  <c r="P520" i="1"/>
  <c r="N2384" i="1"/>
  <c r="O2383" i="1"/>
  <c r="V520" i="1" l="1"/>
  <c r="C522" i="1"/>
  <c r="P521" i="1"/>
  <c r="V521" i="1" s="1"/>
  <c r="B521" i="1" s="1"/>
  <c r="N2385" i="1"/>
  <c r="O2384" i="1"/>
  <c r="B520" i="1" l="1"/>
  <c r="C523" i="1"/>
  <c r="P522" i="1"/>
  <c r="V522" i="1" s="1"/>
  <c r="B522" i="1" s="1"/>
  <c r="N2386" i="1"/>
  <c r="O2385" i="1"/>
  <c r="C524" i="1" l="1"/>
  <c r="P523" i="1"/>
  <c r="O2386" i="1"/>
  <c r="N2387" i="1"/>
  <c r="V523" i="1" l="1"/>
  <c r="C525" i="1"/>
  <c r="P524" i="1"/>
  <c r="V524" i="1" s="1"/>
  <c r="B524" i="1" s="1"/>
  <c r="O2387" i="1"/>
  <c r="N2388" i="1"/>
  <c r="B523" i="1" l="1"/>
  <c r="C526" i="1"/>
  <c r="P525" i="1"/>
  <c r="V525" i="1" s="1"/>
  <c r="B525" i="1" s="1"/>
  <c r="N2389" i="1"/>
  <c r="O2388" i="1"/>
  <c r="C527" i="1" l="1"/>
  <c r="P526" i="1"/>
  <c r="V526" i="1" s="1"/>
  <c r="N2390" i="1"/>
  <c r="O2389" i="1"/>
  <c r="B526" i="1" l="1"/>
  <c r="C528" i="1"/>
  <c r="P528" i="1" s="1"/>
  <c r="P527" i="1"/>
  <c r="V527" i="1" s="1"/>
  <c r="B527" i="1" s="1"/>
  <c r="N2391" i="1"/>
  <c r="O2390" i="1"/>
  <c r="V528" i="1" l="1"/>
  <c r="S528" i="1"/>
  <c r="N2392" i="1"/>
  <c r="O2391" i="1"/>
  <c r="B528" i="1" l="1"/>
  <c r="W528" i="1"/>
  <c r="C529" i="1"/>
  <c r="N2393" i="1"/>
  <c r="O2392" i="1"/>
  <c r="C530" i="1" l="1"/>
  <c r="P529" i="1"/>
  <c r="V529" i="1" s="1"/>
  <c r="B529" i="1" s="1"/>
  <c r="N2394" i="1"/>
  <c r="O2393" i="1"/>
  <c r="C531" i="1" l="1"/>
  <c r="P530" i="1"/>
  <c r="N2395" i="1"/>
  <c r="O2394" i="1"/>
  <c r="V530" i="1" l="1"/>
  <c r="C532" i="1"/>
  <c r="P531" i="1"/>
  <c r="V531" i="1" s="1"/>
  <c r="B531" i="1" s="1"/>
  <c r="N2396" i="1"/>
  <c r="O2395" i="1"/>
  <c r="B530" i="1" l="1"/>
  <c r="C533" i="1"/>
  <c r="P532" i="1"/>
  <c r="V532" i="1" s="1"/>
  <c r="B532" i="1" s="1"/>
  <c r="N2397" i="1"/>
  <c r="O2396" i="1"/>
  <c r="C534" i="1" l="1"/>
  <c r="P533" i="1"/>
  <c r="V533" i="1" s="1"/>
  <c r="B533" i="1" s="1"/>
  <c r="N2398" i="1"/>
  <c r="O2397" i="1"/>
  <c r="C535" i="1" l="1"/>
  <c r="P534" i="1"/>
  <c r="V534" i="1" s="1"/>
  <c r="B534" i="1" s="1"/>
  <c r="N2399" i="1"/>
  <c r="O2398" i="1"/>
  <c r="C536" i="1" l="1"/>
  <c r="P535" i="1"/>
  <c r="V535" i="1" s="1"/>
  <c r="B535" i="1" s="1"/>
  <c r="N2400" i="1"/>
  <c r="O2399" i="1"/>
  <c r="C537" i="1" l="1"/>
  <c r="P536" i="1"/>
  <c r="V536" i="1" s="1"/>
  <c r="B536" i="1" s="1"/>
  <c r="N2401" i="1"/>
  <c r="O2400" i="1"/>
  <c r="P537" i="1" l="1"/>
  <c r="C538" i="1"/>
  <c r="N2402" i="1"/>
  <c r="O2401" i="1"/>
  <c r="V537" i="1" l="1"/>
  <c r="C539" i="1"/>
  <c r="P538" i="1"/>
  <c r="V538" i="1" s="1"/>
  <c r="B538" i="1" s="1"/>
  <c r="N2403" i="1"/>
  <c r="O2402" i="1"/>
  <c r="B537" i="1" l="1"/>
  <c r="C540" i="1"/>
  <c r="P539" i="1"/>
  <c r="V539" i="1" s="1"/>
  <c r="B539" i="1" s="1"/>
  <c r="N2404" i="1"/>
  <c r="O2403" i="1"/>
  <c r="C541" i="1" l="1"/>
  <c r="P540" i="1"/>
  <c r="V540" i="1" s="1"/>
  <c r="B540" i="1" s="1"/>
  <c r="N2405" i="1"/>
  <c r="O2404" i="1"/>
  <c r="C542" i="1" l="1"/>
  <c r="P541" i="1"/>
  <c r="V541" i="1" s="1"/>
  <c r="B541" i="1" s="1"/>
  <c r="N2406" i="1"/>
  <c r="O2405" i="1"/>
  <c r="P542" i="1" l="1"/>
  <c r="V542" i="1" s="1"/>
  <c r="B542" i="1" s="1"/>
  <c r="C543" i="1"/>
  <c r="N2407" i="1"/>
  <c r="O2406" i="1"/>
  <c r="C544" i="1" l="1"/>
  <c r="P543" i="1"/>
  <c r="V543" i="1" s="1"/>
  <c r="B543" i="1" s="1"/>
  <c r="N2408" i="1"/>
  <c r="O2407" i="1"/>
  <c r="C545" i="1" l="1"/>
  <c r="P544" i="1"/>
  <c r="N2409" i="1"/>
  <c r="O2408" i="1"/>
  <c r="V544" i="1" l="1"/>
  <c r="C546" i="1"/>
  <c r="P545" i="1"/>
  <c r="V545" i="1" s="1"/>
  <c r="B545" i="1" s="1"/>
  <c r="N2410" i="1"/>
  <c r="O2409" i="1"/>
  <c r="B544" i="1" l="1"/>
  <c r="C547" i="1"/>
  <c r="P546" i="1"/>
  <c r="N2411" i="1"/>
  <c r="O2410" i="1"/>
  <c r="V546" i="1" l="1"/>
  <c r="C548" i="1"/>
  <c r="P547" i="1"/>
  <c r="V547" i="1" s="1"/>
  <c r="B547" i="1" s="1"/>
  <c r="N2412" i="1"/>
  <c r="O2411" i="1"/>
  <c r="B546" i="1" l="1"/>
  <c r="P548" i="1"/>
  <c r="C549" i="1"/>
  <c r="N2413" i="1"/>
  <c r="O2412" i="1"/>
  <c r="V548" i="1" l="1"/>
  <c r="C550" i="1"/>
  <c r="P549" i="1"/>
  <c r="V549" i="1" s="1"/>
  <c r="B549" i="1" s="1"/>
  <c r="N2414" i="1"/>
  <c r="O2413" i="1"/>
  <c r="B548" i="1" l="1"/>
  <c r="C551" i="1"/>
  <c r="P550" i="1"/>
  <c r="V550" i="1" s="1"/>
  <c r="B550" i="1" s="1"/>
  <c r="N2415" i="1"/>
  <c r="O2414" i="1"/>
  <c r="C552" i="1" l="1"/>
  <c r="P551" i="1"/>
  <c r="N2416" i="1"/>
  <c r="O2416" i="1" s="1"/>
  <c r="O2415" i="1"/>
  <c r="V551" i="1" l="1"/>
  <c r="C553" i="1"/>
  <c r="P552" i="1"/>
  <c r="V552" i="1" s="1"/>
  <c r="B552" i="1" s="1"/>
  <c r="B551" i="1" l="1"/>
  <c r="C554" i="1"/>
  <c r="P553" i="1"/>
  <c r="V553" i="1" s="1"/>
  <c r="B553" i="1" s="1"/>
  <c r="C555" i="1" l="1"/>
  <c r="P554" i="1"/>
  <c r="V554" i="1" s="1"/>
  <c r="B554" i="1" l="1"/>
  <c r="P555" i="1"/>
  <c r="V555" i="1" s="1"/>
  <c r="B555" i="1" s="1"/>
  <c r="C556" i="1"/>
  <c r="C557" i="1" l="1"/>
  <c r="P556" i="1"/>
  <c r="V556" i="1" s="1"/>
  <c r="B556" i="1" s="1"/>
  <c r="P557" i="1" l="1"/>
  <c r="V557" i="1" s="1"/>
  <c r="B557" i="1" s="1"/>
  <c r="C558" i="1"/>
  <c r="C559" i="1" l="1"/>
  <c r="P559" i="1" s="1"/>
  <c r="P558" i="1"/>
  <c r="V558" i="1" l="1"/>
  <c r="S559" i="1"/>
  <c r="V559" i="1"/>
  <c r="B558" i="1" l="1"/>
  <c r="B559" i="1"/>
  <c r="C560" i="1"/>
  <c r="W559" i="1"/>
  <c r="C561" i="1" l="1"/>
  <c r="P560" i="1"/>
  <c r="V560" i="1" l="1"/>
  <c r="C562" i="1"/>
  <c r="P561" i="1"/>
  <c r="V561" i="1" s="1"/>
  <c r="B561" i="1" s="1"/>
  <c r="B560" i="1" l="1"/>
  <c r="C563" i="1"/>
  <c r="P562" i="1"/>
  <c r="V562" i="1" s="1"/>
  <c r="B562" i="1" s="1"/>
  <c r="C564" i="1" l="1"/>
  <c r="P563" i="1"/>
  <c r="V563" i="1" s="1"/>
  <c r="B563" i="1" s="1"/>
  <c r="C565" i="1" l="1"/>
  <c r="P564" i="1"/>
  <c r="V564" i="1" s="1"/>
  <c r="B564" i="1" s="1"/>
  <c r="C566" i="1" l="1"/>
  <c r="P565" i="1"/>
  <c r="V565" i="1" l="1"/>
  <c r="C567" i="1"/>
  <c r="P566" i="1"/>
  <c r="V566" i="1" s="1"/>
  <c r="B566" i="1" s="1"/>
  <c r="B565" i="1" l="1"/>
  <c r="P567" i="1"/>
  <c r="C568" i="1"/>
  <c r="V567" i="1" l="1"/>
  <c r="C569" i="1"/>
  <c r="P568" i="1"/>
  <c r="V568" i="1" s="1"/>
  <c r="B568" i="1" s="1"/>
  <c r="B567" i="1" l="1"/>
  <c r="C570" i="1"/>
  <c r="P569" i="1"/>
  <c r="V569" i="1" l="1"/>
  <c r="P570" i="1"/>
  <c r="V570" i="1" s="1"/>
  <c r="B570" i="1" s="1"/>
  <c r="C571" i="1"/>
  <c r="B569" i="1" l="1"/>
  <c r="C572" i="1"/>
  <c r="P571" i="1"/>
  <c r="V571" i="1" s="1"/>
  <c r="B571" i="1" s="1"/>
  <c r="C573" i="1" l="1"/>
  <c r="P572" i="1"/>
  <c r="V572" i="1" l="1"/>
  <c r="C574" i="1"/>
  <c r="P573" i="1"/>
  <c r="V573" i="1" s="1"/>
  <c r="B573" i="1" s="1"/>
  <c r="B572" i="1" l="1"/>
  <c r="C575" i="1"/>
  <c r="P574" i="1"/>
  <c r="V574" i="1" s="1"/>
  <c r="B574" i="1" s="1"/>
  <c r="C576" i="1" l="1"/>
  <c r="P575" i="1"/>
  <c r="V575" i="1" s="1"/>
  <c r="B575" i="1" s="1"/>
  <c r="C577" i="1" l="1"/>
  <c r="P576" i="1"/>
  <c r="V576" i="1" l="1"/>
  <c r="C578" i="1"/>
  <c r="P577" i="1"/>
  <c r="V577" i="1" s="1"/>
  <c r="B577" i="1" s="1"/>
  <c r="B576" i="1" l="1"/>
  <c r="C579" i="1"/>
  <c r="P578" i="1"/>
  <c r="V578" i="1" s="1"/>
  <c r="B578" i="1" s="1"/>
  <c r="P579" i="1" l="1"/>
  <c r="C580" i="1"/>
  <c r="V579" i="1" l="1"/>
  <c r="P580" i="1"/>
  <c r="V580" i="1" s="1"/>
  <c r="B580" i="1" s="1"/>
  <c r="C581" i="1"/>
  <c r="B579" i="1" l="1"/>
  <c r="C582" i="1"/>
  <c r="P581" i="1"/>
  <c r="V581" i="1" s="1"/>
  <c r="B581" i="1" s="1"/>
  <c r="P582" i="1" l="1"/>
  <c r="C583" i="1"/>
  <c r="V582" i="1" l="1"/>
  <c r="C584" i="1"/>
  <c r="P583" i="1"/>
  <c r="V583" i="1" s="1"/>
  <c r="B583" i="1" s="1"/>
  <c r="B582" i="1" l="1"/>
  <c r="C585" i="1"/>
  <c r="P584" i="1"/>
  <c r="V584" i="1" s="1"/>
  <c r="B584" i="1" s="1"/>
  <c r="C586" i="1" l="1"/>
  <c r="P585" i="1"/>
  <c r="V585" i="1" s="1"/>
  <c r="B585" i="1" s="1"/>
  <c r="P586" i="1" l="1"/>
  <c r="C587" i="1"/>
  <c r="V586" i="1" l="1"/>
  <c r="C588" i="1"/>
  <c r="P587" i="1"/>
  <c r="V587" i="1" s="1"/>
  <c r="B587" i="1" s="1"/>
  <c r="B586" i="1" l="1"/>
  <c r="C589" i="1"/>
  <c r="P589" i="1" s="1"/>
  <c r="R589" i="1" s="1"/>
  <c r="P588" i="1"/>
  <c r="AG32" i="1" l="1"/>
  <c r="AF32" i="1" s="1"/>
  <c r="V588" i="1"/>
  <c r="V589" i="1"/>
  <c r="AC32" i="1" l="1"/>
  <c r="AH32" i="1"/>
  <c r="B588" i="1"/>
  <c r="B589" i="1"/>
  <c r="W589" i="1"/>
  <c r="C590" i="1"/>
  <c r="C591" i="1" s="1"/>
  <c r="AE33" i="1" l="1"/>
  <c r="P590" i="1"/>
  <c r="C592" i="1"/>
  <c r="P591" i="1"/>
  <c r="V591" i="1" s="1"/>
  <c r="B591" i="1" s="1"/>
  <c r="V590" i="1" l="1"/>
  <c r="C593" i="1"/>
  <c r="P592" i="1"/>
  <c r="V592" i="1" s="1"/>
  <c r="B592" i="1" s="1"/>
  <c r="B590" i="1" l="1"/>
  <c r="P593" i="1"/>
  <c r="C594" i="1"/>
  <c r="V593" i="1" l="1"/>
  <c r="C595" i="1"/>
  <c r="P594" i="1"/>
  <c r="V594" i="1" s="1"/>
  <c r="B594" i="1" s="1"/>
  <c r="B593" i="1" l="1"/>
  <c r="C596" i="1"/>
  <c r="P595" i="1"/>
  <c r="V595" i="1" s="1"/>
  <c r="B595" i="1" s="1"/>
  <c r="P596" i="1" l="1"/>
  <c r="V596" i="1" s="1"/>
  <c r="B596" i="1" s="1"/>
  <c r="C597" i="1"/>
  <c r="C598" i="1" l="1"/>
  <c r="P597" i="1"/>
  <c r="V597" i="1" s="1"/>
  <c r="B597" i="1" s="1"/>
  <c r="C599" i="1" l="1"/>
  <c r="P598" i="1"/>
  <c r="V598" i="1" s="1"/>
  <c r="B598" i="1" s="1"/>
  <c r="P599" i="1" l="1"/>
  <c r="V599" i="1" s="1"/>
  <c r="B599" i="1" s="1"/>
  <c r="C600" i="1"/>
  <c r="C601" i="1" l="1"/>
  <c r="P600" i="1"/>
  <c r="V600" i="1" l="1"/>
  <c r="C602" i="1"/>
  <c r="P601" i="1"/>
  <c r="V601" i="1" s="1"/>
  <c r="B601" i="1" s="1"/>
  <c r="B600" i="1" l="1"/>
  <c r="C603" i="1"/>
  <c r="P602" i="1"/>
  <c r="V602" i="1" s="1"/>
  <c r="B602" i="1" s="1"/>
  <c r="C604" i="1" l="1"/>
  <c r="P603" i="1"/>
  <c r="V603" i="1" s="1"/>
  <c r="B603" i="1" s="1"/>
  <c r="C605" i="1" l="1"/>
  <c r="P604" i="1"/>
  <c r="V604" i="1" s="1"/>
  <c r="B604" i="1" s="1"/>
  <c r="C606" i="1" l="1"/>
  <c r="P605" i="1"/>
  <c r="V605" i="1" s="1"/>
  <c r="B605" i="1" s="1"/>
  <c r="C607" i="1" l="1"/>
  <c r="P606" i="1"/>
  <c r="V606" i="1" s="1"/>
  <c r="B606" i="1" s="1"/>
  <c r="C608" i="1" l="1"/>
  <c r="P607" i="1"/>
  <c r="V607" i="1" l="1"/>
  <c r="C609" i="1"/>
  <c r="P608" i="1"/>
  <c r="V608" i="1" s="1"/>
  <c r="B608" i="1" s="1"/>
  <c r="B607" i="1" l="1"/>
  <c r="C610" i="1"/>
  <c r="P609" i="1"/>
  <c r="V609" i="1" s="1"/>
  <c r="B609" i="1" s="1"/>
  <c r="C611" i="1" l="1"/>
  <c r="P610" i="1"/>
  <c r="V610" i="1" s="1"/>
  <c r="B610" i="1" l="1"/>
  <c r="P611" i="1"/>
  <c r="V611" i="1" s="1"/>
  <c r="B611" i="1" s="1"/>
  <c r="C612" i="1"/>
  <c r="C613" i="1" l="1"/>
  <c r="P612" i="1"/>
  <c r="V612" i="1" s="1"/>
  <c r="B612" i="1" s="1"/>
  <c r="C614" i="1" l="1"/>
  <c r="P613" i="1"/>
  <c r="V613" i="1" s="1"/>
  <c r="B613" i="1" s="1"/>
  <c r="C615" i="1" l="1"/>
  <c r="P614" i="1"/>
  <c r="V614" i="1" l="1"/>
  <c r="P615" i="1"/>
  <c r="V615" i="1" s="1"/>
  <c r="B615" i="1" s="1"/>
  <c r="C616" i="1"/>
  <c r="B614" i="1" l="1"/>
  <c r="C617" i="1"/>
  <c r="P616" i="1"/>
  <c r="V616" i="1" s="1"/>
  <c r="B616" i="1" s="1"/>
  <c r="C618" i="1" l="1"/>
  <c r="P617" i="1"/>
  <c r="V617" i="1" s="1"/>
  <c r="B617" i="1" s="1"/>
  <c r="C619" i="1" l="1"/>
  <c r="P618" i="1"/>
  <c r="V618" i="1" s="1"/>
  <c r="B618" i="1" s="1"/>
  <c r="C620" i="1" l="1"/>
  <c r="P620" i="1" s="1"/>
  <c r="R620" i="1" s="1"/>
  <c r="P619" i="1"/>
  <c r="V619" i="1" s="1"/>
  <c r="B619" i="1" s="1"/>
  <c r="AG33" i="1" l="1"/>
  <c r="AF33" i="1" s="1"/>
  <c r="V620" i="1"/>
  <c r="AC33" i="1" l="1"/>
  <c r="AH33" i="1"/>
  <c r="B620" i="1"/>
  <c r="W620" i="1"/>
  <c r="C621" i="1"/>
  <c r="AE34" i="1" l="1"/>
  <c r="C622" i="1"/>
  <c r="P621" i="1"/>
  <c r="V621" i="1" l="1"/>
  <c r="C623" i="1"/>
  <c r="P622" i="1"/>
  <c r="V622" i="1" s="1"/>
  <c r="B622" i="1" s="1"/>
  <c r="B621" i="1" l="1"/>
  <c r="C624" i="1"/>
  <c r="P623" i="1"/>
  <c r="V623" i="1" l="1"/>
  <c r="P624" i="1"/>
  <c r="V624" i="1" s="1"/>
  <c r="B624" i="1" s="1"/>
  <c r="C625" i="1"/>
  <c r="B623" i="1" l="1"/>
  <c r="C626" i="1"/>
  <c r="P625" i="1"/>
  <c r="V625" i="1" l="1"/>
  <c r="C627" i="1"/>
  <c r="P626" i="1"/>
  <c r="V626" i="1" s="1"/>
  <c r="B626" i="1" s="1"/>
  <c r="B625" i="1" l="1"/>
  <c r="C628" i="1"/>
  <c r="P627" i="1"/>
  <c r="V627" i="1" s="1"/>
  <c r="B627" i="1" s="1"/>
  <c r="C629" i="1" l="1"/>
  <c r="P628" i="1"/>
  <c r="V628" i="1" l="1"/>
  <c r="P629" i="1"/>
  <c r="V629" i="1" s="1"/>
  <c r="B629" i="1" s="1"/>
  <c r="C630" i="1"/>
  <c r="B628" i="1" l="1"/>
  <c r="C631" i="1"/>
  <c r="P630" i="1"/>
  <c r="V630" i="1" l="1"/>
  <c r="C632" i="1"/>
  <c r="P631" i="1"/>
  <c r="V631" i="1" s="1"/>
  <c r="B631" i="1" s="1"/>
  <c r="B630" i="1" l="1"/>
  <c r="C633" i="1"/>
  <c r="P632" i="1"/>
  <c r="V632" i="1" l="1"/>
  <c r="C634" i="1"/>
  <c r="P633" i="1"/>
  <c r="V633" i="1" s="1"/>
  <c r="B633" i="1" s="1"/>
  <c r="B632" i="1" l="1"/>
  <c r="C635" i="1"/>
  <c r="P634" i="1"/>
  <c r="V634" i="1" s="1"/>
  <c r="B634" i="1" s="1"/>
  <c r="P635" i="1" l="1"/>
  <c r="C636" i="1"/>
  <c r="V635" i="1" l="1"/>
  <c r="C637" i="1"/>
  <c r="P636" i="1"/>
  <c r="V636" i="1" s="1"/>
  <c r="B636" i="1" s="1"/>
  <c r="B635" i="1" l="1"/>
  <c r="C638" i="1"/>
  <c r="P637" i="1"/>
  <c r="V637" i="1" s="1"/>
  <c r="B637" i="1" s="1"/>
  <c r="C639" i="1" l="1"/>
  <c r="P638" i="1"/>
  <c r="V638" i="1" s="1"/>
  <c r="B638" i="1" s="1"/>
  <c r="C640" i="1" l="1"/>
  <c r="P639" i="1"/>
  <c r="V639" i="1" s="1"/>
  <c r="B639" i="1" s="1"/>
  <c r="C641" i="1" l="1"/>
  <c r="P640" i="1"/>
  <c r="V640" i="1" s="1"/>
  <c r="B640" i="1" s="1"/>
  <c r="C642" i="1" l="1"/>
  <c r="P641" i="1"/>
  <c r="V641" i="1" s="1"/>
  <c r="B641" i="1" s="1"/>
  <c r="P642" i="1" l="1"/>
  <c r="V642" i="1" s="1"/>
  <c r="B642" i="1" s="1"/>
  <c r="C643" i="1"/>
  <c r="C644" i="1" l="1"/>
  <c r="P643" i="1"/>
  <c r="V643" i="1" l="1"/>
  <c r="P644" i="1"/>
  <c r="V644" i="1" s="1"/>
  <c r="B644" i="1" s="1"/>
  <c r="C645" i="1"/>
  <c r="B643" i="1" l="1"/>
  <c r="C646" i="1"/>
  <c r="P645" i="1"/>
  <c r="V645" i="1" l="1"/>
  <c r="C647" i="1"/>
  <c r="P646" i="1"/>
  <c r="V646" i="1" s="1"/>
  <c r="B646" i="1" s="1"/>
  <c r="B645" i="1" l="1"/>
  <c r="C648" i="1"/>
  <c r="P647" i="1"/>
  <c r="V647" i="1" s="1"/>
  <c r="B647" i="1" s="1"/>
  <c r="C649" i="1" l="1"/>
  <c r="P648" i="1"/>
  <c r="V648" i="1" s="1"/>
  <c r="B648" i="1" s="1"/>
  <c r="C650" i="1" l="1"/>
  <c r="P649" i="1"/>
  <c r="V649" i="1" s="1"/>
  <c r="B649" i="1" s="1"/>
  <c r="C651" i="1" l="1"/>
  <c r="P651" i="1" s="1"/>
  <c r="R651" i="1" s="1"/>
  <c r="P650" i="1"/>
  <c r="AG34" i="1" l="1"/>
  <c r="AF34" i="1" s="1"/>
  <c r="V650" i="1"/>
  <c r="V651" i="1"/>
  <c r="AC34" i="1" l="1"/>
  <c r="AH34" i="1"/>
  <c r="B650" i="1"/>
  <c r="B651" i="1"/>
  <c r="C652" i="1"/>
  <c r="P652" i="1" s="1"/>
  <c r="W651" i="1"/>
  <c r="V652" i="1" l="1"/>
  <c r="AE35" i="1"/>
  <c r="AF35" i="1"/>
  <c r="AC35" i="1" s="1"/>
  <c r="C653" i="1"/>
  <c r="P653" i="1" s="1"/>
  <c r="V653" i="1" s="1"/>
  <c r="B653" i="1" s="1"/>
  <c r="C654" i="1" l="1"/>
  <c r="P654" i="1" s="1"/>
  <c r="V654" i="1" s="1"/>
  <c r="B654" i="1" s="1"/>
  <c r="B652" i="1"/>
  <c r="AF36" i="1"/>
  <c r="AC36" i="1" s="1"/>
  <c r="AE36" i="1"/>
  <c r="AH35" i="1"/>
  <c r="C655" i="1" l="1"/>
  <c r="AH36" i="1"/>
  <c r="AE37" i="1"/>
  <c r="AF37" i="1"/>
  <c r="AC37" i="1" s="1"/>
  <c r="C656" i="1"/>
  <c r="P655" i="1"/>
  <c r="V655" i="1" s="1"/>
  <c r="B655" i="1" s="1"/>
  <c r="AE38" i="1" l="1"/>
  <c r="AH37" i="1"/>
  <c r="C657" i="1"/>
  <c r="P656" i="1"/>
  <c r="V656" i="1" s="1"/>
  <c r="B656" i="1" s="1"/>
  <c r="C658" i="1" l="1"/>
  <c r="P657" i="1"/>
  <c r="V657" i="1" l="1"/>
  <c r="C659" i="1"/>
  <c r="P658" i="1"/>
  <c r="V658" i="1" s="1"/>
  <c r="B658" i="1" s="1"/>
  <c r="B657" i="1" l="1"/>
  <c r="C660" i="1"/>
  <c r="P659" i="1"/>
  <c r="V659" i="1" s="1"/>
  <c r="B659" i="1" s="1"/>
  <c r="C661" i="1" l="1"/>
  <c r="P660" i="1"/>
  <c r="V660" i="1" s="1"/>
  <c r="B660" i="1" s="1"/>
  <c r="C662" i="1" l="1"/>
  <c r="P661" i="1"/>
  <c r="V661" i="1" s="1"/>
  <c r="B661" i="1" s="1"/>
  <c r="C663" i="1" l="1"/>
  <c r="P662" i="1"/>
  <c r="V662" i="1" s="1"/>
  <c r="B662" i="1" s="1"/>
  <c r="C664" i="1" l="1"/>
  <c r="P663" i="1"/>
  <c r="V663" i="1" s="1"/>
  <c r="B663" i="1" s="1"/>
  <c r="C665" i="1" l="1"/>
  <c r="P664" i="1"/>
  <c r="V664" i="1" s="1"/>
  <c r="B664" i="1" s="1"/>
  <c r="C666" i="1" l="1"/>
  <c r="P665" i="1"/>
  <c r="V665" i="1" s="1"/>
  <c r="B665" i="1" s="1"/>
  <c r="C667" i="1" l="1"/>
  <c r="P666" i="1"/>
  <c r="V666" i="1" s="1"/>
  <c r="B666" i="1" s="1"/>
  <c r="C668" i="1" l="1"/>
  <c r="P667" i="1"/>
  <c r="V667" i="1" s="1"/>
  <c r="B667" i="1" s="1"/>
  <c r="C669" i="1" l="1"/>
  <c r="P668" i="1"/>
  <c r="V668" i="1" s="1"/>
  <c r="B668" i="1" s="1"/>
  <c r="P669" i="1" l="1"/>
  <c r="V669" i="1" s="1"/>
  <c r="B669" i="1" s="1"/>
  <c r="C670" i="1"/>
  <c r="C671" i="1" l="1"/>
  <c r="P670" i="1"/>
  <c r="V670" i="1" l="1"/>
  <c r="C672" i="1"/>
  <c r="P671" i="1"/>
  <c r="V671" i="1" s="1"/>
  <c r="B671" i="1" s="1"/>
  <c r="B670" i="1" l="1"/>
  <c r="C673" i="1"/>
  <c r="P672" i="1"/>
  <c r="V672" i="1" l="1"/>
  <c r="C674" i="1"/>
  <c r="P673" i="1"/>
  <c r="V673" i="1" s="1"/>
  <c r="B673" i="1" s="1"/>
  <c r="B672" i="1" l="1"/>
  <c r="C675" i="1"/>
  <c r="P674" i="1"/>
  <c r="V674" i="1" l="1"/>
  <c r="P675" i="1"/>
  <c r="V675" i="1" s="1"/>
  <c r="B675" i="1" s="1"/>
  <c r="C676" i="1"/>
  <c r="B674" i="1" l="1"/>
  <c r="C677" i="1"/>
  <c r="P676" i="1"/>
  <c r="V676" i="1" s="1"/>
  <c r="B676" i="1" s="1"/>
  <c r="C678" i="1" l="1"/>
  <c r="P677" i="1"/>
  <c r="V677" i="1" l="1"/>
  <c r="C679" i="1"/>
  <c r="P678" i="1"/>
  <c r="V678" i="1" s="1"/>
  <c r="B678" i="1" s="1"/>
  <c r="B677" i="1" l="1"/>
  <c r="C680" i="1"/>
  <c r="P679" i="1"/>
  <c r="V679" i="1" s="1"/>
  <c r="B679" i="1" s="1"/>
  <c r="C681" i="1" l="1"/>
  <c r="P681" i="1" s="1"/>
  <c r="P680" i="1"/>
  <c r="V680" i="1" s="1"/>
  <c r="B680" i="1" s="1"/>
  <c r="V681" i="1" l="1"/>
  <c r="S681" i="1"/>
  <c r="B681" i="1" l="1"/>
  <c r="W681" i="1"/>
  <c r="C682" i="1"/>
  <c r="C683" i="1" l="1"/>
  <c r="P682" i="1"/>
  <c r="V682" i="1" s="1"/>
  <c r="B682" i="1" s="1"/>
  <c r="C684" i="1" l="1"/>
  <c r="P683" i="1"/>
  <c r="V683" i="1" s="1"/>
  <c r="B683" i="1" s="1"/>
  <c r="C685" i="1" l="1"/>
  <c r="P684" i="1"/>
  <c r="V684" i="1" s="1"/>
  <c r="B684" i="1" s="1"/>
  <c r="C686" i="1" l="1"/>
  <c r="P685" i="1"/>
  <c r="V685" i="1" s="1"/>
  <c r="B685" i="1" s="1"/>
  <c r="C687" i="1" l="1"/>
  <c r="P686" i="1"/>
  <c r="V686" i="1" s="1"/>
  <c r="B686" i="1" s="1"/>
  <c r="C688" i="1" l="1"/>
  <c r="P687" i="1"/>
  <c r="V687" i="1" l="1"/>
  <c r="C689" i="1"/>
  <c r="P688" i="1"/>
  <c r="V688" i="1" s="1"/>
  <c r="B688" i="1" s="1"/>
  <c r="B687" i="1" l="1"/>
  <c r="C690" i="1"/>
  <c r="P689" i="1"/>
  <c r="V689" i="1" s="1"/>
  <c r="B689" i="1" s="1"/>
  <c r="C691" i="1" l="1"/>
  <c r="P690" i="1"/>
  <c r="V690" i="1" s="1"/>
  <c r="B690" i="1" s="1"/>
  <c r="C692" i="1" l="1"/>
  <c r="P691" i="1"/>
  <c r="V691" i="1" s="1"/>
  <c r="B691" i="1" s="1"/>
  <c r="C693" i="1" l="1"/>
  <c r="P692" i="1"/>
  <c r="V692" i="1" s="1"/>
  <c r="B692" i="1" s="1"/>
  <c r="C694" i="1" l="1"/>
  <c r="P693" i="1"/>
  <c r="V693" i="1" s="1"/>
  <c r="B693" i="1" s="1"/>
  <c r="C695" i="1" l="1"/>
  <c r="P694" i="1"/>
  <c r="V694" i="1" s="1"/>
  <c r="B694" i="1" s="1"/>
  <c r="C696" i="1" l="1"/>
  <c r="P695" i="1"/>
  <c r="V695" i="1" s="1"/>
  <c r="B695" i="1" s="1"/>
  <c r="C697" i="1" l="1"/>
  <c r="P696" i="1"/>
  <c r="V696" i="1" s="1"/>
  <c r="B696" i="1" s="1"/>
  <c r="P697" i="1" l="1"/>
  <c r="V697" i="1" s="1"/>
  <c r="B697" i="1" s="1"/>
  <c r="C698" i="1"/>
  <c r="C699" i="1" l="1"/>
  <c r="P698" i="1"/>
  <c r="V698" i="1" s="1"/>
  <c r="B698" i="1" s="1"/>
  <c r="C700" i="1" l="1"/>
  <c r="P699" i="1"/>
  <c r="V699" i="1" s="1"/>
  <c r="B699" i="1" s="1"/>
  <c r="C701" i="1" l="1"/>
  <c r="P700" i="1"/>
  <c r="V700" i="1" s="1"/>
  <c r="B700" i="1" s="1"/>
  <c r="P701" i="1" l="1"/>
  <c r="V701" i="1" s="1"/>
  <c r="B701" i="1" s="1"/>
  <c r="C702" i="1"/>
  <c r="C703" i="1" l="1"/>
  <c r="P702" i="1"/>
  <c r="V702" i="1" l="1"/>
  <c r="C704" i="1"/>
  <c r="P703" i="1"/>
  <c r="V703" i="1" s="1"/>
  <c r="B703" i="1" s="1"/>
  <c r="B702" i="1" l="1"/>
  <c r="C705" i="1"/>
  <c r="P704" i="1"/>
  <c r="V704" i="1" s="1"/>
  <c r="B704" i="1" s="1"/>
  <c r="C706" i="1" l="1"/>
  <c r="P705" i="1"/>
  <c r="V705" i="1" s="1"/>
  <c r="B705" i="1" s="1"/>
  <c r="P706" i="1" l="1"/>
  <c r="C707" i="1"/>
  <c r="V706" i="1" l="1"/>
  <c r="C708" i="1"/>
  <c r="P707" i="1"/>
  <c r="V707" i="1" s="1"/>
  <c r="B707" i="1" s="1"/>
  <c r="B706" i="1" l="1"/>
  <c r="C709" i="1"/>
  <c r="P708" i="1"/>
  <c r="V708" i="1" s="1"/>
  <c r="B708" i="1" s="1"/>
  <c r="C710" i="1" l="1"/>
  <c r="P709" i="1"/>
  <c r="V709" i="1" s="1"/>
  <c r="B709" i="1" s="1"/>
  <c r="C711" i="1" l="1"/>
  <c r="P710" i="1"/>
  <c r="V710" i="1" s="1"/>
  <c r="B710" i="1" s="1"/>
  <c r="P711" i="1" l="1"/>
  <c r="V711" i="1" s="1"/>
  <c r="B711" i="1" s="1"/>
  <c r="C712" i="1"/>
  <c r="P712" i="1" s="1"/>
  <c r="S712" i="1" l="1"/>
  <c r="V712" i="1"/>
  <c r="B712" i="1" l="1"/>
  <c r="C713" i="1"/>
  <c r="P713" i="1" s="1"/>
  <c r="W712" i="1"/>
  <c r="C714" i="1" l="1"/>
  <c r="C715" i="1" s="1"/>
  <c r="V713" i="1"/>
  <c r="P714" i="1" l="1"/>
  <c r="V714" i="1" s="1"/>
  <c r="B714" i="1" s="1"/>
  <c r="B713" i="1"/>
  <c r="P715" i="1"/>
  <c r="V715" i="1" s="1"/>
  <c r="B715" i="1" s="1"/>
  <c r="C716" i="1"/>
  <c r="C717" i="1" l="1"/>
  <c r="P716" i="1"/>
  <c r="V716" i="1" l="1"/>
  <c r="C718" i="1"/>
  <c r="P717" i="1"/>
  <c r="V717" i="1" s="1"/>
  <c r="B717" i="1" s="1"/>
  <c r="B716" i="1" l="1"/>
  <c r="C719" i="1"/>
  <c r="P718" i="1"/>
  <c r="V718" i="1" s="1"/>
  <c r="B718" i="1" s="1"/>
  <c r="C720" i="1" l="1"/>
  <c r="P719" i="1"/>
  <c r="V719" i="1" s="1"/>
  <c r="B719" i="1" s="1"/>
  <c r="C721" i="1" l="1"/>
  <c r="P720" i="1"/>
  <c r="V720" i="1" l="1"/>
  <c r="P721" i="1"/>
  <c r="V721" i="1" s="1"/>
  <c r="B721" i="1" s="1"/>
  <c r="C722" i="1"/>
  <c r="B720" i="1" l="1"/>
  <c r="C723" i="1"/>
  <c r="P722" i="1"/>
  <c r="V722" i="1" s="1"/>
  <c r="B722" i="1" s="1"/>
  <c r="C724" i="1" l="1"/>
  <c r="P723" i="1"/>
  <c r="V723" i="1" s="1"/>
  <c r="B723" i="1" s="1"/>
  <c r="C725" i="1" l="1"/>
  <c r="P724" i="1"/>
  <c r="V724" i="1" s="1"/>
  <c r="B724" i="1" s="1"/>
  <c r="C726" i="1" l="1"/>
  <c r="P725" i="1"/>
  <c r="V725" i="1" s="1"/>
  <c r="B725" i="1" s="1"/>
  <c r="C727" i="1" l="1"/>
  <c r="P726" i="1"/>
  <c r="V726" i="1" s="1"/>
  <c r="B726" i="1" s="1"/>
  <c r="C728" i="1" l="1"/>
  <c r="P727" i="1"/>
  <c r="V727" i="1" s="1"/>
  <c r="B727" i="1" s="1"/>
  <c r="P728" i="1" l="1"/>
  <c r="V728" i="1" s="1"/>
  <c r="B728" i="1" s="1"/>
  <c r="C729" i="1"/>
  <c r="C730" i="1" l="1"/>
  <c r="P729" i="1"/>
  <c r="V729" i="1" s="1"/>
  <c r="B729" i="1" s="1"/>
  <c r="P730" i="1" l="1"/>
  <c r="V730" i="1" s="1"/>
  <c r="B730" i="1" s="1"/>
  <c r="C731" i="1"/>
  <c r="C732" i="1" l="1"/>
  <c r="P731" i="1"/>
  <c r="V731" i="1" s="1"/>
  <c r="B731" i="1" s="1"/>
  <c r="C733" i="1" l="1"/>
  <c r="P732" i="1"/>
  <c r="V732" i="1" s="1"/>
  <c r="B732" i="1" s="1"/>
  <c r="C734" i="1" l="1"/>
  <c r="P733" i="1"/>
  <c r="V733" i="1" s="1"/>
  <c r="B733" i="1" s="1"/>
  <c r="C735" i="1" l="1"/>
  <c r="P734" i="1"/>
  <c r="V734" i="1" l="1"/>
  <c r="C736" i="1"/>
  <c r="P735" i="1"/>
  <c r="V735" i="1" s="1"/>
  <c r="B735" i="1" s="1"/>
  <c r="B734" i="1" l="1"/>
  <c r="P736" i="1"/>
  <c r="V736" i="1" s="1"/>
  <c r="B736" i="1" s="1"/>
  <c r="C737" i="1"/>
  <c r="P737" i="1" l="1"/>
  <c r="V737" i="1" s="1"/>
  <c r="B737" i="1" s="1"/>
  <c r="C738" i="1"/>
  <c r="C739" i="1" l="1"/>
  <c r="P738" i="1"/>
  <c r="V738" i="1" s="1"/>
  <c r="B738" i="1" s="1"/>
  <c r="C740" i="1" l="1"/>
  <c r="P739" i="1"/>
  <c r="V739" i="1" s="1"/>
  <c r="B739" i="1" s="1"/>
  <c r="C741" i="1" l="1"/>
  <c r="P740" i="1"/>
  <c r="V740" i="1" l="1"/>
  <c r="C742" i="1"/>
  <c r="P742" i="1" s="1"/>
  <c r="P741" i="1"/>
  <c r="V741" i="1" s="1"/>
  <c r="B741" i="1" s="1"/>
  <c r="B740" i="1" l="1"/>
  <c r="V742" i="1"/>
  <c r="S742" i="1"/>
  <c r="B742" i="1" l="1"/>
  <c r="W742" i="1"/>
  <c r="C743" i="1"/>
  <c r="C744" i="1" l="1"/>
  <c r="P743" i="1"/>
  <c r="V743" i="1" s="1"/>
  <c r="B743" i="1" s="1"/>
  <c r="C745" i="1" l="1"/>
  <c r="P744" i="1"/>
  <c r="V744" i="1" s="1"/>
  <c r="B744" i="1" s="1"/>
  <c r="C746" i="1" l="1"/>
  <c r="P745" i="1"/>
  <c r="V745" i="1" s="1"/>
  <c r="B745" i="1" s="1"/>
  <c r="C747" i="1" l="1"/>
  <c r="P746" i="1"/>
  <c r="V746" i="1" s="1"/>
  <c r="B746" i="1" s="1"/>
  <c r="C748" i="1" l="1"/>
  <c r="P747" i="1"/>
  <c r="V747" i="1" s="1"/>
  <c r="B747" i="1" s="1"/>
  <c r="C749" i="1" l="1"/>
  <c r="P748" i="1"/>
  <c r="V748" i="1" s="1"/>
  <c r="B748" i="1" s="1"/>
  <c r="C750" i="1" l="1"/>
  <c r="P749" i="1"/>
  <c r="V749" i="1" s="1"/>
  <c r="B749" i="1" s="1"/>
  <c r="C751" i="1" l="1"/>
  <c r="P750" i="1"/>
  <c r="V750" i="1" l="1"/>
  <c r="C752" i="1"/>
  <c r="P751" i="1"/>
  <c r="V751" i="1" s="1"/>
  <c r="B751" i="1" s="1"/>
  <c r="B750" i="1" l="1"/>
  <c r="C753" i="1"/>
  <c r="P752" i="1"/>
  <c r="V752" i="1" s="1"/>
  <c r="B752" i="1" s="1"/>
  <c r="C754" i="1" l="1"/>
  <c r="P753" i="1"/>
  <c r="V753" i="1" s="1"/>
  <c r="B753" i="1" s="1"/>
  <c r="P754" i="1" l="1"/>
  <c r="V754" i="1" s="1"/>
  <c r="B754" i="1" s="1"/>
  <c r="C755" i="1"/>
  <c r="C756" i="1" l="1"/>
  <c r="P755" i="1"/>
  <c r="V755" i="1" s="1"/>
  <c r="B755" i="1" s="1"/>
  <c r="C757" i="1" l="1"/>
  <c r="P756" i="1"/>
  <c r="V756" i="1" s="1"/>
  <c r="B756" i="1" s="1"/>
  <c r="C758" i="1" l="1"/>
  <c r="P757" i="1"/>
  <c r="V757" i="1" s="1"/>
  <c r="B757" i="1" s="1"/>
  <c r="C759" i="1" l="1"/>
  <c r="P758" i="1"/>
  <c r="V758" i="1" s="1"/>
  <c r="B758" i="1" s="1"/>
  <c r="C760" i="1" l="1"/>
  <c r="P759" i="1"/>
  <c r="V759" i="1" s="1"/>
  <c r="B759" i="1" s="1"/>
  <c r="C761" i="1" l="1"/>
  <c r="P760" i="1"/>
  <c r="V760" i="1" s="1"/>
  <c r="B760" i="1" s="1"/>
  <c r="C762" i="1" l="1"/>
  <c r="P761" i="1"/>
  <c r="V761" i="1" s="1"/>
  <c r="B761" i="1" s="1"/>
  <c r="C763" i="1" l="1"/>
  <c r="P762" i="1"/>
  <c r="V762" i="1" l="1"/>
  <c r="C764" i="1"/>
  <c r="P763" i="1"/>
  <c r="V763" i="1" s="1"/>
  <c r="B763" i="1" s="1"/>
  <c r="B762" i="1" l="1"/>
  <c r="C765" i="1"/>
  <c r="P764" i="1"/>
  <c r="V764" i="1" l="1"/>
  <c r="C766" i="1"/>
  <c r="P765" i="1"/>
  <c r="V765" i="1" s="1"/>
  <c r="B765" i="1" s="1"/>
  <c r="B764" i="1" l="1"/>
  <c r="P766" i="1"/>
  <c r="V766" i="1" s="1"/>
  <c r="B766" i="1" s="1"/>
  <c r="C767" i="1"/>
  <c r="C768" i="1" l="1"/>
  <c r="P767" i="1"/>
  <c r="V767" i="1" s="1"/>
  <c r="B767" i="1" s="1"/>
  <c r="C769" i="1" l="1"/>
  <c r="P768" i="1"/>
  <c r="V768" i="1" s="1"/>
  <c r="B768" i="1" s="1"/>
  <c r="C770" i="1" l="1"/>
  <c r="P769" i="1"/>
  <c r="V769" i="1" s="1"/>
  <c r="B769" i="1" s="1"/>
  <c r="C771" i="1" l="1"/>
  <c r="P770" i="1"/>
  <c r="V770" i="1" s="1"/>
  <c r="B770" i="1" s="1"/>
  <c r="C772" i="1" l="1"/>
  <c r="P771" i="1"/>
  <c r="V771" i="1" s="1"/>
  <c r="B771" i="1" s="1"/>
  <c r="C773" i="1" l="1"/>
  <c r="P773" i="1" s="1"/>
  <c r="P772" i="1"/>
  <c r="V772" i="1" s="1"/>
  <c r="B772" i="1" s="1"/>
  <c r="R773" i="1" l="1"/>
  <c r="V773" i="1"/>
  <c r="AG38" i="1" l="1"/>
  <c r="AF38" i="1" s="1"/>
  <c r="B773" i="1"/>
  <c r="C774" i="1"/>
  <c r="P774" i="1" s="1"/>
  <c r="V774" i="1" s="1"/>
  <c r="B774" i="1" s="1"/>
  <c r="W773" i="1"/>
  <c r="C775" i="1" l="1"/>
  <c r="AH38" i="1"/>
  <c r="AC38" i="1"/>
  <c r="C776" i="1"/>
  <c r="P775" i="1"/>
  <c r="AE39" i="1" l="1"/>
  <c r="AF39" i="1"/>
  <c r="AC39" i="1" s="1"/>
  <c r="V775" i="1"/>
  <c r="C777" i="1"/>
  <c r="P776" i="1"/>
  <c r="V776" i="1" s="1"/>
  <c r="B776" i="1" s="1"/>
  <c r="AF40" i="1" l="1"/>
  <c r="AC40" i="1" s="1"/>
  <c r="AE40" i="1"/>
  <c r="AH39" i="1"/>
  <c r="B775" i="1"/>
  <c r="C778" i="1"/>
  <c r="P777" i="1"/>
  <c r="AH40" i="1" l="1"/>
  <c r="V777" i="1"/>
  <c r="AF41" i="1"/>
  <c r="AC41" i="1" s="1"/>
  <c r="AE41" i="1"/>
  <c r="AH41" i="1" s="1"/>
  <c r="C779" i="1"/>
  <c r="P778" i="1"/>
  <c r="V778" i="1" s="1"/>
  <c r="B778" i="1" s="1"/>
  <c r="AF42" i="1" l="1"/>
  <c r="AC42" i="1" s="1"/>
  <c r="AE42" i="1"/>
  <c r="AH42" i="1" s="1"/>
  <c r="B777" i="1"/>
  <c r="C780" i="1"/>
  <c r="P779" i="1"/>
  <c r="V779" i="1" l="1"/>
  <c r="AE43" i="1"/>
  <c r="AF43" i="1"/>
  <c r="AC43" i="1" s="1"/>
  <c r="C781" i="1"/>
  <c r="P780" i="1"/>
  <c r="V780" i="1" s="1"/>
  <c r="B780" i="1" s="1"/>
  <c r="AH43" i="1" l="1"/>
  <c r="B779" i="1"/>
  <c r="AF44" i="1"/>
  <c r="AC44" i="1" s="1"/>
  <c r="AE44" i="1"/>
  <c r="AH44" i="1" s="1"/>
  <c r="C782" i="1"/>
  <c r="P781" i="1"/>
  <c r="V781" i="1" s="1"/>
  <c r="B781" i="1" s="1"/>
  <c r="AE45" i="1" l="1"/>
  <c r="AF45" i="1"/>
  <c r="AC45" i="1" s="1"/>
  <c r="C783" i="1"/>
  <c r="P782" i="1"/>
  <c r="V782" i="1" s="1"/>
  <c r="B782" i="1" s="1"/>
  <c r="AE46" i="1" l="1"/>
  <c r="AF46" i="1"/>
  <c r="AC46" i="1" s="1"/>
  <c r="AH45" i="1"/>
  <c r="C784" i="1"/>
  <c r="P783" i="1"/>
  <c r="V783" i="1" s="1"/>
  <c r="B783" i="1" s="1"/>
  <c r="AF47" i="1" l="1"/>
  <c r="AC47" i="1" s="1"/>
  <c r="AE47" i="1"/>
  <c r="AH46" i="1"/>
  <c r="C785" i="1"/>
  <c r="P784" i="1"/>
  <c r="V784" i="1" s="1"/>
  <c r="B784" i="1" s="1"/>
  <c r="AH47" i="1" l="1"/>
  <c r="AE48" i="1"/>
  <c r="AF48" i="1"/>
  <c r="AC48" i="1" s="1"/>
  <c r="C786" i="1"/>
  <c r="P785" i="1"/>
  <c r="V785" i="1" s="1"/>
  <c r="B785" i="1" s="1"/>
  <c r="AF49" i="1" l="1"/>
  <c r="AC49" i="1" s="1"/>
  <c r="AE49" i="1"/>
  <c r="AH49" i="1" s="1"/>
  <c r="AH48" i="1"/>
  <c r="P786" i="1"/>
  <c r="V786" i="1" s="1"/>
  <c r="B786" i="1" s="1"/>
  <c r="C787" i="1"/>
  <c r="AF50" i="1" l="1"/>
  <c r="AC50" i="1" s="1"/>
  <c r="AE50" i="1"/>
  <c r="AH50" i="1" s="1"/>
  <c r="C788" i="1"/>
  <c r="P787" i="1"/>
  <c r="V787" i="1" s="1"/>
  <c r="B787" i="1" s="1"/>
  <c r="AE51" i="1" l="1"/>
  <c r="AF51" i="1"/>
  <c r="AC51" i="1" s="1"/>
  <c r="C789" i="1"/>
  <c r="P788" i="1"/>
  <c r="V788" i="1" s="1"/>
  <c r="B788" i="1" s="1"/>
  <c r="AE52" i="1" l="1"/>
  <c r="AF52" i="1"/>
  <c r="AC52" i="1" s="1"/>
  <c r="AH51" i="1"/>
  <c r="C790" i="1"/>
  <c r="P789" i="1"/>
  <c r="V789" i="1" s="1"/>
  <c r="B789" i="1" s="1"/>
  <c r="AE53" i="1" l="1"/>
  <c r="AF53" i="1"/>
  <c r="AC53" i="1" s="1"/>
  <c r="AH52" i="1"/>
  <c r="C791" i="1"/>
  <c r="P790" i="1"/>
  <c r="V790" i="1" s="1"/>
  <c r="B790" i="1" s="1"/>
  <c r="AE54" i="1" l="1"/>
  <c r="AF54" i="1"/>
  <c r="AC54" i="1" s="1"/>
  <c r="AH53" i="1"/>
  <c r="P791" i="1"/>
  <c r="V791" i="1" s="1"/>
  <c r="B791" i="1" s="1"/>
  <c r="C792" i="1"/>
  <c r="AF55" i="1" l="1"/>
  <c r="AC55" i="1" s="1"/>
  <c r="AE55" i="1"/>
  <c r="AH55" i="1" s="1"/>
  <c r="AH54" i="1"/>
  <c r="C793" i="1"/>
  <c r="P792" i="1"/>
  <c r="V792" i="1" l="1"/>
  <c r="AF56" i="1"/>
  <c r="AC56" i="1" s="1"/>
  <c r="AE56" i="1"/>
  <c r="AH56" i="1" s="1"/>
  <c r="C794" i="1"/>
  <c r="P793" i="1"/>
  <c r="V793" i="1" s="1"/>
  <c r="B793" i="1" s="1"/>
  <c r="B792" i="1" l="1"/>
  <c r="AF57" i="1"/>
  <c r="AC57" i="1" s="1"/>
  <c r="AE57" i="1"/>
  <c r="C795" i="1"/>
  <c r="P794" i="1"/>
  <c r="V794" i="1" s="1"/>
  <c r="B794" i="1" s="1"/>
  <c r="AH57" i="1" l="1"/>
  <c r="AE58" i="1"/>
  <c r="AF58" i="1"/>
  <c r="AC58" i="1" s="1"/>
  <c r="C796" i="1"/>
  <c r="P795" i="1"/>
  <c r="V795" i="1" s="1"/>
  <c r="B795" i="1" s="1"/>
  <c r="AF59" i="1" l="1"/>
  <c r="AC59" i="1" s="1"/>
  <c r="AE59" i="1"/>
  <c r="AH59" i="1" s="1"/>
  <c r="AH58" i="1"/>
  <c r="P796" i="1"/>
  <c r="V796" i="1" s="1"/>
  <c r="B796" i="1" s="1"/>
  <c r="C797" i="1"/>
  <c r="AF60" i="1" l="1"/>
  <c r="AC60" i="1" s="1"/>
  <c r="AE60" i="1"/>
  <c r="AH60" i="1" s="1"/>
  <c r="C798" i="1"/>
  <c r="P797" i="1"/>
  <c r="V797" i="1" s="1"/>
  <c r="B797" i="1" s="1"/>
  <c r="AF61" i="1" l="1"/>
  <c r="AC61" i="1" s="1"/>
  <c r="AE61" i="1"/>
  <c r="AH61" i="1" s="1"/>
  <c r="P798" i="1"/>
  <c r="V798" i="1" s="1"/>
  <c r="B798" i="1" s="1"/>
  <c r="C799" i="1"/>
  <c r="AF62" i="1" l="1"/>
  <c r="AC62" i="1" s="1"/>
  <c r="AE62" i="1"/>
  <c r="C800" i="1"/>
  <c r="P799" i="1"/>
  <c r="V799" i="1" s="1"/>
  <c r="B799" i="1" s="1"/>
  <c r="AH62" i="1" l="1"/>
  <c r="AF63" i="1"/>
  <c r="AC63" i="1" s="1"/>
  <c r="AE63" i="1"/>
  <c r="AH63" i="1" s="1"/>
  <c r="P800" i="1"/>
  <c r="V800" i="1" s="1"/>
  <c r="B800" i="1" s="1"/>
  <c r="C801" i="1"/>
  <c r="AF64" i="1" l="1"/>
  <c r="AC64" i="1" s="1"/>
  <c r="AE64" i="1"/>
  <c r="AH64" i="1" s="1"/>
  <c r="C802" i="1"/>
  <c r="P801" i="1"/>
  <c r="V801" i="1" s="1"/>
  <c r="B801" i="1" s="1"/>
  <c r="AE65" i="1" l="1"/>
  <c r="AF65" i="1"/>
  <c r="AC65" i="1" s="1"/>
  <c r="C803" i="1"/>
  <c r="P802" i="1"/>
  <c r="V802" i="1" s="1"/>
  <c r="B802" i="1" s="1"/>
  <c r="AE66" i="1" l="1"/>
  <c r="AF66" i="1"/>
  <c r="AC66" i="1" s="1"/>
  <c r="AH65" i="1"/>
  <c r="C804" i="1"/>
  <c r="P804" i="1" s="1"/>
  <c r="P803" i="1"/>
  <c r="V803" i="1" s="1"/>
  <c r="B803" i="1" s="1"/>
  <c r="AF67" i="1" l="1"/>
  <c r="AC67" i="1" s="1"/>
  <c r="AE67" i="1"/>
  <c r="AH67" i="1" s="1"/>
  <c r="AH66" i="1"/>
  <c r="V804" i="1"/>
  <c r="S804" i="1"/>
  <c r="B804" i="1" l="1"/>
  <c r="AF68" i="1"/>
  <c r="AC68" i="1" s="1"/>
  <c r="AE68" i="1"/>
  <c r="W804" i="1"/>
  <c r="C805" i="1"/>
  <c r="AH68" i="1" l="1"/>
  <c r="AE69" i="1"/>
  <c r="AF69" i="1"/>
  <c r="AC69" i="1" s="1"/>
  <c r="P805" i="1"/>
  <c r="C806" i="1"/>
  <c r="V805" i="1" l="1"/>
  <c r="AF70" i="1"/>
  <c r="AC70" i="1" s="1"/>
  <c r="AE70" i="1"/>
  <c r="AH70" i="1" s="1"/>
  <c r="AH69" i="1"/>
  <c r="C807" i="1"/>
  <c r="P806" i="1"/>
  <c r="V806" i="1" s="1"/>
  <c r="B806" i="1" s="1"/>
  <c r="B805" i="1" l="1"/>
  <c r="AF71" i="1"/>
  <c r="AC71" i="1" s="1"/>
  <c r="AE71" i="1"/>
  <c r="AH71" i="1" s="1"/>
  <c r="C808" i="1"/>
  <c r="P807" i="1"/>
  <c r="V807" i="1" s="1"/>
  <c r="B807" i="1" s="1"/>
  <c r="AF72" i="1" l="1"/>
  <c r="AC72" i="1" s="1"/>
  <c r="AE72" i="1"/>
  <c r="AH72" i="1" s="1"/>
  <c r="C809" i="1"/>
  <c r="P808" i="1"/>
  <c r="V808" i="1" s="1"/>
  <c r="B808" i="1" s="1"/>
  <c r="AE73" i="1" l="1"/>
  <c r="AF73" i="1"/>
  <c r="AC73" i="1" s="1"/>
  <c r="C810" i="1"/>
  <c r="P809" i="1"/>
  <c r="V809" i="1" s="1"/>
  <c r="B809" i="1" s="1"/>
  <c r="AE74" i="1" l="1"/>
  <c r="AF74" i="1"/>
  <c r="AC74" i="1" s="1"/>
  <c r="AH73" i="1"/>
  <c r="C811" i="1"/>
  <c r="P810" i="1"/>
  <c r="V810" i="1" s="1"/>
  <c r="B810" i="1" s="1"/>
  <c r="AE75" i="1" l="1"/>
  <c r="AF75" i="1"/>
  <c r="AC75" i="1" s="1"/>
  <c r="AH74" i="1"/>
  <c r="C812" i="1"/>
  <c r="P811" i="1"/>
  <c r="V811" i="1" s="1"/>
  <c r="B811" i="1" s="1"/>
  <c r="AE76" i="1" l="1"/>
  <c r="AF76" i="1"/>
  <c r="AC76" i="1" s="1"/>
  <c r="AH75" i="1"/>
  <c r="P812" i="1"/>
  <c r="C813" i="1"/>
  <c r="V812" i="1" l="1"/>
  <c r="AE77" i="1"/>
  <c r="AF77" i="1"/>
  <c r="AC77" i="1" s="1"/>
  <c r="AH76" i="1"/>
  <c r="C814" i="1"/>
  <c r="P813" i="1"/>
  <c r="V813" i="1" s="1"/>
  <c r="B813" i="1" s="1"/>
  <c r="B812" i="1" l="1"/>
  <c r="AE78" i="1"/>
  <c r="AF78" i="1"/>
  <c r="AC78" i="1" s="1"/>
  <c r="AH77" i="1"/>
  <c r="P814" i="1"/>
  <c r="V814" i="1" s="1"/>
  <c r="B814" i="1" s="1"/>
  <c r="C815" i="1"/>
  <c r="AE79" i="1" l="1"/>
  <c r="AF79" i="1"/>
  <c r="AC79" i="1" s="1"/>
  <c r="AH78" i="1"/>
  <c r="C816" i="1"/>
  <c r="P815" i="1"/>
  <c r="V815" i="1" s="1"/>
  <c r="B815" i="1" s="1"/>
  <c r="AE80" i="1" l="1"/>
  <c r="AF80" i="1"/>
  <c r="AC80" i="1" s="1"/>
  <c r="AH79" i="1"/>
  <c r="C817" i="1"/>
  <c r="P816" i="1"/>
  <c r="V816" i="1" s="1"/>
  <c r="B816" i="1" s="1"/>
  <c r="AE81" i="1" l="1"/>
  <c r="AF81" i="1"/>
  <c r="AC81" i="1" s="1"/>
  <c r="AH80" i="1"/>
  <c r="C818" i="1"/>
  <c r="P817" i="1"/>
  <c r="V817" i="1" s="1"/>
  <c r="B817" i="1" s="1"/>
  <c r="AF82" i="1" l="1"/>
  <c r="AC82" i="1" s="1"/>
  <c r="AE82" i="1"/>
  <c r="AH82" i="1" s="1"/>
  <c r="AH81" i="1"/>
  <c r="C819" i="1"/>
  <c r="P818" i="1"/>
  <c r="V818" i="1" s="1"/>
  <c r="B818" i="1" s="1"/>
  <c r="AE83" i="1" l="1"/>
  <c r="AF83" i="1"/>
  <c r="AC83" i="1" s="1"/>
  <c r="C820" i="1"/>
  <c r="P819" i="1"/>
  <c r="V819" i="1" s="1"/>
  <c r="B819" i="1" s="1"/>
  <c r="AF84" i="1" l="1"/>
  <c r="AC84" i="1" s="1"/>
  <c r="AE84" i="1"/>
  <c r="AH84" i="1" s="1"/>
  <c r="AH83" i="1"/>
  <c r="P820" i="1"/>
  <c r="V820" i="1" s="1"/>
  <c r="B820" i="1" s="1"/>
  <c r="C821" i="1"/>
  <c r="AF85" i="1" l="1"/>
  <c r="AC85" i="1" s="1"/>
  <c r="AE85" i="1"/>
  <c r="P821" i="1"/>
  <c r="V821" i="1" s="1"/>
  <c r="B821" i="1" s="1"/>
  <c r="C822" i="1"/>
  <c r="AH85" i="1" l="1"/>
  <c r="AF86" i="1"/>
  <c r="AC86" i="1" s="1"/>
  <c r="AE86" i="1"/>
  <c r="AH86" i="1" s="1"/>
  <c r="C823" i="1"/>
  <c r="P822" i="1"/>
  <c r="V822" i="1" s="1"/>
  <c r="B822" i="1" s="1"/>
  <c r="AE87" i="1" l="1"/>
  <c r="AF87" i="1"/>
  <c r="AC87" i="1" s="1"/>
  <c r="C824" i="1"/>
  <c r="P823" i="1"/>
  <c r="V823" i="1" s="1"/>
  <c r="B823" i="1" s="1"/>
  <c r="AE88" i="1" l="1"/>
  <c r="AF88" i="1"/>
  <c r="AC88" i="1" s="1"/>
  <c r="AH87" i="1"/>
  <c r="C825" i="1"/>
  <c r="P824" i="1"/>
  <c r="V824" i="1" s="1"/>
  <c r="B824" i="1" s="1"/>
  <c r="AF89" i="1" l="1"/>
  <c r="AC89" i="1" s="1"/>
  <c r="AE89" i="1"/>
  <c r="AH89" i="1" s="1"/>
  <c r="AH88" i="1"/>
  <c r="P825" i="1"/>
  <c r="C826" i="1"/>
  <c r="V825" i="1" l="1"/>
  <c r="AF90" i="1"/>
  <c r="AC90" i="1" s="1"/>
  <c r="AE90" i="1"/>
  <c r="AH90" i="1" s="1"/>
  <c r="C827" i="1"/>
  <c r="P826" i="1"/>
  <c r="V826" i="1" s="1"/>
  <c r="B826" i="1" s="1"/>
  <c r="B825" i="1" l="1"/>
  <c r="AF91" i="1"/>
  <c r="AC91" i="1" s="1"/>
  <c r="AE91" i="1"/>
  <c r="C828" i="1"/>
  <c r="P827" i="1"/>
  <c r="V827" i="1" s="1"/>
  <c r="B827" i="1" s="1"/>
  <c r="AH91" i="1" l="1"/>
  <c r="AF92" i="1"/>
  <c r="AC92" i="1" s="1"/>
  <c r="AE92" i="1"/>
  <c r="AH92" i="1" s="1"/>
  <c r="C829" i="1"/>
  <c r="P828" i="1"/>
  <c r="V828" i="1" l="1"/>
  <c r="C830" i="1"/>
  <c r="P829" i="1"/>
  <c r="V829" i="1" s="1"/>
  <c r="B829" i="1" s="1"/>
  <c r="B828" i="1" l="1"/>
  <c r="C831" i="1"/>
  <c r="P830" i="1"/>
  <c r="V830" i="1" s="1"/>
  <c r="B830" i="1" s="1"/>
  <c r="C832" i="1" l="1"/>
  <c r="P831" i="1"/>
  <c r="V831" i="1" s="1"/>
  <c r="B831" i="1" s="1"/>
  <c r="C833" i="1" l="1"/>
  <c r="P833" i="1" s="1"/>
  <c r="P832" i="1"/>
  <c r="V832" i="1" s="1"/>
  <c r="B832" i="1" s="1"/>
  <c r="V833" i="1" l="1"/>
  <c r="S833" i="1"/>
  <c r="B833" i="1" l="1"/>
  <c r="W833" i="1"/>
  <c r="C834" i="1"/>
  <c r="C835" i="1" l="1"/>
  <c r="P834" i="1"/>
  <c r="V834" i="1" s="1"/>
  <c r="B834" i="1" s="1"/>
  <c r="C836" i="1" l="1"/>
  <c r="P835" i="1"/>
  <c r="V835" i="1" s="1"/>
  <c r="B835" i="1" s="1"/>
  <c r="C837" i="1" l="1"/>
  <c r="P836" i="1"/>
  <c r="V836" i="1" s="1"/>
  <c r="B836" i="1" s="1"/>
  <c r="C838" i="1" l="1"/>
  <c r="P837" i="1"/>
  <c r="V837" i="1" s="1"/>
  <c r="B837" i="1" s="1"/>
  <c r="C839" i="1" l="1"/>
  <c r="P838" i="1"/>
  <c r="V838" i="1" s="1"/>
  <c r="B838" i="1" s="1"/>
  <c r="C840" i="1" l="1"/>
  <c r="P839" i="1"/>
  <c r="V839" i="1" l="1"/>
  <c r="C841" i="1"/>
  <c r="P840" i="1"/>
  <c r="V840" i="1" s="1"/>
  <c r="B840" i="1" s="1"/>
  <c r="B839" i="1" l="1"/>
  <c r="C842" i="1"/>
  <c r="P841" i="1"/>
  <c r="V841" i="1" s="1"/>
  <c r="B841" i="1" s="1"/>
  <c r="C843" i="1" l="1"/>
  <c r="P842" i="1"/>
  <c r="V842" i="1" s="1"/>
  <c r="B842" i="1" s="1"/>
  <c r="C844" i="1" l="1"/>
  <c r="P843" i="1"/>
  <c r="V843" i="1" s="1"/>
  <c r="B843" i="1" s="1"/>
  <c r="C845" i="1" l="1"/>
  <c r="P844" i="1"/>
  <c r="V844" i="1" s="1"/>
  <c r="B844" i="1" s="1"/>
  <c r="C846" i="1" l="1"/>
  <c r="P845" i="1"/>
  <c r="V845" i="1" s="1"/>
  <c r="B845" i="1" s="1"/>
  <c r="C847" i="1" l="1"/>
  <c r="P846" i="1"/>
  <c r="V846" i="1" s="1"/>
  <c r="B846" i="1" s="1"/>
  <c r="C848" i="1" l="1"/>
  <c r="P847" i="1"/>
  <c r="V847" i="1" s="1"/>
  <c r="B847" i="1" s="1"/>
  <c r="C849" i="1" l="1"/>
  <c r="P848" i="1"/>
  <c r="V848" i="1" s="1"/>
  <c r="B848" i="1" s="1"/>
  <c r="C850" i="1" l="1"/>
  <c r="P849" i="1"/>
  <c r="V849" i="1" s="1"/>
  <c r="B849" i="1" s="1"/>
  <c r="P850" i="1" l="1"/>
  <c r="V850" i="1" s="1"/>
  <c r="B850" i="1" s="1"/>
  <c r="C851" i="1"/>
  <c r="C852" i="1" l="1"/>
  <c r="P851" i="1"/>
  <c r="V851" i="1" s="1"/>
  <c r="B851" i="1" s="1"/>
  <c r="C853" i="1" l="1"/>
  <c r="P852" i="1"/>
  <c r="V852" i="1" s="1"/>
  <c r="B852" i="1" s="1"/>
  <c r="C854" i="1" l="1"/>
  <c r="P853" i="1"/>
  <c r="V853" i="1" s="1"/>
  <c r="B853" i="1" s="1"/>
  <c r="C855" i="1" l="1"/>
  <c r="P854" i="1"/>
  <c r="V854" i="1" l="1"/>
  <c r="C856" i="1"/>
  <c r="P855" i="1"/>
  <c r="V855" i="1" s="1"/>
  <c r="B855" i="1" s="1"/>
  <c r="B854" i="1" l="1"/>
  <c r="P856" i="1"/>
  <c r="V856" i="1" s="1"/>
  <c r="B856" i="1" s="1"/>
  <c r="C857" i="1"/>
  <c r="C858" i="1" l="1"/>
  <c r="P857" i="1"/>
  <c r="V857" i="1" s="1"/>
  <c r="B857" i="1" s="1"/>
  <c r="P858" i="1" l="1"/>
  <c r="V858" i="1" s="1"/>
  <c r="B858" i="1" s="1"/>
  <c r="C859" i="1"/>
  <c r="C860" i="1" l="1"/>
  <c r="P859" i="1"/>
  <c r="V859" i="1" s="1"/>
  <c r="B859" i="1" s="1"/>
  <c r="C861" i="1" l="1"/>
  <c r="P860" i="1"/>
  <c r="V860" i="1" s="1"/>
  <c r="B860" i="1" s="1"/>
  <c r="C862" i="1" l="1"/>
  <c r="P861" i="1"/>
  <c r="V861" i="1" s="1"/>
  <c r="B861" i="1" s="1"/>
  <c r="C863" i="1" l="1"/>
  <c r="P862" i="1"/>
  <c r="V862" i="1" s="1"/>
  <c r="B862" i="1" s="1"/>
  <c r="C864" i="1" l="1"/>
  <c r="P864" i="1" s="1"/>
  <c r="P863" i="1"/>
  <c r="V863" i="1" s="1"/>
  <c r="B863" i="1" s="1"/>
  <c r="S864" i="1" l="1"/>
  <c r="V864" i="1"/>
  <c r="B864" i="1" l="1"/>
  <c r="C865" i="1"/>
  <c r="C866" i="1"/>
  <c r="P865" i="1"/>
  <c r="V865" i="1" s="1"/>
  <c r="B865" i="1" s="1"/>
  <c r="W864" i="1"/>
  <c r="C867" i="1" l="1"/>
  <c r="P866" i="1"/>
  <c r="V866" i="1" s="1"/>
  <c r="B866" i="1" s="1"/>
  <c r="C868" i="1" l="1"/>
  <c r="P867" i="1"/>
  <c r="V867" i="1" s="1"/>
  <c r="B867" i="1" s="1"/>
  <c r="C869" i="1" l="1"/>
  <c r="P868" i="1"/>
  <c r="V868" i="1" s="1"/>
  <c r="B868" i="1" s="1"/>
  <c r="P869" i="1" l="1"/>
  <c r="C870" i="1"/>
  <c r="V869" i="1" l="1"/>
  <c r="C871" i="1"/>
  <c r="P870" i="1"/>
  <c r="V870" i="1" s="1"/>
  <c r="B870" i="1" s="1"/>
  <c r="B869" i="1" l="1"/>
  <c r="C872" i="1"/>
  <c r="P871" i="1"/>
  <c r="V871" i="1" s="1"/>
  <c r="B871" i="1" s="1"/>
  <c r="C873" i="1" l="1"/>
  <c r="P872" i="1"/>
  <c r="V872" i="1" s="1"/>
  <c r="B872" i="1" s="1"/>
  <c r="C874" i="1" l="1"/>
  <c r="P873" i="1"/>
  <c r="V873" i="1" s="1"/>
  <c r="B873" i="1" s="1"/>
  <c r="P874" i="1" l="1"/>
  <c r="V874" i="1" s="1"/>
  <c r="B874" i="1" s="1"/>
  <c r="C875" i="1"/>
  <c r="C876" i="1" l="1"/>
  <c r="P875" i="1"/>
  <c r="V875" i="1" s="1"/>
  <c r="B875" i="1" s="1"/>
  <c r="C877" i="1" l="1"/>
  <c r="P876" i="1"/>
  <c r="V876" i="1" s="1"/>
  <c r="B876" i="1" s="1"/>
  <c r="C878" i="1" l="1"/>
  <c r="P877" i="1"/>
  <c r="V877" i="1" s="1"/>
  <c r="B877" i="1" s="1"/>
  <c r="C879" i="1" l="1"/>
  <c r="P878" i="1"/>
  <c r="V878" i="1" s="1"/>
  <c r="B878" i="1" s="1"/>
  <c r="P879" i="1" l="1"/>
  <c r="V879" i="1" s="1"/>
  <c r="B879" i="1" s="1"/>
  <c r="C880" i="1"/>
  <c r="C881" i="1" l="1"/>
  <c r="P880" i="1"/>
  <c r="V880" i="1" s="1"/>
  <c r="B880" i="1" s="1"/>
  <c r="P881" i="1" l="1"/>
  <c r="V881" i="1" s="1"/>
  <c r="B881" i="1" s="1"/>
  <c r="C882" i="1"/>
  <c r="C883" i="1" l="1"/>
  <c r="P882" i="1"/>
  <c r="V882" i="1" s="1"/>
  <c r="B882" i="1" s="1"/>
  <c r="P883" i="1" l="1"/>
  <c r="V883" i="1" s="1"/>
  <c r="B883" i="1" s="1"/>
  <c r="C884" i="1"/>
  <c r="C885" i="1" l="1"/>
  <c r="P884" i="1"/>
  <c r="V884" i="1" l="1"/>
  <c r="C886" i="1"/>
  <c r="P885" i="1"/>
  <c r="V885" i="1" s="1"/>
  <c r="B885" i="1" s="1"/>
  <c r="B884" i="1" l="1"/>
  <c r="P886" i="1"/>
  <c r="V886" i="1" s="1"/>
  <c r="B886" i="1" s="1"/>
  <c r="C887" i="1"/>
  <c r="P887" i="1" l="1"/>
  <c r="V887" i="1" s="1"/>
  <c r="B887" i="1" s="1"/>
  <c r="C888" i="1"/>
  <c r="C889" i="1" l="1"/>
  <c r="P888" i="1"/>
  <c r="V888" i="1" s="1"/>
  <c r="B888" i="1" s="1"/>
  <c r="P889" i="1" l="1"/>
  <c r="V889" i="1" s="1"/>
  <c r="B889" i="1" s="1"/>
  <c r="C890" i="1"/>
  <c r="C891" i="1" l="1"/>
  <c r="P890" i="1"/>
  <c r="V890" i="1" s="1"/>
  <c r="B890" i="1" s="1"/>
  <c r="C892" i="1" l="1"/>
  <c r="P891" i="1"/>
  <c r="V891" i="1" s="1"/>
  <c r="B891" i="1" s="1"/>
  <c r="C893" i="1" l="1"/>
  <c r="P892" i="1"/>
  <c r="V892" i="1" s="1"/>
  <c r="B892" i="1" s="1"/>
  <c r="C894" i="1" l="1"/>
  <c r="P894" i="1" s="1"/>
  <c r="P893" i="1"/>
  <c r="V893" i="1" s="1"/>
  <c r="B893" i="1" s="1"/>
  <c r="V894" i="1" l="1"/>
  <c r="S894" i="1"/>
  <c r="B894" i="1" l="1"/>
  <c r="W894" i="1"/>
  <c r="C895" i="1"/>
  <c r="P895" i="1" l="1"/>
  <c r="C896" i="1"/>
  <c r="V895" i="1" l="1"/>
  <c r="C897" i="1"/>
  <c r="P896" i="1"/>
  <c r="V896" i="1" s="1"/>
  <c r="B896" i="1" s="1"/>
  <c r="B895" i="1" l="1"/>
  <c r="C898" i="1"/>
  <c r="P897" i="1"/>
  <c r="V897" i="1" s="1"/>
  <c r="B897" i="1" s="1"/>
  <c r="C899" i="1" l="1"/>
  <c r="P898" i="1"/>
  <c r="V898" i="1" s="1"/>
  <c r="B898" i="1" s="1"/>
  <c r="C900" i="1" l="1"/>
  <c r="P899" i="1"/>
  <c r="V899" i="1" s="1"/>
  <c r="B899" i="1" s="1"/>
  <c r="P900" i="1" l="1"/>
  <c r="V900" i="1" s="1"/>
  <c r="B900" i="1" s="1"/>
  <c r="C901" i="1"/>
  <c r="C902" i="1" l="1"/>
  <c r="P901" i="1"/>
  <c r="V901" i="1" s="1"/>
  <c r="B901" i="1" s="1"/>
  <c r="C903" i="1" l="1"/>
  <c r="P902" i="1"/>
  <c r="V902" i="1" l="1"/>
  <c r="C904" i="1"/>
  <c r="P903" i="1"/>
  <c r="V903" i="1" s="1"/>
  <c r="B903" i="1" s="1"/>
  <c r="B902" i="1" l="1"/>
  <c r="C905" i="1"/>
  <c r="P904" i="1"/>
  <c r="V904" i="1" s="1"/>
  <c r="B904" i="1" s="1"/>
  <c r="P905" i="1" l="1"/>
  <c r="V905" i="1" s="1"/>
  <c r="B905" i="1" s="1"/>
  <c r="C906" i="1"/>
  <c r="C907" i="1" l="1"/>
  <c r="P906" i="1"/>
  <c r="V906" i="1" s="1"/>
  <c r="B906" i="1" s="1"/>
  <c r="C908" i="1" l="1"/>
  <c r="P907" i="1"/>
  <c r="V907" i="1" s="1"/>
  <c r="B907" i="1" s="1"/>
  <c r="P908" i="1" l="1"/>
  <c r="V908" i="1" s="1"/>
  <c r="B908" i="1" s="1"/>
  <c r="C909" i="1"/>
  <c r="C910" i="1" l="1"/>
  <c r="P909" i="1"/>
  <c r="V909" i="1" s="1"/>
  <c r="B909" i="1" s="1"/>
  <c r="C911" i="1" l="1"/>
  <c r="P910" i="1"/>
  <c r="V910" i="1" s="1"/>
  <c r="B910" i="1" s="1"/>
  <c r="C912" i="1" l="1"/>
  <c r="P911" i="1"/>
  <c r="V911" i="1" s="1"/>
  <c r="B911" i="1" s="1"/>
  <c r="C913" i="1" l="1"/>
  <c r="P912" i="1"/>
  <c r="V912" i="1" s="1"/>
  <c r="B912" i="1" s="1"/>
  <c r="C914" i="1" l="1"/>
  <c r="P913" i="1"/>
  <c r="V913" i="1" s="1"/>
  <c r="B913" i="1" s="1"/>
  <c r="C915" i="1" l="1"/>
  <c r="P914" i="1"/>
  <c r="V914" i="1" s="1"/>
  <c r="B914" i="1" s="1"/>
  <c r="C916" i="1" l="1"/>
  <c r="P915" i="1"/>
  <c r="V915" i="1" s="1"/>
  <c r="B915" i="1" s="1"/>
  <c r="C917" i="1" l="1"/>
  <c r="P916" i="1"/>
  <c r="V916" i="1" l="1"/>
  <c r="P917" i="1"/>
  <c r="V917" i="1" s="1"/>
  <c r="B917" i="1" s="1"/>
  <c r="C918" i="1"/>
  <c r="B916" i="1" l="1"/>
  <c r="C919" i="1"/>
  <c r="P918" i="1"/>
  <c r="V918" i="1" s="1"/>
  <c r="B918" i="1" s="1"/>
  <c r="C920" i="1" l="1"/>
  <c r="P919" i="1"/>
  <c r="V919" i="1" s="1"/>
  <c r="B919" i="1" s="1"/>
  <c r="C921" i="1" l="1"/>
  <c r="P920" i="1"/>
  <c r="V920" i="1" s="1"/>
  <c r="B920" i="1" s="1"/>
  <c r="C922" i="1" l="1"/>
  <c r="P921" i="1"/>
  <c r="V921" i="1" s="1"/>
  <c r="B921" i="1" s="1"/>
  <c r="C923" i="1" l="1"/>
  <c r="P922" i="1"/>
  <c r="V922" i="1" s="1"/>
  <c r="B922" i="1" s="1"/>
  <c r="C924" i="1" l="1"/>
  <c r="P923" i="1"/>
  <c r="V923" i="1" s="1"/>
  <c r="B923" i="1" s="1"/>
  <c r="C925" i="1" l="1"/>
  <c r="P925" i="1" s="1"/>
  <c r="P924" i="1"/>
  <c r="V924" i="1" s="1"/>
  <c r="B924" i="1" s="1"/>
  <c r="S925" i="1" l="1"/>
  <c r="V925" i="1"/>
  <c r="B925" i="1" l="1"/>
  <c r="C926" i="1"/>
  <c r="C927" i="1"/>
  <c r="P926" i="1"/>
  <c r="V926" i="1" s="1"/>
  <c r="B926" i="1" s="1"/>
  <c r="W925" i="1"/>
  <c r="C928" i="1" l="1"/>
  <c r="P927" i="1"/>
  <c r="V927" i="1" s="1"/>
  <c r="B927" i="1" s="1"/>
  <c r="C929" i="1" l="1"/>
  <c r="P928" i="1"/>
  <c r="V928" i="1" s="1"/>
  <c r="B928" i="1" s="1"/>
  <c r="C930" i="1" l="1"/>
  <c r="P929" i="1"/>
  <c r="V929" i="1" s="1"/>
  <c r="B929" i="1" s="1"/>
  <c r="C931" i="1" l="1"/>
  <c r="P930" i="1"/>
  <c r="V930" i="1" s="1"/>
  <c r="B930" i="1" s="1"/>
  <c r="C932" i="1" l="1"/>
  <c r="P931" i="1"/>
  <c r="V931" i="1" s="1"/>
  <c r="B931" i="1" s="1"/>
  <c r="C933" i="1" l="1"/>
  <c r="P932" i="1"/>
  <c r="V932" i="1" l="1"/>
  <c r="C934" i="1"/>
  <c r="P933" i="1"/>
  <c r="V933" i="1" s="1"/>
  <c r="B933" i="1" s="1"/>
  <c r="B932" i="1" l="1"/>
  <c r="C935" i="1"/>
  <c r="P934" i="1"/>
  <c r="V934" i="1" s="1"/>
  <c r="B934" i="1" s="1"/>
  <c r="C936" i="1" l="1"/>
  <c r="P935" i="1"/>
  <c r="V935" i="1" s="1"/>
  <c r="B935" i="1" s="1"/>
  <c r="C937" i="1" l="1"/>
  <c r="P936" i="1"/>
  <c r="V936" i="1" s="1"/>
  <c r="B936" i="1" s="1"/>
  <c r="C938" i="1" l="1"/>
  <c r="P937" i="1"/>
  <c r="V937" i="1" s="1"/>
  <c r="B937" i="1" s="1"/>
  <c r="C939" i="1" l="1"/>
  <c r="P938" i="1"/>
  <c r="V938" i="1" s="1"/>
  <c r="B938" i="1" s="1"/>
  <c r="P939" i="1" l="1"/>
  <c r="V939" i="1" s="1"/>
  <c r="B939" i="1" s="1"/>
  <c r="C940" i="1"/>
  <c r="C941" i="1" l="1"/>
  <c r="P940" i="1"/>
  <c r="V940" i="1" s="1"/>
  <c r="B940" i="1" s="1"/>
  <c r="P941" i="1" l="1"/>
  <c r="V941" i="1" s="1"/>
  <c r="B941" i="1" s="1"/>
  <c r="C942" i="1"/>
  <c r="C943" i="1" l="1"/>
  <c r="P942" i="1"/>
  <c r="V942" i="1" s="1"/>
  <c r="B942" i="1" s="1"/>
  <c r="C944" i="1" l="1"/>
  <c r="P943" i="1"/>
  <c r="V943" i="1" s="1"/>
  <c r="B943" i="1" s="1"/>
  <c r="P944" i="1" l="1"/>
  <c r="V944" i="1" s="1"/>
  <c r="B944" i="1" s="1"/>
  <c r="C945" i="1"/>
  <c r="C946" i="1" l="1"/>
  <c r="P945" i="1"/>
  <c r="V945" i="1" l="1"/>
  <c r="C947" i="1"/>
  <c r="P946" i="1"/>
  <c r="V946" i="1" s="1"/>
  <c r="B946" i="1" s="1"/>
  <c r="B945" i="1" l="1"/>
  <c r="C948" i="1"/>
  <c r="P947" i="1"/>
  <c r="V947" i="1" s="1"/>
  <c r="B947" i="1" s="1"/>
  <c r="C949" i="1" l="1"/>
  <c r="P948" i="1"/>
  <c r="V948" i="1" s="1"/>
  <c r="B948" i="1" s="1"/>
  <c r="C950" i="1" l="1"/>
  <c r="P949" i="1"/>
  <c r="V949" i="1" s="1"/>
  <c r="B949" i="1" s="1"/>
  <c r="C951" i="1" l="1"/>
  <c r="P950" i="1"/>
  <c r="V950" i="1" s="1"/>
  <c r="B950" i="1" s="1"/>
  <c r="C952" i="1" l="1"/>
  <c r="P951" i="1"/>
  <c r="V951" i="1" s="1"/>
  <c r="B951" i="1" s="1"/>
  <c r="P952" i="1" l="1"/>
  <c r="V952" i="1" s="1"/>
  <c r="B952" i="1" s="1"/>
  <c r="C953" i="1"/>
  <c r="C954" i="1" l="1"/>
  <c r="P953" i="1"/>
  <c r="V953" i="1" s="1"/>
  <c r="B953" i="1" s="1"/>
  <c r="C955" i="1" l="1"/>
  <c r="P955" i="1" s="1"/>
  <c r="P954" i="1"/>
  <c r="V954" i="1" s="1"/>
  <c r="B954" i="1" s="1"/>
  <c r="V955" i="1" l="1"/>
  <c r="S955" i="1"/>
  <c r="B955" i="1" l="1"/>
  <c r="W955" i="1"/>
  <c r="C956" i="1"/>
  <c r="P956" i="1" l="1"/>
  <c r="V956" i="1" s="1"/>
  <c r="B956" i="1" s="1"/>
  <c r="C957" i="1"/>
  <c r="C958" i="1" l="1"/>
  <c r="P957" i="1"/>
  <c r="V957" i="1" s="1"/>
  <c r="B957" i="1" s="1"/>
  <c r="C959" i="1" l="1"/>
  <c r="P958" i="1"/>
  <c r="V958" i="1" l="1"/>
  <c r="C960" i="1"/>
  <c r="P959" i="1"/>
  <c r="V959" i="1" s="1"/>
  <c r="B959" i="1" s="1"/>
  <c r="B958" i="1" l="1"/>
  <c r="C961" i="1"/>
  <c r="P960" i="1"/>
  <c r="V960" i="1" l="1"/>
  <c r="C962" i="1"/>
  <c r="P961" i="1"/>
  <c r="V961" i="1" s="1"/>
  <c r="B961" i="1" s="1"/>
  <c r="B960" i="1" l="1"/>
  <c r="C963" i="1"/>
  <c r="P962" i="1"/>
  <c r="V962" i="1" s="1"/>
  <c r="B962" i="1" s="1"/>
  <c r="P963" i="1" l="1"/>
  <c r="V963" i="1" s="1"/>
  <c r="B963" i="1" s="1"/>
  <c r="C964" i="1"/>
  <c r="C965" i="1" l="1"/>
  <c r="P964" i="1"/>
  <c r="V964" i="1" s="1"/>
  <c r="B964" i="1" s="1"/>
  <c r="C966" i="1" l="1"/>
  <c r="P965" i="1"/>
  <c r="V965" i="1" s="1"/>
  <c r="B965" i="1" s="1"/>
  <c r="C967" i="1" l="1"/>
  <c r="P966" i="1"/>
  <c r="V966" i="1" s="1"/>
  <c r="B966" i="1" s="1"/>
  <c r="C968" i="1" l="1"/>
  <c r="P967" i="1"/>
  <c r="V967" i="1" s="1"/>
  <c r="B967" i="1" s="1"/>
  <c r="P968" i="1" l="1"/>
  <c r="V968" i="1" s="1"/>
  <c r="B968" i="1" s="1"/>
  <c r="C969" i="1"/>
  <c r="C970" i="1" l="1"/>
  <c r="P969" i="1"/>
  <c r="V969" i="1" s="1"/>
  <c r="B969" i="1" s="1"/>
  <c r="C971" i="1" l="1"/>
  <c r="P970" i="1"/>
  <c r="V970" i="1" s="1"/>
  <c r="B970" i="1" s="1"/>
  <c r="P971" i="1" l="1"/>
  <c r="V971" i="1" s="1"/>
  <c r="B971" i="1" s="1"/>
  <c r="C972" i="1"/>
  <c r="C973" i="1" l="1"/>
  <c r="P972" i="1"/>
  <c r="V972" i="1" s="1"/>
  <c r="B972" i="1" s="1"/>
  <c r="P973" i="1" l="1"/>
  <c r="V973" i="1" s="1"/>
  <c r="B973" i="1" s="1"/>
  <c r="C974" i="1"/>
  <c r="C975" i="1" l="1"/>
  <c r="P974" i="1"/>
  <c r="V974" i="1" s="1"/>
  <c r="B974" i="1" s="1"/>
  <c r="C976" i="1" l="1"/>
  <c r="P975" i="1"/>
  <c r="V975" i="1" l="1"/>
  <c r="P976" i="1"/>
  <c r="V976" i="1" s="1"/>
  <c r="B976" i="1" s="1"/>
  <c r="C977" i="1"/>
  <c r="B975" i="1" l="1"/>
  <c r="C978" i="1"/>
  <c r="P977" i="1"/>
  <c r="V977" i="1" s="1"/>
  <c r="B977" i="1" s="1"/>
  <c r="P978" i="1" l="1"/>
  <c r="V978" i="1" s="1"/>
  <c r="B978" i="1" s="1"/>
  <c r="C979" i="1"/>
  <c r="C980" i="1" l="1"/>
  <c r="P979" i="1"/>
  <c r="V979" i="1" l="1"/>
  <c r="C981" i="1"/>
  <c r="P980" i="1"/>
  <c r="V980" i="1" s="1"/>
  <c r="B980" i="1" s="1"/>
  <c r="B979" i="1" l="1"/>
  <c r="C982" i="1"/>
  <c r="P981" i="1"/>
  <c r="V981" i="1" s="1"/>
  <c r="B981" i="1" s="1"/>
  <c r="C983" i="1" l="1"/>
  <c r="P982" i="1"/>
  <c r="V982" i="1" s="1"/>
  <c r="B982" i="1" s="1"/>
  <c r="P983" i="1" l="1"/>
  <c r="V983" i="1" s="1"/>
  <c r="B983" i="1" s="1"/>
  <c r="C984" i="1"/>
  <c r="C985" i="1" l="1"/>
  <c r="P984" i="1"/>
  <c r="V984" i="1" s="1"/>
  <c r="B984" i="1" s="1"/>
  <c r="C986" i="1" l="1"/>
  <c r="P986" i="1" s="1"/>
  <c r="P985" i="1"/>
  <c r="V985" i="1" s="1"/>
  <c r="B985" i="1" s="1"/>
  <c r="V986" i="1" l="1"/>
  <c r="S986" i="1"/>
  <c r="B986" i="1" l="1"/>
  <c r="W986" i="1"/>
  <c r="C987" i="1"/>
  <c r="P987" i="1" l="1"/>
  <c r="V987" i="1" s="1"/>
  <c r="B987" i="1" s="1"/>
  <c r="C988" i="1"/>
  <c r="C989" i="1" l="1"/>
  <c r="P988" i="1"/>
  <c r="V988" i="1" l="1"/>
  <c r="C990" i="1"/>
  <c r="P989" i="1"/>
  <c r="V989" i="1" s="1"/>
  <c r="B989" i="1" s="1"/>
  <c r="B988" i="1" l="1"/>
  <c r="P990" i="1"/>
  <c r="V990" i="1" s="1"/>
  <c r="B990" i="1" s="1"/>
  <c r="C991" i="1"/>
  <c r="C992" i="1" l="1"/>
  <c r="P991" i="1"/>
  <c r="V991" i="1" s="1"/>
  <c r="B991" i="1" s="1"/>
  <c r="C993" i="1" l="1"/>
  <c r="P992" i="1"/>
  <c r="V992" i="1" s="1"/>
  <c r="B992" i="1" s="1"/>
  <c r="C994" i="1" l="1"/>
  <c r="P993" i="1"/>
  <c r="V993" i="1" s="1"/>
  <c r="B993" i="1" s="1"/>
  <c r="C995" i="1" l="1"/>
  <c r="P994" i="1"/>
  <c r="V994" i="1" l="1"/>
  <c r="C996" i="1"/>
  <c r="P995" i="1"/>
  <c r="V995" i="1" s="1"/>
  <c r="B995" i="1" s="1"/>
  <c r="B994" i="1" l="1"/>
  <c r="C997" i="1"/>
  <c r="P996" i="1"/>
  <c r="V996" i="1" s="1"/>
  <c r="B996" i="1" s="1"/>
  <c r="C998" i="1" l="1"/>
  <c r="P997" i="1"/>
  <c r="V997" i="1" s="1"/>
  <c r="B997" i="1" s="1"/>
  <c r="C999" i="1" l="1"/>
  <c r="P998" i="1"/>
  <c r="V998" i="1" s="1"/>
  <c r="B998" i="1" s="1"/>
  <c r="C1000" i="1" l="1"/>
  <c r="P999" i="1"/>
  <c r="V999" i="1" s="1"/>
  <c r="B999" i="1" s="1"/>
  <c r="C1001" i="1" l="1"/>
  <c r="P1000" i="1"/>
  <c r="V1000" i="1" s="1"/>
  <c r="B1000" i="1" s="1"/>
  <c r="C1002" i="1" l="1"/>
  <c r="P1001" i="1"/>
  <c r="V1001" i="1" s="1"/>
  <c r="B1001" i="1" s="1"/>
  <c r="C1003" i="1" l="1"/>
  <c r="P1002" i="1"/>
  <c r="V1002" i="1" s="1"/>
  <c r="B1002" i="1" s="1"/>
  <c r="P1003" i="1" l="1"/>
  <c r="V1003" i="1" s="1"/>
  <c r="B1003" i="1" s="1"/>
  <c r="C1004" i="1"/>
  <c r="C1005" i="1" l="1"/>
  <c r="P1004" i="1"/>
  <c r="V1004" i="1" s="1"/>
  <c r="B1004" i="1" s="1"/>
  <c r="C1006" i="1" l="1"/>
  <c r="P1005" i="1"/>
  <c r="V1005" i="1" s="1"/>
  <c r="B1005" i="1" s="1"/>
  <c r="C1007" i="1" l="1"/>
  <c r="P1006" i="1"/>
  <c r="V1006" i="1" s="1"/>
  <c r="B1006" i="1" s="1"/>
  <c r="P1007" i="1" l="1"/>
  <c r="C1008" i="1"/>
  <c r="V1007" i="1" l="1"/>
  <c r="C1009" i="1"/>
  <c r="P1008" i="1"/>
  <c r="V1008" i="1" s="1"/>
  <c r="B1008" i="1" s="1"/>
  <c r="B1007" i="1" l="1"/>
  <c r="C1010" i="1"/>
  <c r="P1009" i="1"/>
  <c r="V1009" i="1" s="1"/>
  <c r="B1009" i="1" s="1"/>
  <c r="C1011" i="1" l="1"/>
  <c r="P1010" i="1"/>
  <c r="V1010" i="1" s="1"/>
  <c r="B1010" i="1" s="1"/>
  <c r="C1012" i="1" l="1"/>
  <c r="P1011" i="1"/>
  <c r="V1011" i="1" s="1"/>
  <c r="B1011" i="1" s="1"/>
  <c r="C1013" i="1" l="1"/>
  <c r="P1012" i="1"/>
  <c r="V1012" i="1" s="1"/>
  <c r="B1012" i="1" s="1"/>
  <c r="C1014" i="1" l="1"/>
  <c r="P1013" i="1"/>
  <c r="V1013" i="1" s="1"/>
  <c r="B1013" i="1" s="1"/>
  <c r="C1015" i="1" l="1"/>
  <c r="P1014" i="1"/>
  <c r="V1014" i="1" s="1"/>
  <c r="B1014" i="1" s="1"/>
  <c r="C1016" i="1" l="1"/>
  <c r="P1015" i="1"/>
  <c r="V1015" i="1" s="1"/>
  <c r="B1015" i="1" s="1"/>
  <c r="C1017" i="1" l="1"/>
  <c r="P1017" i="1" s="1"/>
  <c r="P1016" i="1"/>
  <c r="V1016" i="1" s="1"/>
  <c r="B1016" i="1" s="1"/>
  <c r="S1017" i="1" l="1"/>
  <c r="V1017" i="1"/>
  <c r="C1018" i="1" l="1"/>
  <c r="B1017" i="1"/>
  <c r="C1019" i="1"/>
  <c r="P1018" i="1"/>
  <c r="V1018" i="1" s="1"/>
  <c r="B1018" i="1" s="1"/>
  <c r="W1017" i="1"/>
  <c r="C1020" i="1" l="1"/>
  <c r="P1019" i="1"/>
  <c r="V1019" i="1" s="1"/>
  <c r="B1019" i="1" s="1"/>
  <c r="P1020" i="1" l="1"/>
  <c r="V1020" i="1" s="1"/>
  <c r="B1020" i="1" s="1"/>
  <c r="C1021" i="1"/>
  <c r="C1022" i="1" l="1"/>
  <c r="P1021" i="1"/>
  <c r="V1021" i="1" s="1"/>
  <c r="B1021" i="1" s="1"/>
  <c r="P1022" i="1" l="1"/>
  <c r="C1023" i="1"/>
  <c r="V1022" i="1" l="1"/>
  <c r="C1024" i="1"/>
  <c r="P1023" i="1"/>
  <c r="V1023" i="1" s="1"/>
  <c r="B1023" i="1" s="1"/>
  <c r="B1022" i="1" l="1"/>
  <c r="C1025" i="1"/>
  <c r="P1024" i="1"/>
  <c r="V1024" i="1" l="1"/>
  <c r="P1025" i="1"/>
  <c r="V1025" i="1" s="1"/>
  <c r="B1025" i="1" s="1"/>
  <c r="C1026" i="1"/>
  <c r="B1024" i="1" l="1"/>
  <c r="C1027" i="1"/>
  <c r="P1026" i="1"/>
  <c r="V1026" i="1" s="1"/>
  <c r="B1026" i="1" s="1"/>
  <c r="C1028" i="1" l="1"/>
  <c r="P1027" i="1"/>
  <c r="V1027" i="1" s="1"/>
  <c r="B1027" i="1" s="1"/>
  <c r="C1029" i="1" l="1"/>
  <c r="P1028" i="1"/>
  <c r="V1028" i="1" s="1"/>
  <c r="B1028" i="1" s="1"/>
  <c r="C1030" i="1" l="1"/>
  <c r="P1029" i="1"/>
  <c r="V1029" i="1" s="1"/>
  <c r="B1029" i="1" s="1"/>
  <c r="C1031" i="1" l="1"/>
  <c r="P1030" i="1"/>
  <c r="V1030" i="1" s="1"/>
  <c r="B1030" i="1" s="1"/>
  <c r="C1032" i="1" l="1"/>
  <c r="P1031" i="1"/>
  <c r="V1031" i="1" s="1"/>
  <c r="B1031" i="1" s="1"/>
  <c r="C1033" i="1" l="1"/>
  <c r="P1032" i="1"/>
  <c r="V1032" i="1" s="1"/>
  <c r="B1032" i="1" s="1"/>
  <c r="P1033" i="1" l="1"/>
  <c r="V1033" i="1" s="1"/>
  <c r="B1033" i="1" s="1"/>
  <c r="C1034" i="1"/>
  <c r="C1035" i="1" l="1"/>
  <c r="P1034" i="1"/>
  <c r="V1034" i="1" s="1"/>
  <c r="B1034" i="1" s="1"/>
  <c r="C1036" i="1" l="1"/>
  <c r="P1035" i="1"/>
  <c r="V1035" i="1" s="1"/>
  <c r="B1035" i="1" s="1"/>
  <c r="P1036" i="1" l="1"/>
  <c r="C1037" i="1"/>
  <c r="V1036" i="1" l="1"/>
  <c r="C1038" i="1"/>
  <c r="P1037" i="1"/>
  <c r="V1037" i="1" s="1"/>
  <c r="B1037" i="1" s="1"/>
  <c r="B1036" i="1" l="1"/>
  <c r="P1038" i="1"/>
  <c r="C1039" i="1"/>
  <c r="V1038" i="1" l="1"/>
  <c r="C1040" i="1"/>
  <c r="P1039" i="1"/>
  <c r="V1039" i="1" s="1"/>
  <c r="B1039" i="1" s="1"/>
  <c r="B1038" i="1" l="1"/>
  <c r="C1041" i="1"/>
  <c r="P1040" i="1"/>
  <c r="V1040" i="1" s="1"/>
  <c r="B1040" i="1" s="1"/>
  <c r="C1042" i="1" l="1"/>
  <c r="P1041" i="1"/>
  <c r="V1041" i="1" s="1"/>
  <c r="B1041" i="1" s="1"/>
  <c r="C1043" i="1" l="1"/>
  <c r="P1042" i="1"/>
  <c r="V1042" i="1" s="1"/>
  <c r="B1042" i="1" s="1"/>
  <c r="C1044" i="1" l="1"/>
  <c r="P1043" i="1"/>
  <c r="V1043" i="1" s="1"/>
  <c r="B1043" i="1" s="1"/>
  <c r="C1045" i="1" l="1"/>
  <c r="P1044" i="1"/>
  <c r="V1044" i="1" s="1"/>
  <c r="B1044" i="1" s="1"/>
  <c r="C1046" i="1" l="1"/>
  <c r="P1045" i="1"/>
  <c r="V1045" i="1" s="1"/>
  <c r="B1045" i="1" s="1"/>
  <c r="C1047" i="1" l="1"/>
  <c r="P1047" i="1" s="1"/>
  <c r="P1046" i="1"/>
  <c r="V1046" i="1" s="1"/>
  <c r="B1046" i="1" s="1"/>
  <c r="V1047" i="1" l="1"/>
  <c r="S1047" i="1"/>
  <c r="B1047" i="1" l="1"/>
  <c r="W1047" i="1"/>
  <c r="C1048" i="1"/>
  <c r="C1049" i="1" l="1"/>
  <c r="P1048" i="1"/>
  <c r="V1048" i="1" l="1"/>
  <c r="P1049" i="1"/>
  <c r="V1049" i="1" s="1"/>
  <c r="B1049" i="1" s="1"/>
  <c r="C1050" i="1"/>
  <c r="B1048" i="1" l="1"/>
  <c r="C1051" i="1"/>
  <c r="P1050" i="1"/>
  <c r="V1050" i="1" s="1"/>
  <c r="B1050" i="1" s="1"/>
  <c r="C1052" i="1" l="1"/>
  <c r="P1051" i="1"/>
  <c r="V1051" i="1" l="1"/>
  <c r="C1053" i="1"/>
  <c r="P1052" i="1"/>
  <c r="V1052" i="1" s="1"/>
  <c r="B1052" i="1" s="1"/>
  <c r="B1051" i="1" l="1"/>
  <c r="C1054" i="1"/>
  <c r="P1053" i="1"/>
  <c r="V1053" i="1" s="1"/>
  <c r="B1053" i="1" s="1"/>
  <c r="P1054" i="1" l="1"/>
  <c r="V1054" i="1" s="1"/>
  <c r="B1054" i="1" s="1"/>
  <c r="C1055" i="1"/>
  <c r="C1056" i="1" l="1"/>
  <c r="P1055" i="1"/>
  <c r="V1055" i="1" s="1"/>
  <c r="B1055" i="1" s="1"/>
  <c r="C1057" i="1" l="1"/>
  <c r="P1056" i="1"/>
  <c r="V1056" i="1" s="1"/>
  <c r="B1056" i="1" s="1"/>
  <c r="C1058" i="1" l="1"/>
  <c r="P1057" i="1"/>
  <c r="V1057" i="1" s="1"/>
  <c r="B1057" i="1" s="1"/>
  <c r="C1059" i="1" l="1"/>
  <c r="P1058" i="1"/>
  <c r="V1058" i="1" s="1"/>
  <c r="B1058" i="1" s="1"/>
  <c r="C1060" i="1" l="1"/>
  <c r="P1059" i="1"/>
  <c r="V1059" i="1" s="1"/>
  <c r="B1059" i="1" s="1"/>
  <c r="C1061" i="1" l="1"/>
  <c r="P1060" i="1"/>
  <c r="V1060" i="1" s="1"/>
  <c r="B1060" i="1" s="1"/>
  <c r="C1062" i="1" l="1"/>
  <c r="P1061" i="1"/>
  <c r="V1061" i="1" s="1"/>
  <c r="B1061" i="1" s="1"/>
  <c r="C1063" i="1" l="1"/>
  <c r="P1062" i="1"/>
  <c r="V1062" i="1" s="1"/>
  <c r="B1062" i="1" s="1"/>
  <c r="C1064" i="1" l="1"/>
  <c r="P1063" i="1"/>
  <c r="V1063" i="1" s="1"/>
  <c r="B1063" i="1" s="1"/>
  <c r="P1064" i="1" l="1"/>
  <c r="V1064" i="1" s="1"/>
  <c r="B1064" i="1" s="1"/>
  <c r="C1065" i="1"/>
  <c r="C1066" i="1" l="1"/>
  <c r="P1065" i="1"/>
  <c r="V1065" i="1" s="1"/>
  <c r="B1065" i="1" s="1"/>
  <c r="C1067" i="1" l="1"/>
  <c r="P1066" i="1"/>
  <c r="V1066" i="1" l="1"/>
  <c r="P1067" i="1"/>
  <c r="V1067" i="1" s="1"/>
  <c r="B1067" i="1" s="1"/>
  <c r="C1068" i="1"/>
  <c r="B1066" i="1" l="1"/>
  <c r="C1069" i="1"/>
  <c r="P1068" i="1"/>
  <c r="V1068" i="1" s="1"/>
  <c r="B1068" i="1" s="1"/>
  <c r="P1069" i="1" l="1"/>
  <c r="C1070" i="1"/>
  <c r="V1069" i="1" l="1"/>
  <c r="C1071" i="1"/>
  <c r="P1070" i="1"/>
  <c r="V1070" i="1" s="1"/>
  <c r="B1070" i="1" s="1"/>
  <c r="B1069" i="1" l="1"/>
  <c r="C1072" i="1"/>
  <c r="P1071" i="1"/>
  <c r="V1071" i="1" s="1"/>
  <c r="B1071" i="1" s="1"/>
  <c r="P1072" i="1" l="1"/>
  <c r="V1072" i="1" s="1"/>
  <c r="B1072" i="1" s="1"/>
  <c r="C1073" i="1"/>
  <c r="C1074" i="1" l="1"/>
  <c r="P1073" i="1"/>
  <c r="V1073" i="1" s="1"/>
  <c r="B1073" i="1" s="1"/>
  <c r="C1075" i="1" l="1"/>
  <c r="P1074" i="1"/>
  <c r="V1074" i="1" s="1"/>
  <c r="B1074" i="1" s="1"/>
  <c r="C1076" i="1" l="1"/>
  <c r="P1075" i="1"/>
  <c r="V1075" i="1" s="1"/>
  <c r="B1075" i="1" s="1"/>
  <c r="C1077" i="1" l="1"/>
  <c r="P1076" i="1"/>
  <c r="V1076" i="1" s="1"/>
  <c r="B1076" i="1" s="1"/>
  <c r="P1077" i="1" l="1"/>
  <c r="V1077" i="1" s="1"/>
  <c r="B1077" i="1" s="1"/>
  <c r="C1078" i="1"/>
  <c r="P1078" i="1" s="1"/>
  <c r="S1078" i="1" l="1"/>
  <c r="V1078" i="1"/>
  <c r="B1078" i="1" l="1"/>
  <c r="C1079" i="1"/>
  <c r="C1080" i="1"/>
  <c r="P1079" i="1"/>
  <c r="V1079" i="1" s="1"/>
  <c r="B1079" i="1" s="1"/>
  <c r="W1078" i="1"/>
  <c r="C1081" i="1" l="1"/>
  <c r="P1080" i="1"/>
  <c r="V1080" i="1" s="1"/>
  <c r="B1080" i="1" s="1"/>
  <c r="C1082" i="1" l="1"/>
  <c r="P1081" i="1"/>
  <c r="V1081" i="1" s="1"/>
  <c r="B1081" i="1" s="1"/>
  <c r="C1083" i="1" l="1"/>
  <c r="P1082" i="1"/>
  <c r="V1082" i="1" s="1"/>
  <c r="B1082" i="1" s="1"/>
  <c r="C1084" i="1" l="1"/>
  <c r="P1083" i="1"/>
  <c r="V1083" i="1" s="1"/>
  <c r="B1083" i="1" s="1"/>
  <c r="C1085" i="1" l="1"/>
  <c r="P1084" i="1"/>
  <c r="V1084" i="1" s="1"/>
  <c r="B1084" i="1" s="1"/>
  <c r="C1086" i="1" l="1"/>
  <c r="P1085" i="1"/>
  <c r="V1085" i="1" l="1"/>
  <c r="C1087" i="1"/>
  <c r="P1086" i="1"/>
  <c r="V1086" i="1" s="1"/>
  <c r="B1086" i="1" s="1"/>
  <c r="B1085" i="1" l="1"/>
  <c r="C1088" i="1"/>
  <c r="P1087" i="1"/>
  <c r="V1087" i="1" s="1"/>
  <c r="B1087" i="1" s="1"/>
  <c r="C1089" i="1" l="1"/>
  <c r="P1088" i="1"/>
  <c r="V1088" i="1" s="1"/>
  <c r="B1088" i="1" s="1"/>
  <c r="C1090" i="1" l="1"/>
  <c r="P1089" i="1"/>
  <c r="V1089" i="1" s="1"/>
  <c r="B1089" i="1" s="1"/>
  <c r="C1091" i="1" l="1"/>
  <c r="P1090" i="1"/>
  <c r="V1090" i="1" s="1"/>
  <c r="B1090" i="1" s="1"/>
  <c r="P1091" i="1" l="1"/>
  <c r="V1091" i="1" s="1"/>
  <c r="B1091" i="1" s="1"/>
  <c r="C1092" i="1"/>
  <c r="C1093" i="1" l="1"/>
  <c r="P1092" i="1"/>
  <c r="V1092" i="1" s="1"/>
  <c r="B1092" i="1" s="1"/>
  <c r="C1094" i="1" l="1"/>
  <c r="P1093" i="1"/>
  <c r="V1093" i="1" s="1"/>
  <c r="B1093" i="1" s="1"/>
  <c r="C1095" i="1" l="1"/>
  <c r="P1094" i="1"/>
  <c r="V1094" i="1" s="1"/>
  <c r="B1094" i="1" s="1"/>
  <c r="C1096" i="1" l="1"/>
  <c r="P1095" i="1"/>
  <c r="V1095" i="1" s="1"/>
  <c r="B1095" i="1" s="1"/>
  <c r="C1097" i="1" l="1"/>
  <c r="P1096" i="1"/>
  <c r="V1096" i="1" s="1"/>
  <c r="B1096" i="1" s="1"/>
  <c r="P1097" i="1" l="1"/>
  <c r="V1097" i="1" s="1"/>
  <c r="B1097" i="1" s="1"/>
  <c r="C1098" i="1"/>
  <c r="C1099" i="1" l="1"/>
  <c r="P1098" i="1"/>
  <c r="V1098" i="1" l="1"/>
  <c r="C1100" i="1"/>
  <c r="P1099" i="1"/>
  <c r="V1099" i="1" s="1"/>
  <c r="B1099" i="1" s="1"/>
  <c r="B1098" i="1" l="1"/>
  <c r="C1101" i="1"/>
  <c r="P1100" i="1"/>
  <c r="V1100" i="1" s="1"/>
  <c r="B1100" i="1" s="1"/>
  <c r="P1101" i="1" l="1"/>
  <c r="V1101" i="1" s="1"/>
  <c r="B1101" i="1" s="1"/>
  <c r="C1102" i="1"/>
  <c r="C1103" i="1" l="1"/>
  <c r="P1102" i="1"/>
  <c r="V1102" i="1" s="1"/>
  <c r="B1102" i="1" s="1"/>
  <c r="P1103" i="1" l="1"/>
  <c r="V1103" i="1" s="1"/>
  <c r="B1103" i="1" s="1"/>
  <c r="C1104" i="1"/>
  <c r="C1105" i="1" l="1"/>
  <c r="P1104" i="1"/>
  <c r="V1104" i="1" s="1"/>
  <c r="B1104" i="1" s="1"/>
  <c r="C1106" i="1" l="1"/>
  <c r="P1105" i="1"/>
  <c r="V1105" i="1" s="1"/>
  <c r="B1105" i="1" s="1"/>
  <c r="C1107" i="1" l="1"/>
  <c r="P1106" i="1"/>
  <c r="V1106" i="1" s="1"/>
  <c r="B1106" i="1" s="1"/>
  <c r="C1108" i="1" l="1"/>
  <c r="P1108" i="1" s="1"/>
  <c r="P1107" i="1"/>
  <c r="V1107" i="1" s="1"/>
  <c r="B1107" i="1" s="1"/>
  <c r="V1108" i="1" l="1"/>
  <c r="S1108" i="1"/>
  <c r="B1108" i="1" l="1"/>
  <c r="W1108" i="1"/>
  <c r="C1109" i="1"/>
  <c r="C1110" i="1" l="1"/>
  <c r="P1109" i="1"/>
  <c r="V1109" i="1" s="1"/>
  <c r="B1109" i="1" s="1"/>
  <c r="C1111" i="1" l="1"/>
  <c r="P1110" i="1"/>
  <c r="V1110" i="1" s="1"/>
  <c r="B1110" i="1" s="1"/>
  <c r="C1112" i="1" l="1"/>
  <c r="P1111" i="1"/>
  <c r="V1111" i="1" s="1"/>
  <c r="B1111" i="1" s="1"/>
  <c r="C1113" i="1" l="1"/>
  <c r="P1112" i="1"/>
  <c r="V1112" i="1" s="1"/>
  <c r="B1112" i="1" s="1"/>
  <c r="C1114" i="1" l="1"/>
  <c r="P1113" i="1"/>
  <c r="V1113" i="1" s="1"/>
  <c r="B1113" i="1" s="1"/>
  <c r="C1115" i="1" l="1"/>
  <c r="P1114" i="1"/>
  <c r="V1114" i="1" s="1"/>
  <c r="B1114" i="1" s="1"/>
  <c r="C1116" i="1" l="1"/>
  <c r="P1115" i="1"/>
  <c r="V1115" i="1" l="1"/>
  <c r="P1116" i="1"/>
  <c r="V1116" i="1" s="1"/>
  <c r="B1116" i="1" s="1"/>
  <c r="C1117" i="1"/>
  <c r="B1115" i="1" l="1"/>
  <c r="C1118" i="1"/>
  <c r="P1117" i="1"/>
  <c r="V1117" i="1" s="1"/>
  <c r="B1117" i="1" s="1"/>
  <c r="P1118" i="1" l="1"/>
  <c r="C1119" i="1"/>
  <c r="V1118" i="1" l="1"/>
  <c r="C1120" i="1"/>
  <c r="P1119" i="1"/>
  <c r="V1119" i="1" s="1"/>
  <c r="B1119" i="1" s="1"/>
  <c r="B1118" i="1" l="1"/>
  <c r="C1121" i="1"/>
  <c r="P1120" i="1"/>
  <c r="V1120" i="1" s="1"/>
  <c r="B1120" i="1" s="1"/>
  <c r="C1122" i="1" l="1"/>
  <c r="P1121" i="1"/>
  <c r="V1121" i="1" s="1"/>
  <c r="B1121" i="1" s="1"/>
  <c r="C1123" i="1" l="1"/>
  <c r="P1122" i="1"/>
  <c r="V1122" i="1" s="1"/>
  <c r="B1122" i="1" s="1"/>
  <c r="P1123" i="1" l="1"/>
  <c r="V1123" i="1" s="1"/>
  <c r="B1123" i="1" s="1"/>
  <c r="C1124" i="1"/>
  <c r="C1125" i="1" l="1"/>
  <c r="P1124" i="1"/>
  <c r="V1124" i="1" s="1"/>
  <c r="B1124" i="1" s="1"/>
  <c r="C1126" i="1" l="1"/>
  <c r="P1125" i="1"/>
  <c r="V1125" i="1" s="1"/>
  <c r="B1125" i="1" s="1"/>
  <c r="P1126" i="1" l="1"/>
  <c r="V1126" i="1" s="1"/>
  <c r="B1126" i="1" s="1"/>
  <c r="C1127" i="1"/>
  <c r="P1127" i="1" l="1"/>
  <c r="V1127" i="1" s="1"/>
  <c r="B1127" i="1" s="1"/>
  <c r="C1128" i="1"/>
  <c r="C1129" i="1" l="1"/>
  <c r="P1128" i="1"/>
  <c r="V1128" i="1" s="1"/>
  <c r="B1128" i="1" s="1"/>
  <c r="C1130" i="1" l="1"/>
  <c r="P1129" i="1"/>
  <c r="V1129" i="1" l="1"/>
  <c r="P1130" i="1"/>
  <c r="V1130" i="1" s="1"/>
  <c r="B1130" i="1" s="1"/>
  <c r="C1131" i="1"/>
  <c r="B1129" i="1" l="1"/>
  <c r="C1132" i="1"/>
  <c r="P1131" i="1"/>
  <c r="V1131" i="1" s="1"/>
  <c r="B1131" i="1" s="1"/>
  <c r="C1133" i="1" l="1"/>
  <c r="P1132" i="1"/>
  <c r="V1132" i="1" s="1"/>
  <c r="B1132" i="1" s="1"/>
  <c r="C1134" i="1" l="1"/>
  <c r="P1133" i="1"/>
  <c r="V1133" i="1" s="1"/>
  <c r="B1133" i="1" s="1"/>
  <c r="C1135" i="1" l="1"/>
  <c r="P1134" i="1"/>
  <c r="V1134" i="1" s="1"/>
  <c r="B1134" i="1" s="1"/>
  <c r="P1135" i="1" l="1"/>
  <c r="V1135" i="1" s="1"/>
  <c r="B1135" i="1" s="1"/>
  <c r="C1136" i="1"/>
  <c r="C1137" i="1" l="1"/>
  <c r="P1136" i="1"/>
  <c r="V1136" i="1" s="1"/>
  <c r="B1136" i="1" s="1"/>
  <c r="C1138" i="1" l="1"/>
  <c r="P1137" i="1"/>
  <c r="V1137" i="1" s="1"/>
  <c r="B1137" i="1" s="1"/>
  <c r="C1139" i="1" l="1"/>
  <c r="P1139" i="1" s="1"/>
  <c r="P1138" i="1"/>
  <c r="V1138" i="1" s="1"/>
  <c r="B1138" i="1" s="1"/>
  <c r="V1139" i="1" l="1"/>
  <c r="S1139" i="1"/>
  <c r="B1139" i="1" l="1"/>
  <c r="W1139" i="1"/>
  <c r="C1140" i="1"/>
  <c r="C1141" i="1" l="1"/>
  <c r="P1140" i="1"/>
  <c r="V1140" i="1" l="1"/>
  <c r="C1142" i="1"/>
  <c r="P1141" i="1"/>
  <c r="V1141" i="1" s="1"/>
  <c r="B1141" i="1" s="1"/>
  <c r="B1140" i="1" l="1"/>
  <c r="C1143" i="1"/>
  <c r="P1142" i="1"/>
  <c r="V1142" i="1" s="1"/>
  <c r="B1142" i="1" s="1"/>
  <c r="C1144" i="1" l="1"/>
  <c r="P1143" i="1"/>
  <c r="V1143" i="1" s="1"/>
  <c r="B1143" i="1" s="1"/>
  <c r="P1144" i="1" l="1"/>
  <c r="V1144" i="1" s="1"/>
  <c r="B1144" i="1" s="1"/>
  <c r="C1145" i="1"/>
  <c r="C1146" i="1" l="1"/>
  <c r="P1145" i="1"/>
  <c r="V1145" i="1" s="1"/>
  <c r="B1145" i="1" s="1"/>
  <c r="C1147" i="1" l="1"/>
  <c r="P1146" i="1"/>
  <c r="V1146" i="1" l="1"/>
  <c r="P1147" i="1"/>
  <c r="V1147" i="1" s="1"/>
  <c r="B1147" i="1" s="1"/>
  <c r="C1148" i="1"/>
  <c r="B1146" i="1" l="1"/>
  <c r="C1149" i="1"/>
  <c r="P1148" i="1"/>
  <c r="V1148" i="1" s="1"/>
  <c r="B1148" i="1" s="1"/>
  <c r="C1150" i="1" l="1"/>
  <c r="P1149" i="1"/>
  <c r="V1149" i="1" s="1"/>
  <c r="B1149" i="1" s="1"/>
  <c r="C1151" i="1" l="1"/>
  <c r="P1150" i="1"/>
  <c r="V1150" i="1" s="1"/>
  <c r="B1150" i="1" s="1"/>
  <c r="C1152" i="1" l="1"/>
  <c r="P1151" i="1"/>
  <c r="V1151" i="1" s="1"/>
  <c r="B1151" i="1" s="1"/>
  <c r="P1152" i="1" l="1"/>
  <c r="V1152" i="1" s="1"/>
  <c r="B1152" i="1" s="1"/>
  <c r="C1153" i="1"/>
  <c r="P1153" i="1" l="1"/>
  <c r="V1153" i="1" s="1"/>
  <c r="B1153" i="1" s="1"/>
  <c r="C1154" i="1"/>
  <c r="C1155" i="1" l="1"/>
  <c r="P1154" i="1"/>
  <c r="V1154" i="1" s="1"/>
  <c r="B1154" i="1" s="1"/>
  <c r="C1156" i="1" l="1"/>
  <c r="P1155" i="1"/>
  <c r="V1155" i="1" s="1"/>
  <c r="B1155" i="1" s="1"/>
  <c r="C1157" i="1" l="1"/>
  <c r="P1156" i="1"/>
  <c r="V1156" i="1" s="1"/>
  <c r="B1156" i="1" s="1"/>
  <c r="P1157" i="1" l="1"/>
  <c r="V1157" i="1" s="1"/>
  <c r="B1157" i="1" s="1"/>
  <c r="C1158" i="1"/>
  <c r="C1159" i="1" l="1"/>
  <c r="P1158" i="1"/>
  <c r="V1158" i="1" s="1"/>
  <c r="B1158" i="1" s="1"/>
  <c r="C1160" i="1" l="1"/>
  <c r="P1159" i="1"/>
  <c r="V1159" i="1" s="1"/>
  <c r="B1159" i="1" s="1"/>
  <c r="C1161" i="1" l="1"/>
  <c r="P1160" i="1"/>
  <c r="V1160" i="1" s="1"/>
  <c r="B1160" i="1" s="1"/>
  <c r="C1162" i="1" l="1"/>
  <c r="P1161" i="1"/>
  <c r="V1161" i="1" l="1"/>
  <c r="C1163" i="1"/>
  <c r="P1162" i="1"/>
  <c r="V1162" i="1" s="1"/>
  <c r="B1162" i="1" s="1"/>
  <c r="B1161" i="1" l="1"/>
  <c r="C1164" i="1"/>
  <c r="P1163" i="1"/>
  <c r="V1163" i="1" s="1"/>
  <c r="B1163" i="1" s="1"/>
  <c r="C1165" i="1" l="1"/>
  <c r="P1164" i="1"/>
  <c r="V1164" i="1" s="1"/>
  <c r="B1164" i="1" s="1"/>
  <c r="C1166" i="1" l="1"/>
  <c r="P1165" i="1"/>
  <c r="V1165" i="1" s="1"/>
  <c r="B1165" i="1" s="1"/>
  <c r="P1166" i="1" l="1"/>
  <c r="V1166" i="1" s="1"/>
  <c r="B1166" i="1" s="1"/>
  <c r="C1167" i="1"/>
  <c r="C1168" i="1" l="1"/>
  <c r="P1167" i="1"/>
  <c r="V1167" i="1" s="1"/>
  <c r="B1167" i="1" s="1"/>
  <c r="C1169" i="1" l="1"/>
  <c r="P1168" i="1"/>
  <c r="V1168" i="1" s="1"/>
  <c r="B1168" i="1" s="1"/>
  <c r="C1170" i="1" l="1"/>
  <c r="P1170" i="1" s="1"/>
  <c r="P1169" i="1"/>
  <c r="V1169" i="1" s="1"/>
  <c r="B1169" i="1" s="1"/>
  <c r="S1170" i="1" l="1"/>
  <c r="V1170" i="1"/>
  <c r="B1170" i="1" l="1"/>
  <c r="C1171" i="1"/>
  <c r="C1172" i="1"/>
  <c r="P1171" i="1"/>
  <c r="V1171" i="1" s="1"/>
  <c r="B1171" i="1" s="1"/>
  <c r="W1170" i="1"/>
  <c r="C1173" i="1" l="1"/>
  <c r="P1172" i="1"/>
  <c r="V1172" i="1" s="1"/>
  <c r="B1172" i="1" s="1"/>
  <c r="C1174" i="1" l="1"/>
  <c r="P1173" i="1"/>
  <c r="V1173" i="1" s="1"/>
  <c r="B1173" i="1" s="1"/>
  <c r="C1175" i="1" l="1"/>
  <c r="P1174" i="1"/>
  <c r="V1174" i="1" s="1"/>
  <c r="B1174" i="1" s="1"/>
  <c r="C1176" i="1" l="1"/>
  <c r="P1175" i="1"/>
  <c r="V1175" i="1" s="1"/>
  <c r="B1175" i="1" s="1"/>
  <c r="C1177" i="1" l="1"/>
  <c r="P1176" i="1"/>
  <c r="V1176" i="1" l="1"/>
  <c r="C1178" i="1"/>
  <c r="P1177" i="1"/>
  <c r="V1177" i="1" s="1"/>
  <c r="B1177" i="1" s="1"/>
  <c r="B1176" i="1" l="1"/>
  <c r="C1179" i="1"/>
  <c r="P1178" i="1"/>
  <c r="V1178" i="1" s="1"/>
  <c r="B1178" i="1" s="1"/>
  <c r="C1180" i="1" l="1"/>
  <c r="P1179" i="1"/>
  <c r="V1179" i="1" s="1"/>
  <c r="B1179" i="1" s="1"/>
  <c r="C1181" i="1" l="1"/>
  <c r="P1180" i="1"/>
  <c r="V1180" i="1" s="1"/>
  <c r="B1180" i="1" s="1"/>
  <c r="C1182" i="1" l="1"/>
  <c r="P1181" i="1"/>
  <c r="V1181" i="1" s="1"/>
  <c r="B1181" i="1" s="1"/>
  <c r="P1182" i="1" l="1"/>
  <c r="V1182" i="1" s="1"/>
  <c r="B1182" i="1" s="1"/>
  <c r="C1183" i="1"/>
  <c r="C1184" i="1" l="1"/>
  <c r="P1183" i="1"/>
  <c r="V1183" i="1" s="1"/>
  <c r="B1183" i="1" s="1"/>
  <c r="C1185" i="1" l="1"/>
  <c r="P1184" i="1"/>
  <c r="V1184" i="1" s="1"/>
  <c r="B1184" i="1" s="1"/>
  <c r="C1186" i="1" l="1"/>
  <c r="P1185" i="1"/>
  <c r="V1185" i="1" s="1"/>
  <c r="B1185" i="1" s="1"/>
  <c r="P1186" i="1" l="1"/>
  <c r="V1186" i="1" s="1"/>
  <c r="B1186" i="1" s="1"/>
  <c r="C1187" i="1"/>
  <c r="P1187" i="1" l="1"/>
  <c r="V1187" i="1" s="1"/>
  <c r="B1187" i="1" s="1"/>
  <c r="C1188" i="1"/>
  <c r="C1189" i="1" l="1"/>
  <c r="P1188" i="1"/>
  <c r="V1188" i="1" s="1"/>
  <c r="B1188" i="1" s="1"/>
  <c r="C1190" i="1" l="1"/>
  <c r="P1189" i="1"/>
  <c r="V1189" i="1" s="1"/>
  <c r="B1189" i="1" s="1"/>
  <c r="C1191" i="1" l="1"/>
  <c r="P1190" i="1"/>
  <c r="V1190" i="1" l="1"/>
  <c r="C1192" i="1"/>
  <c r="P1191" i="1"/>
  <c r="V1191" i="1" s="1"/>
  <c r="B1191" i="1" s="1"/>
  <c r="B1190" i="1" l="1"/>
  <c r="C1193" i="1"/>
  <c r="P1192" i="1"/>
  <c r="V1192" i="1" s="1"/>
  <c r="B1192" i="1" s="1"/>
  <c r="C1194" i="1" l="1"/>
  <c r="P1193" i="1"/>
  <c r="V1193" i="1" s="1"/>
  <c r="B1193" i="1" s="1"/>
  <c r="C1195" i="1" l="1"/>
  <c r="P1194" i="1"/>
  <c r="V1194" i="1" s="1"/>
  <c r="B1194" i="1" s="1"/>
  <c r="C1196" i="1" l="1"/>
  <c r="P1195" i="1"/>
  <c r="V1195" i="1" s="1"/>
  <c r="B1195" i="1" s="1"/>
  <c r="P1196" i="1" l="1"/>
  <c r="V1196" i="1" s="1"/>
  <c r="B1196" i="1" s="1"/>
  <c r="C1197" i="1"/>
  <c r="C1198" i="1" l="1"/>
  <c r="P1198" i="1" s="1"/>
  <c r="P1197" i="1"/>
  <c r="V1197" i="1" s="1"/>
  <c r="B1197" i="1" s="1"/>
  <c r="S1198" i="1" l="1"/>
  <c r="V1198" i="1"/>
  <c r="B1198" i="1" l="1"/>
  <c r="C1199" i="1"/>
  <c r="P1199" i="1" s="1"/>
  <c r="V1199" i="1" s="1"/>
  <c r="B1199" i="1" s="1"/>
  <c r="C1200" i="1"/>
  <c r="W1198" i="1"/>
  <c r="C1201" i="1" l="1"/>
  <c r="P1200" i="1"/>
  <c r="V1200" i="1" s="1"/>
  <c r="B1200" i="1" s="1"/>
  <c r="C1202" i="1" l="1"/>
  <c r="P1201" i="1"/>
  <c r="V1201" i="1" s="1"/>
  <c r="B1201" i="1" s="1"/>
  <c r="C1203" i="1" l="1"/>
  <c r="P1202" i="1"/>
  <c r="V1202" i="1" s="1"/>
  <c r="B1202" i="1" s="1"/>
  <c r="C1204" i="1" l="1"/>
  <c r="P1203" i="1"/>
  <c r="V1203" i="1" s="1"/>
  <c r="B1203" i="1" s="1"/>
  <c r="P1204" i="1" l="1"/>
  <c r="V1204" i="1" s="1"/>
  <c r="B1204" i="1" s="1"/>
  <c r="C1205" i="1"/>
  <c r="C1206" i="1" l="1"/>
  <c r="P1205" i="1"/>
  <c r="V1205" i="1" s="1"/>
  <c r="B1205" i="1" s="1"/>
  <c r="P1206" i="1" l="1"/>
  <c r="C1207" i="1"/>
  <c r="V1206" i="1" l="1"/>
  <c r="C1208" i="1"/>
  <c r="P1207" i="1"/>
  <c r="V1207" i="1" s="1"/>
  <c r="B1207" i="1" s="1"/>
  <c r="B1206" i="1" l="1"/>
  <c r="C1209" i="1"/>
  <c r="P1208" i="1"/>
  <c r="V1208" i="1" s="1"/>
  <c r="B1208" i="1" s="1"/>
  <c r="P1209" i="1" l="1"/>
  <c r="V1209" i="1" s="1"/>
  <c r="B1209" i="1" s="1"/>
  <c r="C1210" i="1"/>
  <c r="C1211" i="1" l="1"/>
  <c r="P1210" i="1"/>
  <c r="V1210" i="1" s="1"/>
  <c r="B1210" i="1" s="1"/>
  <c r="C1212" i="1" l="1"/>
  <c r="P1211" i="1"/>
  <c r="V1211" i="1" s="1"/>
  <c r="B1211" i="1" s="1"/>
  <c r="C1213" i="1" l="1"/>
  <c r="P1212" i="1"/>
  <c r="V1212" i="1" s="1"/>
  <c r="B1212" i="1" s="1"/>
  <c r="C1214" i="1" l="1"/>
  <c r="P1213" i="1"/>
  <c r="V1213" i="1" s="1"/>
  <c r="B1213" i="1" s="1"/>
  <c r="C1215" i="1" l="1"/>
  <c r="P1214" i="1"/>
  <c r="V1214" i="1" s="1"/>
  <c r="B1214" i="1" s="1"/>
  <c r="C1216" i="1" l="1"/>
  <c r="P1215" i="1"/>
  <c r="V1215" i="1" s="1"/>
  <c r="B1215" i="1" s="1"/>
  <c r="C1217" i="1" l="1"/>
  <c r="P1216" i="1"/>
  <c r="V1216" i="1" s="1"/>
  <c r="B1216" i="1" s="1"/>
  <c r="P1217" i="1" l="1"/>
  <c r="V1217" i="1" s="1"/>
  <c r="B1217" i="1" s="1"/>
  <c r="C1218" i="1"/>
  <c r="C1219" i="1" l="1"/>
  <c r="P1218" i="1"/>
  <c r="V1218" i="1" s="1"/>
  <c r="B1218" i="1" s="1"/>
  <c r="C1220" i="1" l="1"/>
  <c r="P1219" i="1"/>
  <c r="V1219" i="1" s="1"/>
  <c r="B1219" i="1" s="1"/>
  <c r="C1221" i="1" l="1"/>
  <c r="P1220" i="1"/>
  <c r="V1220" i="1" l="1"/>
  <c r="C1222" i="1"/>
  <c r="P1221" i="1"/>
  <c r="V1221" i="1" s="1"/>
  <c r="B1221" i="1" s="1"/>
  <c r="B1220" i="1" l="1"/>
  <c r="C1223" i="1"/>
  <c r="P1222" i="1"/>
  <c r="V1222" i="1" s="1"/>
  <c r="B1222" i="1" s="1"/>
  <c r="C1224" i="1" l="1"/>
  <c r="P1223" i="1"/>
  <c r="V1223" i="1" l="1"/>
  <c r="C1225" i="1"/>
  <c r="P1224" i="1"/>
  <c r="V1224" i="1" s="1"/>
  <c r="B1224" i="1" s="1"/>
  <c r="B1223" i="1" l="1"/>
  <c r="C1226" i="1"/>
  <c r="P1225" i="1"/>
  <c r="V1225" i="1" s="1"/>
  <c r="B1225" i="1" s="1"/>
  <c r="C1227" i="1" l="1"/>
  <c r="P1226" i="1"/>
  <c r="V1226" i="1" s="1"/>
  <c r="B1226" i="1" s="1"/>
  <c r="P1227" i="1" l="1"/>
  <c r="V1227" i="1" s="1"/>
  <c r="B1227" i="1" s="1"/>
  <c r="C1228" i="1"/>
  <c r="C1229" i="1" l="1"/>
  <c r="P1229" i="1" s="1"/>
  <c r="P1228" i="1"/>
  <c r="V1228" i="1" s="1"/>
  <c r="B1228" i="1" s="1"/>
  <c r="S1229" i="1" l="1"/>
  <c r="V1229" i="1"/>
  <c r="B1229" i="1" l="1"/>
  <c r="C1230" i="1"/>
  <c r="C1231" i="1"/>
  <c r="P1230" i="1"/>
  <c r="V1230" i="1" s="1"/>
  <c r="B1230" i="1" s="1"/>
  <c r="W1229" i="1"/>
  <c r="C1232" i="1" l="1"/>
  <c r="P1231" i="1"/>
  <c r="V1231" i="1" s="1"/>
  <c r="B1231" i="1" s="1"/>
  <c r="C1233" i="1" l="1"/>
  <c r="P1232" i="1"/>
  <c r="V1232" i="1" s="1"/>
  <c r="B1232" i="1" s="1"/>
  <c r="C1234" i="1" l="1"/>
  <c r="P1233" i="1"/>
  <c r="V1233" i="1" s="1"/>
  <c r="B1233" i="1" s="1"/>
  <c r="P1234" i="1" l="1"/>
  <c r="V1234" i="1" s="1"/>
  <c r="B1234" i="1" s="1"/>
  <c r="C1235" i="1"/>
  <c r="C1236" i="1" l="1"/>
  <c r="P1235" i="1"/>
  <c r="V1235" i="1" s="1"/>
  <c r="B1235" i="1" s="1"/>
  <c r="P1236" i="1" l="1"/>
  <c r="V1236" i="1" s="1"/>
  <c r="B1236" i="1" s="1"/>
  <c r="C1237" i="1"/>
  <c r="C1238" i="1" l="1"/>
  <c r="P1237" i="1"/>
  <c r="V1237" i="1" l="1"/>
  <c r="C1239" i="1"/>
  <c r="P1238" i="1"/>
  <c r="V1238" i="1" s="1"/>
  <c r="B1238" i="1" s="1"/>
  <c r="B1237" i="1" l="1"/>
  <c r="C1240" i="1"/>
  <c r="P1239" i="1"/>
  <c r="V1239" i="1" s="1"/>
  <c r="B1239" i="1" s="1"/>
  <c r="C1241" i="1" l="1"/>
  <c r="P1240" i="1"/>
  <c r="V1240" i="1" s="1"/>
  <c r="B1240" i="1" s="1"/>
  <c r="C1242" i="1" l="1"/>
  <c r="P1241" i="1"/>
  <c r="V1241" i="1" s="1"/>
  <c r="B1241" i="1" s="1"/>
  <c r="C1243" i="1" l="1"/>
  <c r="P1242" i="1"/>
  <c r="V1242" i="1" s="1"/>
  <c r="B1242" i="1" s="1"/>
  <c r="C1244" i="1" l="1"/>
  <c r="P1243" i="1"/>
  <c r="V1243" i="1" s="1"/>
  <c r="B1243" i="1" s="1"/>
  <c r="C1245" i="1" l="1"/>
  <c r="P1244" i="1"/>
  <c r="V1244" i="1" s="1"/>
  <c r="B1244" i="1" s="1"/>
  <c r="C1246" i="1" l="1"/>
  <c r="P1245" i="1"/>
  <c r="V1245" i="1" s="1"/>
  <c r="B1245" i="1" s="1"/>
  <c r="C1247" i="1" l="1"/>
  <c r="P1246" i="1"/>
  <c r="V1246" i="1" s="1"/>
  <c r="B1246" i="1" s="1"/>
  <c r="P1247" i="1" l="1"/>
  <c r="V1247" i="1" s="1"/>
  <c r="B1247" i="1" s="1"/>
  <c r="C1248" i="1"/>
  <c r="P1248" i="1" l="1"/>
  <c r="V1248" i="1" s="1"/>
  <c r="B1248" i="1" s="1"/>
  <c r="C1249" i="1"/>
  <c r="P1249" i="1" l="1"/>
  <c r="V1249" i="1" s="1"/>
  <c r="B1249" i="1" s="1"/>
  <c r="C1250" i="1"/>
  <c r="C1251" i="1" l="1"/>
  <c r="P1250" i="1"/>
  <c r="V1250" i="1" s="1"/>
  <c r="B1250" i="1" s="1"/>
  <c r="C1252" i="1" l="1"/>
  <c r="P1251" i="1"/>
  <c r="V1251" i="1" s="1"/>
  <c r="B1251" i="1" s="1"/>
  <c r="C1253" i="1" l="1"/>
  <c r="P1252" i="1"/>
  <c r="V1252" i="1" s="1"/>
  <c r="B1252" i="1" s="1"/>
  <c r="C1254" i="1" l="1"/>
  <c r="P1253" i="1"/>
  <c r="V1253" i="1" s="1"/>
  <c r="B1253" i="1" s="1"/>
  <c r="C1255" i="1" l="1"/>
  <c r="P1254" i="1"/>
  <c r="V1254" i="1" s="1"/>
  <c r="B1254" i="1" s="1"/>
  <c r="C1256" i="1" l="1"/>
  <c r="P1255" i="1"/>
  <c r="V1255" i="1" s="1"/>
  <c r="B1255" i="1" s="1"/>
  <c r="C1257" i="1" l="1"/>
  <c r="P1256" i="1"/>
  <c r="V1256" i="1" s="1"/>
  <c r="B1256" i="1" s="1"/>
  <c r="C1258" i="1" l="1"/>
  <c r="P1257" i="1"/>
  <c r="V1257" i="1" s="1"/>
  <c r="B1257" i="1" s="1"/>
  <c r="C1259" i="1" l="1"/>
  <c r="P1259" i="1" s="1"/>
  <c r="P1258" i="1"/>
  <c r="V1258" i="1" s="1"/>
  <c r="B1258" i="1" s="1"/>
  <c r="V1259" i="1" l="1"/>
  <c r="B1259" i="1" s="1"/>
  <c r="S1259" i="1"/>
  <c r="W1259" i="1" l="1"/>
  <c r="C1260" i="1"/>
  <c r="P1260" i="1" s="1"/>
  <c r="V1260" i="1" s="1"/>
  <c r="B1260" i="1" s="1"/>
  <c r="C1261" i="1" l="1"/>
  <c r="C1262" i="1" s="1"/>
  <c r="P1261" i="1" l="1"/>
  <c r="V1261" i="1" s="1"/>
  <c r="B1261" i="1" s="1"/>
  <c r="C1263" i="1"/>
  <c r="P1262" i="1"/>
  <c r="V1262" i="1" s="1"/>
  <c r="B1262" i="1" s="1"/>
  <c r="C1264" i="1" l="1"/>
  <c r="P1263" i="1"/>
  <c r="V1263" i="1" s="1"/>
  <c r="B1263" i="1" s="1"/>
  <c r="P1264" i="1" l="1"/>
  <c r="V1264" i="1" s="1"/>
  <c r="B1264" i="1" s="1"/>
  <c r="C1265" i="1"/>
  <c r="C1266" i="1" l="1"/>
  <c r="P1265" i="1"/>
  <c r="V1265" i="1" s="1"/>
  <c r="B1265" i="1" s="1"/>
  <c r="C1267" i="1" l="1"/>
  <c r="P1266" i="1"/>
  <c r="V1266" i="1" s="1"/>
  <c r="B1266" i="1" s="1"/>
  <c r="C1268" i="1" l="1"/>
  <c r="P1267" i="1"/>
  <c r="V1267" i="1" s="1"/>
  <c r="B1267" i="1" s="1"/>
  <c r="C1269" i="1" l="1"/>
  <c r="P1268" i="1"/>
  <c r="V1268" i="1" s="1"/>
  <c r="B1268" i="1" s="1"/>
  <c r="C1270" i="1" l="1"/>
  <c r="P1269" i="1"/>
  <c r="V1269" i="1" s="1"/>
  <c r="B1269" i="1" s="1"/>
  <c r="C1271" i="1" l="1"/>
  <c r="P1270" i="1"/>
  <c r="V1270" i="1" s="1"/>
  <c r="B1270" i="1" s="1"/>
  <c r="C1272" i="1" l="1"/>
  <c r="P1271" i="1"/>
  <c r="V1271" i="1" s="1"/>
  <c r="B1271" i="1" s="1"/>
  <c r="C1273" i="1" l="1"/>
  <c r="P1272" i="1"/>
  <c r="V1272" i="1" s="1"/>
  <c r="B1272" i="1" s="1"/>
  <c r="C1274" i="1" l="1"/>
  <c r="P1273" i="1"/>
  <c r="V1273" i="1" s="1"/>
  <c r="B1273" i="1" s="1"/>
  <c r="P1274" i="1" l="1"/>
  <c r="V1274" i="1" s="1"/>
  <c r="B1274" i="1" s="1"/>
  <c r="C1275" i="1"/>
  <c r="C1276" i="1" l="1"/>
  <c r="P1275" i="1"/>
  <c r="V1275" i="1" s="1"/>
  <c r="B1275" i="1" s="1"/>
  <c r="P1276" i="1" l="1"/>
  <c r="V1276" i="1" s="1"/>
  <c r="B1276" i="1" s="1"/>
  <c r="C1277" i="1"/>
  <c r="C1278" i="1" l="1"/>
  <c r="P1277" i="1"/>
  <c r="V1277" i="1" s="1"/>
  <c r="B1277" i="1" s="1"/>
  <c r="C1279" i="1" l="1"/>
  <c r="P1278" i="1"/>
  <c r="V1278" i="1" s="1"/>
  <c r="B1278" i="1" s="1"/>
  <c r="C1280" i="1" l="1"/>
  <c r="P1279" i="1"/>
  <c r="V1279" i="1" s="1"/>
  <c r="B1279" i="1" s="1"/>
  <c r="C1281" i="1" l="1"/>
  <c r="P1280" i="1"/>
  <c r="V1280" i="1" s="1"/>
  <c r="B1280" i="1" s="1"/>
  <c r="C1282" i="1" l="1"/>
  <c r="P1281" i="1"/>
  <c r="V1281" i="1" s="1"/>
  <c r="B1281" i="1" s="1"/>
  <c r="C1283" i="1" l="1"/>
  <c r="P1282" i="1"/>
  <c r="V1282" i="1" s="1"/>
  <c r="B1282" i="1" s="1"/>
  <c r="C1284" i="1" l="1"/>
  <c r="P1283" i="1"/>
  <c r="V1283" i="1" s="1"/>
  <c r="B1283" i="1" s="1"/>
  <c r="C1285" i="1" l="1"/>
  <c r="P1284" i="1"/>
  <c r="V1284" i="1" s="1"/>
  <c r="B1284" i="1" s="1"/>
  <c r="C1286" i="1" l="1"/>
  <c r="P1285" i="1"/>
  <c r="V1285" i="1" s="1"/>
  <c r="B1285" i="1" s="1"/>
  <c r="C1287" i="1" l="1"/>
  <c r="P1286" i="1"/>
  <c r="V1286" i="1" s="1"/>
  <c r="B1286" i="1" s="1"/>
  <c r="P1287" i="1" l="1"/>
  <c r="V1287" i="1" s="1"/>
  <c r="B1287" i="1" s="1"/>
  <c r="C1288" i="1"/>
  <c r="C1289" i="1" l="1"/>
  <c r="P1288" i="1"/>
  <c r="V1288" i="1" s="1"/>
  <c r="B1288" i="1" s="1"/>
  <c r="C1290" i="1" l="1"/>
  <c r="P1290" i="1" s="1"/>
  <c r="P1289" i="1"/>
  <c r="V1289" i="1" s="1"/>
  <c r="B1289" i="1" s="1"/>
  <c r="S1290" i="1" l="1"/>
  <c r="C1291" i="1" s="1"/>
  <c r="V1290" i="1"/>
  <c r="B1290" i="1" s="1"/>
  <c r="C1292" i="1" l="1"/>
  <c r="P1291" i="1"/>
  <c r="V1291" i="1" s="1"/>
  <c r="B1291" i="1" s="1"/>
  <c r="W1290" i="1"/>
  <c r="C1293" i="1" l="1"/>
  <c r="P1292" i="1"/>
  <c r="V1292" i="1" s="1"/>
  <c r="B1292" i="1" s="1"/>
  <c r="C1294" i="1" l="1"/>
  <c r="P1293" i="1"/>
  <c r="V1293" i="1" s="1"/>
  <c r="B1293" i="1" s="1"/>
  <c r="C1295" i="1" l="1"/>
  <c r="P1294" i="1"/>
  <c r="V1294" i="1" s="1"/>
  <c r="B1294" i="1" s="1"/>
  <c r="C1296" i="1" l="1"/>
  <c r="P1295" i="1"/>
  <c r="V1295" i="1" s="1"/>
  <c r="B1295" i="1" s="1"/>
  <c r="C1297" i="1" l="1"/>
  <c r="P1296" i="1"/>
  <c r="V1296" i="1" s="1"/>
  <c r="B1296" i="1" s="1"/>
  <c r="C1298" i="1" l="1"/>
  <c r="P1297" i="1"/>
  <c r="V1297" i="1" s="1"/>
  <c r="B1297" i="1" s="1"/>
  <c r="C1299" i="1" l="1"/>
  <c r="P1298" i="1"/>
  <c r="V1298" i="1" s="1"/>
  <c r="B1298" i="1" s="1"/>
  <c r="C1300" i="1" l="1"/>
  <c r="P1299" i="1"/>
  <c r="V1299" i="1" s="1"/>
  <c r="B1299" i="1" s="1"/>
  <c r="C1301" i="1" l="1"/>
  <c r="P1300" i="1"/>
  <c r="V1300" i="1" s="1"/>
  <c r="B1300" i="1" s="1"/>
  <c r="C1302" i="1" l="1"/>
  <c r="P1301" i="1"/>
  <c r="V1301" i="1" s="1"/>
  <c r="B1301" i="1" s="1"/>
  <c r="C1303" i="1" l="1"/>
  <c r="P1302" i="1"/>
  <c r="V1302" i="1" s="1"/>
  <c r="B1302" i="1" s="1"/>
  <c r="C1304" i="1" l="1"/>
  <c r="P1303" i="1"/>
  <c r="V1303" i="1" s="1"/>
  <c r="B1303" i="1" s="1"/>
  <c r="P1304" i="1" l="1"/>
  <c r="V1304" i="1" s="1"/>
  <c r="B1304" i="1" s="1"/>
  <c r="C1305" i="1"/>
  <c r="P1305" i="1" l="1"/>
  <c r="V1305" i="1" s="1"/>
  <c r="B1305" i="1" s="1"/>
  <c r="C1306" i="1"/>
  <c r="C1307" i="1" l="1"/>
  <c r="P1306" i="1"/>
  <c r="V1306" i="1" s="1"/>
  <c r="B1306" i="1" s="1"/>
  <c r="C1308" i="1" l="1"/>
  <c r="P1307" i="1"/>
  <c r="V1307" i="1" s="1"/>
  <c r="B1307" i="1" s="1"/>
  <c r="C1309" i="1" l="1"/>
  <c r="P1308" i="1"/>
  <c r="V1308" i="1" s="1"/>
  <c r="B1308" i="1" s="1"/>
  <c r="C1310" i="1" l="1"/>
  <c r="P1309" i="1"/>
  <c r="V1309" i="1" s="1"/>
  <c r="B1309" i="1" s="1"/>
  <c r="C1311" i="1" l="1"/>
  <c r="P1310" i="1"/>
  <c r="V1310" i="1" s="1"/>
  <c r="B1310" i="1" s="1"/>
  <c r="P1311" i="1" l="1"/>
  <c r="V1311" i="1" s="1"/>
  <c r="B1311" i="1" s="1"/>
  <c r="C1312" i="1"/>
  <c r="C1313" i="1" l="1"/>
  <c r="P1312" i="1"/>
  <c r="V1312" i="1" s="1"/>
  <c r="B1312" i="1" s="1"/>
  <c r="P1313" i="1" l="1"/>
  <c r="V1313" i="1" s="1"/>
  <c r="B1313" i="1" s="1"/>
  <c r="C1314" i="1"/>
  <c r="C1315" i="1" l="1"/>
  <c r="P1314" i="1"/>
  <c r="V1314" i="1" s="1"/>
  <c r="B1314" i="1" s="1"/>
  <c r="C1316" i="1" l="1"/>
  <c r="P1315" i="1"/>
  <c r="V1315" i="1" s="1"/>
  <c r="B1315" i="1" s="1"/>
  <c r="C1317" i="1" l="1"/>
  <c r="P1316" i="1"/>
  <c r="V1316" i="1" s="1"/>
  <c r="B1316" i="1" s="1"/>
  <c r="C1318" i="1" l="1"/>
  <c r="P1317" i="1"/>
  <c r="V1317" i="1" s="1"/>
  <c r="B1317" i="1" s="1"/>
  <c r="C1319" i="1" l="1"/>
  <c r="P1318" i="1"/>
  <c r="V1318" i="1" s="1"/>
  <c r="B1318" i="1" s="1"/>
  <c r="C1320" i="1" l="1"/>
  <c r="P1320" i="1" s="1"/>
  <c r="P1319" i="1"/>
  <c r="V1319" i="1" s="1"/>
  <c r="B1319" i="1" s="1"/>
  <c r="V1320" i="1" l="1"/>
  <c r="B1320" i="1" s="1"/>
  <c r="S1320" i="1"/>
  <c r="W1320" i="1" l="1"/>
  <c r="C1321" i="1"/>
  <c r="C1322" i="1" l="1"/>
  <c r="P1321" i="1"/>
  <c r="V1321" i="1" s="1"/>
  <c r="B1321" i="1" s="1"/>
  <c r="C1323" i="1" l="1"/>
  <c r="P1322" i="1"/>
  <c r="V1322" i="1" s="1"/>
  <c r="B1322" i="1" s="1"/>
  <c r="C1324" i="1" l="1"/>
  <c r="P1323" i="1"/>
  <c r="V1323" i="1" s="1"/>
  <c r="B1323" i="1" s="1"/>
  <c r="C1325" i="1" l="1"/>
  <c r="P1324" i="1"/>
  <c r="V1324" i="1" s="1"/>
  <c r="B1324" i="1" s="1"/>
  <c r="C1326" i="1" l="1"/>
  <c r="P1325" i="1"/>
  <c r="V1325" i="1" s="1"/>
  <c r="B1325" i="1" s="1"/>
  <c r="C1327" i="1" l="1"/>
  <c r="P1326" i="1"/>
  <c r="V1326" i="1" s="1"/>
  <c r="B1326" i="1" s="1"/>
  <c r="C1328" i="1" l="1"/>
  <c r="P1327" i="1"/>
  <c r="V1327" i="1" s="1"/>
  <c r="B1327" i="1" s="1"/>
  <c r="C1329" i="1" l="1"/>
  <c r="P1328" i="1"/>
  <c r="V1328" i="1" s="1"/>
  <c r="B1328" i="1" s="1"/>
  <c r="C1330" i="1" l="1"/>
  <c r="P1329" i="1"/>
  <c r="V1329" i="1" s="1"/>
  <c r="B1329" i="1" s="1"/>
  <c r="C1331" i="1" l="1"/>
  <c r="P1330" i="1"/>
  <c r="V1330" i="1" s="1"/>
  <c r="B1330" i="1" s="1"/>
  <c r="C1332" i="1" l="1"/>
  <c r="P1331" i="1"/>
  <c r="V1331" i="1" s="1"/>
  <c r="B1331" i="1" s="1"/>
  <c r="C1333" i="1" l="1"/>
  <c r="P1332" i="1"/>
  <c r="V1332" i="1" s="1"/>
  <c r="B1332" i="1" s="1"/>
  <c r="P1333" i="1" l="1"/>
  <c r="V1333" i="1" s="1"/>
  <c r="B1333" i="1" s="1"/>
  <c r="C1334" i="1"/>
  <c r="C1335" i="1" l="1"/>
  <c r="P1334" i="1"/>
  <c r="V1334" i="1" s="1"/>
  <c r="B1334" i="1" s="1"/>
  <c r="C1336" i="1" l="1"/>
  <c r="P1335" i="1"/>
  <c r="V1335" i="1" s="1"/>
  <c r="B1335" i="1" s="1"/>
  <c r="P1336" i="1" l="1"/>
  <c r="V1336" i="1" s="1"/>
  <c r="B1336" i="1" s="1"/>
  <c r="C1337" i="1"/>
  <c r="C1338" i="1" l="1"/>
  <c r="P1337" i="1"/>
  <c r="V1337" i="1" s="1"/>
  <c r="B1337" i="1" s="1"/>
  <c r="C1339" i="1" l="1"/>
  <c r="P1338" i="1"/>
  <c r="V1338" i="1" s="1"/>
  <c r="B1338" i="1" s="1"/>
  <c r="C1340" i="1" l="1"/>
  <c r="P1339" i="1"/>
  <c r="V1339" i="1" s="1"/>
  <c r="B1339" i="1" s="1"/>
  <c r="P1340" i="1" l="1"/>
  <c r="V1340" i="1" s="1"/>
  <c r="B1340" i="1" s="1"/>
  <c r="C1341" i="1"/>
  <c r="C1342" i="1" l="1"/>
  <c r="P1341" i="1"/>
  <c r="V1341" i="1" s="1"/>
  <c r="B1341" i="1" s="1"/>
  <c r="C1343" i="1" l="1"/>
  <c r="P1342" i="1"/>
  <c r="V1342" i="1" s="1"/>
  <c r="B1342" i="1" s="1"/>
  <c r="C1344" i="1" l="1"/>
  <c r="P1343" i="1"/>
  <c r="V1343" i="1" s="1"/>
  <c r="B1343" i="1" s="1"/>
  <c r="C1345" i="1" l="1"/>
  <c r="P1344" i="1"/>
  <c r="V1344" i="1" s="1"/>
  <c r="B1344" i="1" s="1"/>
  <c r="C1346" i="1" l="1"/>
  <c r="P1345" i="1"/>
  <c r="V1345" i="1" s="1"/>
  <c r="B1345" i="1" s="1"/>
  <c r="C1347" i="1" l="1"/>
  <c r="P1346" i="1"/>
  <c r="V1346" i="1" s="1"/>
  <c r="B1346" i="1" s="1"/>
  <c r="C1348" i="1" l="1"/>
  <c r="P1347" i="1"/>
  <c r="V1347" i="1" s="1"/>
  <c r="B1347" i="1" s="1"/>
  <c r="C1349" i="1" l="1"/>
  <c r="P1348" i="1"/>
  <c r="V1348" i="1" s="1"/>
  <c r="B1348" i="1" s="1"/>
  <c r="C1350" i="1" l="1"/>
  <c r="P1349" i="1"/>
  <c r="V1349" i="1" s="1"/>
  <c r="B1349" i="1" s="1"/>
  <c r="P1350" i="1" l="1"/>
  <c r="V1350" i="1" s="1"/>
  <c r="B1350" i="1" s="1"/>
  <c r="C1351" i="1"/>
  <c r="P1351" i="1" s="1"/>
  <c r="V1351" i="1" l="1"/>
  <c r="B1351" i="1" s="1"/>
  <c r="S1351" i="1"/>
  <c r="W1351" i="1" l="1"/>
  <c r="C1352" i="1"/>
  <c r="C1353" i="1" s="1"/>
  <c r="P1352" i="1" l="1"/>
  <c r="V1352" i="1" s="1"/>
  <c r="B1352" i="1" s="1"/>
  <c r="C1354" i="1"/>
  <c r="P1353" i="1"/>
  <c r="V1353" i="1" s="1"/>
  <c r="B1353" i="1" s="1"/>
  <c r="C1355" i="1" l="1"/>
  <c r="P1354" i="1"/>
  <c r="V1354" i="1" s="1"/>
  <c r="B1354" i="1" s="1"/>
  <c r="C1356" i="1" l="1"/>
  <c r="P1355" i="1"/>
  <c r="V1355" i="1" s="1"/>
  <c r="B1355" i="1" s="1"/>
  <c r="C1357" i="1" l="1"/>
  <c r="P1356" i="1"/>
  <c r="V1356" i="1" s="1"/>
  <c r="B1356" i="1" s="1"/>
  <c r="C1358" i="1" l="1"/>
  <c r="P1357" i="1"/>
  <c r="V1357" i="1" s="1"/>
  <c r="B1357" i="1" s="1"/>
  <c r="P1358" i="1" l="1"/>
  <c r="V1358" i="1" s="1"/>
  <c r="B1358" i="1" s="1"/>
  <c r="C1359" i="1"/>
  <c r="C1360" i="1" l="1"/>
  <c r="P1359" i="1"/>
  <c r="V1359" i="1" s="1"/>
  <c r="B1359" i="1" s="1"/>
  <c r="C1361" i="1" l="1"/>
  <c r="P1360" i="1"/>
  <c r="V1360" i="1" s="1"/>
  <c r="B1360" i="1" s="1"/>
  <c r="P1361" i="1" l="1"/>
  <c r="V1361" i="1" s="1"/>
  <c r="B1361" i="1" s="1"/>
  <c r="C1362" i="1"/>
  <c r="C1363" i="1" l="1"/>
  <c r="P1362" i="1"/>
  <c r="V1362" i="1" s="1"/>
  <c r="B1362" i="1" s="1"/>
  <c r="P1363" i="1" l="1"/>
  <c r="V1363" i="1" s="1"/>
  <c r="B1363" i="1" s="1"/>
  <c r="C1364" i="1"/>
  <c r="C1365" i="1" l="1"/>
  <c r="P1364" i="1"/>
  <c r="V1364" i="1" s="1"/>
  <c r="B1364" i="1" s="1"/>
  <c r="C1366" i="1" l="1"/>
  <c r="P1365" i="1"/>
  <c r="V1365" i="1" s="1"/>
  <c r="B1365" i="1" s="1"/>
  <c r="C1367" i="1" l="1"/>
  <c r="P1366" i="1"/>
  <c r="V1366" i="1" s="1"/>
  <c r="B1366" i="1" s="1"/>
  <c r="C1368" i="1" l="1"/>
  <c r="P1367" i="1"/>
  <c r="V1367" i="1" s="1"/>
  <c r="B1367" i="1" s="1"/>
  <c r="C1369" i="1" l="1"/>
  <c r="P1368" i="1"/>
  <c r="V1368" i="1" s="1"/>
  <c r="B1368" i="1" s="1"/>
  <c r="C1370" i="1" l="1"/>
  <c r="P1369" i="1"/>
  <c r="V1369" i="1" s="1"/>
  <c r="B1369" i="1" s="1"/>
  <c r="C1371" i="1" l="1"/>
  <c r="P1370" i="1"/>
  <c r="V1370" i="1" s="1"/>
  <c r="B1370" i="1" s="1"/>
  <c r="C1372" i="1" l="1"/>
  <c r="P1371" i="1"/>
  <c r="V1371" i="1" s="1"/>
  <c r="B1371" i="1" s="1"/>
  <c r="P1372" i="1" l="1"/>
  <c r="V1372" i="1" s="1"/>
  <c r="B1372" i="1" s="1"/>
  <c r="C1373" i="1"/>
  <c r="C1374" i="1" l="1"/>
  <c r="P1373" i="1"/>
  <c r="V1373" i="1" s="1"/>
  <c r="B1373" i="1" s="1"/>
  <c r="C1375" i="1" l="1"/>
  <c r="P1374" i="1"/>
  <c r="V1374" i="1" s="1"/>
  <c r="B1374" i="1" s="1"/>
  <c r="C1376" i="1" l="1"/>
  <c r="P1375" i="1"/>
  <c r="V1375" i="1" s="1"/>
  <c r="B1375" i="1" s="1"/>
  <c r="C1377" i="1" l="1"/>
  <c r="P1376" i="1"/>
  <c r="V1376" i="1" s="1"/>
  <c r="B1376" i="1" s="1"/>
  <c r="C1378" i="1" l="1"/>
  <c r="P1377" i="1"/>
  <c r="V1377" i="1" s="1"/>
  <c r="B1377" i="1" s="1"/>
  <c r="P1378" i="1" l="1"/>
  <c r="V1378" i="1" s="1"/>
  <c r="B1378" i="1" s="1"/>
  <c r="C1379" i="1"/>
  <c r="P1379" i="1" l="1"/>
  <c r="V1379" i="1" s="1"/>
  <c r="B1379" i="1" s="1"/>
  <c r="C1380" i="1"/>
  <c r="P1380" i="1" l="1"/>
  <c r="V1380" i="1" s="1"/>
  <c r="B1380" i="1" s="1"/>
  <c r="C1381" i="1"/>
  <c r="C1382" i="1" l="1"/>
  <c r="P1382" i="1" s="1"/>
  <c r="P1381" i="1"/>
  <c r="V1381" i="1" s="1"/>
  <c r="B1381" i="1" s="1"/>
  <c r="V1382" i="1" l="1"/>
  <c r="B1382" i="1" s="1"/>
  <c r="S1382" i="1"/>
  <c r="W1382" i="1" l="1"/>
  <c r="C1383" i="1"/>
  <c r="P1383" i="1" l="1"/>
  <c r="V1383" i="1" s="1"/>
  <c r="B1383" i="1" s="1"/>
  <c r="C1384" i="1"/>
  <c r="C1385" i="1" l="1"/>
  <c r="P1384" i="1"/>
  <c r="V1384" i="1" s="1"/>
  <c r="B1384" i="1" s="1"/>
  <c r="P1385" i="1" l="1"/>
  <c r="V1385" i="1" s="1"/>
  <c r="B1385" i="1" s="1"/>
  <c r="C1386" i="1"/>
  <c r="P1386" i="1" l="1"/>
  <c r="V1386" i="1" s="1"/>
  <c r="B1386" i="1" s="1"/>
  <c r="C1387" i="1"/>
  <c r="C1388" i="1" l="1"/>
  <c r="P1387" i="1"/>
  <c r="V1387" i="1" s="1"/>
  <c r="B1387" i="1" s="1"/>
  <c r="P1388" i="1" l="1"/>
  <c r="V1388" i="1" s="1"/>
  <c r="B1388" i="1" s="1"/>
  <c r="C1389" i="1"/>
  <c r="P1389" i="1" l="1"/>
  <c r="V1389" i="1" s="1"/>
  <c r="B1389" i="1" s="1"/>
  <c r="C1390" i="1"/>
  <c r="C1391" i="1" l="1"/>
  <c r="P1390" i="1"/>
  <c r="V1390" i="1" s="1"/>
  <c r="B1390" i="1" s="1"/>
  <c r="C1392" i="1" l="1"/>
  <c r="P1391" i="1"/>
  <c r="V1391" i="1" s="1"/>
  <c r="B1391" i="1" s="1"/>
  <c r="P1392" i="1" l="1"/>
  <c r="V1392" i="1" s="1"/>
  <c r="B1392" i="1" s="1"/>
  <c r="C1393" i="1"/>
  <c r="P1393" i="1" l="1"/>
  <c r="V1393" i="1" s="1"/>
  <c r="B1393" i="1" s="1"/>
  <c r="C1394" i="1"/>
  <c r="P1394" i="1" l="1"/>
  <c r="V1394" i="1" s="1"/>
  <c r="B1394" i="1" s="1"/>
  <c r="C1395" i="1"/>
  <c r="C1396" i="1" l="1"/>
  <c r="P1395" i="1"/>
  <c r="V1395" i="1" s="1"/>
  <c r="B1395" i="1" s="1"/>
  <c r="C1397" i="1" l="1"/>
  <c r="P1396" i="1"/>
  <c r="V1396" i="1" s="1"/>
  <c r="B1396" i="1" s="1"/>
  <c r="P1397" i="1" l="1"/>
  <c r="V1397" i="1" s="1"/>
  <c r="B1397" i="1" s="1"/>
  <c r="C1398" i="1"/>
  <c r="P1398" i="1" l="1"/>
  <c r="V1398" i="1" s="1"/>
  <c r="B1398" i="1" s="1"/>
  <c r="C1399" i="1"/>
  <c r="C1400" i="1" l="1"/>
  <c r="P1399" i="1"/>
  <c r="V1399" i="1" s="1"/>
  <c r="B1399" i="1" s="1"/>
  <c r="C1401" i="1" l="1"/>
  <c r="P1400" i="1"/>
  <c r="V1400" i="1" s="1"/>
  <c r="B1400" i="1" s="1"/>
  <c r="C1402" i="1" l="1"/>
  <c r="P1401" i="1"/>
  <c r="V1401" i="1" s="1"/>
  <c r="B1401" i="1" s="1"/>
  <c r="C1403" i="1" l="1"/>
  <c r="P1402" i="1"/>
  <c r="V1402" i="1" s="1"/>
  <c r="B1402" i="1" s="1"/>
  <c r="C1404" i="1" l="1"/>
  <c r="P1403" i="1"/>
  <c r="V1403" i="1" s="1"/>
  <c r="B1403" i="1" s="1"/>
  <c r="C1405" i="1" l="1"/>
  <c r="P1404" i="1"/>
  <c r="V1404" i="1" s="1"/>
  <c r="B1404" i="1" s="1"/>
  <c r="P1405" i="1" l="1"/>
  <c r="V1405" i="1" s="1"/>
  <c r="B1405" i="1" s="1"/>
  <c r="C1406" i="1"/>
  <c r="C1407" i="1" l="1"/>
  <c r="P1406" i="1"/>
  <c r="V1406" i="1" s="1"/>
  <c r="B1406" i="1" s="1"/>
  <c r="C1408" i="1" l="1"/>
  <c r="P1407" i="1"/>
  <c r="V1407" i="1" s="1"/>
  <c r="B1407" i="1" s="1"/>
  <c r="P1408" i="1" l="1"/>
  <c r="V1408" i="1" s="1"/>
  <c r="B1408" i="1" s="1"/>
  <c r="C1409" i="1"/>
  <c r="C1410" i="1" l="1"/>
  <c r="P1409" i="1"/>
  <c r="V1409" i="1" s="1"/>
  <c r="B1409" i="1" s="1"/>
  <c r="C1411" i="1" l="1"/>
  <c r="P1410" i="1"/>
  <c r="V1410" i="1" s="1"/>
  <c r="B1410" i="1" s="1"/>
  <c r="C1412" i="1" l="1"/>
  <c r="P1412" i="1" s="1"/>
  <c r="P1411" i="1"/>
  <c r="V1411" i="1" s="1"/>
  <c r="B1411" i="1" s="1"/>
  <c r="S1412" i="1" l="1"/>
  <c r="C1413" i="1" s="1"/>
  <c r="V1412" i="1"/>
  <c r="B1412" i="1" s="1"/>
  <c r="C1414" i="1" l="1"/>
  <c r="P1413" i="1"/>
  <c r="V1413" i="1" s="1"/>
  <c r="B1413" i="1" s="1"/>
  <c r="W1412" i="1"/>
  <c r="P1414" i="1" l="1"/>
  <c r="V1414" i="1" s="1"/>
  <c r="B1414" i="1" s="1"/>
  <c r="C1415" i="1"/>
  <c r="C1416" i="1" l="1"/>
  <c r="P1415" i="1"/>
  <c r="V1415" i="1" s="1"/>
  <c r="B1415" i="1" s="1"/>
  <c r="C1417" i="1" l="1"/>
  <c r="P1416" i="1"/>
  <c r="V1416" i="1" s="1"/>
  <c r="B1416" i="1" s="1"/>
  <c r="C1418" i="1" l="1"/>
  <c r="P1417" i="1"/>
  <c r="V1417" i="1" s="1"/>
  <c r="B1417" i="1" s="1"/>
  <c r="C1419" i="1" l="1"/>
  <c r="P1418" i="1"/>
  <c r="V1418" i="1" s="1"/>
  <c r="B1418" i="1" s="1"/>
  <c r="C1420" i="1" l="1"/>
  <c r="P1419" i="1"/>
  <c r="V1419" i="1" s="1"/>
  <c r="B1419" i="1" s="1"/>
  <c r="C1421" i="1" l="1"/>
  <c r="P1420" i="1"/>
  <c r="V1420" i="1" s="1"/>
  <c r="B1420" i="1" s="1"/>
  <c r="C1422" i="1" l="1"/>
  <c r="P1421" i="1"/>
  <c r="V1421" i="1" s="1"/>
  <c r="B1421" i="1" s="1"/>
  <c r="C1423" i="1" l="1"/>
  <c r="P1422" i="1"/>
  <c r="V1422" i="1" s="1"/>
  <c r="B1422" i="1" s="1"/>
  <c r="C1424" i="1" l="1"/>
  <c r="P1423" i="1"/>
  <c r="V1423" i="1" s="1"/>
  <c r="B1423" i="1" s="1"/>
  <c r="P1424" i="1" l="1"/>
  <c r="V1424" i="1" s="1"/>
  <c r="B1424" i="1" s="1"/>
  <c r="C1425" i="1"/>
  <c r="C1426" i="1" l="1"/>
  <c r="P1425" i="1"/>
  <c r="V1425" i="1" s="1"/>
  <c r="B1425" i="1" s="1"/>
  <c r="C1427" i="1" l="1"/>
  <c r="P1426" i="1"/>
  <c r="V1426" i="1" s="1"/>
  <c r="B1426" i="1" s="1"/>
  <c r="C1428" i="1" l="1"/>
  <c r="P1427" i="1"/>
  <c r="V1427" i="1" s="1"/>
  <c r="B1427" i="1" s="1"/>
  <c r="C1429" i="1" l="1"/>
  <c r="P1428" i="1"/>
  <c r="V1428" i="1" s="1"/>
  <c r="B1428" i="1" s="1"/>
  <c r="C1430" i="1" l="1"/>
  <c r="P1429" i="1"/>
  <c r="V1429" i="1" s="1"/>
  <c r="B1429" i="1" s="1"/>
  <c r="C1431" i="1" l="1"/>
  <c r="P1430" i="1"/>
  <c r="V1430" i="1" s="1"/>
  <c r="B1430" i="1" s="1"/>
  <c r="C1432" i="1" l="1"/>
  <c r="P1431" i="1"/>
  <c r="V1431" i="1" s="1"/>
  <c r="B1431" i="1" s="1"/>
  <c r="P1432" i="1" l="1"/>
  <c r="V1432" i="1" s="1"/>
  <c r="B1432" i="1" s="1"/>
  <c r="C1433" i="1"/>
  <c r="C1434" i="1" l="1"/>
  <c r="P1433" i="1"/>
  <c r="V1433" i="1" s="1"/>
  <c r="B1433" i="1" s="1"/>
  <c r="C1435" i="1" l="1"/>
  <c r="P1434" i="1"/>
  <c r="V1434" i="1" s="1"/>
  <c r="B1434" i="1" s="1"/>
  <c r="P1435" i="1" l="1"/>
  <c r="V1435" i="1" s="1"/>
  <c r="B1435" i="1" s="1"/>
  <c r="C1436" i="1"/>
  <c r="C1437" i="1" l="1"/>
  <c r="P1436" i="1"/>
  <c r="V1436" i="1" s="1"/>
  <c r="B1436" i="1" s="1"/>
  <c r="P1437" i="1" l="1"/>
  <c r="V1437" i="1" s="1"/>
  <c r="B1437" i="1" s="1"/>
  <c r="C1438" i="1"/>
  <c r="C1439" i="1" l="1"/>
  <c r="P1438" i="1"/>
  <c r="V1438" i="1" s="1"/>
  <c r="B1438" i="1" s="1"/>
  <c r="C1440" i="1" l="1"/>
  <c r="P1439" i="1"/>
  <c r="V1439" i="1" s="1"/>
  <c r="B1439" i="1" s="1"/>
  <c r="C1441" i="1" l="1"/>
  <c r="P1440" i="1"/>
  <c r="V1440" i="1" s="1"/>
  <c r="B1440" i="1" s="1"/>
  <c r="C1442" i="1" l="1"/>
  <c r="P1441" i="1"/>
  <c r="V1441" i="1" s="1"/>
  <c r="B1441" i="1" s="1"/>
  <c r="C1443" i="1" l="1"/>
  <c r="P1443" i="1" s="1"/>
  <c r="P1442" i="1"/>
  <c r="V1442" i="1" s="1"/>
  <c r="B1442" i="1" s="1"/>
  <c r="S1443" i="1" l="1"/>
  <c r="C1444" i="1" s="1"/>
  <c r="V1443" i="1"/>
  <c r="B1443" i="1" s="1"/>
  <c r="C1445" i="1" l="1"/>
  <c r="P1444" i="1"/>
  <c r="V1444" i="1" s="1"/>
  <c r="B1444" i="1" s="1"/>
  <c r="W1443" i="1"/>
  <c r="C1446" i="1" l="1"/>
  <c r="P1445" i="1"/>
  <c r="V1445" i="1" s="1"/>
  <c r="B1445" i="1" s="1"/>
  <c r="C1447" i="1" l="1"/>
  <c r="P1446" i="1"/>
  <c r="V1446" i="1" s="1"/>
  <c r="B1446" i="1" s="1"/>
  <c r="C1448" i="1" l="1"/>
  <c r="P1447" i="1"/>
  <c r="V1447" i="1" s="1"/>
  <c r="B1447" i="1" s="1"/>
  <c r="C1449" i="1" l="1"/>
  <c r="P1448" i="1"/>
  <c r="V1448" i="1" s="1"/>
  <c r="B1448" i="1" s="1"/>
  <c r="C1450" i="1" l="1"/>
  <c r="P1449" i="1"/>
  <c r="V1449" i="1" s="1"/>
  <c r="B1449" i="1" s="1"/>
  <c r="C1451" i="1" l="1"/>
  <c r="P1450" i="1"/>
  <c r="V1450" i="1" s="1"/>
  <c r="B1450" i="1" s="1"/>
  <c r="C1452" i="1" l="1"/>
  <c r="P1451" i="1"/>
  <c r="V1451" i="1" s="1"/>
  <c r="B1451" i="1" s="1"/>
  <c r="C1453" i="1" l="1"/>
  <c r="P1452" i="1"/>
  <c r="V1452" i="1" s="1"/>
  <c r="B1452" i="1" s="1"/>
  <c r="C1454" i="1" l="1"/>
  <c r="P1453" i="1"/>
  <c r="V1453" i="1" s="1"/>
  <c r="B1453" i="1" s="1"/>
  <c r="C1455" i="1" l="1"/>
  <c r="P1454" i="1"/>
  <c r="V1454" i="1" s="1"/>
  <c r="B1454" i="1" s="1"/>
  <c r="P1455" i="1" l="1"/>
  <c r="V1455" i="1" s="1"/>
  <c r="B1455" i="1" s="1"/>
  <c r="C1456" i="1"/>
  <c r="C1457" i="1" l="1"/>
  <c r="P1456" i="1"/>
  <c r="V1456" i="1" s="1"/>
  <c r="B1456" i="1" s="1"/>
  <c r="C1458" i="1" l="1"/>
  <c r="P1457" i="1"/>
  <c r="V1457" i="1" s="1"/>
  <c r="B1457" i="1" s="1"/>
  <c r="C1459" i="1" l="1"/>
  <c r="P1458" i="1"/>
  <c r="V1458" i="1" s="1"/>
  <c r="B1458" i="1" s="1"/>
  <c r="C1460" i="1" l="1"/>
  <c r="P1459" i="1"/>
  <c r="V1459" i="1" s="1"/>
  <c r="B1459" i="1" s="1"/>
  <c r="C1461" i="1" l="1"/>
  <c r="P1460" i="1"/>
  <c r="V1460" i="1" s="1"/>
  <c r="B1460" i="1" s="1"/>
  <c r="C1462" i="1" l="1"/>
  <c r="P1461" i="1"/>
  <c r="V1461" i="1" s="1"/>
  <c r="B1461" i="1" s="1"/>
  <c r="P1462" i="1" l="1"/>
  <c r="V1462" i="1" s="1"/>
  <c r="B1462" i="1" s="1"/>
  <c r="C1463" i="1"/>
  <c r="P1463" i="1" l="1"/>
  <c r="V1463" i="1" s="1"/>
  <c r="B1463" i="1" s="1"/>
  <c r="C1464" i="1"/>
  <c r="C1465" i="1" l="1"/>
  <c r="P1464" i="1"/>
  <c r="V1464" i="1" s="1"/>
  <c r="B1464" i="1" s="1"/>
  <c r="C1466" i="1" l="1"/>
  <c r="P1465" i="1"/>
  <c r="V1465" i="1" s="1"/>
  <c r="B1465" i="1" s="1"/>
  <c r="P1466" i="1" l="1"/>
  <c r="V1466" i="1" s="1"/>
  <c r="B1466" i="1" s="1"/>
  <c r="C1467" i="1"/>
  <c r="P1467" i="1" l="1"/>
  <c r="V1467" i="1" s="1"/>
  <c r="B1467" i="1" s="1"/>
  <c r="C1468" i="1"/>
  <c r="P1468" i="1" l="1"/>
  <c r="V1468" i="1" s="1"/>
  <c r="B1468" i="1" s="1"/>
  <c r="C1469" i="1"/>
  <c r="C1470" i="1" l="1"/>
  <c r="P1469" i="1"/>
  <c r="V1469" i="1" s="1"/>
  <c r="B1469" i="1" s="1"/>
  <c r="C1471" i="1" l="1"/>
  <c r="P1470" i="1"/>
  <c r="V1470" i="1" s="1"/>
  <c r="B1470" i="1" s="1"/>
  <c r="P1471" i="1" l="1"/>
  <c r="V1471" i="1" s="1"/>
  <c r="B1471" i="1" s="1"/>
  <c r="C1472" i="1"/>
  <c r="C1473" i="1" l="1"/>
  <c r="P1473" i="1" s="1"/>
  <c r="P1472" i="1"/>
  <c r="V1472" i="1" s="1"/>
  <c r="B1472" i="1" s="1"/>
  <c r="S1473" i="1" l="1"/>
  <c r="C1474" i="1" s="1"/>
  <c r="V1473" i="1"/>
  <c r="B1473" i="1" s="1"/>
  <c r="C1475" i="1" l="1"/>
  <c r="P1474" i="1"/>
  <c r="V1474" i="1" s="1"/>
  <c r="B1474" i="1" s="1"/>
  <c r="W1473" i="1"/>
  <c r="C1476" i="1" l="1"/>
  <c r="P1475" i="1"/>
  <c r="V1475" i="1" s="1"/>
  <c r="B1475" i="1" s="1"/>
  <c r="C1477" i="1" l="1"/>
  <c r="P1476" i="1"/>
  <c r="V1476" i="1" s="1"/>
  <c r="B1476" i="1" s="1"/>
  <c r="C1478" i="1" l="1"/>
  <c r="P1477" i="1"/>
  <c r="V1477" i="1" s="1"/>
  <c r="B1477" i="1" s="1"/>
  <c r="P1478" i="1" l="1"/>
  <c r="V1478" i="1" s="1"/>
  <c r="B1478" i="1" s="1"/>
  <c r="C1479" i="1"/>
  <c r="C1480" i="1" l="1"/>
  <c r="P1479" i="1"/>
  <c r="V1479" i="1" s="1"/>
  <c r="B1479" i="1" s="1"/>
  <c r="C1481" i="1" l="1"/>
  <c r="P1480" i="1"/>
  <c r="V1480" i="1" s="1"/>
  <c r="B1480" i="1" s="1"/>
  <c r="P1481" i="1" l="1"/>
  <c r="V1481" i="1" s="1"/>
  <c r="B1481" i="1" s="1"/>
  <c r="C1482" i="1"/>
  <c r="C1483" i="1" l="1"/>
  <c r="P1482" i="1"/>
  <c r="V1482" i="1" s="1"/>
  <c r="B1482" i="1" s="1"/>
  <c r="C1484" i="1" l="1"/>
  <c r="P1483" i="1"/>
  <c r="V1483" i="1" s="1"/>
  <c r="B1483" i="1" s="1"/>
  <c r="P1484" i="1" l="1"/>
  <c r="V1484" i="1" s="1"/>
  <c r="B1484" i="1" s="1"/>
  <c r="C1485" i="1"/>
  <c r="C1486" i="1" l="1"/>
  <c r="P1485" i="1"/>
  <c r="V1485" i="1" s="1"/>
  <c r="B1485" i="1" s="1"/>
  <c r="C1487" i="1" l="1"/>
  <c r="P1486" i="1"/>
  <c r="V1486" i="1" s="1"/>
  <c r="B1486" i="1" s="1"/>
  <c r="C1488" i="1" l="1"/>
  <c r="P1487" i="1"/>
  <c r="V1487" i="1" s="1"/>
  <c r="B1487" i="1" s="1"/>
  <c r="C1489" i="1" l="1"/>
  <c r="P1488" i="1"/>
  <c r="V1488" i="1" s="1"/>
  <c r="B1488" i="1" s="1"/>
  <c r="C1490" i="1" l="1"/>
  <c r="P1489" i="1"/>
  <c r="V1489" i="1" s="1"/>
  <c r="B1489" i="1" s="1"/>
  <c r="C1491" i="1" l="1"/>
  <c r="P1490" i="1"/>
  <c r="V1490" i="1" s="1"/>
  <c r="B1490" i="1" s="1"/>
  <c r="C1492" i="1" l="1"/>
  <c r="P1491" i="1"/>
  <c r="V1491" i="1" s="1"/>
  <c r="B1491" i="1" s="1"/>
  <c r="C1493" i="1" l="1"/>
  <c r="P1492" i="1"/>
  <c r="V1492" i="1" s="1"/>
  <c r="B1492" i="1" s="1"/>
  <c r="C1494" i="1" l="1"/>
  <c r="P1493" i="1"/>
  <c r="V1493" i="1" s="1"/>
  <c r="B1493" i="1" s="1"/>
  <c r="C1495" i="1" l="1"/>
  <c r="P1494" i="1"/>
  <c r="V1494" i="1" s="1"/>
  <c r="B1494" i="1" s="1"/>
  <c r="C1496" i="1" l="1"/>
  <c r="P1495" i="1"/>
  <c r="V1495" i="1" s="1"/>
  <c r="B1495" i="1" s="1"/>
  <c r="C1497" i="1" l="1"/>
  <c r="P1496" i="1"/>
  <c r="V1496" i="1" s="1"/>
  <c r="B1496" i="1" s="1"/>
  <c r="P1497" i="1" l="1"/>
  <c r="V1497" i="1" s="1"/>
  <c r="B1497" i="1" s="1"/>
  <c r="C1498" i="1"/>
  <c r="C1499" i="1" l="1"/>
  <c r="P1498" i="1"/>
  <c r="V1498" i="1" s="1"/>
  <c r="B1498" i="1" s="1"/>
  <c r="C1500" i="1" l="1"/>
  <c r="P1499" i="1"/>
  <c r="V1499" i="1" s="1"/>
  <c r="B1499" i="1" s="1"/>
  <c r="C1501" i="1" l="1"/>
  <c r="P1500" i="1"/>
  <c r="V1500" i="1" s="1"/>
  <c r="B1500" i="1" s="1"/>
  <c r="C1502" i="1" l="1"/>
  <c r="P1501" i="1"/>
  <c r="V1501" i="1" s="1"/>
  <c r="B1501" i="1" s="1"/>
  <c r="C1503" i="1" l="1"/>
  <c r="P1502" i="1"/>
  <c r="V1502" i="1" s="1"/>
  <c r="B1502" i="1" s="1"/>
  <c r="C1504" i="1" l="1"/>
  <c r="P1504" i="1" s="1"/>
  <c r="P1503" i="1"/>
  <c r="V1503" i="1" s="1"/>
  <c r="B1503" i="1" s="1"/>
  <c r="S1504" i="1" l="1"/>
  <c r="C1505" i="1" s="1"/>
  <c r="V1504" i="1"/>
  <c r="B1504" i="1" s="1"/>
  <c r="C1506" i="1" l="1"/>
  <c r="P1505" i="1"/>
  <c r="V1505" i="1" s="1"/>
  <c r="B1505" i="1" s="1"/>
  <c r="W1504" i="1"/>
  <c r="C1507" i="1" l="1"/>
  <c r="P1506" i="1"/>
  <c r="V1506" i="1" s="1"/>
  <c r="B1506" i="1" s="1"/>
  <c r="P1507" i="1" l="1"/>
  <c r="V1507" i="1" s="1"/>
  <c r="B1507" i="1" s="1"/>
  <c r="C1508" i="1"/>
  <c r="C1509" i="1" l="1"/>
  <c r="P1508" i="1"/>
  <c r="V1508" i="1" s="1"/>
  <c r="B1508" i="1" s="1"/>
  <c r="P1509" i="1" l="1"/>
  <c r="V1509" i="1" s="1"/>
  <c r="B1509" i="1" s="1"/>
  <c r="C1510" i="1"/>
  <c r="C1511" i="1" l="1"/>
  <c r="P1510" i="1"/>
  <c r="V1510" i="1" s="1"/>
  <c r="B1510" i="1" s="1"/>
  <c r="C1512" i="1" l="1"/>
  <c r="P1511" i="1"/>
  <c r="V1511" i="1" s="1"/>
  <c r="B1511" i="1" s="1"/>
  <c r="C1513" i="1" l="1"/>
  <c r="P1512" i="1"/>
  <c r="V1512" i="1" s="1"/>
  <c r="B1512" i="1" s="1"/>
  <c r="C1514" i="1" l="1"/>
  <c r="P1513" i="1"/>
  <c r="V1513" i="1" s="1"/>
  <c r="B1513" i="1" s="1"/>
  <c r="P1514" i="1" l="1"/>
  <c r="V1514" i="1" s="1"/>
  <c r="B1514" i="1" s="1"/>
  <c r="C1515" i="1"/>
  <c r="C1516" i="1" l="1"/>
  <c r="P1515" i="1"/>
  <c r="V1515" i="1" s="1"/>
  <c r="B1515" i="1" s="1"/>
  <c r="C1517" i="1" l="1"/>
  <c r="P1516" i="1"/>
  <c r="V1516" i="1" s="1"/>
  <c r="B1516" i="1" s="1"/>
  <c r="C1518" i="1" l="1"/>
  <c r="P1517" i="1"/>
  <c r="V1517" i="1" s="1"/>
  <c r="B1517" i="1" s="1"/>
  <c r="C1519" i="1" l="1"/>
  <c r="P1518" i="1"/>
  <c r="V1518" i="1" s="1"/>
  <c r="B1518" i="1" s="1"/>
  <c r="C1520" i="1" l="1"/>
  <c r="P1519" i="1"/>
  <c r="V1519" i="1" s="1"/>
  <c r="B1519" i="1" s="1"/>
  <c r="C1521" i="1" l="1"/>
  <c r="P1520" i="1"/>
  <c r="V1520" i="1" s="1"/>
  <c r="B1520" i="1" s="1"/>
  <c r="C1522" i="1" l="1"/>
  <c r="P1521" i="1"/>
  <c r="V1521" i="1" s="1"/>
  <c r="B1521" i="1" s="1"/>
  <c r="C1523" i="1" l="1"/>
  <c r="P1522" i="1"/>
  <c r="V1522" i="1" s="1"/>
  <c r="B1522" i="1" s="1"/>
  <c r="C1524" i="1" l="1"/>
  <c r="P1523" i="1"/>
  <c r="V1523" i="1" s="1"/>
  <c r="B1523" i="1" s="1"/>
  <c r="C1525" i="1" l="1"/>
  <c r="P1524" i="1"/>
  <c r="V1524" i="1" s="1"/>
  <c r="B1524" i="1" s="1"/>
  <c r="C1526" i="1" l="1"/>
  <c r="P1525" i="1"/>
  <c r="V1525" i="1" s="1"/>
  <c r="B1525" i="1" s="1"/>
  <c r="C1527" i="1" l="1"/>
  <c r="P1526" i="1"/>
  <c r="V1526" i="1" s="1"/>
  <c r="B1526" i="1" s="1"/>
  <c r="P1527" i="1" l="1"/>
  <c r="V1527" i="1" s="1"/>
  <c r="B1527" i="1" s="1"/>
  <c r="C1528" i="1"/>
  <c r="C1529" i="1" l="1"/>
  <c r="P1528" i="1"/>
  <c r="V1528" i="1" s="1"/>
  <c r="B1528" i="1" s="1"/>
  <c r="C1530" i="1" l="1"/>
  <c r="P1529" i="1"/>
  <c r="V1529" i="1" s="1"/>
  <c r="B1529" i="1" s="1"/>
  <c r="C1531" i="1" l="1"/>
  <c r="P1530" i="1"/>
  <c r="V1530" i="1" s="1"/>
  <c r="B1530" i="1" s="1"/>
  <c r="C1532" i="1" l="1"/>
  <c r="P1531" i="1"/>
  <c r="V1531" i="1" s="1"/>
  <c r="B1531" i="1" s="1"/>
  <c r="C1533" i="1" l="1"/>
  <c r="P1532" i="1"/>
  <c r="V1532" i="1" s="1"/>
  <c r="B1532" i="1" s="1"/>
  <c r="C1534" i="1" l="1"/>
  <c r="P1533" i="1"/>
  <c r="V1533" i="1" s="1"/>
  <c r="B1533" i="1" s="1"/>
  <c r="P1534" i="1" l="1"/>
  <c r="V1534" i="1" s="1"/>
  <c r="B1534" i="1" s="1"/>
  <c r="C1535" i="1"/>
  <c r="P1535" i="1" s="1"/>
  <c r="S1535" i="1" l="1"/>
  <c r="C1536" i="1" s="1"/>
  <c r="V1535" i="1"/>
  <c r="B1535" i="1" s="1"/>
  <c r="C1537" i="1" l="1"/>
  <c r="P1536" i="1"/>
  <c r="V1536" i="1" s="1"/>
  <c r="B1536" i="1" s="1"/>
  <c r="W1535" i="1"/>
  <c r="P1537" i="1" l="1"/>
  <c r="V1537" i="1" s="1"/>
  <c r="B1537" i="1" s="1"/>
  <c r="C1538" i="1"/>
  <c r="P1538" i="1" l="1"/>
  <c r="V1538" i="1" s="1"/>
  <c r="B1538" i="1" s="1"/>
  <c r="C1539" i="1"/>
  <c r="P1539" i="1" l="1"/>
  <c r="V1539" i="1" s="1"/>
  <c r="B1539" i="1" s="1"/>
  <c r="C1540" i="1"/>
  <c r="C1541" i="1" l="1"/>
  <c r="P1540" i="1"/>
  <c r="V1540" i="1" s="1"/>
  <c r="B1540" i="1" s="1"/>
  <c r="C1542" i="1" l="1"/>
  <c r="P1541" i="1"/>
  <c r="V1541" i="1" s="1"/>
  <c r="B1541" i="1" s="1"/>
  <c r="P1542" i="1" l="1"/>
  <c r="V1542" i="1" s="1"/>
  <c r="B1542" i="1" s="1"/>
  <c r="C1543" i="1"/>
  <c r="C1544" i="1" l="1"/>
  <c r="P1543" i="1"/>
  <c r="V1543" i="1" s="1"/>
  <c r="B1543" i="1" s="1"/>
  <c r="P1544" i="1" l="1"/>
  <c r="V1544" i="1" s="1"/>
  <c r="B1544" i="1" s="1"/>
  <c r="C1545" i="1"/>
  <c r="C1546" i="1" l="1"/>
  <c r="P1545" i="1"/>
  <c r="V1545" i="1" s="1"/>
  <c r="B1545" i="1" s="1"/>
  <c r="C1547" i="1" l="1"/>
  <c r="P1546" i="1"/>
  <c r="V1546" i="1" s="1"/>
  <c r="B1546" i="1" s="1"/>
  <c r="C1548" i="1" l="1"/>
  <c r="P1547" i="1"/>
  <c r="V1547" i="1" s="1"/>
  <c r="B1547" i="1" s="1"/>
  <c r="C1549" i="1" l="1"/>
  <c r="P1548" i="1"/>
  <c r="V1548" i="1" s="1"/>
  <c r="B1548" i="1" s="1"/>
  <c r="P1549" i="1" l="1"/>
  <c r="V1549" i="1" s="1"/>
  <c r="B1549" i="1" s="1"/>
  <c r="C1550" i="1"/>
  <c r="C1551" i="1" l="1"/>
  <c r="P1550" i="1"/>
  <c r="V1550" i="1" s="1"/>
  <c r="B1550" i="1" s="1"/>
  <c r="C1552" i="1" l="1"/>
  <c r="P1551" i="1"/>
  <c r="V1551" i="1" s="1"/>
  <c r="B1551" i="1" s="1"/>
  <c r="P1552" i="1" l="1"/>
  <c r="V1552" i="1" s="1"/>
  <c r="B1552" i="1" s="1"/>
  <c r="C1553" i="1"/>
  <c r="C1554" i="1" l="1"/>
  <c r="P1553" i="1"/>
  <c r="V1553" i="1" s="1"/>
  <c r="B1553" i="1" s="1"/>
  <c r="C1555" i="1" l="1"/>
  <c r="P1554" i="1"/>
  <c r="V1554" i="1" s="1"/>
  <c r="B1554" i="1" s="1"/>
  <c r="C1556" i="1" l="1"/>
  <c r="P1555" i="1"/>
  <c r="V1555" i="1" s="1"/>
  <c r="B1555" i="1" s="1"/>
  <c r="C1557" i="1" l="1"/>
  <c r="P1556" i="1"/>
  <c r="V1556" i="1" s="1"/>
  <c r="B1556" i="1" s="1"/>
  <c r="C1558" i="1" l="1"/>
  <c r="P1557" i="1"/>
  <c r="V1557" i="1" s="1"/>
  <c r="B1557" i="1" s="1"/>
  <c r="C1559" i="1" l="1"/>
  <c r="P1558" i="1"/>
  <c r="V1558" i="1" s="1"/>
  <c r="B1558" i="1" s="1"/>
  <c r="C1560" i="1" l="1"/>
  <c r="P1559" i="1"/>
  <c r="V1559" i="1" s="1"/>
  <c r="B1559" i="1" s="1"/>
  <c r="C1561" i="1" l="1"/>
  <c r="P1560" i="1"/>
  <c r="V1560" i="1" s="1"/>
  <c r="B1560" i="1" s="1"/>
  <c r="C1562" i="1" l="1"/>
  <c r="P1561" i="1"/>
  <c r="V1561" i="1" s="1"/>
  <c r="B1561" i="1" s="1"/>
  <c r="C1563" i="1" l="1"/>
  <c r="P1563" i="1" s="1"/>
  <c r="P1562" i="1"/>
  <c r="V1562" i="1" s="1"/>
  <c r="B1562" i="1" s="1"/>
  <c r="V1563" i="1" l="1"/>
  <c r="B1563" i="1" s="1"/>
  <c r="S1563" i="1"/>
  <c r="W1563" i="1" l="1"/>
  <c r="C1564" i="1"/>
  <c r="C1565" i="1" l="1"/>
  <c r="P1564" i="1"/>
  <c r="V1564" i="1" s="1"/>
  <c r="B1564" i="1" s="1"/>
  <c r="C1566" i="1" l="1"/>
  <c r="P1565" i="1"/>
  <c r="V1565" i="1" s="1"/>
  <c r="B1565" i="1" s="1"/>
  <c r="C1567" i="1" l="1"/>
  <c r="P1566" i="1"/>
  <c r="V1566" i="1" s="1"/>
  <c r="B1566" i="1" s="1"/>
  <c r="P1567" i="1" l="1"/>
  <c r="V1567" i="1" s="1"/>
  <c r="B1567" i="1" s="1"/>
  <c r="C1568" i="1"/>
  <c r="C1569" i="1" l="1"/>
  <c r="P1568" i="1"/>
  <c r="V1568" i="1" s="1"/>
  <c r="B1568" i="1" s="1"/>
  <c r="C1570" i="1" l="1"/>
  <c r="P1569" i="1"/>
  <c r="V1569" i="1" s="1"/>
  <c r="B1569" i="1" s="1"/>
  <c r="C1571" i="1" l="1"/>
  <c r="P1570" i="1"/>
  <c r="V1570" i="1" s="1"/>
  <c r="B1570" i="1" s="1"/>
  <c r="C1572" i="1" l="1"/>
  <c r="P1571" i="1"/>
  <c r="V1571" i="1" s="1"/>
  <c r="B1571" i="1" s="1"/>
  <c r="C1573" i="1" l="1"/>
  <c r="P1572" i="1"/>
  <c r="V1572" i="1" s="1"/>
  <c r="B1572" i="1" s="1"/>
  <c r="C1574" i="1" l="1"/>
  <c r="P1573" i="1"/>
  <c r="V1573" i="1" s="1"/>
  <c r="B1573" i="1" s="1"/>
  <c r="C1575" i="1" l="1"/>
  <c r="P1574" i="1"/>
  <c r="V1574" i="1" s="1"/>
  <c r="B1574" i="1" s="1"/>
  <c r="C1576" i="1" l="1"/>
  <c r="P1575" i="1"/>
  <c r="V1575" i="1" s="1"/>
  <c r="B1575" i="1" s="1"/>
  <c r="C1577" i="1" l="1"/>
  <c r="P1576" i="1"/>
  <c r="V1576" i="1" s="1"/>
  <c r="B1576" i="1" s="1"/>
  <c r="C1578" i="1" l="1"/>
  <c r="P1577" i="1"/>
  <c r="V1577" i="1" s="1"/>
  <c r="B1577" i="1" s="1"/>
  <c r="C1579" i="1" l="1"/>
  <c r="P1578" i="1"/>
  <c r="V1578" i="1" s="1"/>
  <c r="B1578" i="1" s="1"/>
  <c r="P1579" i="1" l="1"/>
  <c r="V1579" i="1" s="1"/>
  <c r="B1579" i="1" s="1"/>
  <c r="C1580" i="1"/>
  <c r="C1581" i="1" l="1"/>
  <c r="P1580" i="1"/>
  <c r="V1580" i="1" s="1"/>
  <c r="B1580" i="1" s="1"/>
  <c r="C1582" i="1" l="1"/>
  <c r="P1581" i="1"/>
  <c r="V1581" i="1" s="1"/>
  <c r="B1581" i="1" s="1"/>
  <c r="C1583" i="1" l="1"/>
  <c r="P1582" i="1"/>
  <c r="V1582" i="1" s="1"/>
  <c r="B1582" i="1" s="1"/>
  <c r="C1584" i="1" l="1"/>
  <c r="P1583" i="1"/>
  <c r="V1583" i="1" s="1"/>
  <c r="B1583" i="1" s="1"/>
  <c r="P1584" i="1" l="1"/>
  <c r="V1584" i="1" s="1"/>
  <c r="B1584" i="1" s="1"/>
  <c r="C1585" i="1"/>
  <c r="C1586" i="1" l="1"/>
  <c r="P1585" i="1"/>
  <c r="V1585" i="1" s="1"/>
  <c r="B1585" i="1" s="1"/>
  <c r="C1587" i="1" l="1"/>
  <c r="P1586" i="1"/>
  <c r="V1586" i="1" s="1"/>
  <c r="B1586" i="1" s="1"/>
  <c r="C1588" i="1" l="1"/>
  <c r="P1587" i="1"/>
  <c r="V1587" i="1" s="1"/>
  <c r="B1587" i="1" s="1"/>
  <c r="C1589" i="1" l="1"/>
  <c r="P1588" i="1"/>
  <c r="V1588" i="1" s="1"/>
  <c r="B1588" i="1" s="1"/>
  <c r="C1590" i="1" l="1"/>
  <c r="P1589" i="1"/>
  <c r="V1589" i="1" s="1"/>
  <c r="B1589" i="1" s="1"/>
  <c r="C1591" i="1" l="1"/>
  <c r="P1590" i="1"/>
  <c r="V1590" i="1" s="1"/>
  <c r="B1590" i="1" s="1"/>
  <c r="C1592" i="1" l="1"/>
  <c r="P1591" i="1"/>
  <c r="V1591" i="1" s="1"/>
  <c r="B1591" i="1" s="1"/>
  <c r="C1593" i="1" l="1"/>
  <c r="P1592" i="1"/>
  <c r="V1592" i="1" s="1"/>
  <c r="B1592" i="1" s="1"/>
  <c r="C1594" i="1" l="1"/>
  <c r="P1594" i="1" s="1"/>
  <c r="P1593" i="1"/>
  <c r="V1593" i="1" s="1"/>
  <c r="B1593" i="1" s="1"/>
  <c r="S1594" i="1" l="1"/>
  <c r="C1595" i="1" s="1"/>
  <c r="V1594" i="1"/>
  <c r="B1594" i="1" s="1"/>
  <c r="C1596" i="1" l="1"/>
  <c r="P1595" i="1"/>
  <c r="V1595" i="1" s="1"/>
  <c r="B1595" i="1" s="1"/>
  <c r="W1594" i="1"/>
  <c r="P1596" i="1" l="1"/>
  <c r="V1596" i="1" s="1"/>
  <c r="B1596" i="1" s="1"/>
  <c r="C1597" i="1"/>
  <c r="C1598" i="1" l="1"/>
  <c r="P1597" i="1"/>
  <c r="V1597" i="1" s="1"/>
  <c r="B1597" i="1" s="1"/>
  <c r="C1599" i="1" l="1"/>
  <c r="P1598" i="1"/>
  <c r="V1598" i="1" s="1"/>
  <c r="B1598" i="1" s="1"/>
  <c r="C1600" i="1" l="1"/>
  <c r="P1599" i="1"/>
  <c r="V1599" i="1" s="1"/>
  <c r="B1599" i="1" s="1"/>
  <c r="C1601" i="1" l="1"/>
  <c r="P1600" i="1"/>
  <c r="V1600" i="1" s="1"/>
  <c r="B1600" i="1" s="1"/>
  <c r="C1602" i="1" l="1"/>
  <c r="P1601" i="1"/>
  <c r="V1601" i="1" s="1"/>
  <c r="B1601" i="1" s="1"/>
  <c r="C1603" i="1" l="1"/>
  <c r="P1602" i="1"/>
  <c r="V1602" i="1" s="1"/>
  <c r="B1602" i="1" s="1"/>
  <c r="P1603" i="1" l="1"/>
  <c r="V1603" i="1" s="1"/>
  <c r="B1603" i="1" s="1"/>
  <c r="C1604" i="1"/>
  <c r="P1604" i="1" l="1"/>
  <c r="V1604" i="1" s="1"/>
  <c r="B1604" i="1" s="1"/>
  <c r="C1605" i="1"/>
  <c r="C1606" i="1" l="1"/>
  <c r="P1605" i="1"/>
  <c r="V1605" i="1" s="1"/>
  <c r="B1605" i="1" s="1"/>
  <c r="C1607" i="1" l="1"/>
  <c r="P1606" i="1"/>
  <c r="V1606" i="1" s="1"/>
  <c r="B1606" i="1" s="1"/>
  <c r="C1608" i="1" l="1"/>
  <c r="P1607" i="1"/>
  <c r="V1607" i="1" s="1"/>
  <c r="B1607" i="1" s="1"/>
  <c r="P1608" i="1" l="1"/>
  <c r="V1608" i="1" s="1"/>
  <c r="B1608" i="1" s="1"/>
  <c r="C1609" i="1"/>
  <c r="C1610" i="1" l="1"/>
  <c r="P1609" i="1"/>
  <c r="V1609" i="1" s="1"/>
  <c r="B1609" i="1" s="1"/>
  <c r="C1611" i="1" l="1"/>
  <c r="P1610" i="1"/>
  <c r="V1610" i="1" s="1"/>
  <c r="B1610" i="1" s="1"/>
  <c r="C1612" i="1" l="1"/>
  <c r="P1611" i="1"/>
  <c r="V1611" i="1" s="1"/>
  <c r="B1611" i="1" s="1"/>
  <c r="C1613" i="1" l="1"/>
  <c r="P1612" i="1"/>
  <c r="V1612" i="1" s="1"/>
  <c r="B1612" i="1" s="1"/>
  <c r="P1613" i="1" l="1"/>
  <c r="V1613" i="1" s="1"/>
  <c r="B1613" i="1" s="1"/>
  <c r="C1614" i="1"/>
  <c r="C1615" i="1" l="1"/>
  <c r="P1614" i="1"/>
  <c r="V1614" i="1" s="1"/>
  <c r="B1614" i="1" s="1"/>
  <c r="C1616" i="1" l="1"/>
  <c r="P1615" i="1"/>
  <c r="V1615" i="1" s="1"/>
  <c r="B1615" i="1" s="1"/>
  <c r="C1617" i="1" l="1"/>
  <c r="P1616" i="1"/>
  <c r="V1616" i="1" s="1"/>
  <c r="B1616" i="1" s="1"/>
  <c r="C1618" i="1" l="1"/>
  <c r="P1617" i="1"/>
  <c r="V1617" i="1" s="1"/>
  <c r="B1617" i="1" s="1"/>
  <c r="P1618" i="1" l="1"/>
  <c r="V1618" i="1" s="1"/>
  <c r="B1618" i="1" s="1"/>
  <c r="C1619" i="1"/>
  <c r="C1620" i="1" l="1"/>
  <c r="P1619" i="1"/>
  <c r="V1619" i="1" s="1"/>
  <c r="B1619" i="1" s="1"/>
  <c r="C1621" i="1" l="1"/>
  <c r="P1620" i="1"/>
  <c r="V1620" i="1" s="1"/>
  <c r="B1620" i="1" s="1"/>
  <c r="C1622" i="1" l="1"/>
  <c r="P1621" i="1"/>
  <c r="V1621" i="1" s="1"/>
  <c r="B1621" i="1" s="1"/>
  <c r="C1623" i="1" l="1"/>
  <c r="P1622" i="1"/>
  <c r="V1622" i="1" s="1"/>
  <c r="B1622" i="1" s="1"/>
  <c r="C1624" i="1" l="1"/>
  <c r="P1624" i="1" s="1"/>
  <c r="P1623" i="1"/>
  <c r="V1623" i="1" s="1"/>
  <c r="B1623" i="1" s="1"/>
  <c r="V1624" i="1" l="1"/>
  <c r="B1624" i="1" s="1"/>
  <c r="S1624" i="1"/>
  <c r="W1624" i="1" l="1"/>
  <c r="C1625" i="1"/>
  <c r="C1626" i="1" l="1"/>
  <c r="P1625" i="1"/>
  <c r="V1625" i="1" s="1"/>
  <c r="B1625" i="1" s="1"/>
  <c r="C1627" i="1" l="1"/>
  <c r="P1626" i="1"/>
  <c r="V1626" i="1" s="1"/>
  <c r="B1626" i="1" s="1"/>
  <c r="C1628" i="1" l="1"/>
  <c r="P1627" i="1"/>
  <c r="V1627" i="1" s="1"/>
  <c r="B1627" i="1" s="1"/>
  <c r="C1629" i="1" l="1"/>
  <c r="P1628" i="1"/>
  <c r="V1628" i="1" s="1"/>
  <c r="B1628" i="1" s="1"/>
  <c r="C1630" i="1" l="1"/>
  <c r="P1629" i="1"/>
  <c r="V1629" i="1" s="1"/>
  <c r="B1629" i="1" s="1"/>
  <c r="P1630" i="1" l="1"/>
  <c r="V1630" i="1" s="1"/>
  <c r="B1630" i="1" s="1"/>
  <c r="C1631" i="1"/>
  <c r="C1632" i="1" l="1"/>
  <c r="P1631" i="1"/>
  <c r="V1631" i="1" s="1"/>
  <c r="B1631" i="1" s="1"/>
  <c r="C1633" i="1" l="1"/>
  <c r="P1632" i="1"/>
  <c r="V1632" i="1" s="1"/>
  <c r="B1632" i="1" s="1"/>
  <c r="C1634" i="1" l="1"/>
  <c r="P1633" i="1"/>
  <c r="V1633" i="1" s="1"/>
  <c r="B1633" i="1" s="1"/>
  <c r="C1635" i="1" l="1"/>
  <c r="P1634" i="1"/>
  <c r="V1634" i="1" s="1"/>
  <c r="B1634" i="1" s="1"/>
  <c r="C1636" i="1" l="1"/>
  <c r="P1635" i="1"/>
  <c r="V1635" i="1" s="1"/>
  <c r="B1635" i="1" s="1"/>
  <c r="P1636" i="1" l="1"/>
  <c r="V1636" i="1" s="1"/>
  <c r="B1636" i="1" s="1"/>
  <c r="C1637" i="1"/>
  <c r="C1638" i="1" l="1"/>
  <c r="P1637" i="1"/>
  <c r="V1637" i="1" s="1"/>
  <c r="B1637" i="1" s="1"/>
  <c r="C1639" i="1" l="1"/>
  <c r="P1638" i="1"/>
  <c r="V1638" i="1" s="1"/>
  <c r="B1638" i="1" s="1"/>
  <c r="C1640" i="1" l="1"/>
  <c r="P1639" i="1"/>
  <c r="V1639" i="1" s="1"/>
  <c r="B1639" i="1" s="1"/>
  <c r="C1641" i="1" l="1"/>
  <c r="P1640" i="1"/>
  <c r="V1640" i="1" s="1"/>
  <c r="B1640" i="1" s="1"/>
  <c r="C1642" i="1" l="1"/>
  <c r="P1641" i="1"/>
  <c r="V1641" i="1" s="1"/>
  <c r="B1641" i="1" s="1"/>
  <c r="C1643" i="1" l="1"/>
  <c r="P1642" i="1"/>
  <c r="V1642" i="1" s="1"/>
  <c r="B1642" i="1" s="1"/>
  <c r="C1644" i="1" l="1"/>
  <c r="P1643" i="1"/>
  <c r="V1643" i="1" s="1"/>
  <c r="B1643" i="1" s="1"/>
  <c r="C1645" i="1" l="1"/>
  <c r="P1644" i="1"/>
  <c r="V1644" i="1" s="1"/>
  <c r="B1644" i="1" s="1"/>
  <c r="C1646" i="1" l="1"/>
  <c r="P1645" i="1"/>
  <c r="V1645" i="1" s="1"/>
  <c r="B1645" i="1" s="1"/>
  <c r="C1647" i="1" l="1"/>
  <c r="P1646" i="1"/>
  <c r="V1646" i="1" s="1"/>
  <c r="B1646" i="1" s="1"/>
  <c r="C1648" i="1" l="1"/>
  <c r="P1647" i="1"/>
  <c r="V1647" i="1" s="1"/>
  <c r="B1647" i="1" s="1"/>
  <c r="C1649" i="1" l="1"/>
  <c r="P1648" i="1"/>
  <c r="V1648" i="1" s="1"/>
  <c r="B1648" i="1" s="1"/>
  <c r="C1650" i="1" l="1"/>
  <c r="P1649" i="1"/>
  <c r="V1649" i="1" s="1"/>
  <c r="B1649" i="1" s="1"/>
  <c r="C1651" i="1" l="1"/>
  <c r="P1650" i="1"/>
  <c r="V1650" i="1" s="1"/>
  <c r="B1650" i="1" s="1"/>
  <c r="C1652" i="1" l="1"/>
  <c r="P1651" i="1"/>
  <c r="V1651" i="1" s="1"/>
  <c r="B1651" i="1" s="1"/>
  <c r="C1653" i="1" l="1"/>
  <c r="P1652" i="1"/>
  <c r="V1652" i="1" s="1"/>
  <c r="B1652" i="1" s="1"/>
  <c r="P1653" i="1" l="1"/>
  <c r="V1653" i="1" s="1"/>
  <c r="B1653" i="1" s="1"/>
  <c r="C1654" i="1"/>
  <c r="C1655" i="1" l="1"/>
  <c r="P1655" i="1" s="1"/>
  <c r="P1654" i="1"/>
  <c r="V1654" i="1" s="1"/>
  <c r="B1654" i="1" s="1"/>
  <c r="V1655" i="1" l="1"/>
  <c r="B1655" i="1" s="1"/>
  <c r="S1655" i="1"/>
  <c r="W1655" i="1" l="1"/>
  <c r="C1656" i="1"/>
  <c r="C1657" i="1" l="1"/>
  <c r="P1656" i="1"/>
  <c r="V1656" i="1" s="1"/>
  <c r="B1656" i="1" s="1"/>
  <c r="C1658" i="1" l="1"/>
  <c r="P1657" i="1"/>
  <c r="V1657" i="1" s="1"/>
  <c r="B1657" i="1" s="1"/>
  <c r="C1659" i="1" l="1"/>
  <c r="P1658" i="1"/>
  <c r="V1658" i="1" s="1"/>
  <c r="B1658" i="1" s="1"/>
  <c r="C1660" i="1" l="1"/>
  <c r="P1659" i="1"/>
  <c r="V1659" i="1" s="1"/>
  <c r="B1659" i="1" s="1"/>
  <c r="C1661" i="1" l="1"/>
  <c r="P1660" i="1"/>
  <c r="V1660" i="1" s="1"/>
  <c r="B1660" i="1" s="1"/>
  <c r="P1661" i="1" l="1"/>
  <c r="V1661" i="1" s="1"/>
  <c r="B1661" i="1" s="1"/>
  <c r="C1662" i="1"/>
  <c r="P1662" i="1" l="1"/>
  <c r="V1662" i="1" s="1"/>
  <c r="B1662" i="1" s="1"/>
  <c r="C1663" i="1"/>
  <c r="C1664" i="1" l="1"/>
  <c r="P1663" i="1"/>
  <c r="V1663" i="1" s="1"/>
  <c r="B1663" i="1" s="1"/>
  <c r="C1665" i="1" l="1"/>
  <c r="P1664" i="1"/>
  <c r="V1664" i="1" s="1"/>
  <c r="B1664" i="1" s="1"/>
  <c r="C1666" i="1" l="1"/>
  <c r="P1665" i="1"/>
  <c r="V1665" i="1" s="1"/>
  <c r="B1665" i="1" s="1"/>
  <c r="C1667" i="1" l="1"/>
  <c r="P1666" i="1"/>
  <c r="V1666" i="1" s="1"/>
  <c r="B1666" i="1" s="1"/>
  <c r="C1668" i="1" l="1"/>
  <c r="P1667" i="1"/>
  <c r="V1667" i="1" s="1"/>
  <c r="B1667" i="1" s="1"/>
  <c r="C1669" i="1" l="1"/>
  <c r="P1668" i="1"/>
  <c r="V1668" i="1" s="1"/>
  <c r="B1668" i="1" s="1"/>
  <c r="C1670" i="1" l="1"/>
  <c r="P1669" i="1"/>
  <c r="V1669" i="1" s="1"/>
  <c r="B1669" i="1" s="1"/>
  <c r="C1671" i="1" l="1"/>
  <c r="P1670" i="1"/>
  <c r="V1670" i="1" s="1"/>
  <c r="B1670" i="1" s="1"/>
  <c r="C1672" i="1" l="1"/>
  <c r="P1671" i="1"/>
  <c r="V1671" i="1" s="1"/>
  <c r="B1671" i="1" s="1"/>
  <c r="P1672" i="1" l="1"/>
  <c r="V1672" i="1" s="1"/>
  <c r="B1672" i="1" s="1"/>
  <c r="C1673" i="1"/>
  <c r="C1674" i="1" l="1"/>
  <c r="P1673" i="1"/>
  <c r="V1673" i="1" s="1"/>
  <c r="B1673" i="1" s="1"/>
  <c r="C1675" i="1" l="1"/>
  <c r="P1674" i="1"/>
  <c r="V1674" i="1" s="1"/>
  <c r="B1674" i="1" s="1"/>
  <c r="C1676" i="1" l="1"/>
  <c r="P1675" i="1"/>
  <c r="V1675" i="1" s="1"/>
  <c r="B1675" i="1" s="1"/>
  <c r="P1676" i="1" l="1"/>
  <c r="V1676" i="1" s="1"/>
  <c r="B1676" i="1" s="1"/>
  <c r="C1677" i="1"/>
  <c r="C1678" i="1" l="1"/>
  <c r="P1677" i="1"/>
  <c r="V1677" i="1" s="1"/>
  <c r="B1677" i="1" s="1"/>
  <c r="C1679" i="1" l="1"/>
  <c r="P1678" i="1"/>
  <c r="V1678" i="1" s="1"/>
  <c r="B1678" i="1" s="1"/>
  <c r="C1680" i="1" l="1"/>
  <c r="P1679" i="1"/>
  <c r="V1679" i="1" s="1"/>
  <c r="B1679" i="1" s="1"/>
  <c r="C1681" i="1" l="1"/>
  <c r="P1680" i="1"/>
  <c r="V1680" i="1" s="1"/>
  <c r="B1680" i="1" s="1"/>
  <c r="P1681" i="1" l="1"/>
  <c r="V1681" i="1" s="1"/>
  <c r="B1681" i="1" s="1"/>
  <c r="C1682" i="1"/>
  <c r="C1683" i="1" l="1"/>
  <c r="P1682" i="1"/>
  <c r="V1682" i="1" s="1"/>
  <c r="B1682" i="1" s="1"/>
  <c r="C1684" i="1" l="1"/>
  <c r="P1683" i="1"/>
  <c r="V1683" i="1" s="1"/>
  <c r="B1683" i="1" s="1"/>
  <c r="C1685" i="1" l="1"/>
  <c r="P1685" i="1" s="1"/>
  <c r="P1684" i="1"/>
  <c r="V1684" i="1" s="1"/>
  <c r="B1684" i="1" s="1"/>
  <c r="V1685" i="1" l="1"/>
  <c r="B1685" i="1" s="1"/>
  <c r="S1685" i="1"/>
  <c r="W1685" i="1" l="1"/>
  <c r="C1686" i="1"/>
  <c r="C1687" i="1" s="1"/>
  <c r="P1686" i="1" l="1"/>
  <c r="V1686" i="1" s="1"/>
  <c r="B1686" i="1" s="1"/>
  <c r="C1688" i="1"/>
  <c r="P1687" i="1"/>
  <c r="V1687" i="1" s="1"/>
  <c r="B1687" i="1" s="1"/>
  <c r="C1689" i="1" l="1"/>
  <c r="P1688" i="1"/>
  <c r="V1688" i="1" s="1"/>
  <c r="B1688" i="1" s="1"/>
  <c r="C1690" i="1" l="1"/>
  <c r="P1689" i="1"/>
  <c r="V1689" i="1" s="1"/>
  <c r="B1689" i="1" s="1"/>
  <c r="C1691" i="1" l="1"/>
  <c r="P1690" i="1"/>
  <c r="V1690" i="1" s="1"/>
  <c r="B1690" i="1" s="1"/>
  <c r="C1692" i="1" l="1"/>
  <c r="P1691" i="1"/>
  <c r="V1691" i="1" s="1"/>
  <c r="B1691" i="1" s="1"/>
  <c r="C1693" i="1" l="1"/>
  <c r="P1692" i="1"/>
  <c r="V1692" i="1" s="1"/>
  <c r="B1692" i="1" s="1"/>
  <c r="C1694" i="1" l="1"/>
  <c r="P1693" i="1"/>
  <c r="V1693" i="1" s="1"/>
  <c r="B1693" i="1" s="1"/>
  <c r="C1695" i="1" l="1"/>
  <c r="P1694" i="1"/>
  <c r="V1694" i="1" s="1"/>
  <c r="B1694" i="1" s="1"/>
  <c r="C1696" i="1" l="1"/>
  <c r="P1695" i="1"/>
  <c r="V1695" i="1" s="1"/>
  <c r="B1695" i="1" s="1"/>
  <c r="C1697" i="1" l="1"/>
  <c r="P1696" i="1"/>
  <c r="V1696" i="1" s="1"/>
  <c r="B1696" i="1" s="1"/>
  <c r="C1698" i="1" l="1"/>
  <c r="P1697" i="1"/>
  <c r="V1697" i="1" s="1"/>
  <c r="B1697" i="1" s="1"/>
  <c r="C1699" i="1" l="1"/>
  <c r="P1698" i="1"/>
  <c r="V1698" i="1" s="1"/>
  <c r="B1698" i="1" s="1"/>
  <c r="C1700" i="1" l="1"/>
  <c r="P1699" i="1"/>
  <c r="V1699" i="1" s="1"/>
  <c r="B1699" i="1" s="1"/>
  <c r="C1701" i="1" l="1"/>
  <c r="P1700" i="1"/>
  <c r="V1700" i="1" s="1"/>
  <c r="B1700" i="1" s="1"/>
  <c r="C1702" i="1" l="1"/>
  <c r="P1701" i="1"/>
  <c r="V1701" i="1" s="1"/>
  <c r="B1701" i="1" s="1"/>
  <c r="C1703" i="1" l="1"/>
  <c r="P1702" i="1"/>
  <c r="V1702" i="1" s="1"/>
  <c r="B1702" i="1" s="1"/>
  <c r="C1704" i="1" l="1"/>
  <c r="P1703" i="1"/>
  <c r="V1703" i="1" s="1"/>
  <c r="B1703" i="1" s="1"/>
  <c r="C1705" i="1" l="1"/>
  <c r="P1704" i="1"/>
  <c r="V1704" i="1" s="1"/>
  <c r="B1704" i="1" s="1"/>
  <c r="C1706" i="1" l="1"/>
  <c r="P1705" i="1"/>
  <c r="V1705" i="1" s="1"/>
  <c r="B1705" i="1" s="1"/>
  <c r="C1707" i="1" l="1"/>
  <c r="P1706" i="1"/>
  <c r="V1706" i="1" s="1"/>
  <c r="B1706" i="1" s="1"/>
  <c r="C1708" i="1" l="1"/>
  <c r="P1707" i="1"/>
  <c r="V1707" i="1" s="1"/>
  <c r="B1707" i="1" s="1"/>
  <c r="C1709" i="1" l="1"/>
  <c r="P1708" i="1"/>
  <c r="V1708" i="1" s="1"/>
  <c r="B1708" i="1" s="1"/>
  <c r="C1710" i="1" l="1"/>
  <c r="P1709" i="1"/>
  <c r="V1709" i="1" s="1"/>
  <c r="B1709" i="1" s="1"/>
  <c r="C1711" i="1" l="1"/>
  <c r="P1710" i="1"/>
  <c r="V1710" i="1" s="1"/>
  <c r="B1710" i="1" s="1"/>
  <c r="C1712" i="1" l="1"/>
  <c r="P1711" i="1"/>
  <c r="V1711" i="1" s="1"/>
  <c r="B1711" i="1" s="1"/>
  <c r="C1713" i="1" l="1"/>
  <c r="P1712" i="1"/>
  <c r="V1712" i="1" s="1"/>
  <c r="B1712" i="1" s="1"/>
  <c r="C1714" i="1" l="1"/>
  <c r="P1713" i="1"/>
  <c r="V1713" i="1" s="1"/>
  <c r="B1713" i="1" s="1"/>
  <c r="C1715" i="1" l="1"/>
  <c r="P1714" i="1"/>
  <c r="V1714" i="1" s="1"/>
  <c r="B1714" i="1" s="1"/>
  <c r="C1716" i="1" l="1"/>
  <c r="P1716" i="1" s="1"/>
  <c r="P1715" i="1"/>
  <c r="V1715" i="1" s="1"/>
  <c r="B1715" i="1" s="1"/>
  <c r="S1716" i="1" l="1"/>
  <c r="C1717" i="1" s="1"/>
  <c r="V1716" i="1"/>
  <c r="B1716" i="1" s="1"/>
  <c r="C1718" i="1" l="1"/>
  <c r="P1717" i="1"/>
  <c r="V1717" i="1" s="1"/>
  <c r="B1717" i="1" s="1"/>
  <c r="W1716" i="1"/>
  <c r="C1719" i="1" l="1"/>
  <c r="P1718" i="1"/>
  <c r="V1718" i="1" s="1"/>
  <c r="B1718" i="1" s="1"/>
  <c r="C1720" i="1" l="1"/>
  <c r="P1719" i="1"/>
  <c r="V1719" i="1" s="1"/>
  <c r="B1719" i="1" s="1"/>
  <c r="P1720" i="1" l="1"/>
  <c r="V1720" i="1" s="1"/>
  <c r="B1720" i="1" s="1"/>
  <c r="C1721" i="1"/>
  <c r="C1722" i="1" l="1"/>
  <c r="P1721" i="1"/>
  <c r="V1721" i="1" s="1"/>
  <c r="B1721" i="1" s="1"/>
  <c r="C1723" i="1" l="1"/>
  <c r="P1722" i="1"/>
  <c r="V1722" i="1" s="1"/>
  <c r="B1722" i="1" s="1"/>
  <c r="C1724" i="1" l="1"/>
  <c r="P1723" i="1"/>
  <c r="V1723" i="1" s="1"/>
  <c r="B1723" i="1" s="1"/>
  <c r="C1725" i="1" l="1"/>
  <c r="P1724" i="1"/>
  <c r="V1724" i="1" s="1"/>
  <c r="B1724" i="1" s="1"/>
  <c r="C1726" i="1" l="1"/>
  <c r="P1725" i="1"/>
  <c r="V1725" i="1" s="1"/>
  <c r="B1725" i="1" s="1"/>
  <c r="C1727" i="1" l="1"/>
  <c r="P1726" i="1"/>
  <c r="V1726" i="1" s="1"/>
  <c r="B1726" i="1" s="1"/>
  <c r="C1728" i="1" l="1"/>
  <c r="P1727" i="1"/>
  <c r="V1727" i="1" s="1"/>
  <c r="B1727" i="1" s="1"/>
  <c r="C1729" i="1" l="1"/>
  <c r="P1728" i="1"/>
  <c r="V1728" i="1" s="1"/>
  <c r="B1728" i="1" s="1"/>
  <c r="C1730" i="1" l="1"/>
  <c r="P1729" i="1"/>
  <c r="V1729" i="1" s="1"/>
  <c r="B1729" i="1" s="1"/>
  <c r="P1730" i="1" l="1"/>
  <c r="V1730" i="1" s="1"/>
  <c r="B1730" i="1" s="1"/>
  <c r="C1731" i="1"/>
  <c r="C1732" i="1" l="1"/>
  <c r="P1731" i="1"/>
  <c r="V1731" i="1" s="1"/>
  <c r="B1731" i="1" s="1"/>
  <c r="C1733" i="1" l="1"/>
  <c r="P1732" i="1"/>
  <c r="V1732" i="1" s="1"/>
  <c r="B1732" i="1" s="1"/>
  <c r="C1734" i="1" l="1"/>
  <c r="P1733" i="1"/>
  <c r="V1733" i="1" s="1"/>
  <c r="B1733" i="1" s="1"/>
  <c r="C1735" i="1" l="1"/>
  <c r="P1734" i="1"/>
  <c r="V1734" i="1" s="1"/>
  <c r="B1734" i="1" s="1"/>
  <c r="C1736" i="1" l="1"/>
  <c r="P1735" i="1"/>
  <c r="V1735" i="1" s="1"/>
  <c r="B1735" i="1" s="1"/>
  <c r="C1737" i="1" l="1"/>
  <c r="P1736" i="1"/>
  <c r="V1736" i="1" s="1"/>
  <c r="B1736" i="1" s="1"/>
  <c r="C1738" i="1" l="1"/>
  <c r="P1737" i="1"/>
  <c r="V1737" i="1" s="1"/>
  <c r="B1737" i="1" s="1"/>
  <c r="C1739" i="1" l="1"/>
  <c r="P1738" i="1"/>
  <c r="V1738" i="1" s="1"/>
  <c r="B1738" i="1" s="1"/>
  <c r="C1740" i="1" l="1"/>
  <c r="P1739" i="1"/>
  <c r="V1739" i="1" s="1"/>
  <c r="B1739" i="1" s="1"/>
  <c r="C1741" i="1" l="1"/>
  <c r="P1740" i="1"/>
  <c r="V1740" i="1" s="1"/>
  <c r="B1740" i="1" s="1"/>
  <c r="C1742" i="1" l="1"/>
  <c r="P1741" i="1"/>
  <c r="V1741" i="1" s="1"/>
  <c r="B1741" i="1" s="1"/>
  <c r="C1743" i="1" l="1"/>
  <c r="P1742" i="1"/>
  <c r="V1742" i="1" s="1"/>
  <c r="B1742" i="1" s="1"/>
  <c r="C1744" i="1" l="1"/>
  <c r="P1743" i="1"/>
  <c r="V1743" i="1" s="1"/>
  <c r="B1743" i="1" s="1"/>
  <c r="P1744" i="1" l="1"/>
  <c r="V1744" i="1" s="1"/>
  <c r="B1744" i="1" s="1"/>
  <c r="C1745" i="1"/>
  <c r="C1746" i="1" l="1"/>
  <c r="P1745" i="1"/>
  <c r="V1745" i="1" s="1"/>
  <c r="B1745" i="1" s="1"/>
  <c r="C1747" i="1" l="1"/>
  <c r="P1747" i="1" s="1"/>
  <c r="P1746" i="1"/>
  <c r="V1746" i="1" s="1"/>
  <c r="B1746" i="1" s="1"/>
  <c r="V1747" i="1" l="1"/>
  <c r="B1747" i="1" s="1"/>
  <c r="S1747" i="1"/>
  <c r="W1747" i="1" l="1"/>
  <c r="C1748" i="1"/>
  <c r="P1748" i="1" l="1"/>
  <c r="V1748" i="1" s="1"/>
  <c r="B1748" i="1" s="1"/>
  <c r="C1749" i="1"/>
  <c r="C1750" i="1" l="1"/>
  <c r="P1749" i="1"/>
  <c r="V1749" i="1" s="1"/>
  <c r="B1749" i="1" s="1"/>
  <c r="C1751" i="1" l="1"/>
  <c r="P1750" i="1"/>
  <c r="V1750" i="1" s="1"/>
  <c r="B1750" i="1" s="1"/>
  <c r="P1751" i="1" l="1"/>
  <c r="V1751" i="1" s="1"/>
  <c r="B1751" i="1" s="1"/>
  <c r="C1752" i="1"/>
  <c r="C1753" i="1" l="1"/>
  <c r="P1752" i="1"/>
  <c r="V1752" i="1" s="1"/>
  <c r="B1752" i="1" s="1"/>
  <c r="C1754" i="1" l="1"/>
  <c r="P1753" i="1"/>
  <c r="V1753" i="1" s="1"/>
  <c r="B1753" i="1" s="1"/>
  <c r="C1755" i="1" l="1"/>
  <c r="P1754" i="1"/>
  <c r="V1754" i="1" s="1"/>
  <c r="B1754" i="1" s="1"/>
  <c r="C1756" i="1" l="1"/>
  <c r="P1755" i="1"/>
  <c r="V1755" i="1" s="1"/>
  <c r="B1755" i="1" s="1"/>
  <c r="C1757" i="1" l="1"/>
  <c r="P1756" i="1"/>
  <c r="V1756" i="1" s="1"/>
  <c r="B1756" i="1" s="1"/>
  <c r="C1758" i="1" l="1"/>
  <c r="P1757" i="1"/>
  <c r="V1757" i="1" s="1"/>
  <c r="B1757" i="1" s="1"/>
  <c r="C1759" i="1" l="1"/>
  <c r="P1758" i="1"/>
  <c r="V1758" i="1" s="1"/>
  <c r="B1758" i="1" s="1"/>
  <c r="C1760" i="1" l="1"/>
  <c r="P1759" i="1"/>
  <c r="V1759" i="1" s="1"/>
  <c r="B1759" i="1" s="1"/>
  <c r="C1761" i="1" l="1"/>
  <c r="P1760" i="1"/>
  <c r="V1760" i="1" s="1"/>
  <c r="B1760" i="1" s="1"/>
  <c r="C1762" i="1" l="1"/>
  <c r="P1761" i="1"/>
  <c r="V1761" i="1" s="1"/>
  <c r="B1761" i="1" s="1"/>
  <c r="C1763" i="1" l="1"/>
  <c r="P1762" i="1"/>
  <c r="V1762" i="1" s="1"/>
  <c r="B1762" i="1" s="1"/>
  <c r="C1764" i="1" l="1"/>
  <c r="P1763" i="1"/>
  <c r="V1763" i="1" s="1"/>
  <c r="B1763" i="1" s="1"/>
  <c r="C1765" i="1" l="1"/>
  <c r="P1764" i="1"/>
  <c r="V1764" i="1" s="1"/>
  <c r="B1764" i="1" s="1"/>
  <c r="C1766" i="1" l="1"/>
  <c r="P1765" i="1"/>
  <c r="V1765" i="1" s="1"/>
  <c r="B1765" i="1" s="1"/>
  <c r="C1767" i="1" l="1"/>
  <c r="P1766" i="1"/>
  <c r="V1766" i="1" s="1"/>
  <c r="B1766" i="1" s="1"/>
  <c r="C1768" i="1" l="1"/>
  <c r="P1767" i="1"/>
  <c r="V1767" i="1" s="1"/>
  <c r="B1767" i="1" s="1"/>
  <c r="C1769" i="1" l="1"/>
  <c r="P1768" i="1"/>
  <c r="V1768" i="1" s="1"/>
  <c r="B1768" i="1" s="1"/>
  <c r="C1770" i="1" l="1"/>
  <c r="P1769" i="1"/>
  <c r="V1769" i="1" s="1"/>
  <c r="B1769" i="1" s="1"/>
  <c r="C1771" i="1" l="1"/>
  <c r="P1770" i="1"/>
  <c r="V1770" i="1" s="1"/>
  <c r="B1770" i="1" s="1"/>
  <c r="C1772" i="1" l="1"/>
  <c r="P1771" i="1"/>
  <c r="V1771" i="1" s="1"/>
  <c r="B1771" i="1" s="1"/>
  <c r="C1773" i="1" l="1"/>
  <c r="P1772" i="1"/>
  <c r="V1772" i="1" s="1"/>
  <c r="B1772" i="1" s="1"/>
  <c r="C1774" i="1" l="1"/>
  <c r="P1773" i="1"/>
  <c r="V1773" i="1" s="1"/>
  <c r="B1773" i="1" s="1"/>
  <c r="C1775" i="1" l="1"/>
  <c r="P1774" i="1"/>
  <c r="V1774" i="1" s="1"/>
  <c r="B1774" i="1" s="1"/>
  <c r="C1776" i="1" l="1"/>
  <c r="P1775" i="1"/>
  <c r="V1775" i="1" s="1"/>
  <c r="B1775" i="1" s="1"/>
  <c r="C1777" i="1" l="1"/>
  <c r="P1777" i="1" s="1"/>
  <c r="P1776" i="1"/>
  <c r="V1776" i="1" s="1"/>
  <c r="B1776" i="1" s="1"/>
  <c r="V1777" i="1" l="1"/>
  <c r="B1777" i="1" s="1"/>
  <c r="S1777" i="1"/>
  <c r="W1777" i="1" l="1"/>
  <c r="C1778" i="1"/>
  <c r="C1779" i="1" l="1"/>
  <c r="P1778" i="1"/>
  <c r="V1778" i="1" s="1"/>
  <c r="B1778" i="1" s="1"/>
  <c r="C1780" i="1" l="1"/>
  <c r="P1779" i="1"/>
  <c r="V1779" i="1" s="1"/>
  <c r="B1779" i="1" s="1"/>
  <c r="C1781" i="1" l="1"/>
  <c r="P1780" i="1"/>
  <c r="V1780" i="1" s="1"/>
  <c r="B1780" i="1" s="1"/>
  <c r="P1781" i="1" l="1"/>
  <c r="V1781" i="1" s="1"/>
  <c r="B1781" i="1" s="1"/>
  <c r="C1782" i="1"/>
  <c r="P1782" i="1" l="1"/>
  <c r="V1782" i="1" s="1"/>
  <c r="B1782" i="1" s="1"/>
  <c r="C1783" i="1"/>
  <c r="C1784" i="1" l="1"/>
  <c r="P1783" i="1"/>
  <c r="V1783" i="1" s="1"/>
  <c r="B1783" i="1" s="1"/>
  <c r="C1785" i="1" l="1"/>
  <c r="P1784" i="1"/>
  <c r="V1784" i="1" s="1"/>
  <c r="B1784" i="1" s="1"/>
  <c r="C1786" i="1" l="1"/>
  <c r="P1785" i="1"/>
  <c r="V1785" i="1" s="1"/>
  <c r="B1785" i="1" s="1"/>
  <c r="C1787" i="1" l="1"/>
  <c r="P1786" i="1"/>
  <c r="V1786" i="1" s="1"/>
  <c r="B1786" i="1" s="1"/>
  <c r="C1788" i="1" l="1"/>
  <c r="P1787" i="1"/>
  <c r="V1787" i="1" s="1"/>
  <c r="B1787" i="1" s="1"/>
  <c r="C1789" i="1" l="1"/>
  <c r="P1788" i="1"/>
  <c r="V1788" i="1" s="1"/>
  <c r="B1788" i="1" s="1"/>
  <c r="C1790" i="1" l="1"/>
  <c r="P1789" i="1"/>
  <c r="V1789" i="1" s="1"/>
  <c r="B1789" i="1" s="1"/>
  <c r="C1791" i="1" l="1"/>
  <c r="P1790" i="1"/>
  <c r="V1790" i="1" s="1"/>
  <c r="B1790" i="1" s="1"/>
  <c r="C1792" i="1" l="1"/>
  <c r="P1791" i="1"/>
  <c r="V1791" i="1" s="1"/>
  <c r="B1791" i="1" s="1"/>
  <c r="C1793" i="1" l="1"/>
  <c r="P1792" i="1"/>
  <c r="V1792" i="1" s="1"/>
  <c r="B1792" i="1" s="1"/>
  <c r="C1794" i="1" l="1"/>
  <c r="P1793" i="1"/>
  <c r="V1793" i="1" s="1"/>
  <c r="B1793" i="1" s="1"/>
  <c r="C1795" i="1" l="1"/>
  <c r="P1794" i="1"/>
  <c r="V1794" i="1" s="1"/>
  <c r="B1794" i="1" s="1"/>
  <c r="C1796" i="1" l="1"/>
  <c r="P1795" i="1"/>
  <c r="V1795" i="1" s="1"/>
  <c r="B1795" i="1" s="1"/>
  <c r="P1796" i="1" l="1"/>
  <c r="V1796" i="1" s="1"/>
  <c r="B1796" i="1" s="1"/>
  <c r="C1797" i="1"/>
  <c r="C1798" i="1" l="1"/>
  <c r="P1797" i="1"/>
  <c r="V1797" i="1" s="1"/>
  <c r="B1797" i="1" s="1"/>
  <c r="C1799" i="1" l="1"/>
  <c r="P1798" i="1"/>
  <c r="V1798" i="1" s="1"/>
  <c r="B1798" i="1" s="1"/>
  <c r="C1800" i="1" l="1"/>
  <c r="P1799" i="1"/>
  <c r="V1799" i="1" s="1"/>
  <c r="B1799" i="1" s="1"/>
  <c r="C1801" i="1" l="1"/>
  <c r="P1800" i="1"/>
  <c r="V1800" i="1" s="1"/>
  <c r="B1800" i="1" s="1"/>
  <c r="C1802" i="1" l="1"/>
  <c r="P1801" i="1"/>
  <c r="V1801" i="1" s="1"/>
  <c r="B1801" i="1" s="1"/>
  <c r="C1803" i="1" l="1"/>
  <c r="P1802" i="1"/>
  <c r="V1802" i="1" s="1"/>
  <c r="B1802" i="1" s="1"/>
  <c r="C1804" i="1" l="1"/>
  <c r="P1803" i="1"/>
  <c r="V1803" i="1" s="1"/>
  <c r="B1803" i="1" s="1"/>
  <c r="C1805" i="1" l="1"/>
  <c r="P1804" i="1"/>
  <c r="V1804" i="1" s="1"/>
  <c r="B1804" i="1" s="1"/>
  <c r="C1806" i="1" l="1"/>
  <c r="P1805" i="1"/>
  <c r="V1805" i="1" s="1"/>
  <c r="B1805" i="1" s="1"/>
  <c r="C1807" i="1" l="1"/>
  <c r="P1806" i="1"/>
  <c r="V1806" i="1" s="1"/>
  <c r="B1806" i="1" s="1"/>
  <c r="C1808" i="1" l="1"/>
  <c r="P1808" i="1" s="1"/>
  <c r="P1807" i="1"/>
  <c r="V1807" i="1" s="1"/>
  <c r="B1807" i="1" s="1"/>
  <c r="S1808" i="1" l="1"/>
  <c r="C1809" i="1" s="1"/>
  <c r="V1808" i="1"/>
  <c r="B1808" i="1" s="1"/>
  <c r="P1809" i="1" l="1"/>
  <c r="V1809" i="1" s="1"/>
  <c r="B1809" i="1" s="1"/>
  <c r="C1810" i="1"/>
  <c r="W1808" i="1"/>
  <c r="C1811" i="1" l="1"/>
  <c r="P1810" i="1"/>
  <c r="V1810" i="1" s="1"/>
  <c r="B1810" i="1" s="1"/>
  <c r="P1811" i="1" l="1"/>
  <c r="V1811" i="1" s="1"/>
  <c r="B1811" i="1" s="1"/>
  <c r="C1812" i="1"/>
  <c r="P1812" i="1" l="1"/>
  <c r="V1812" i="1" s="1"/>
  <c r="B1812" i="1" s="1"/>
  <c r="C1813" i="1"/>
  <c r="C1814" i="1" l="1"/>
  <c r="P1813" i="1"/>
  <c r="V1813" i="1" s="1"/>
  <c r="B1813" i="1" s="1"/>
  <c r="P1814" i="1" l="1"/>
  <c r="V1814" i="1" s="1"/>
  <c r="B1814" i="1" s="1"/>
  <c r="C1815" i="1"/>
  <c r="C1816" i="1" l="1"/>
  <c r="P1815" i="1"/>
  <c r="V1815" i="1" s="1"/>
  <c r="B1815" i="1" s="1"/>
  <c r="C1817" i="1" l="1"/>
  <c r="P1816" i="1"/>
  <c r="V1816" i="1" s="1"/>
  <c r="B1816" i="1" s="1"/>
  <c r="P1817" i="1" l="1"/>
  <c r="V1817" i="1" s="1"/>
  <c r="B1817" i="1" s="1"/>
  <c r="C1818" i="1"/>
  <c r="C1819" i="1" l="1"/>
  <c r="P1818" i="1"/>
  <c r="V1818" i="1" s="1"/>
  <c r="B1818" i="1" s="1"/>
  <c r="C1820" i="1" l="1"/>
  <c r="P1819" i="1"/>
  <c r="V1819" i="1" s="1"/>
  <c r="B1819" i="1" s="1"/>
  <c r="C1821" i="1" l="1"/>
  <c r="P1820" i="1"/>
  <c r="V1820" i="1" s="1"/>
  <c r="B1820" i="1" s="1"/>
  <c r="C1822" i="1" l="1"/>
  <c r="P1821" i="1"/>
  <c r="V1821" i="1" s="1"/>
  <c r="B1821" i="1" s="1"/>
  <c r="C1823" i="1" l="1"/>
  <c r="P1822" i="1"/>
  <c r="V1822" i="1" s="1"/>
  <c r="B1822" i="1" s="1"/>
  <c r="C1824" i="1" l="1"/>
  <c r="P1823" i="1"/>
  <c r="V1823" i="1" s="1"/>
  <c r="B1823" i="1" s="1"/>
  <c r="C1825" i="1" l="1"/>
  <c r="P1824" i="1"/>
  <c r="V1824" i="1" s="1"/>
  <c r="B1824" i="1" s="1"/>
  <c r="C1826" i="1" l="1"/>
  <c r="P1825" i="1"/>
  <c r="V1825" i="1" s="1"/>
  <c r="B1825" i="1" s="1"/>
  <c r="C1827" i="1" l="1"/>
  <c r="P1826" i="1"/>
  <c r="V1826" i="1" s="1"/>
  <c r="B1826" i="1" s="1"/>
  <c r="C1828" i="1" l="1"/>
  <c r="P1827" i="1"/>
  <c r="V1827" i="1" s="1"/>
  <c r="B1827" i="1" s="1"/>
  <c r="C1829" i="1" l="1"/>
  <c r="P1828" i="1"/>
  <c r="V1828" i="1" s="1"/>
  <c r="B1828" i="1" s="1"/>
  <c r="C1830" i="1" l="1"/>
  <c r="P1829" i="1"/>
  <c r="V1829" i="1" s="1"/>
  <c r="B1829" i="1" s="1"/>
  <c r="C1831" i="1" l="1"/>
  <c r="P1830" i="1"/>
  <c r="V1830" i="1" s="1"/>
  <c r="B1830" i="1" s="1"/>
  <c r="C1832" i="1" l="1"/>
  <c r="P1831" i="1"/>
  <c r="V1831" i="1" s="1"/>
  <c r="B1831" i="1" s="1"/>
  <c r="C1833" i="1" l="1"/>
  <c r="P1832" i="1"/>
  <c r="V1832" i="1" s="1"/>
  <c r="B1832" i="1" s="1"/>
  <c r="C1834" i="1" l="1"/>
  <c r="P1833" i="1"/>
  <c r="V1833" i="1" s="1"/>
  <c r="B1833" i="1" s="1"/>
  <c r="C1835" i="1" l="1"/>
  <c r="P1834" i="1"/>
  <c r="V1834" i="1" s="1"/>
  <c r="B1834" i="1" s="1"/>
  <c r="C1836" i="1" l="1"/>
  <c r="P1835" i="1"/>
  <c r="V1835" i="1" s="1"/>
  <c r="B1835" i="1" s="1"/>
  <c r="C1837" i="1" l="1"/>
  <c r="P1836" i="1"/>
  <c r="V1836" i="1" s="1"/>
  <c r="B1836" i="1" s="1"/>
  <c r="C1838" i="1" l="1"/>
  <c r="P1838" i="1" s="1"/>
  <c r="P1837" i="1"/>
  <c r="V1837" i="1" s="1"/>
  <c r="B1837" i="1" s="1"/>
  <c r="V1838" i="1" l="1"/>
  <c r="B1838" i="1" s="1"/>
  <c r="S1838" i="1"/>
  <c r="W1838" i="1" l="1"/>
  <c r="C1839" i="1"/>
  <c r="C1840" i="1" l="1"/>
  <c r="P1839" i="1"/>
  <c r="V1839" i="1" s="1"/>
  <c r="B1839" i="1" s="1"/>
  <c r="C1841" i="1" l="1"/>
  <c r="P1840" i="1"/>
  <c r="V1840" i="1" s="1"/>
  <c r="B1840" i="1" s="1"/>
  <c r="P1841" i="1" l="1"/>
  <c r="V1841" i="1" s="1"/>
  <c r="B1841" i="1" s="1"/>
  <c r="C1842" i="1"/>
  <c r="P1842" i="1" l="1"/>
  <c r="V1842" i="1" s="1"/>
  <c r="B1842" i="1" s="1"/>
  <c r="C1843" i="1"/>
  <c r="C1844" i="1" l="1"/>
  <c r="P1843" i="1"/>
  <c r="V1843" i="1" s="1"/>
  <c r="B1843" i="1" s="1"/>
  <c r="C1845" i="1" l="1"/>
  <c r="P1844" i="1"/>
  <c r="V1844" i="1" s="1"/>
  <c r="B1844" i="1" s="1"/>
  <c r="C1846" i="1" l="1"/>
  <c r="P1845" i="1"/>
  <c r="V1845" i="1" s="1"/>
  <c r="B1845" i="1" s="1"/>
  <c r="C1847" i="1" l="1"/>
  <c r="P1846" i="1"/>
  <c r="V1846" i="1" s="1"/>
  <c r="B1846" i="1" s="1"/>
  <c r="P1847" i="1" l="1"/>
  <c r="V1847" i="1" s="1"/>
  <c r="B1847" i="1" s="1"/>
  <c r="C1848" i="1"/>
  <c r="P1848" i="1" l="1"/>
  <c r="V1848" i="1" s="1"/>
  <c r="B1848" i="1" s="1"/>
  <c r="C1849" i="1"/>
  <c r="C1850" i="1" l="1"/>
  <c r="P1849" i="1"/>
  <c r="V1849" i="1" s="1"/>
  <c r="B1849" i="1" s="1"/>
  <c r="C1851" i="1" l="1"/>
  <c r="P1850" i="1"/>
  <c r="V1850" i="1" s="1"/>
  <c r="B1850" i="1" s="1"/>
  <c r="C1852" i="1" l="1"/>
  <c r="P1851" i="1"/>
  <c r="V1851" i="1" s="1"/>
  <c r="B1851" i="1" s="1"/>
  <c r="C1853" i="1" l="1"/>
  <c r="P1852" i="1"/>
  <c r="V1852" i="1" s="1"/>
  <c r="B1852" i="1" s="1"/>
  <c r="C1854" i="1" l="1"/>
  <c r="P1853" i="1"/>
  <c r="V1853" i="1" s="1"/>
  <c r="B1853" i="1" s="1"/>
  <c r="C1855" i="1" l="1"/>
  <c r="P1854" i="1"/>
  <c r="V1854" i="1" s="1"/>
  <c r="B1854" i="1" s="1"/>
  <c r="C1856" i="1" l="1"/>
  <c r="P1855" i="1"/>
  <c r="V1855" i="1" s="1"/>
  <c r="B1855" i="1" s="1"/>
  <c r="C1857" i="1" l="1"/>
  <c r="P1856" i="1"/>
  <c r="V1856" i="1" s="1"/>
  <c r="B1856" i="1" s="1"/>
  <c r="C1858" i="1" l="1"/>
  <c r="P1857" i="1"/>
  <c r="V1857" i="1" s="1"/>
  <c r="B1857" i="1" s="1"/>
  <c r="P1858" i="1" l="1"/>
  <c r="V1858" i="1" s="1"/>
  <c r="B1858" i="1" s="1"/>
  <c r="C1859" i="1"/>
  <c r="C1860" i="1" l="1"/>
  <c r="P1859" i="1"/>
  <c r="V1859" i="1" s="1"/>
  <c r="B1859" i="1" s="1"/>
  <c r="C1861" i="1" l="1"/>
  <c r="P1860" i="1"/>
  <c r="V1860" i="1" s="1"/>
  <c r="B1860" i="1" s="1"/>
  <c r="C1862" i="1" l="1"/>
  <c r="P1861" i="1"/>
  <c r="V1861" i="1" s="1"/>
  <c r="B1861" i="1" s="1"/>
  <c r="P1862" i="1" l="1"/>
  <c r="V1862" i="1" s="1"/>
  <c r="B1862" i="1" s="1"/>
  <c r="C1863" i="1"/>
  <c r="C1864" i="1" l="1"/>
  <c r="P1863" i="1"/>
  <c r="V1863" i="1" s="1"/>
  <c r="B1863" i="1" s="1"/>
  <c r="P1864" i="1" l="1"/>
  <c r="V1864" i="1" s="1"/>
  <c r="B1864" i="1" s="1"/>
  <c r="C1865" i="1"/>
  <c r="C1866" i="1" l="1"/>
  <c r="P1865" i="1"/>
  <c r="V1865" i="1" s="1"/>
  <c r="B1865" i="1" s="1"/>
  <c r="C1867" i="1" l="1"/>
  <c r="P1866" i="1"/>
  <c r="V1866" i="1" s="1"/>
  <c r="B1866" i="1" s="1"/>
  <c r="C1868" i="1" l="1"/>
  <c r="P1867" i="1"/>
  <c r="V1867" i="1" s="1"/>
  <c r="B1867" i="1" s="1"/>
  <c r="P1868" i="1" l="1"/>
  <c r="V1868" i="1" s="1"/>
  <c r="B1868" i="1" s="1"/>
  <c r="C1869" i="1"/>
  <c r="P1869" i="1" s="1"/>
  <c r="V1869" i="1" l="1"/>
  <c r="B1869" i="1" s="1"/>
  <c r="S1869" i="1"/>
  <c r="W1869" i="1" l="1"/>
  <c r="C1870" i="1"/>
  <c r="C1871" i="1" l="1"/>
  <c r="P1870" i="1"/>
  <c r="V1870" i="1" s="1"/>
  <c r="B1870" i="1" s="1"/>
  <c r="C1872" i="1" l="1"/>
  <c r="P1871" i="1"/>
  <c r="V1871" i="1" s="1"/>
  <c r="B1871" i="1" s="1"/>
  <c r="P1872" i="1" l="1"/>
  <c r="V1872" i="1" s="1"/>
  <c r="B1872" i="1" s="1"/>
  <c r="C1873" i="1"/>
  <c r="C1874" i="1" l="1"/>
  <c r="P1873" i="1"/>
  <c r="V1873" i="1" s="1"/>
  <c r="B1873" i="1" s="1"/>
  <c r="P1874" i="1" l="1"/>
  <c r="V1874" i="1" s="1"/>
  <c r="B1874" i="1" s="1"/>
  <c r="C1875" i="1"/>
  <c r="C1876" i="1" l="1"/>
  <c r="P1875" i="1"/>
  <c r="V1875" i="1" s="1"/>
  <c r="B1875" i="1" s="1"/>
  <c r="P1876" i="1" l="1"/>
  <c r="V1876" i="1" s="1"/>
  <c r="B1876" i="1" s="1"/>
  <c r="C1877" i="1"/>
  <c r="C1878" i="1" l="1"/>
  <c r="P1877" i="1"/>
  <c r="V1877" i="1" s="1"/>
  <c r="B1877" i="1" s="1"/>
  <c r="C1879" i="1" l="1"/>
  <c r="P1878" i="1"/>
  <c r="V1878" i="1" s="1"/>
  <c r="B1878" i="1" s="1"/>
  <c r="P1879" i="1" l="1"/>
  <c r="V1879" i="1" s="1"/>
  <c r="B1879" i="1" s="1"/>
  <c r="C1880" i="1"/>
  <c r="C1881" i="1" l="1"/>
  <c r="P1880" i="1"/>
  <c r="V1880" i="1" s="1"/>
  <c r="B1880" i="1" s="1"/>
  <c r="C1882" i="1" l="1"/>
  <c r="P1881" i="1"/>
  <c r="V1881" i="1" s="1"/>
  <c r="B1881" i="1" s="1"/>
  <c r="C1883" i="1" l="1"/>
  <c r="P1882" i="1"/>
  <c r="V1882" i="1" s="1"/>
  <c r="B1882" i="1" s="1"/>
  <c r="C1884" i="1" l="1"/>
  <c r="P1883" i="1"/>
  <c r="V1883" i="1" s="1"/>
  <c r="B1883" i="1" s="1"/>
  <c r="C1885" i="1" l="1"/>
  <c r="P1884" i="1"/>
  <c r="V1884" i="1" s="1"/>
  <c r="B1884" i="1" s="1"/>
  <c r="C1886" i="1" l="1"/>
  <c r="P1885" i="1"/>
  <c r="V1885" i="1" s="1"/>
  <c r="B1885" i="1" s="1"/>
  <c r="C1887" i="1" l="1"/>
  <c r="P1886" i="1"/>
  <c r="V1886" i="1" s="1"/>
  <c r="B1886" i="1" s="1"/>
  <c r="C1888" i="1" l="1"/>
  <c r="P1887" i="1"/>
  <c r="V1887" i="1" s="1"/>
  <c r="B1887" i="1" s="1"/>
  <c r="C1889" i="1" l="1"/>
  <c r="P1888" i="1"/>
  <c r="V1888" i="1" s="1"/>
  <c r="B1888" i="1" s="1"/>
  <c r="C1890" i="1" l="1"/>
  <c r="P1889" i="1"/>
  <c r="V1889" i="1" s="1"/>
  <c r="B1889" i="1" s="1"/>
  <c r="C1891" i="1" l="1"/>
  <c r="P1890" i="1"/>
  <c r="V1890" i="1" s="1"/>
  <c r="B1890" i="1" s="1"/>
  <c r="C1892" i="1" l="1"/>
  <c r="P1891" i="1"/>
  <c r="V1891" i="1" s="1"/>
  <c r="B1891" i="1" s="1"/>
  <c r="C1893" i="1" l="1"/>
  <c r="P1892" i="1"/>
  <c r="V1892" i="1" s="1"/>
  <c r="B1892" i="1" s="1"/>
  <c r="C1894" i="1" l="1"/>
  <c r="P1893" i="1"/>
  <c r="V1893" i="1" s="1"/>
  <c r="B1893" i="1" s="1"/>
  <c r="C1895" i="1" l="1"/>
  <c r="P1894" i="1"/>
  <c r="V1894" i="1" s="1"/>
  <c r="B1894" i="1" s="1"/>
  <c r="C1896" i="1" l="1"/>
  <c r="P1895" i="1"/>
  <c r="V1895" i="1" s="1"/>
  <c r="B1895" i="1" s="1"/>
  <c r="C1897" i="1" l="1"/>
  <c r="P1896" i="1"/>
  <c r="V1896" i="1" s="1"/>
  <c r="B1896" i="1" s="1"/>
  <c r="C1898" i="1" l="1"/>
  <c r="P1897" i="1"/>
  <c r="V1897" i="1" s="1"/>
  <c r="B1897" i="1" s="1"/>
  <c r="C1899" i="1" l="1"/>
  <c r="P1898" i="1"/>
  <c r="V1898" i="1" s="1"/>
  <c r="B1898" i="1" s="1"/>
  <c r="C1900" i="1" l="1"/>
  <c r="P1900" i="1" s="1"/>
  <c r="P1899" i="1"/>
  <c r="V1899" i="1" s="1"/>
  <c r="B1899" i="1" s="1"/>
  <c r="V1900" i="1" l="1"/>
  <c r="B1900" i="1" s="1"/>
  <c r="S1900" i="1"/>
  <c r="W1900" i="1" l="1"/>
  <c r="C1901" i="1"/>
  <c r="C1902" i="1" l="1"/>
  <c r="P1901" i="1"/>
  <c r="V1901" i="1" s="1"/>
  <c r="B1901" i="1" s="1"/>
  <c r="P1902" i="1" l="1"/>
  <c r="V1902" i="1" s="1"/>
  <c r="B1902" i="1" s="1"/>
  <c r="C1903" i="1"/>
  <c r="C1904" i="1" l="1"/>
  <c r="P1903" i="1"/>
  <c r="V1903" i="1" s="1"/>
  <c r="B1903" i="1" s="1"/>
  <c r="C1905" i="1" l="1"/>
  <c r="P1904" i="1"/>
  <c r="V1904" i="1" s="1"/>
  <c r="B1904" i="1" s="1"/>
  <c r="C1906" i="1" l="1"/>
  <c r="P1905" i="1"/>
  <c r="V1905" i="1" s="1"/>
  <c r="B1905" i="1" s="1"/>
  <c r="C1907" i="1" l="1"/>
  <c r="P1906" i="1"/>
  <c r="V1906" i="1" s="1"/>
  <c r="B1906" i="1" s="1"/>
  <c r="C1908" i="1" l="1"/>
  <c r="P1907" i="1"/>
  <c r="V1907" i="1" s="1"/>
  <c r="B1907" i="1" s="1"/>
  <c r="C1909" i="1" l="1"/>
  <c r="P1908" i="1"/>
  <c r="V1908" i="1" s="1"/>
  <c r="B1908" i="1" s="1"/>
  <c r="C1910" i="1" l="1"/>
  <c r="P1909" i="1"/>
  <c r="V1909" i="1" s="1"/>
  <c r="B1909" i="1" s="1"/>
  <c r="C1911" i="1" l="1"/>
  <c r="P1910" i="1"/>
  <c r="V1910" i="1" s="1"/>
  <c r="B1910" i="1" s="1"/>
  <c r="C1912" i="1" l="1"/>
  <c r="P1911" i="1"/>
  <c r="V1911" i="1" s="1"/>
  <c r="B1911" i="1" s="1"/>
  <c r="C1913" i="1" l="1"/>
  <c r="P1912" i="1"/>
  <c r="V1912" i="1" s="1"/>
  <c r="B1912" i="1" s="1"/>
  <c r="P1913" i="1" l="1"/>
  <c r="V1913" i="1" s="1"/>
  <c r="B1913" i="1" s="1"/>
  <c r="C1914" i="1"/>
  <c r="C1915" i="1" l="1"/>
  <c r="P1914" i="1"/>
  <c r="V1914" i="1" s="1"/>
  <c r="B1914" i="1" s="1"/>
  <c r="C1916" i="1" l="1"/>
  <c r="P1915" i="1"/>
  <c r="V1915" i="1" s="1"/>
  <c r="B1915" i="1" s="1"/>
  <c r="C1917" i="1" l="1"/>
  <c r="P1916" i="1"/>
  <c r="V1916" i="1" s="1"/>
  <c r="B1916" i="1" s="1"/>
  <c r="C1918" i="1" l="1"/>
  <c r="P1917" i="1"/>
  <c r="V1917" i="1" s="1"/>
  <c r="B1917" i="1" s="1"/>
  <c r="C1919" i="1" l="1"/>
  <c r="P1918" i="1"/>
  <c r="V1918" i="1" s="1"/>
  <c r="B1918" i="1" s="1"/>
  <c r="C1920" i="1" l="1"/>
  <c r="P1919" i="1"/>
  <c r="V1919" i="1" s="1"/>
  <c r="B1919" i="1" s="1"/>
  <c r="C1921" i="1" l="1"/>
  <c r="P1920" i="1"/>
  <c r="V1920" i="1" s="1"/>
  <c r="B1920" i="1" s="1"/>
  <c r="P1921" i="1" l="1"/>
  <c r="V1921" i="1" s="1"/>
  <c r="B1921" i="1" s="1"/>
  <c r="C1922" i="1"/>
  <c r="C1923" i="1" l="1"/>
  <c r="P1922" i="1"/>
  <c r="V1922" i="1" s="1"/>
  <c r="B1922" i="1" s="1"/>
  <c r="P1923" i="1" l="1"/>
  <c r="V1923" i="1" s="1"/>
  <c r="B1923" i="1" s="1"/>
  <c r="C1924" i="1"/>
  <c r="C1925" i="1" l="1"/>
  <c r="P1924" i="1"/>
  <c r="V1924" i="1" s="1"/>
  <c r="B1924" i="1" s="1"/>
  <c r="C1926" i="1" l="1"/>
  <c r="P1925" i="1"/>
  <c r="V1925" i="1" s="1"/>
  <c r="B1925" i="1" s="1"/>
  <c r="C1927" i="1" l="1"/>
  <c r="P1926" i="1"/>
  <c r="V1926" i="1" s="1"/>
  <c r="B1926" i="1" s="1"/>
  <c r="P1927" i="1" l="1"/>
  <c r="V1927" i="1" s="1"/>
  <c r="B1927" i="1" s="1"/>
  <c r="C1928" i="1"/>
  <c r="P1928" i="1" s="1"/>
  <c r="S1928" i="1" l="1"/>
  <c r="C1929" i="1" s="1"/>
  <c r="V1928" i="1"/>
  <c r="B1928" i="1" s="1"/>
  <c r="C1930" i="1" l="1"/>
  <c r="P1929" i="1"/>
  <c r="V1929" i="1" s="1"/>
  <c r="B1929" i="1" s="1"/>
  <c r="W1928" i="1"/>
  <c r="C1931" i="1" l="1"/>
  <c r="P1930" i="1"/>
  <c r="V1930" i="1" s="1"/>
  <c r="B1930" i="1" s="1"/>
  <c r="C1932" i="1" l="1"/>
  <c r="P1931" i="1"/>
  <c r="V1931" i="1" s="1"/>
  <c r="B1931" i="1" s="1"/>
  <c r="P1932" i="1" l="1"/>
  <c r="V1932" i="1" s="1"/>
  <c r="B1932" i="1" s="1"/>
  <c r="C1933" i="1"/>
  <c r="C1934" i="1" l="1"/>
  <c r="P1933" i="1"/>
  <c r="V1933" i="1" s="1"/>
  <c r="B1933" i="1" s="1"/>
  <c r="C1935" i="1" l="1"/>
  <c r="P1934" i="1"/>
  <c r="V1934" i="1" s="1"/>
  <c r="B1934" i="1" s="1"/>
  <c r="C1936" i="1" l="1"/>
  <c r="P1935" i="1"/>
  <c r="V1935" i="1" s="1"/>
  <c r="B1935" i="1" s="1"/>
  <c r="C1937" i="1" l="1"/>
  <c r="P1936" i="1"/>
  <c r="V1936" i="1" s="1"/>
  <c r="B1936" i="1" s="1"/>
  <c r="P1937" i="1" l="1"/>
  <c r="V1937" i="1" s="1"/>
  <c r="B1937" i="1" s="1"/>
  <c r="C1938" i="1"/>
  <c r="C1939" i="1" l="1"/>
  <c r="P1938" i="1"/>
  <c r="V1938" i="1" s="1"/>
  <c r="B1938" i="1" s="1"/>
  <c r="P1939" i="1" l="1"/>
  <c r="V1939" i="1" s="1"/>
  <c r="B1939" i="1" s="1"/>
  <c r="C1940" i="1"/>
  <c r="C1941" i="1" l="1"/>
  <c r="P1940" i="1"/>
  <c r="V1940" i="1" s="1"/>
  <c r="B1940" i="1" s="1"/>
  <c r="P1941" i="1" l="1"/>
  <c r="V1941" i="1" s="1"/>
  <c r="B1941" i="1" s="1"/>
  <c r="C1942" i="1"/>
  <c r="C1943" i="1" l="1"/>
  <c r="P1942" i="1"/>
  <c r="V1942" i="1" s="1"/>
  <c r="B1942" i="1" s="1"/>
  <c r="C1944" i="1" l="1"/>
  <c r="P1943" i="1"/>
  <c r="V1943" i="1" s="1"/>
  <c r="B1943" i="1" s="1"/>
  <c r="P1944" i="1" l="1"/>
  <c r="V1944" i="1" s="1"/>
  <c r="B1944" i="1" s="1"/>
  <c r="C1945" i="1"/>
  <c r="C1946" i="1" l="1"/>
  <c r="P1945" i="1"/>
  <c r="V1945" i="1" s="1"/>
  <c r="B1945" i="1" s="1"/>
  <c r="C1947" i="1" l="1"/>
  <c r="P1946" i="1"/>
  <c r="V1946" i="1" s="1"/>
  <c r="B1946" i="1" s="1"/>
  <c r="C1948" i="1" l="1"/>
  <c r="P1947" i="1"/>
  <c r="V1947" i="1" s="1"/>
  <c r="B1947" i="1" s="1"/>
  <c r="C1949" i="1" l="1"/>
  <c r="P1948" i="1"/>
  <c r="V1948" i="1" s="1"/>
  <c r="B1948" i="1" s="1"/>
  <c r="C1950" i="1" l="1"/>
  <c r="P1949" i="1"/>
  <c r="V1949" i="1" s="1"/>
  <c r="B1949" i="1" s="1"/>
  <c r="C1951" i="1" l="1"/>
  <c r="P1950" i="1"/>
  <c r="V1950" i="1" s="1"/>
  <c r="B1950" i="1" s="1"/>
  <c r="C1952" i="1" l="1"/>
  <c r="P1951" i="1"/>
  <c r="V1951" i="1" s="1"/>
  <c r="B1951" i="1" s="1"/>
  <c r="C1953" i="1" l="1"/>
  <c r="P1952" i="1"/>
  <c r="V1952" i="1" s="1"/>
  <c r="B1952" i="1" s="1"/>
  <c r="C1954" i="1" l="1"/>
  <c r="P1953" i="1"/>
  <c r="V1953" i="1" s="1"/>
  <c r="B1953" i="1" s="1"/>
  <c r="C1955" i="1" l="1"/>
  <c r="P1954" i="1"/>
  <c r="V1954" i="1" s="1"/>
  <c r="B1954" i="1" s="1"/>
  <c r="C1956" i="1" l="1"/>
  <c r="P1955" i="1"/>
  <c r="V1955" i="1" s="1"/>
  <c r="B1955" i="1" s="1"/>
  <c r="C1957" i="1" l="1"/>
  <c r="P1956" i="1"/>
  <c r="V1956" i="1" s="1"/>
  <c r="B1956" i="1" s="1"/>
  <c r="C1958" i="1" l="1"/>
  <c r="P1957" i="1"/>
  <c r="V1957" i="1" s="1"/>
  <c r="B1957" i="1" s="1"/>
  <c r="C1959" i="1" l="1"/>
  <c r="P1959" i="1" s="1"/>
  <c r="P1958" i="1"/>
  <c r="V1958" i="1" s="1"/>
  <c r="B1958" i="1" s="1"/>
  <c r="V1959" i="1" l="1"/>
  <c r="B1959" i="1" s="1"/>
  <c r="S1959" i="1"/>
  <c r="W1959" i="1" l="1"/>
  <c r="C1960" i="1"/>
  <c r="C1961" i="1" s="1"/>
  <c r="P1960" i="1" l="1"/>
  <c r="V1960" i="1" s="1"/>
  <c r="B1960" i="1" s="1"/>
  <c r="C1962" i="1"/>
  <c r="P1961" i="1"/>
  <c r="V1961" i="1" s="1"/>
  <c r="B1961" i="1" s="1"/>
  <c r="C1963" i="1" l="1"/>
  <c r="P1962" i="1"/>
  <c r="V1962" i="1" s="1"/>
  <c r="B1962" i="1" s="1"/>
  <c r="C1964" i="1" l="1"/>
  <c r="P1963" i="1"/>
  <c r="V1963" i="1" s="1"/>
  <c r="B1963" i="1" s="1"/>
  <c r="P1964" i="1" l="1"/>
  <c r="V1964" i="1" s="1"/>
  <c r="B1964" i="1" s="1"/>
  <c r="C1965" i="1"/>
  <c r="C1966" i="1" l="1"/>
  <c r="P1965" i="1"/>
  <c r="V1965" i="1" s="1"/>
  <c r="B1965" i="1" s="1"/>
  <c r="C1967" i="1" l="1"/>
  <c r="P1966" i="1"/>
  <c r="V1966" i="1" s="1"/>
  <c r="B1966" i="1" s="1"/>
  <c r="P1967" i="1" l="1"/>
  <c r="V1967" i="1" s="1"/>
  <c r="B1967" i="1" s="1"/>
  <c r="C1968" i="1"/>
  <c r="C1969" i="1" l="1"/>
  <c r="P1968" i="1"/>
  <c r="V1968" i="1" s="1"/>
  <c r="B1968" i="1" s="1"/>
  <c r="C1970" i="1" l="1"/>
  <c r="P1969" i="1"/>
  <c r="V1969" i="1" s="1"/>
  <c r="B1969" i="1" s="1"/>
  <c r="C1971" i="1" l="1"/>
  <c r="P1970" i="1"/>
  <c r="V1970" i="1" s="1"/>
  <c r="B1970" i="1" s="1"/>
  <c r="C1972" i="1" l="1"/>
  <c r="P1971" i="1"/>
  <c r="V1971" i="1" s="1"/>
  <c r="B1971" i="1" s="1"/>
  <c r="C1973" i="1" l="1"/>
  <c r="P1972" i="1"/>
  <c r="V1972" i="1" s="1"/>
  <c r="B1972" i="1" s="1"/>
  <c r="C1974" i="1" l="1"/>
  <c r="P1973" i="1"/>
  <c r="V1973" i="1" s="1"/>
  <c r="B1973" i="1" s="1"/>
  <c r="C1975" i="1" l="1"/>
  <c r="P1974" i="1"/>
  <c r="V1974" i="1" s="1"/>
  <c r="B1974" i="1" s="1"/>
  <c r="C1976" i="1" l="1"/>
  <c r="P1975" i="1"/>
  <c r="V1975" i="1" s="1"/>
  <c r="B1975" i="1" s="1"/>
  <c r="C1977" i="1" l="1"/>
  <c r="P1976" i="1"/>
  <c r="V1976" i="1" s="1"/>
  <c r="B1976" i="1" s="1"/>
  <c r="C1978" i="1" l="1"/>
  <c r="P1977" i="1"/>
  <c r="V1977" i="1" s="1"/>
  <c r="B1977" i="1" s="1"/>
  <c r="P1978" i="1" l="1"/>
  <c r="V1978" i="1" s="1"/>
  <c r="B1978" i="1" s="1"/>
  <c r="C1979" i="1"/>
  <c r="C1980" i="1" l="1"/>
  <c r="P1979" i="1"/>
  <c r="V1979" i="1" s="1"/>
  <c r="B1979" i="1" s="1"/>
  <c r="C1981" i="1" l="1"/>
  <c r="P1980" i="1"/>
  <c r="V1980" i="1" s="1"/>
  <c r="B1980" i="1" s="1"/>
  <c r="C1982" i="1" l="1"/>
  <c r="P1981" i="1"/>
  <c r="V1981" i="1" s="1"/>
  <c r="B1981" i="1" s="1"/>
  <c r="C1983" i="1" l="1"/>
  <c r="P1982" i="1"/>
  <c r="V1982" i="1" s="1"/>
  <c r="B1982" i="1" s="1"/>
  <c r="C1984" i="1" l="1"/>
  <c r="P1983" i="1"/>
  <c r="V1983" i="1" s="1"/>
  <c r="B1983" i="1" s="1"/>
  <c r="C1985" i="1" l="1"/>
  <c r="P1984" i="1"/>
  <c r="V1984" i="1" s="1"/>
  <c r="B1984" i="1" s="1"/>
  <c r="C1986" i="1" l="1"/>
  <c r="P1985" i="1"/>
  <c r="V1985" i="1" s="1"/>
  <c r="B1985" i="1" s="1"/>
  <c r="P1986" i="1" l="1"/>
  <c r="V1986" i="1" s="1"/>
  <c r="B1986" i="1" s="1"/>
  <c r="C1987" i="1"/>
  <c r="C1988" i="1" l="1"/>
  <c r="P1987" i="1"/>
  <c r="V1987" i="1" s="1"/>
  <c r="B1987" i="1" s="1"/>
  <c r="C1989" i="1" l="1"/>
  <c r="P1989" i="1" s="1"/>
  <c r="P1988" i="1"/>
  <c r="V1988" i="1" s="1"/>
  <c r="B1988" i="1" s="1"/>
  <c r="V1989" i="1" l="1"/>
  <c r="B1989" i="1" s="1"/>
  <c r="S1989" i="1"/>
  <c r="W1989" i="1" l="1"/>
  <c r="C1990" i="1"/>
  <c r="C1991" i="1" l="1"/>
  <c r="P1990" i="1"/>
  <c r="V1990" i="1" s="1"/>
  <c r="B1990" i="1" s="1"/>
  <c r="P1991" i="1" l="1"/>
  <c r="V1991" i="1" s="1"/>
  <c r="B1991" i="1" s="1"/>
  <c r="C1992" i="1"/>
  <c r="C1993" i="1" l="1"/>
  <c r="P1992" i="1"/>
  <c r="V1992" i="1" s="1"/>
  <c r="B1992" i="1" s="1"/>
  <c r="P1993" i="1" l="1"/>
  <c r="V1993" i="1" s="1"/>
  <c r="B1993" i="1" s="1"/>
  <c r="C1994" i="1"/>
  <c r="C1995" i="1" l="1"/>
  <c r="P1994" i="1"/>
  <c r="V1994" i="1" s="1"/>
  <c r="B1994" i="1" s="1"/>
  <c r="C1996" i="1" l="1"/>
  <c r="P1995" i="1"/>
  <c r="V1995" i="1" s="1"/>
  <c r="B1995" i="1" s="1"/>
  <c r="P1996" i="1" l="1"/>
  <c r="V1996" i="1" s="1"/>
  <c r="B1996" i="1" s="1"/>
  <c r="C1997" i="1"/>
  <c r="C1998" i="1" l="1"/>
  <c r="P1997" i="1"/>
  <c r="V1997" i="1" s="1"/>
  <c r="B1997" i="1" s="1"/>
  <c r="C1999" i="1" l="1"/>
  <c r="P1998" i="1"/>
  <c r="V1998" i="1" s="1"/>
  <c r="B1998" i="1" s="1"/>
  <c r="C2000" i="1" l="1"/>
  <c r="P1999" i="1"/>
  <c r="V1999" i="1" s="1"/>
  <c r="B1999" i="1" s="1"/>
  <c r="C2001" i="1" l="1"/>
  <c r="P2000" i="1"/>
  <c r="V2000" i="1" s="1"/>
  <c r="B2000" i="1" s="1"/>
  <c r="P2001" i="1" l="1"/>
  <c r="V2001" i="1" s="1"/>
  <c r="B2001" i="1" s="1"/>
  <c r="C2002" i="1"/>
  <c r="C2003" i="1" l="1"/>
  <c r="P2002" i="1"/>
  <c r="V2002" i="1" s="1"/>
  <c r="B2002" i="1" s="1"/>
  <c r="C2004" i="1" l="1"/>
  <c r="P2003" i="1"/>
  <c r="V2003" i="1" s="1"/>
  <c r="B2003" i="1" s="1"/>
  <c r="C2005" i="1" l="1"/>
  <c r="P2004" i="1"/>
  <c r="V2004" i="1" s="1"/>
  <c r="B2004" i="1" s="1"/>
  <c r="P2005" i="1" l="1"/>
  <c r="V2005" i="1" s="1"/>
  <c r="B2005" i="1" s="1"/>
  <c r="C2006" i="1"/>
  <c r="C2007" i="1" l="1"/>
  <c r="P2006" i="1"/>
  <c r="V2006" i="1" s="1"/>
  <c r="B2006" i="1" s="1"/>
  <c r="C2008" i="1" l="1"/>
  <c r="P2007" i="1"/>
  <c r="V2007" i="1" s="1"/>
  <c r="B2007" i="1" s="1"/>
  <c r="C2009" i="1" l="1"/>
  <c r="P2008" i="1"/>
  <c r="V2008" i="1" s="1"/>
  <c r="B2008" i="1" s="1"/>
  <c r="C2010" i="1" l="1"/>
  <c r="P2009" i="1"/>
  <c r="V2009" i="1" s="1"/>
  <c r="B2009" i="1" s="1"/>
  <c r="C2011" i="1" l="1"/>
  <c r="P2010" i="1"/>
  <c r="V2010" i="1" s="1"/>
  <c r="B2010" i="1" s="1"/>
  <c r="C2012" i="1" l="1"/>
  <c r="P2011" i="1"/>
  <c r="V2011" i="1" s="1"/>
  <c r="B2011" i="1" s="1"/>
  <c r="C2013" i="1" l="1"/>
  <c r="P2012" i="1"/>
  <c r="V2012" i="1" s="1"/>
  <c r="B2012" i="1" s="1"/>
  <c r="C2014" i="1" l="1"/>
  <c r="P2013" i="1"/>
  <c r="V2013" i="1" s="1"/>
  <c r="B2013" i="1" s="1"/>
  <c r="C2015" i="1" l="1"/>
  <c r="P2014" i="1"/>
  <c r="V2014" i="1" s="1"/>
  <c r="B2014" i="1" s="1"/>
  <c r="C2016" i="1" l="1"/>
  <c r="P2015" i="1"/>
  <c r="V2015" i="1" s="1"/>
  <c r="B2015" i="1" s="1"/>
  <c r="C2017" i="1" l="1"/>
  <c r="P2016" i="1"/>
  <c r="V2016" i="1" s="1"/>
  <c r="B2016" i="1" s="1"/>
  <c r="C2018" i="1" l="1"/>
  <c r="P2017" i="1"/>
  <c r="V2017" i="1" s="1"/>
  <c r="B2017" i="1" s="1"/>
  <c r="C2019" i="1" l="1"/>
  <c r="P2018" i="1"/>
  <c r="V2018" i="1" s="1"/>
  <c r="B2018" i="1" s="1"/>
  <c r="C2020" i="1" l="1"/>
  <c r="P2020" i="1" s="1"/>
  <c r="P2019" i="1"/>
  <c r="V2019" i="1" s="1"/>
  <c r="B2019" i="1" s="1"/>
  <c r="V2020" i="1" l="1"/>
  <c r="B2020" i="1" s="1"/>
  <c r="S2020" i="1"/>
  <c r="W2020" i="1" l="1"/>
  <c r="C2021" i="1"/>
  <c r="P2021" i="1" s="1"/>
  <c r="V2021" i="1" s="1"/>
  <c r="B2021" i="1" s="1"/>
  <c r="C2022" i="1" l="1"/>
  <c r="C2023" i="1" s="1"/>
  <c r="P2022" i="1" l="1"/>
  <c r="V2022" i="1" s="1"/>
  <c r="B2022" i="1" s="1"/>
  <c r="C2024" i="1"/>
  <c r="P2023" i="1"/>
  <c r="V2023" i="1" s="1"/>
  <c r="B2023" i="1" s="1"/>
  <c r="C2025" i="1" l="1"/>
  <c r="P2024" i="1"/>
  <c r="V2024" i="1" s="1"/>
  <c r="B2024" i="1" s="1"/>
  <c r="C2026" i="1" l="1"/>
  <c r="P2025" i="1"/>
  <c r="V2025" i="1" s="1"/>
  <c r="B2025" i="1" s="1"/>
  <c r="C2027" i="1" l="1"/>
  <c r="P2026" i="1"/>
  <c r="V2026" i="1" s="1"/>
  <c r="B2026" i="1" s="1"/>
  <c r="P2027" i="1" l="1"/>
  <c r="V2027" i="1" s="1"/>
  <c r="B2027" i="1" s="1"/>
  <c r="C2028" i="1"/>
  <c r="C2029" i="1" l="1"/>
  <c r="P2028" i="1"/>
  <c r="V2028" i="1" s="1"/>
  <c r="B2028" i="1" s="1"/>
  <c r="C2030" i="1" l="1"/>
  <c r="P2029" i="1"/>
  <c r="V2029" i="1" s="1"/>
  <c r="B2029" i="1" s="1"/>
  <c r="P2030" i="1" l="1"/>
  <c r="V2030" i="1" s="1"/>
  <c r="B2030" i="1" s="1"/>
  <c r="C2031" i="1"/>
  <c r="C2032" i="1" l="1"/>
  <c r="P2031" i="1"/>
  <c r="V2031" i="1" s="1"/>
  <c r="B2031" i="1" s="1"/>
  <c r="C2033" i="1" l="1"/>
  <c r="P2032" i="1"/>
  <c r="V2032" i="1" s="1"/>
  <c r="B2032" i="1" s="1"/>
  <c r="P2033" i="1" l="1"/>
  <c r="V2033" i="1" s="1"/>
  <c r="B2033" i="1" s="1"/>
  <c r="C2034" i="1"/>
  <c r="C2035" i="1" l="1"/>
  <c r="P2034" i="1"/>
  <c r="V2034" i="1" s="1"/>
  <c r="B2034" i="1" s="1"/>
  <c r="C2036" i="1" l="1"/>
  <c r="P2035" i="1"/>
  <c r="V2035" i="1" s="1"/>
  <c r="B2035" i="1" s="1"/>
  <c r="C2037" i="1" l="1"/>
  <c r="P2036" i="1"/>
  <c r="V2036" i="1" s="1"/>
  <c r="B2036" i="1" s="1"/>
  <c r="C2038" i="1" l="1"/>
  <c r="P2037" i="1"/>
  <c r="V2037" i="1" s="1"/>
  <c r="B2037" i="1" s="1"/>
  <c r="C2039" i="1" l="1"/>
  <c r="P2038" i="1"/>
  <c r="V2038" i="1" s="1"/>
  <c r="B2038" i="1" s="1"/>
  <c r="C2040" i="1" l="1"/>
  <c r="P2039" i="1"/>
  <c r="V2039" i="1" s="1"/>
  <c r="B2039" i="1" s="1"/>
  <c r="C2041" i="1" l="1"/>
  <c r="P2040" i="1"/>
  <c r="V2040" i="1" s="1"/>
  <c r="B2040" i="1" s="1"/>
  <c r="P2041" i="1" l="1"/>
  <c r="V2041" i="1" s="1"/>
  <c r="B2041" i="1" s="1"/>
  <c r="C2042" i="1"/>
  <c r="C2043" i="1" l="1"/>
  <c r="P2042" i="1"/>
  <c r="V2042" i="1" s="1"/>
  <c r="B2042" i="1" s="1"/>
  <c r="C2044" i="1" l="1"/>
  <c r="P2043" i="1"/>
  <c r="V2043" i="1" s="1"/>
  <c r="B2043" i="1" s="1"/>
  <c r="C2045" i="1" l="1"/>
  <c r="P2044" i="1"/>
  <c r="V2044" i="1" s="1"/>
  <c r="B2044" i="1" s="1"/>
  <c r="C2046" i="1" l="1"/>
  <c r="P2045" i="1"/>
  <c r="V2045" i="1" s="1"/>
  <c r="B2045" i="1" s="1"/>
  <c r="C2047" i="1" l="1"/>
  <c r="P2046" i="1"/>
  <c r="V2046" i="1" s="1"/>
  <c r="B2046" i="1" s="1"/>
  <c r="C2048" i="1" l="1"/>
  <c r="P2047" i="1"/>
  <c r="V2047" i="1" s="1"/>
  <c r="B2047" i="1" s="1"/>
  <c r="C2049" i="1" l="1"/>
  <c r="P2048" i="1"/>
  <c r="V2048" i="1" s="1"/>
  <c r="B2048" i="1" s="1"/>
  <c r="P2049" i="1" l="1"/>
  <c r="V2049" i="1" s="1"/>
  <c r="B2049" i="1" s="1"/>
  <c r="C2050" i="1"/>
  <c r="P2050" i="1" s="1"/>
  <c r="S2050" i="1" l="1"/>
  <c r="C2051" i="1" s="1"/>
  <c r="V2050" i="1"/>
  <c r="W2050" i="1" l="1"/>
  <c r="B2050" i="1"/>
  <c r="P2051" i="1"/>
  <c r="V2051" i="1" s="1"/>
  <c r="B2051" i="1" s="1"/>
  <c r="C2052" i="1"/>
  <c r="P2052" i="1" l="1"/>
  <c r="V2052" i="1" s="1"/>
  <c r="B2052" i="1" s="1"/>
  <c r="C2053" i="1"/>
  <c r="C2054" i="1" l="1"/>
  <c r="P2053" i="1"/>
  <c r="V2053" i="1" s="1"/>
  <c r="B2053" i="1" s="1"/>
  <c r="C2055" i="1" l="1"/>
  <c r="P2054" i="1"/>
  <c r="V2054" i="1" s="1"/>
  <c r="B2054" i="1" s="1"/>
  <c r="P2055" i="1" l="1"/>
  <c r="V2055" i="1" s="1"/>
  <c r="B2055" i="1" s="1"/>
  <c r="C2056" i="1"/>
  <c r="C2057" i="1" l="1"/>
  <c r="P2056" i="1"/>
  <c r="V2056" i="1" s="1"/>
  <c r="B2056" i="1" s="1"/>
  <c r="P2057" i="1" l="1"/>
  <c r="V2057" i="1" s="1"/>
  <c r="B2057" i="1" s="1"/>
  <c r="C2058" i="1"/>
  <c r="C2059" i="1" l="1"/>
  <c r="P2058" i="1"/>
  <c r="V2058" i="1" s="1"/>
  <c r="B2058" i="1" s="1"/>
  <c r="C2060" i="1" l="1"/>
  <c r="P2059" i="1"/>
  <c r="V2059" i="1" s="1"/>
  <c r="B2059" i="1" s="1"/>
  <c r="C2061" i="1" l="1"/>
  <c r="P2060" i="1"/>
  <c r="V2060" i="1" s="1"/>
  <c r="B2060" i="1" s="1"/>
  <c r="P2061" i="1" l="1"/>
  <c r="V2061" i="1" s="1"/>
  <c r="B2061" i="1" s="1"/>
  <c r="C2062" i="1"/>
  <c r="C2063" i="1" l="1"/>
  <c r="P2062" i="1"/>
  <c r="V2062" i="1" s="1"/>
  <c r="B2062" i="1" s="1"/>
  <c r="C2064" i="1" l="1"/>
  <c r="P2063" i="1"/>
  <c r="V2063" i="1" s="1"/>
  <c r="B2063" i="1" s="1"/>
  <c r="C2065" i="1" l="1"/>
  <c r="P2064" i="1"/>
  <c r="V2064" i="1" s="1"/>
  <c r="B2064" i="1" s="1"/>
  <c r="C2066" i="1" l="1"/>
  <c r="P2065" i="1"/>
  <c r="V2065" i="1" s="1"/>
  <c r="B2065" i="1" s="1"/>
  <c r="C2067" i="1" l="1"/>
  <c r="P2066" i="1"/>
  <c r="V2066" i="1" s="1"/>
  <c r="B2066" i="1" s="1"/>
  <c r="C2068" i="1" l="1"/>
  <c r="P2067" i="1"/>
  <c r="V2067" i="1" s="1"/>
  <c r="B2067" i="1" s="1"/>
  <c r="C2069" i="1" l="1"/>
  <c r="P2068" i="1"/>
  <c r="V2068" i="1" s="1"/>
  <c r="B2068" i="1" s="1"/>
  <c r="P2069" i="1" l="1"/>
  <c r="V2069" i="1" s="1"/>
  <c r="B2069" i="1" s="1"/>
  <c r="C2070" i="1"/>
  <c r="C2071" i="1" l="1"/>
  <c r="P2070" i="1"/>
  <c r="V2070" i="1" s="1"/>
  <c r="B2070" i="1" s="1"/>
  <c r="C2072" i="1" l="1"/>
  <c r="P2071" i="1"/>
  <c r="V2071" i="1" s="1"/>
  <c r="B2071" i="1" s="1"/>
  <c r="C2073" i="1" l="1"/>
  <c r="P2072" i="1"/>
  <c r="V2072" i="1" s="1"/>
  <c r="B2072" i="1" s="1"/>
  <c r="C2074" i="1" l="1"/>
  <c r="P2073" i="1"/>
  <c r="V2073" i="1" s="1"/>
  <c r="B2073" i="1" s="1"/>
  <c r="C2075" i="1" l="1"/>
  <c r="P2074" i="1"/>
  <c r="V2074" i="1" s="1"/>
  <c r="B2074" i="1" s="1"/>
  <c r="C2076" i="1" l="1"/>
  <c r="P2075" i="1"/>
  <c r="V2075" i="1" s="1"/>
  <c r="B2075" i="1" s="1"/>
  <c r="C2077" i="1" l="1"/>
  <c r="P2076" i="1"/>
  <c r="V2076" i="1" s="1"/>
  <c r="B2076" i="1" s="1"/>
  <c r="C2078" i="1" l="1"/>
  <c r="P2077" i="1"/>
  <c r="V2077" i="1" s="1"/>
  <c r="B2077" i="1" s="1"/>
  <c r="C2079" i="1" l="1"/>
  <c r="P2078" i="1"/>
  <c r="V2078" i="1" s="1"/>
  <c r="B2078" i="1" s="1"/>
  <c r="C2080" i="1" l="1"/>
  <c r="P2079" i="1"/>
  <c r="V2079" i="1" s="1"/>
  <c r="B2079" i="1" s="1"/>
  <c r="C2081" i="1" l="1"/>
  <c r="P2081" i="1" s="1"/>
  <c r="P2080" i="1"/>
  <c r="V2080" i="1" s="1"/>
  <c r="B2080" i="1" s="1"/>
  <c r="V2081" i="1" l="1"/>
  <c r="B2081" i="1" s="1"/>
  <c r="S2081" i="1"/>
  <c r="W2081" i="1" l="1"/>
  <c r="C2082" i="1"/>
  <c r="P2082" i="1" s="1"/>
  <c r="V2082" i="1" s="1"/>
  <c r="B2082" i="1" s="1"/>
  <c r="C2083" i="1" l="1"/>
  <c r="P2083" i="1" s="1"/>
  <c r="V2083" i="1" s="1"/>
  <c r="B2083" i="1" s="1"/>
  <c r="C2084" i="1" l="1"/>
  <c r="C2085" i="1" s="1"/>
  <c r="P2084" i="1" l="1"/>
  <c r="V2084" i="1" s="1"/>
  <c r="B2084" i="1" s="1"/>
  <c r="C2086" i="1"/>
  <c r="P2085" i="1"/>
  <c r="V2085" i="1" s="1"/>
  <c r="B2085" i="1" s="1"/>
  <c r="C2087" i="1" l="1"/>
  <c r="P2086" i="1"/>
  <c r="V2086" i="1" s="1"/>
  <c r="B2086" i="1" s="1"/>
  <c r="C2088" i="1" l="1"/>
  <c r="P2087" i="1"/>
  <c r="V2087" i="1" s="1"/>
  <c r="B2087" i="1" s="1"/>
  <c r="C2089" i="1" l="1"/>
  <c r="P2088" i="1"/>
  <c r="V2088" i="1" s="1"/>
  <c r="B2088" i="1" s="1"/>
  <c r="C2090" i="1" l="1"/>
  <c r="P2089" i="1"/>
  <c r="V2089" i="1" s="1"/>
  <c r="B2089" i="1" s="1"/>
  <c r="C2091" i="1" l="1"/>
  <c r="P2090" i="1"/>
  <c r="V2090" i="1" s="1"/>
  <c r="B2090" i="1" s="1"/>
  <c r="C2092" i="1" l="1"/>
  <c r="P2091" i="1"/>
  <c r="V2091" i="1" s="1"/>
  <c r="B2091" i="1" s="1"/>
  <c r="C2093" i="1" l="1"/>
  <c r="P2092" i="1"/>
  <c r="V2092" i="1" s="1"/>
  <c r="B2092" i="1" s="1"/>
  <c r="C2094" i="1" l="1"/>
  <c r="P2093" i="1"/>
  <c r="V2093" i="1" s="1"/>
  <c r="B2093" i="1" s="1"/>
  <c r="C2095" i="1" l="1"/>
  <c r="P2094" i="1"/>
  <c r="V2094" i="1" s="1"/>
  <c r="B2094" i="1" s="1"/>
  <c r="C2096" i="1" l="1"/>
  <c r="P2095" i="1"/>
  <c r="V2095" i="1" s="1"/>
  <c r="B2095" i="1" s="1"/>
  <c r="P2096" i="1" l="1"/>
  <c r="V2096" i="1" s="1"/>
  <c r="B2096" i="1" s="1"/>
  <c r="C2097" i="1"/>
  <c r="C2098" i="1" l="1"/>
  <c r="P2097" i="1"/>
  <c r="V2097" i="1" s="1"/>
  <c r="B2097" i="1" s="1"/>
  <c r="C2099" i="1" l="1"/>
  <c r="P2098" i="1"/>
  <c r="V2098" i="1" s="1"/>
  <c r="B2098" i="1" s="1"/>
  <c r="C2100" i="1" l="1"/>
  <c r="P2099" i="1"/>
  <c r="V2099" i="1" s="1"/>
  <c r="B2099" i="1" s="1"/>
  <c r="C2101" i="1" l="1"/>
  <c r="P2100" i="1"/>
  <c r="V2100" i="1" s="1"/>
  <c r="B2100" i="1" s="1"/>
  <c r="C2102" i="1" l="1"/>
  <c r="P2101" i="1"/>
  <c r="V2101" i="1" s="1"/>
  <c r="B2101" i="1" s="1"/>
  <c r="C2103" i="1" l="1"/>
  <c r="P2102" i="1"/>
  <c r="V2102" i="1" s="1"/>
  <c r="B2102" i="1" s="1"/>
  <c r="C2104" i="1" l="1"/>
  <c r="P2103" i="1"/>
  <c r="V2103" i="1" s="1"/>
  <c r="B2103" i="1" s="1"/>
  <c r="P2104" i="1" l="1"/>
  <c r="V2104" i="1" s="1"/>
  <c r="B2104" i="1" s="1"/>
  <c r="C2105" i="1"/>
  <c r="C2106" i="1" l="1"/>
  <c r="P2105" i="1"/>
  <c r="V2105" i="1" s="1"/>
  <c r="B2105" i="1" s="1"/>
  <c r="C2107" i="1" l="1"/>
  <c r="P2106" i="1"/>
  <c r="V2106" i="1" s="1"/>
  <c r="B2106" i="1" s="1"/>
  <c r="C2108" i="1" l="1"/>
  <c r="P2107" i="1"/>
  <c r="V2107" i="1" s="1"/>
  <c r="B2107" i="1" s="1"/>
  <c r="C2109" i="1" l="1"/>
  <c r="P2108" i="1"/>
  <c r="V2108" i="1" s="1"/>
  <c r="B2108" i="1" s="1"/>
  <c r="C2110" i="1" l="1"/>
  <c r="P2109" i="1"/>
  <c r="V2109" i="1" s="1"/>
  <c r="B2109" i="1" s="1"/>
  <c r="C2111" i="1" l="1"/>
  <c r="P2110" i="1"/>
  <c r="V2110" i="1" s="1"/>
  <c r="B2110" i="1" s="1"/>
  <c r="C2112" i="1" l="1"/>
  <c r="P2112" i="1" s="1"/>
  <c r="P2111" i="1"/>
  <c r="V2111" i="1" s="1"/>
  <c r="B2111" i="1" s="1"/>
  <c r="V2112" i="1" l="1"/>
  <c r="B2112" i="1" s="1"/>
  <c r="S2112" i="1"/>
  <c r="W2112" i="1" l="1"/>
  <c r="C2113" i="1"/>
  <c r="C2114" i="1" l="1"/>
  <c r="P2113" i="1"/>
  <c r="V2113" i="1" s="1"/>
  <c r="B2113" i="1" s="1"/>
  <c r="P2114" i="1" l="1"/>
  <c r="V2114" i="1" s="1"/>
  <c r="B2114" i="1" s="1"/>
  <c r="C2115" i="1"/>
  <c r="P2115" i="1" l="1"/>
  <c r="V2115" i="1" s="1"/>
  <c r="B2115" i="1" s="1"/>
  <c r="C2116" i="1"/>
  <c r="C2117" i="1" l="1"/>
  <c r="P2116" i="1"/>
  <c r="V2116" i="1" s="1"/>
  <c r="B2116" i="1" s="1"/>
  <c r="C2118" i="1" l="1"/>
  <c r="P2117" i="1"/>
  <c r="V2117" i="1" s="1"/>
  <c r="B2117" i="1" s="1"/>
  <c r="C2119" i="1" l="1"/>
  <c r="P2118" i="1"/>
  <c r="V2118" i="1" s="1"/>
  <c r="B2118" i="1" s="1"/>
  <c r="C2120" i="1" l="1"/>
  <c r="P2119" i="1"/>
  <c r="V2119" i="1" s="1"/>
  <c r="B2119" i="1" s="1"/>
  <c r="C2121" i="1" l="1"/>
  <c r="P2120" i="1"/>
  <c r="V2120" i="1" s="1"/>
  <c r="B2120" i="1" s="1"/>
  <c r="C2122" i="1" l="1"/>
  <c r="P2121" i="1"/>
  <c r="V2121" i="1" s="1"/>
  <c r="B2121" i="1" s="1"/>
  <c r="C2123" i="1" l="1"/>
  <c r="P2122" i="1"/>
  <c r="V2122" i="1" s="1"/>
  <c r="B2122" i="1" s="1"/>
  <c r="P2123" i="1" l="1"/>
  <c r="V2123" i="1" s="1"/>
  <c r="B2123" i="1" s="1"/>
  <c r="C2124" i="1"/>
  <c r="C2125" i="1" l="1"/>
  <c r="P2124" i="1"/>
  <c r="V2124" i="1" s="1"/>
  <c r="B2124" i="1" s="1"/>
  <c r="C2126" i="1" l="1"/>
  <c r="P2125" i="1"/>
  <c r="V2125" i="1" s="1"/>
  <c r="B2125" i="1" s="1"/>
  <c r="C2127" i="1" l="1"/>
  <c r="P2126" i="1"/>
  <c r="V2126" i="1" s="1"/>
  <c r="B2126" i="1" s="1"/>
  <c r="C2128" i="1" l="1"/>
  <c r="P2127" i="1"/>
  <c r="V2127" i="1" s="1"/>
  <c r="B2127" i="1" s="1"/>
  <c r="C2129" i="1" l="1"/>
  <c r="P2128" i="1"/>
  <c r="V2128" i="1" s="1"/>
  <c r="B2128" i="1" s="1"/>
  <c r="C2130" i="1" l="1"/>
  <c r="P2129" i="1"/>
  <c r="V2129" i="1" s="1"/>
  <c r="B2129" i="1" s="1"/>
  <c r="C2131" i="1" l="1"/>
  <c r="P2130" i="1"/>
  <c r="V2130" i="1" s="1"/>
  <c r="B2130" i="1" s="1"/>
  <c r="C2132" i="1" l="1"/>
  <c r="P2131" i="1"/>
  <c r="V2131" i="1" s="1"/>
  <c r="B2131" i="1" s="1"/>
  <c r="C2133" i="1" l="1"/>
  <c r="P2132" i="1"/>
  <c r="V2132" i="1" s="1"/>
  <c r="B2132" i="1" s="1"/>
  <c r="C2134" i="1" l="1"/>
  <c r="P2133" i="1"/>
  <c r="V2133" i="1" s="1"/>
  <c r="B2133" i="1" s="1"/>
  <c r="C2135" i="1" l="1"/>
  <c r="P2134" i="1"/>
  <c r="V2134" i="1" s="1"/>
  <c r="B2134" i="1" s="1"/>
  <c r="C2136" i="1" l="1"/>
  <c r="P2135" i="1"/>
  <c r="V2135" i="1" s="1"/>
  <c r="B2135" i="1" s="1"/>
  <c r="C2137" i="1" l="1"/>
  <c r="P2136" i="1"/>
  <c r="V2136" i="1" s="1"/>
  <c r="B2136" i="1" s="1"/>
  <c r="C2138" i="1" l="1"/>
  <c r="P2137" i="1"/>
  <c r="V2137" i="1" s="1"/>
  <c r="B2137" i="1" s="1"/>
  <c r="C2139" i="1" l="1"/>
  <c r="P2138" i="1"/>
  <c r="V2138" i="1" s="1"/>
  <c r="B2138" i="1" s="1"/>
  <c r="C2140" i="1" l="1"/>
  <c r="P2139" i="1"/>
  <c r="V2139" i="1" s="1"/>
  <c r="B2139" i="1" s="1"/>
  <c r="C2141" i="1" l="1"/>
  <c r="P2140" i="1"/>
  <c r="V2140" i="1" s="1"/>
  <c r="B2140" i="1" s="1"/>
  <c r="C2142" i="1" l="1"/>
  <c r="P2142" i="1" s="1"/>
  <c r="P2141" i="1"/>
  <c r="V2141" i="1" s="1"/>
  <c r="B2141" i="1" s="1"/>
  <c r="V2142" i="1" l="1"/>
  <c r="B2142" i="1" s="1"/>
  <c r="S2142" i="1"/>
  <c r="W2142" i="1" l="1"/>
  <c r="C2143" i="1"/>
  <c r="P2143" i="1" l="1"/>
  <c r="V2143" i="1" s="1"/>
  <c r="B2143" i="1" s="1"/>
  <c r="C2144" i="1"/>
  <c r="P2144" i="1" l="1"/>
  <c r="V2144" i="1" s="1"/>
  <c r="B2144" i="1" s="1"/>
  <c r="C2145" i="1"/>
  <c r="C2146" i="1" l="1"/>
  <c r="P2145" i="1"/>
  <c r="V2145" i="1" s="1"/>
  <c r="B2145" i="1" s="1"/>
  <c r="C2147" i="1" l="1"/>
  <c r="P2146" i="1"/>
  <c r="V2146" i="1" s="1"/>
  <c r="B2146" i="1" s="1"/>
  <c r="C2148" i="1" l="1"/>
  <c r="P2147" i="1"/>
  <c r="V2147" i="1" s="1"/>
  <c r="B2147" i="1" s="1"/>
  <c r="C2149" i="1" l="1"/>
  <c r="P2148" i="1"/>
  <c r="V2148" i="1" s="1"/>
  <c r="B2148" i="1" s="1"/>
  <c r="C2150" i="1" l="1"/>
  <c r="P2149" i="1"/>
  <c r="V2149" i="1" s="1"/>
  <c r="B2149" i="1" s="1"/>
  <c r="C2151" i="1" l="1"/>
  <c r="P2150" i="1"/>
  <c r="V2150" i="1" s="1"/>
  <c r="B2150" i="1" s="1"/>
  <c r="C2152" i="1" l="1"/>
  <c r="P2151" i="1"/>
  <c r="V2151" i="1" s="1"/>
  <c r="B2151" i="1" s="1"/>
  <c r="C2153" i="1" l="1"/>
  <c r="P2152" i="1"/>
  <c r="V2152" i="1" s="1"/>
  <c r="B2152" i="1" s="1"/>
  <c r="C2154" i="1" l="1"/>
  <c r="P2153" i="1"/>
  <c r="V2153" i="1" s="1"/>
  <c r="B2153" i="1" s="1"/>
  <c r="C2155" i="1" l="1"/>
  <c r="P2154" i="1"/>
  <c r="V2154" i="1" s="1"/>
  <c r="B2154" i="1" s="1"/>
  <c r="C2156" i="1" l="1"/>
  <c r="P2155" i="1"/>
  <c r="V2155" i="1" s="1"/>
  <c r="B2155" i="1" s="1"/>
  <c r="P2156" i="1" l="1"/>
  <c r="V2156" i="1" s="1"/>
  <c r="B2156" i="1" s="1"/>
  <c r="C2157" i="1"/>
  <c r="C2158" i="1" l="1"/>
  <c r="P2157" i="1"/>
  <c r="V2157" i="1" s="1"/>
  <c r="B2157" i="1" s="1"/>
  <c r="C2159" i="1" l="1"/>
  <c r="P2158" i="1"/>
  <c r="V2158" i="1" s="1"/>
  <c r="B2158" i="1" s="1"/>
  <c r="C2160" i="1" l="1"/>
  <c r="P2159" i="1"/>
  <c r="V2159" i="1" s="1"/>
  <c r="B2159" i="1" s="1"/>
  <c r="C2161" i="1" l="1"/>
  <c r="P2160" i="1"/>
  <c r="V2160" i="1" s="1"/>
  <c r="B2160" i="1" s="1"/>
  <c r="C2162" i="1" l="1"/>
  <c r="P2161" i="1"/>
  <c r="V2161" i="1" s="1"/>
  <c r="B2161" i="1" s="1"/>
  <c r="C2163" i="1" l="1"/>
  <c r="P2162" i="1"/>
  <c r="V2162" i="1" s="1"/>
  <c r="B2162" i="1" s="1"/>
  <c r="C2164" i="1" l="1"/>
  <c r="P2163" i="1"/>
  <c r="V2163" i="1" s="1"/>
  <c r="B2163" i="1" s="1"/>
  <c r="C2165" i="1" l="1"/>
  <c r="P2164" i="1"/>
  <c r="V2164" i="1" s="1"/>
  <c r="B2164" i="1" s="1"/>
  <c r="C2166" i="1" l="1"/>
  <c r="P2165" i="1"/>
  <c r="V2165" i="1" s="1"/>
  <c r="B2165" i="1" s="1"/>
  <c r="C2167" i="1" l="1"/>
  <c r="P2166" i="1"/>
  <c r="V2166" i="1" s="1"/>
  <c r="B2166" i="1" s="1"/>
  <c r="C2168" i="1" l="1"/>
  <c r="P2167" i="1"/>
  <c r="V2167" i="1" s="1"/>
  <c r="B2167" i="1" s="1"/>
  <c r="C2169" i="1" l="1"/>
  <c r="P2168" i="1"/>
  <c r="V2168" i="1" s="1"/>
  <c r="B2168" i="1" s="1"/>
  <c r="C2170" i="1" l="1"/>
  <c r="P2169" i="1"/>
  <c r="V2169" i="1" s="1"/>
  <c r="B2169" i="1" s="1"/>
  <c r="P2170" i="1" l="1"/>
  <c r="V2170" i="1" s="1"/>
  <c r="B2170" i="1" s="1"/>
  <c r="C2171" i="1"/>
  <c r="C2172" i="1" l="1"/>
  <c r="P2171" i="1"/>
  <c r="V2171" i="1" s="1"/>
  <c r="B2171" i="1" s="1"/>
  <c r="C2173" i="1" l="1"/>
  <c r="P2173" i="1" s="1"/>
  <c r="P2172" i="1"/>
  <c r="V2172" i="1" s="1"/>
  <c r="B2172" i="1" s="1"/>
  <c r="V2173" i="1" l="1"/>
  <c r="B2173" i="1" s="1"/>
  <c r="S2173" i="1"/>
  <c r="W2173" i="1" l="1"/>
  <c r="C2174" i="1"/>
  <c r="C2175" i="1" l="1"/>
  <c r="P2174" i="1"/>
  <c r="V2174" i="1" s="1"/>
  <c r="B2174" i="1" s="1"/>
  <c r="C2176" i="1" l="1"/>
  <c r="P2175" i="1"/>
  <c r="V2175" i="1" s="1"/>
  <c r="B2175" i="1" s="1"/>
  <c r="P2176" i="1" l="1"/>
  <c r="V2176" i="1" s="1"/>
  <c r="B2176" i="1" s="1"/>
  <c r="C2177" i="1"/>
  <c r="C2178" i="1" l="1"/>
  <c r="P2177" i="1"/>
  <c r="V2177" i="1" s="1"/>
  <c r="B2177" i="1" s="1"/>
  <c r="C2179" i="1" l="1"/>
  <c r="P2178" i="1"/>
  <c r="V2178" i="1" s="1"/>
  <c r="B2178" i="1" s="1"/>
  <c r="C2180" i="1" l="1"/>
  <c r="P2179" i="1"/>
  <c r="V2179" i="1" s="1"/>
  <c r="B2179" i="1" s="1"/>
  <c r="C2181" i="1" l="1"/>
  <c r="P2180" i="1"/>
  <c r="V2180" i="1" s="1"/>
  <c r="B2180" i="1" s="1"/>
  <c r="C2182" i="1" l="1"/>
  <c r="P2181" i="1"/>
  <c r="V2181" i="1" s="1"/>
  <c r="B2181" i="1" s="1"/>
  <c r="C2183" i="1" l="1"/>
  <c r="P2182" i="1"/>
  <c r="V2182" i="1" s="1"/>
  <c r="B2182" i="1" s="1"/>
  <c r="C2184" i="1" l="1"/>
  <c r="P2183" i="1"/>
  <c r="V2183" i="1" s="1"/>
  <c r="B2183" i="1" s="1"/>
  <c r="C2185" i="1" l="1"/>
  <c r="P2184" i="1"/>
  <c r="V2184" i="1" s="1"/>
  <c r="B2184" i="1" s="1"/>
  <c r="C2186" i="1" l="1"/>
  <c r="P2185" i="1"/>
  <c r="V2185" i="1" s="1"/>
  <c r="B2185" i="1" s="1"/>
  <c r="C2187" i="1" l="1"/>
  <c r="P2186" i="1"/>
  <c r="V2186" i="1" s="1"/>
  <c r="B2186" i="1" s="1"/>
  <c r="C2188" i="1" l="1"/>
  <c r="P2187" i="1"/>
  <c r="V2187" i="1" s="1"/>
  <c r="B2187" i="1" s="1"/>
  <c r="C2189" i="1" l="1"/>
  <c r="P2188" i="1"/>
  <c r="V2188" i="1" s="1"/>
  <c r="B2188" i="1" s="1"/>
  <c r="C2190" i="1" l="1"/>
  <c r="P2189" i="1"/>
  <c r="V2189" i="1" s="1"/>
  <c r="B2189" i="1" s="1"/>
  <c r="C2191" i="1" l="1"/>
  <c r="P2190" i="1"/>
  <c r="V2190" i="1" s="1"/>
  <c r="B2190" i="1" s="1"/>
  <c r="C2192" i="1" l="1"/>
  <c r="P2191" i="1"/>
  <c r="V2191" i="1" s="1"/>
  <c r="B2191" i="1" s="1"/>
  <c r="C2193" i="1" l="1"/>
  <c r="P2192" i="1"/>
  <c r="V2192" i="1" s="1"/>
  <c r="B2192" i="1" s="1"/>
  <c r="C2194" i="1" l="1"/>
  <c r="P2193" i="1"/>
  <c r="V2193" i="1" s="1"/>
  <c r="B2193" i="1" s="1"/>
  <c r="C2195" i="1" l="1"/>
  <c r="P2194" i="1"/>
  <c r="V2194" i="1" s="1"/>
  <c r="B2194" i="1" s="1"/>
  <c r="C2196" i="1" l="1"/>
  <c r="P2195" i="1"/>
  <c r="V2195" i="1" s="1"/>
  <c r="B2195" i="1" s="1"/>
  <c r="C2197" i="1" l="1"/>
  <c r="P2196" i="1"/>
  <c r="V2196" i="1" s="1"/>
  <c r="B2196" i="1" s="1"/>
  <c r="C2198" i="1" l="1"/>
  <c r="P2197" i="1"/>
  <c r="V2197" i="1" s="1"/>
  <c r="B2197" i="1" s="1"/>
  <c r="C2199" i="1" l="1"/>
  <c r="P2198" i="1"/>
  <c r="V2198" i="1" s="1"/>
  <c r="B2198" i="1" s="1"/>
  <c r="C2200" i="1" l="1"/>
  <c r="P2199" i="1"/>
  <c r="V2199" i="1" s="1"/>
  <c r="B2199" i="1" s="1"/>
  <c r="C2201" i="1" l="1"/>
  <c r="P2200" i="1"/>
  <c r="V2200" i="1" s="1"/>
  <c r="B2200" i="1" s="1"/>
  <c r="C2202" i="1" l="1"/>
  <c r="P2201" i="1"/>
  <c r="V2201" i="1" s="1"/>
  <c r="B2201" i="1" s="1"/>
  <c r="P2202" i="1" l="1"/>
  <c r="V2202" i="1" s="1"/>
  <c r="B2202" i="1" s="1"/>
  <c r="C2203" i="1"/>
  <c r="P2203" i="1" s="1"/>
  <c r="V2203" i="1" l="1"/>
  <c r="B2203" i="1" s="1"/>
  <c r="S2203" i="1"/>
  <c r="W2203" i="1" l="1"/>
  <c r="C2204" i="1"/>
  <c r="P2204" i="1" s="1"/>
  <c r="V2204" i="1" s="1"/>
  <c r="B2204" i="1" s="1"/>
  <c r="C2205" i="1" l="1"/>
  <c r="C2206" i="1" s="1"/>
  <c r="P2205" i="1" l="1"/>
  <c r="V2205" i="1" s="1"/>
  <c r="B2205" i="1" s="1"/>
  <c r="C2207" i="1"/>
  <c r="P2206" i="1"/>
  <c r="V2206" i="1" s="1"/>
  <c r="B2206" i="1" s="1"/>
  <c r="C2208" i="1" l="1"/>
  <c r="P2207" i="1"/>
  <c r="V2207" i="1" s="1"/>
  <c r="B2207" i="1" s="1"/>
  <c r="C2209" i="1" l="1"/>
  <c r="P2208" i="1"/>
  <c r="V2208" i="1" s="1"/>
  <c r="B2208" i="1" s="1"/>
  <c r="C2210" i="1" l="1"/>
  <c r="P2209" i="1"/>
  <c r="V2209" i="1" s="1"/>
  <c r="B2209" i="1" s="1"/>
  <c r="C2211" i="1" l="1"/>
  <c r="P2210" i="1"/>
  <c r="V2210" i="1" s="1"/>
  <c r="B2210" i="1" s="1"/>
  <c r="C2212" i="1" l="1"/>
  <c r="P2211" i="1"/>
  <c r="V2211" i="1" s="1"/>
  <c r="B2211" i="1" s="1"/>
  <c r="C2213" i="1" l="1"/>
  <c r="P2212" i="1"/>
  <c r="V2212" i="1" s="1"/>
  <c r="B2212" i="1" s="1"/>
  <c r="C2214" i="1" l="1"/>
  <c r="P2213" i="1"/>
  <c r="V2213" i="1" s="1"/>
  <c r="B2213" i="1" s="1"/>
  <c r="C2215" i="1" l="1"/>
  <c r="P2214" i="1"/>
  <c r="V2214" i="1" s="1"/>
  <c r="B2214" i="1" s="1"/>
  <c r="C2216" i="1" l="1"/>
  <c r="P2215" i="1"/>
  <c r="V2215" i="1" s="1"/>
  <c r="B2215" i="1" s="1"/>
  <c r="C2217" i="1" l="1"/>
  <c r="P2216" i="1"/>
  <c r="V2216" i="1" s="1"/>
  <c r="B2216" i="1" s="1"/>
  <c r="C2218" i="1" l="1"/>
  <c r="P2217" i="1"/>
  <c r="V2217" i="1" s="1"/>
  <c r="B2217" i="1" s="1"/>
  <c r="C2219" i="1" l="1"/>
  <c r="P2218" i="1"/>
  <c r="V2218" i="1" s="1"/>
  <c r="B2218" i="1" s="1"/>
  <c r="C2220" i="1" l="1"/>
  <c r="P2219" i="1"/>
  <c r="V2219" i="1" s="1"/>
  <c r="B2219" i="1" s="1"/>
  <c r="C2221" i="1" l="1"/>
  <c r="P2220" i="1"/>
  <c r="V2220" i="1" s="1"/>
  <c r="B2220" i="1" s="1"/>
  <c r="C2222" i="1" l="1"/>
  <c r="P2221" i="1"/>
  <c r="V2221" i="1" s="1"/>
  <c r="B2221" i="1" s="1"/>
  <c r="C2223" i="1" l="1"/>
  <c r="P2222" i="1"/>
  <c r="V2222" i="1" s="1"/>
  <c r="B2222" i="1" s="1"/>
  <c r="C2224" i="1" l="1"/>
  <c r="P2223" i="1"/>
  <c r="V2223" i="1" s="1"/>
  <c r="B2223" i="1" s="1"/>
  <c r="C2225" i="1" l="1"/>
  <c r="P2224" i="1"/>
  <c r="V2224" i="1" s="1"/>
  <c r="B2224" i="1" s="1"/>
  <c r="C2226" i="1" l="1"/>
  <c r="P2225" i="1"/>
  <c r="V2225" i="1" s="1"/>
  <c r="B2225" i="1" s="1"/>
  <c r="C2227" i="1" l="1"/>
  <c r="P2226" i="1"/>
  <c r="V2226" i="1" s="1"/>
  <c r="B2226" i="1" s="1"/>
  <c r="C2228" i="1" l="1"/>
  <c r="P2227" i="1"/>
  <c r="V2227" i="1" s="1"/>
  <c r="B2227" i="1" s="1"/>
  <c r="C2229" i="1" l="1"/>
  <c r="P2228" i="1"/>
  <c r="V2228" i="1" s="1"/>
  <c r="B2228" i="1" s="1"/>
  <c r="C2230" i="1" l="1"/>
  <c r="P2229" i="1"/>
  <c r="V2229" i="1" s="1"/>
  <c r="B2229" i="1" s="1"/>
  <c r="C2231" i="1" l="1"/>
  <c r="P2230" i="1"/>
  <c r="V2230" i="1" s="1"/>
  <c r="B2230" i="1" s="1"/>
  <c r="C2232" i="1" l="1"/>
  <c r="P2231" i="1"/>
  <c r="V2231" i="1" s="1"/>
  <c r="B2231" i="1" s="1"/>
  <c r="C2233" i="1" l="1"/>
  <c r="P2232" i="1"/>
  <c r="V2232" i="1" s="1"/>
  <c r="B2232" i="1" s="1"/>
  <c r="P2233" i="1" l="1"/>
  <c r="V2233" i="1" s="1"/>
  <c r="B2233" i="1" s="1"/>
  <c r="C2234" i="1"/>
  <c r="P2234" i="1" s="1"/>
  <c r="S2234" i="1" l="1"/>
  <c r="C2235" i="1" s="1"/>
  <c r="V2234" i="1"/>
  <c r="B2234" i="1" s="1"/>
  <c r="C2236" i="1" l="1"/>
  <c r="P2235" i="1"/>
  <c r="V2235" i="1" s="1"/>
  <c r="B2235" i="1" s="1"/>
  <c r="W2234" i="1"/>
  <c r="C2237" i="1" l="1"/>
  <c r="P2236" i="1"/>
  <c r="V2236" i="1" s="1"/>
  <c r="B2236" i="1" s="1"/>
  <c r="P2237" i="1" l="1"/>
  <c r="V2237" i="1" s="1"/>
  <c r="B2237" i="1" s="1"/>
  <c r="C2238" i="1"/>
  <c r="C2239" i="1" l="1"/>
  <c r="P2238" i="1"/>
  <c r="V2238" i="1" s="1"/>
  <c r="B2238" i="1" s="1"/>
  <c r="C2240" i="1" l="1"/>
  <c r="P2239" i="1"/>
  <c r="V2239" i="1" s="1"/>
  <c r="B2239" i="1" s="1"/>
  <c r="C2241" i="1" l="1"/>
  <c r="P2240" i="1"/>
  <c r="V2240" i="1" s="1"/>
  <c r="B2240" i="1" s="1"/>
  <c r="C2242" i="1" l="1"/>
  <c r="P2241" i="1"/>
  <c r="V2241" i="1" s="1"/>
  <c r="B2241" i="1" s="1"/>
  <c r="C2243" i="1" l="1"/>
  <c r="P2242" i="1"/>
  <c r="V2242" i="1" s="1"/>
  <c r="B2242" i="1" s="1"/>
  <c r="C2244" i="1" l="1"/>
  <c r="P2243" i="1"/>
  <c r="V2243" i="1" s="1"/>
  <c r="B2243" i="1" s="1"/>
  <c r="C2245" i="1" l="1"/>
  <c r="P2244" i="1"/>
  <c r="V2244" i="1" s="1"/>
  <c r="B2244" i="1" s="1"/>
  <c r="C2246" i="1" l="1"/>
  <c r="P2245" i="1"/>
  <c r="V2245" i="1" s="1"/>
  <c r="B2245" i="1" s="1"/>
  <c r="C2247" i="1" l="1"/>
  <c r="P2246" i="1"/>
  <c r="V2246" i="1" s="1"/>
  <c r="B2246" i="1" s="1"/>
  <c r="C2248" i="1" l="1"/>
  <c r="P2247" i="1"/>
  <c r="V2247" i="1" s="1"/>
  <c r="B2247" i="1" s="1"/>
  <c r="C2249" i="1" l="1"/>
  <c r="P2248" i="1"/>
  <c r="V2248" i="1" s="1"/>
  <c r="B2248" i="1" s="1"/>
  <c r="C2250" i="1" l="1"/>
  <c r="P2249" i="1"/>
  <c r="V2249" i="1" s="1"/>
  <c r="B2249" i="1" s="1"/>
  <c r="C2251" i="1" l="1"/>
  <c r="P2250" i="1"/>
  <c r="V2250" i="1" s="1"/>
  <c r="B2250" i="1" s="1"/>
  <c r="C2252" i="1" l="1"/>
  <c r="P2251" i="1"/>
  <c r="V2251" i="1" s="1"/>
  <c r="B2251" i="1" s="1"/>
  <c r="C2253" i="1" l="1"/>
  <c r="P2252" i="1"/>
  <c r="V2252" i="1" s="1"/>
  <c r="B2252" i="1" s="1"/>
  <c r="C2254" i="1" l="1"/>
  <c r="P2253" i="1"/>
  <c r="V2253" i="1" s="1"/>
  <c r="B2253" i="1" s="1"/>
  <c r="C2255" i="1" l="1"/>
  <c r="P2254" i="1"/>
  <c r="V2254" i="1" s="1"/>
  <c r="B2254" i="1" s="1"/>
  <c r="C2256" i="1" l="1"/>
  <c r="P2255" i="1"/>
  <c r="V2255" i="1" s="1"/>
  <c r="B2255" i="1" s="1"/>
  <c r="C2257" i="1" l="1"/>
  <c r="P2256" i="1"/>
  <c r="V2256" i="1" s="1"/>
  <c r="B2256" i="1" s="1"/>
  <c r="C2258" i="1" l="1"/>
  <c r="P2257" i="1"/>
  <c r="V2257" i="1" s="1"/>
  <c r="B2257" i="1" s="1"/>
  <c r="C2259" i="1" l="1"/>
  <c r="P2258" i="1"/>
  <c r="V2258" i="1" s="1"/>
  <c r="B2258" i="1" s="1"/>
  <c r="C2260" i="1" l="1"/>
  <c r="P2259" i="1"/>
  <c r="V2259" i="1" s="1"/>
  <c r="B2259" i="1" s="1"/>
  <c r="C2261" i="1" l="1"/>
  <c r="P2260" i="1"/>
  <c r="V2260" i="1" s="1"/>
  <c r="B2260" i="1" s="1"/>
  <c r="C2262" i="1" l="1"/>
  <c r="P2261" i="1"/>
  <c r="V2261" i="1" s="1"/>
  <c r="B2261" i="1" s="1"/>
  <c r="C2263" i="1" l="1"/>
  <c r="P2262" i="1"/>
  <c r="V2262" i="1" s="1"/>
  <c r="B2262" i="1" s="1"/>
  <c r="P2263" i="1" l="1"/>
  <c r="V2263" i="1" s="1"/>
  <c r="B2263" i="1" s="1"/>
  <c r="C2264" i="1"/>
  <c r="P2264" i="1" l="1"/>
  <c r="V2264" i="1" s="1"/>
  <c r="B2264" i="1" s="1"/>
  <c r="C2265" i="1"/>
  <c r="P2265" i="1" s="1"/>
  <c r="S2265" i="1" l="1"/>
  <c r="C2266" i="1" s="1"/>
  <c r="V2265" i="1"/>
  <c r="B2265" i="1" s="1"/>
  <c r="C2267" i="1" l="1"/>
  <c r="P2266" i="1"/>
  <c r="V2266" i="1" s="1"/>
  <c r="B2266" i="1" s="1"/>
  <c r="W2265" i="1"/>
  <c r="C2268" i="1" l="1"/>
  <c r="P2267" i="1"/>
  <c r="V2267" i="1" s="1"/>
  <c r="B2267" i="1" s="1"/>
  <c r="C2269" i="1" l="1"/>
  <c r="P2268" i="1"/>
  <c r="V2268" i="1" s="1"/>
  <c r="B2268" i="1" s="1"/>
  <c r="C2270" i="1" l="1"/>
  <c r="P2269" i="1"/>
  <c r="V2269" i="1" s="1"/>
  <c r="B2269" i="1" s="1"/>
  <c r="C2271" i="1" l="1"/>
  <c r="P2270" i="1"/>
  <c r="V2270" i="1" s="1"/>
  <c r="B2270" i="1" s="1"/>
  <c r="C2272" i="1" l="1"/>
  <c r="P2271" i="1"/>
  <c r="V2271" i="1" s="1"/>
  <c r="B2271" i="1" s="1"/>
  <c r="C2273" i="1" l="1"/>
  <c r="P2272" i="1"/>
  <c r="V2272" i="1" s="1"/>
  <c r="B2272" i="1" s="1"/>
  <c r="C2274" i="1" l="1"/>
  <c r="P2273" i="1"/>
  <c r="V2273" i="1" s="1"/>
  <c r="B2273" i="1" s="1"/>
  <c r="C2275" i="1" l="1"/>
  <c r="P2274" i="1"/>
  <c r="V2274" i="1" s="1"/>
  <c r="B2274" i="1" s="1"/>
  <c r="C2276" i="1" l="1"/>
  <c r="P2275" i="1"/>
  <c r="V2275" i="1" s="1"/>
  <c r="B2275" i="1" s="1"/>
  <c r="C2277" i="1" l="1"/>
  <c r="P2276" i="1"/>
  <c r="V2276" i="1" s="1"/>
  <c r="B2276" i="1" s="1"/>
  <c r="C2278" i="1" l="1"/>
  <c r="P2277" i="1"/>
  <c r="V2277" i="1" s="1"/>
  <c r="B2277" i="1" s="1"/>
  <c r="C2279" i="1" l="1"/>
  <c r="P2278" i="1"/>
  <c r="V2278" i="1" s="1"/>
  <c r="B2278" i="1" s="1"/>
  <c r="C2280" i="1" l="1"/>
  <c r="P2279" i="1"/>
  <c r="V2279" i="1" s="1"/>
  <c r="B2279" i="1" s="1"/>
  <c r="C2281" i="1" l="1"/>
  <c r="P2280" i="1"/>
  <c r="V2280" i="1" s="1"/>
  <c r="B2280" i="1" s="1"/>
  <c r="C2282" i="1" l="1"/>
  <c r="P2281" i="1"/>
  <c r="V2281" i="1" s="1"/>
  <c r="B2281" i="1" s="1"/>
  <c r="C2283" i="1" l="1"/>
  <c r="P2282" i="1"/>
  <c r="V2282" i="1" s="1"/>
  <c r="B2282" i="1" s="1"/>
  <c r="C2284" i="1" l="1"/>
  <c r="P2283" i="1"/>
  <c r="V2283" i="1" s="1"/>
  <c r="B2283" i="1" s="1"/>
  <c r="C2285" i="1" l="1"/>
  <c r="P2284" i="1"/>
  <c r="V2284" i="1" s="1"/>
  <c r="B2284" i="1" s="1"/>
  <c r="C2286" i="1" l="1"/>
  <c r="P2285" i="1"/>
  <c r="V2285" i="1" s="1"/>
  <c r="B2285" i="1" s="1"/>
  <c r="C2287" i="1" l="1"/>
  <c r="P2286" i="1"/>
  <c r="V2286" i="1" s="1"/>
  <c r="B2286" i="1" s="1"/>
  <c r="C2288" i="1" l="1"/>
  <c r="P2287" i="1"/>
  <c r="V2287" i="1" s="1"/>
  <c r="B2287" i="1" s="1"/>
  <c r="C2289" i="1" l="1"/>
  <c r="P2288" i="1"/>
  <c r="V2288" i="1" s="1"/>
  <c r="B2288" i="1" s="1"/>
  <c r="C2290" i="1" l="1"/>
  <c r="P2289" i="1"/>
  <c r="V2289" i="1" s="1"/>
  <c r="B2289" i="1" s="1"/>
  <c r="C2291" i="1" l="1"/>
  <c r="P2290" i="1"/>
  <c r="V2290" i="1" s="1"/>
  <c r="B2290" i="1" s="1"/>
  <c r="C2292" i="1" l="1"/>
  <c r="P2291" i="1"/>
  <c r="V2291" i="1" s="1"/>
  <c r="B2291" i="1" s="1"/>
  <c r="C2293" i="1" l="1"/>
  <c r="P2292" i="1"/>
  <c r="V2292" i="1" s="1"/>
  <c r="B2292" i="1" s="1"/>
  <c r="P2293" i="1" l="1"/>
  <c r="V2293" i="1" s="1"/>
  <c r="B2293" i="1" s="1"/>
  <c r="C2294" i="1"/>
  <c r="P2294" i="1" s="1"/>
  <c r="V2294" i="1" l="1"/>
  <c r="B2294" i="1" s="1"/>
  <c r="S2294" i="1"/>
  <c r="W2294" i="1" l="1"/>
  <c r="C2295" i="1"/>
  <c r="C2296" i="1" l="1"/>
  <c r="P2295" i="1"/>
  <c r="V2295" i="1" s="1"/>
  <c r="B2295" i="1" s="1"/>
  <c r="P2296" i="1" l="1"/>
  <c r="V2296" i="1" s="1"/>
  <c r="B2296" i="1" s="1"/>
  <c r="C2297" i="1"/>
  <c r="C2298" i="1" l="1"/>
  <c r="P2297" i="1"/>
  <c r="V2297" i="1" s="1"/>
  <c r="B2297" i="1" s="1"/>
  <c r="C2299" i="1" l="1"/>
  <c r="P2298" i="1"/>
  <c r="V2298" i="1" s="1"/>
  <c r="B2298" i="1" s="1"/>
  <c r="C2300" i="1" l="1"/>
  <c r="P2299" i="1"/>
  <c r="V2299" i="1" s="1"/>
  <c r="B2299" i="1" s="1"/>
  <c r="C2301" i="1" l="1"/>
  <c r="P2300" i="1"/>
  <c r="V2300" i="1" s="1"/>
  <c r="B2300" i="1" s="1"/>
  <c r="C2302" i="1" l="1"/>
  <c r="P2301" i="1"/>
  <c r="V2301" i="1" s="1"/>
  <c r="B2301" i="1" s="1"/>
  <c r="C2303" i="1" l="1"/>
  <c r="P2302" i="1"/>
  <c r="V2302" i="1" s="1"/>
  <c r="B2302" i="1" s="1"/>
  <c r="C2304" i="1" l="1"/>
  <c r="P2303" i="1"/>
  <c r="V2303" i="1" s="1"/>
  <c r="B2303" i="1" s="1"/>
  <c r="C2305" i="1" l="1"/>
  <c r="P2304" i="1"/>
  <c r="V2304" i="1" s="1"/>
  <c r="B2304" i="1" s="1"/>
  <c r="C2306" i="1" l="1"/>
  <c r="P2305" i="1"/>
  <c r="V2305" i="1" s="1"/>
  <c r="B2305" i="1" s="1"/>
  <c r="C2307" i="1" l="1"/>
  <c r="P2306" i="1"/>
  <c r="V2306" i="1" s="1"/>
  <c r="B2306" i="1" s="1"/>
  <c r="C2308" i="1" l="1"/>
  <c r="P2307" i="1"/>
  <c r="V2307" i="1" s="1"/>
  <c r="B2307" i="1" s="1"/>
  <c r="C2309" i="1" l="1"/>
  <c r="P2308" i="1"/>
  <c r="V2308" i="1" s="1"/>
  <c r="B2308" i="1" s="1"/>
  <c r="C2310" i="1" l="1"/>
  <c r="P2309" i="1"/>
  <c r="V2309" i="1" s="1"/>
  <c r="B2309" i="1" s="1"/>
  <c r="C2311" i="1" l="1"/>
  <c r="P2310" i="1"/>
  <c r="V2310" i="1" s="1"/>
  <c r="B2310" i="1" s="1"/>
  <c r="C2312" i="1" l="1"/>
  <c r="P2311" i="1"/>
  <c r="V2311" i="1" s="1"/>
  <c r="B2311" i="1" s="1"/>
  <c r="C2313" i="1" l="1"/>
  <c r="P2312" i="1"/>
  <c r="V2312" i="1" s="1"/>
  <c r="B2312" i="1" s="1"/>
  <c r="C2314" i="1" l="1"/>
  <c r="P2313" i="1"/>
  <c r="V2313" i="1" s="1"/>
  <c r="B2313" i="1" s="1"/>
  <c r="C2315" i="1" l="1"/>
  <c r="P2314" i="1"/>
  <c r="V2314" i="1" s="1"/>
  <c r="B2314" i="1" s="1"/>
  <c r="C2316" i="1" l="1"/>
  <c r="P2315" i="1"/>
  <c r="V2315" i="1" s="1"/>
  <c r="B2315" i="1" s="1"/>
  <c r="C2317" i="1" l="1"/>
  <c r="P2316" i="1"/>
  <c r="V2316" i="1" s="1"/>
  <c r="B2316" i="1" s="1"/>
  <c r="C2318" i="1" l="1"/>
  <c r="P2317" i="1"/>
  <c r="V2317" i="1" s="1"/>
  <c r="B2317" i="1" s="1"/>
  <c r="C2319" i="1" l="1"/>
  <c r="P2318" i="1"/>
  <c r="V2318" i="1" s="1"/>
  <c r="B2318" i="1" s="1"/>
  <c r="C2320" i="1" l="1"/>
  <c r="P2319" i="1"/>
  <c r="V2319" i="1" s="1"/>
  <c r="B2319" i="1" s="1"/>
  <c r="C2321" i="1" l="1"/>
  <c r="P2320" i="1"/>
  <c r="V2320" i="1" s="1"/>
  <c r="B2320" i="1" s="1"/>
  <c r="C2322" i="1" l="1"/>
  <c r="P2321" i="1"/>
  <c r="V2321" i="1" s="1"/>
  <c r="B2321" i="1" s="1"/>
  <c r="P2322" i="1" l="1"/>
  <c r="V2322" i="1" s="1"/>
  <c r="B2322" i="1" s="1"/>
  <c r="C2323" i="1"/>
  <c r="P2323" i="1" l="1"/>
  <c r="V2323" i="1" s="1"/>
  <c r="B2323" i="1" s="1"/>
  <c r="C2324" i="1"/>
  <c r="P2324" i="1" l="1"/>
  <c r="V2324" i="1" s="1"/>
  <c r="B2324" i="1" s="1"/>
  <c r="C2325" i="1"/>
  <c r="P2325" i="1" s="1"/>
  <c r="V2325" i="1" l="1"/>
  <c r="B2325" i="1" s="1"/>
  <c r="S2325" i="1"/>
  <c r="W2325" i="1" l="1"/>
  <c r="C2326" i="1"/>
  <c r="C2327" i="1" s="1"/>
  <c r="P2326" i="1" l="1"/>
  <c r="V2326" i="1" s="1"/>
  <c r="B2326" i="1" s="1"/>
  <c r="C2328" i="1"/>
  <c r="P2327" i="1"/>
  <c r="V2327" i="1" s="1"/>
  <c r="B2327" i="1" s="1"/>
  <c r="C2329" i="1" l="1"/>
  <c r="P2328" i="1"/>
  <c r="V2328" i="1" s="1"/>
  <c r="B2328" i="1" s="1"/>
  <c r="C2330" i="1" l="1"/>
  <c r="P2329" i="1"/>
  <c r="V2329" i="1" s="1"/>
  <c r="B2329" i="1" s="1"/>
  <c r="C2331" i="1" l="1"/>
  <c r="P2330" i="1"/>
  <c r="V2330" i="1" s="1"/>
  <c r="B2330" i="1" s="1"/>
  <c r="C2332" i="1" l="1"/>
  <c r="P2331" i="1"/>
  <c r="V2331" i="1" s="1"/>
  <c r="B2331" i="1" s="1"/>
  <c r="C2333" i="1" l="1"/>
  <c r="P2332" i="1"/>
  <c r="V2332" i="1" s="1"/>
  <c r="B2332" i="1" s="1"/>
  <c r="C2334" i="1" l="1"/>
  <c r="P2333" i="1"/>
  <c r="V2333" i="1" s="1"/>
  <c r="B2333" i="1" s="1"/>
  <c r="C2335" i="1" l="1"/>
  <c r="P2334" i="1"/>
  <c r="V2334" i="1" s="1"/>
  <c r="B2334" i="1" s="1"/>
  <c r="C2336" i="1" l="1"/>
  <c r="P2335" i="1"/>
  <c r="V2335" i="1" s="1"/>
  <c r="B2335" i="1" s="1"/>
  <c r="C2337" i="1" l="1"/>
  <c r="P2336" i="1"/>
  <c r="V2336" i="1" s="1"/>
  <c r="B2336" i="1" s="1"/>
  <c r="C2338" i="1" l="1"/>
  <c r="P2337" i="1"/>
  <c r="V2337" i="1" s="1"/>
  <c r="B2337" i="1" s="1"/>
  <c r="C2339" i="1" l="1"/>
  <c r="P2338" i="1"/>
  <c r="V2338" i="1" s="1"/>
  <c r="B2338" i="1" s="1"/>
  <c r="C2340" i="1" l="1"/>
  <c r="P2339" i="1"/>
  <c r="V2339" i="1" s="1"/>
  <c r="B2339" i="1" s="1"/>
  <c r="C2341" i="1" l="1"/>
  <c r="P2340" i="1"/>
  <c r="V2340" i="1" s="1"/>
  <c r="B2340" i="1" s="1"/>
  <c r="C2342" i="1" l="1"/>
  <c r="P2341" i="1"/>
  <c r="V2341" i="1" s="1"/>
  <c r="B2341" i="1" s="1"/>
  <c r="C2343" i="1" l="1"/>
  <c r="P2342" i="1"/>
  <c r="V2342" i="1" s="1"/>
  <c r="B2342" i="1" s="1"/>
  <c r="C2344" i="1" l="1"/>
  <c r="P2343" i="1"/>
  <c r="V2343" i="1" s="1"/>
  <c r="B2343" i="1" s="1"/>
  <c r="C2345" i="1" l="1"/>
  <c r="P2344" i="1"/>
  <c r="V2344" i="1" s="1"/>
  <c r="B2344" i="1" s="1"/>
  <c r="C2346" i="1" l="1"/>
  <c r="P2345" i="1"/>
  <c r="V2345" i="1" s="1"/>
  <c r="B2345" i="1" s="1"/>
  <c r="C2347" i="1" l="1"/>
  <c r="P2346" i="1"/>
  <c r="V2346" i="1" s="1"/>
  <c r="B2346" i="1" s="1"/>
  <c r="C2348" i="1" l="1"/>
  <c r="P2347" i="1"/>
  <c r="V2347" i="1" s="1"/>
  <c r="B2347" i="1" s="1"/>
  <c r="C2349" i="1" l="1"/>
  <c r="P2348" i="1"/>
  <c r="V2348" i="1" s="1"/>
  <c r="B2348" i="1" s="1"/>
  <c r="C2350" i="1" l="1"/>
  <c r="P2349" i="1"/>
  <c r="V2349" i="1" s="1"/>
  <c r="B2349" i="1" s="1"/>
  <c r="C2351" i="1" l="1"/>
  <c r="P2350" i="1"/>
  <c r="V2350" i="1" s="1"/>
  <c r="B2350" i="1" s="1"/>
  <c r="P2351" i="1" l="1"/>
  <c r="V2351" i="1" s="1"/>
  <c r="B2351" i="1" s="1"/>
  <c r="C2352" i="1"/>
  <c r="P2352" i="1" l="1"/>
  <c r="V2352" i="1" s="1"/>
  <c r="B2352" i="1" s="1"/>
  <c r="C2353" i="1"/>
  <c r="C2354" i="1" l="1"/>
  <c r="P2353" i="1"/>
  <c r="V2353" i="1" s="1"/>
  <c r="B2353" i="1" s="1"/>
  <c r="C2355" i="1" l="1"/>
  <c r="P2355" i="1" s="1"/>
  <c r="P2354" i="1"/>
  <c r="V2354" i="1" s="1"/>
  <c r="B2354" i="1" s="1"/>
  <c r="S2355" i="1" l="1"/>
  <c r="C2356" i="1" s="1"/>
  <c r="V2355" i="1"/>
  <c r="B2355" i="1" s="1"/>
  <c r="C2357" i="1" l="1"/>
  <c r="P2356" i="1"/>
  <c r="V2356" i="1" s="1"/>
  <c r="B2356" i="1" s="1"/>
  <c r="W2355" i="1"/>
  <c r="C2358" i="1" l="1"/>
  <c r="P2357" i="1"/>
  <c r="V2357" i="1" s="1"/>
  <c r="B2357" i="1" s="1"/>
  <c r="C2359" i="1" l="1"/>
  <c r="P2358" i="1"/>
  <c r="V2358" i="1" s="1"/>
  <c r="B2358" i="1" s="1"/>
  <c r="C2360" i="1" l="1"/>
  <c r="P2359" i="1"/>
  <c r="V2359" i="1" s="1"/>
  <c r="B2359" i="1" s="1"/>
  <c r="C2361" i="1" l="1"/>
  <c r="P2360" i="1"/>
  <c r="V2360" i="1" s="1"/>
  <c r="B2360" i="1" s="1"/>
  <c r="C2362" i="1" l="1"/>
  <c r="P2361" i="1"/>
  <c r="V2361" i="1" s="1"/>
  <c r="B2361" i="1" s="1"/>
  <c r="C2363" i="1" l="1"/>
  <c r="P2362" i="1"/>
  <c r="V2362" i="1" s="1"/>
  <c r="B2362" i="1" s="1"/>
  <c r="C2364" i="1" l="1"/>
  <c r="P2363" i="1"/>
  <c r="V2363" i="1" s="1"/>
  <c r="B2363" i="1" s="1"/>
  <c r="C2365" i="1" l="1"/>
  <c r="P2364" i="1"/>
  <c r="V2364" i="1" s="1"/>
  <c r="B2364" i="1" s="1"/>
  <c r="C2366" i="1" l="1"/>
  <c r="P2365" i="1"/>
  <c r="V2365" i="1" s="1"/>
  <c r="B2365" i="1" s="1"/>
  <c r="C2367" i="1" l="1"/>
  <c r="P2366" i="1"/>
  <c r="V2366" i="1" s="1"/>
  <c r="B2366" i="1" s="1"/>
  <c r="C2368" i="1" l="1"/>
  <c r="P2367" i="1"/>
  <c r="V2367" i="1" s="1"/>
  <c r="B2367" i="1" s="1"/>
  <c r="C2369" i="1" l="1"/>
  <c r="P2368" i="1"/>
  <c r="V2368" i="1" s="1"/>
  <c r="B2368" i="1" s="1"/>
  <c r="C2370" i="1" l="1"/>
  <c r="P2369" i="1"/>
  <c r="V2369" i="1" s="1"/>
  <c r="B2369" i="1" s="1"/>
  <c r="C2371" i="1" l="1"/>
  <c r="P2370" i="1"/>
  <c r="V2370" i="1" s="1"/>
  <c r="B2370" i="1" s="1"/>
  <c r="C2372" i="1" l="1"/>
  <c r="P2371" i="1"/>
  <c r="V2371" i="1" s="1"/>
  <c r="B2371" i="1" s="1"/>
  <c r="C2373" i="1" l="1"/>
  <c r="P2372" i="1"/>
  <c r="V2372" i="1" s="1"/>
  <c r="B2372" i="1" s="1"/>
  <c r="C2374" i="1" l="1"/>
  <c r="P2373" i="1"/>
  <c r="V2373" i="1" s="1"/>
  <c r="B2373" i="1" s="1"/>
  <c r="C2375" i="1" l="1"/>
  <c r="P2374" i="1"/>
  <c r="V2374" i="1" s="1"/>
  <c r="B2374" i="1" s="1"/>
  <c r="C2376" i="1" l="1"/>
  <c r="P2375" i="1"/>
  <c r="V2375" i="1" s="1"/>
  <c r="B2375" i="1" s="1"/>
  <c r="P2376" i="1" l="1"/>
  <c r="V2376" i="1" s="1"/>
  <c r="B2376" i="1" s="1"/>
  <c r="C2377" i="1"/>
  <c r="P2377" i="1" l="1"/>
  <c r="V2377" i="1" s="1"/>
  <c r="B2377" i="1" s="1"/>
  <c r="C2378" i="1"/>
  <c r="C2379" i="1" l="1"/>
  <c r="P2378" i="1"/>
  <c r="V2378" i="1" s="1"/>
  <c r="B2378" i="1" s="1"/>
  <c r="C2380" i="1" l="1"/>
  <c r="P2379" i="1"/>
  <c r="V2379" i="1" s="1"/>
  <c r="B2379" i="1" s="1"/>
  <c r="P2380" i="1" l="1"/>
  <c r="V2380" i="1" s="1"/>
  <c r="B2380" i="1" s="1"/>
  <c r="C2381" i="1"/>
  <c r="C2382" i="1" l="1"/>
  <c r="P2381" i="1"/>
  <c r="V2381" i="1" s="1"/>
  <c r="B2381" i="1" s="1"/>
  <c r="C2383" i="1" l="1"/>
  <c r="P2382" i="1"/>
  <c r="V2382" i="1" s="1"/>
  <c r="B2382" i="1" s="1"/>
  <c r="C2384" i="1" l="1"/>
  <c r="P2383" i="1"/>
  <c r="V2383" i="1" s="1"/>
  <c r="B2383" i="1" s="1"/>
  <c r="C2385" i="1" l="1"/>
  <c r="P2384" i="1"/>
  <c r="V2384" i="1" s="1"/>
  <c r="B2384" i="1" s="1"/>
  <c r="C2386" i="1" l="1"/>
  <c r="P2386" i="1" s="1"/>
  <c r="P2385" i="1"/>
  <c r="V2385" i="1" s="1"/>
  <c r="B2385" i="1" s="1"/>
  <c r="V2386" i="1" l="1"/>
  <c r="B2386" i="1" s="1"/>
  <c r="S2386" i="1"/>
  <c r="W2386" i="1" l="1"/>
  <c r="C2387" i="1"/>
  <c r="C2388" i="1" s="1"/>
  <c r="P2387" i="1" l="1"/>
  <c r="V2387" i="1" s="1"/>
  <c r="B2387" i="1" s="1"/>
  <c r="C2389" i="1"/>
  <c r="P2388" i="1"/>
  <c r="V2388" i="1" s="1"/>
  <c r="B2388" i="1" s="1"/>
  <c r="C2390" i="1" l="1"/>
  <c r="P2389" i="1"/>
  <c r="V2389" i="1" s="1"/>
  <c r="B2389" i="1" s="1"/>
  <c r="C2391" i="1" l="1"/>
  <c r="P2390" i="1"/>
  <c r="V2390" i="1" s="1"/>
  <c r="B2390" i="1" s="1"/>
  <c r="C2392" i="1" l="1"/>
  <c r="P2391" i="1"/>
  <c r="V2391" i="1" s="1"/>
  <c r="B2391" i="1" s="1"/>
  <c r="C2393" i="1" l="1"/>
  <c r="P2392" i="1"/>
  <c r="V2392" i="1" s="1"/>
  <c r="B2392" i="1" s="1"/>
  <c r="C2394" i="1" l="1"/>
  <c r="P2393" i="1"/>
  <c r="V2393" i="1" s="1"/>
  <c r="B2393" i="1" s="1"/>
  <c r="C2395" i="1" l="1"/>
  <c r="P2394" i="1"/>
  <c r="V2394" i="1" s="1"/>
  <c r="B2394" i="1" s="1"/>
  <c r="C2396" i="1" l="1"/>
  <c r="P2395" i="1"/>
  <c r="V2395" i="1" s="1"/>
  <c r="B2395" i="1" s="1"/>
  <c r="C2397" i="1" l="1"/>
  <c r="P2396" i="1"/>
  <c r="V2396" i="1" s="1"/>
  <c r="B2396" i="1" s="1"/>
  <c r="C2398" i="1" l="1"/>
  <c r="P2397" i="1"/>
  <c r="V2397" i="1" s="1"/>
  <c r="B2397" i="1" s="1"/>
  <c r="C2399" i="1" l="1"/>
  <c r="P2398" i="1"/>
  <c r="V2398" i="1" s="1"/>
  <c r="B2398" i="1" s="1"/>
  <c r="C2400" i="1" l="1"/>
  <c r="P2399" i="1"/>
  <c r="V2399" i="1" s="1"/>
  <c r="B2399" i="1" s="1"/>
  <c r="C2401" i="1" l="1"/>
  <c r="P2400" i="1"/>
  <c r="V2400" i="1" s="1"/>
  <c r="B2400" i="1" s="1"/>
  <c r="C2402" i="1" l="1"/>
  <c r="P2401" i="1"/>
  <c r="V2401" i="1" s="1"/>
  <c r="B2401" i="1" s="1"/>
  <c r="C2403" i="1" l="1"/>
  <c r="P2402" i="1"/>
  <c r="V2402" i="1" s="1"/>
  <c r="B2402" i="1" s="1"/>
  <c r="C2404" i="1" l="1"/>
  <c r="P2403" i="1"/>
  <c r="V2403" i="1" s="1"/>
  <c r="B2403" i="1" s="1"/>
  <c r="C2405" i="1" l="1"/>
  <c r="P2404" i="1"/>
  <c r="V2404" i="1" s="1"/>
  <c r="B2404" i="1" s="1"/>
  <c r="C2406" i="1" l="1"/>
  <c r="P2405" i="1"/>
  <c r="V2405" i="1" s="1"/>
  <c r="B2405" i="1" s="1"/>
  <c r="C2407" i="1" l="1"/>
  <c r="P2406" i="1"/>
  <c r="V2406" i="1" s="1"/>
  <c r="B2406" i="1" s="1"/>
  <c r="C2408" i="1" l="1"/>
  <c r="P2407" i="1"/>
  <c r="V2407" i="1" s="1"/>
  <c r="B2407" i="1" s="1"/>
  <c r="P2408" i="1" l="1"/>
  <c r="V2408" i="1" s="1"/>
  <c r="B2408" i="1" s="1"/>
  <c r="C2409" i="1"/>
  <c r="P2409" i="1" l="1"/>
  <c r="V2409" i="1" s="1"/>
  <c r="B2409" i="1" s="1"/>
  <c r="C2410" i="1"/>
  <c r="C2411" i="1" l="1"/>
  <c r="P2410" i="1"/>
  <c r="V2410" i="1" s="1"/>
  <c r="B2410" i="1" s="1"/>
  <c r="C2412" i="1" l="1"/>
  <c r="P2411" i="1"/>
  <c r="V2411" i="1" s="1"/>
  <c r="B2411" i="1" s="1"/>
  <c r="C2413" i="1" l="1"/>
  <c r="P2412" i="1"/>
  <c r="V2412" i="1" s="1"/>
  <c r="B2412" i="1" s="1"/>
  <c r="C2414" i="1" l="1"/>
  <c r="P2413" i="1"/>
  <c r="V2413" i="1" s="1"/>
  <c r="B2413" i="1" s="1"/>
  <c r="C2415" i="1" l="1"/>
  <c r="P2414" i="1"/>
  <c r="V2414" i="1" s="1"/>
  <c r="B2414" i="1" s="1"/>
  <c r="C2416" i="1" l="1"/>
  <c r="P2416" i="1" s="1"/>
  <c r="P2415" i="1"/>
  <c r="V2415" i="1" s="1"/>
  <c r="B2415" i="1" s="1"/>
  <c r="V2416" i="1" l="1"/>
  <c r="B2416" i="1" s="1"/>
  <c r="S2416" i="1"/>
  <c r="W2416" i="1" l="1"/>
  <c r="C2417" i="1"/>
</calcChain>
</file>

<file path=xl/sharedStrings.xml><?xml version="1.0" encoding="utf-8"?>
<sst xmlns="http://schemas.openxmlformats.org/spreadsheetml/2006/main" count="240" uniqueCount="111">
  <si>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</si>
  <si>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</si>
  <si>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</si>
  <si>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</si>
  <si>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</si>
  <si>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</si>
  <si>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</si>
  <si>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</si>
  <si>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</si>
  <si>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</si>
  <si>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</si>
  <si>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</si>
  <si>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</si>
  <si>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</si>
  <si>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</si>
  <si>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</si>
  <si>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</si>
  <si>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</si>
  <si>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</si>
  <si>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</si>
  <si>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</si>
  <si>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</si>
  <si>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</si>
  <si>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</si>
  <si>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</si>
  <si>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</si>
  <si>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</si>
  <si>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</si>
  <si>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</si>
  <si>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</si>
  <si>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</si>
  <si>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</si>
  <si>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</si>
  <si>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</si>
  <si>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</si>
  <si>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</si>
  <si>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</si>
  <si>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</si>
  <si>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</si>
  <si>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</si>
  <si>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</si>
  <si>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</si>
  <si>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</si>
  <si>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</si>
  <si>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</si>
  <si>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</si>
  <si>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</si>
  <si>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</si>
  <si>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</si>
  <si>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</si>
  <si>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</si>
  <si>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</si>
  <si>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</si>
  <si>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</si>
  <si>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</si>
  <si>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</si>
  <si>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</si>
  <si>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</si>
  <si>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</si>
  <si>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</si>
  <si>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</si>
  <si>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</si>
  <si>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</si>
  <si>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</si>
  <si>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</si>
  <si>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</si>
  <si>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</si>
  <si>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</si>
  <si>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</si>
  <si>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</si>
  <si>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</si>
  <si>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</si>
  <si>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</si>
  <si>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</si>
  <si>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</si>
  <si>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</si>
  <si>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</si>
  <si>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</si>
  <si>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</si>
  <si>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</si>
  <si>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</si>
  <si>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</si>
  <si>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</si>
  <si>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</si>
  <si>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</si>
  <si>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</si>
  <si>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</si>
  <si>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</si>
  <si>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</si>
  <si>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</si>
  <si>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</si>
  <si>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</si>
  <si>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</si>
  <si>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</si>
  <si>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</si>
  <si>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</si>
  <si>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</si>
  <si>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</si>
  <si>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</si>
  <si>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</si>
  <si>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</si>
  <si>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</si>
  <si>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</si>
  <si>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</si>
  <si>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DEZ</t>
  </si>
  <si>
    <t>ORD</t>
  </si>
  <si>
    <t>PERC</t>
  </si>
  <si>
    <t>AMORT ORD</t>
  </si>
  <si>
    <t>Ordinária</t>
  </si>
  <si>
    <t>16ª</t>
  </si>
  <si>
    <t>21L0865388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</si>
</sst>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  <xf numFmtId="167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3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1">
          <cell r="JH191">
            <v>44520</v>
          </cell>
          <cell r="JI191">
            <v>6018.51</v>
          </cell>
        </row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7245.38</v>
          </cell>
        </row>
        <row r="234">
          <cell r="JH234">
            <v>45828</v>
          </cell>
          <cell r="JI234">
            <v>7245.38</v>
          </cell>
        </row>
        <row r="235">
          <cell r="JH235">
            <v>45858</v>
          </cell>
          <cell r="JI235">
            <v>7245.38</v>
          </cell>
        </row>
        <row r="236">
          <cell r="JH236">
            <v>45889</v>
          </cell>
          <cell r="JI236">
            <v>7245.38</v>
          </cell>
        </row>
        <row r="237">
          <cell r="JH237">
            <v>45920</v>
          </cell>
          <cell r="JI237">
            <v>7245.38</v>
          </cell>
        </row>
        <row r="238">
          <cell r="JH238">
            <v>45950</v>
          </cell>
          <cell r="JI238">
            <v>7245.38</v>
          </cell>
        </row>
        <row r="239">
          <cell r="JH239">
            <v>45981</v>
          </cell>
          <cell r="JI239">
            <v>7245.38</v>
          </cell>
        </row>
        <row r="240">
          <cell r="JH240">
            <v>46011</v>
          </cell>
          <cell r="JI240">
            <v>7245.38</v>
          </cell>
        </row>
        <row r="241">
          <cell r="JH241">
            <v>46042</v>
          </cell>
          <cell r="JI241">
            <v>7245.38</v>
          </cell>
        </row>
        <row r="242">
          <cell r="JH242">
            <v>46073</v>
          </cell>
          <cell r="JI242">
            <v>7245.38</v>
          </cell>
        </row>
        <row r="243">
          <cell r="JH243">
            <v>46101</v>
          </cell>
          <cell r="JI243">
            <v>7245.38</v>
          </cell>
        </row>
        <row r="244">
          <cell r="JH244">
            <v>46132</v>
          </cell>
          <cell r="JI244">
            <v>7245.38</v>
          </cell>
        </row>
        <row r="245">
          <cell r="JH245">
            <v>46162</v>
          </cell>
          <cell r="JI245">
            <v>7245.38</v>
          </cell>
        </row>
        <row r="246">
          <cell r="JH246">
            <v>46193</v>
          </cell>
          <cell r="JI246">
            <v>7245.38</v>
          </cell>
        </row>
        <row r="247">
          <cell r="JH247">
            <v>46223</v>
          </cell>
          <cell r="JI247">
            <v>7245.38</v>
          </cell>
        </row>
        <row r="248">
          <cell r="JH248">
            <v>46254</v>
          </cell>
          <cell r="JI248">
            <v>7245.38</v>
          </cell>
        </row>
        <row r="249">
          <cell r="JH249">
            <v>46285</v>
          </cell>
          <cell r="JI249">
            <v>7245.38</v>
          </cell>
        </row>
        <row r="250">
          <cell r="JH250">
            <v>46315</v>
          </cell>
          <cell r="JI250">
            <v>7245.38</v>
          </cell>
        </row>
        <row r="251">
          <cell r="JH251">
            <v>46346</v>
          </cell>
          <cell r="JI251">
            <v>7245.38</v>
          </cell>
        </row>
        <row r="252">
          <cell r="JH252">
            <v>46376</v>
          </cell>
          <cell r="JI252">
            <v>7245.38</v>
          </cell>
        </row>
        <row r="253">
          <cell r="JH253">
            <v>46407</v>
          </cell>
          <cell r="JI253">
            <v>7245.38</v>
          </cell>
        </row>
        <row r="254">
          <cell r="JH254">
            <v>46438</v>
          </cell>
          <cell r="JI254">
            <v>7245.38</v>
          </cell>
        </row>
        <row r="255">
          <cell r="JH255">
            <v>46466</v>
          </cell>
          <cell r="JI255">
            <v>7245.38</v>
          </cell>
        </row>
        <row r="256">
          <cell r="JH256">
            <v>46497</v>
          </cell>
          <cell r="JI256">
            <v>7245.38</v>
          </cell>
        </row>
        <row r="257">
          <cell r="JH257">
            <v>46527</v>
          </cell>
          <cell r="JI257">
            <v>7245.38</v>
          </cell>
        </row>
        <row r="258">
          <cell r="JH258">
            <v>46558</v>
          </cell>
          <cell r="JI258">
            <v>7245.38</v>
          </cell>
        </row>
        <row r="259">
          <cell r="JH259">
            <v>46588</v>
          </cell>
          <cell r="JI259">
            <v>7245.38</v>
          </cell>
        </row>
        <row r="260">
          <cell r="JH260">
            <v>46619</v>
          </cell>
          <cell r="JI260">
            <v>7245.38</v>
          </cell>
        </row>
        <row r="261">
          <cell r="JH261">
            <v>46650</v>
          </cell>
          <cell r="JI261">
            <v>7245.38</v>
          </cell>
        </row>
        <row r="262">
          <cell r="JH262">
            <v>46680</v>
          </cell>
          <cell r="JI262">
            <v>7245.38</v>
          </cell>
        </row>
        <row r="263">
          <cell r="JH263">
            <v>46711</v>
          </cell>
          <cell r="JI263">
            <v>7245.38</v>
          </cell>
        </row>
        <row r="264">
          <cell r="JH264">
            <v>46741</v>
          </cell>
          <cell r="JI264">
            <v>7245.38</v>
          </cell>
        </row>
        <row r="265">
          <cell r="JH265">
            <v>46772</v>
          </cell>
          <cell r="JI265">
            <v>7245.38</v>
          </cell>
        </row>
        <row r="266">
          <cell r="JH266">
            <v>46803</v>
          </cell>
          <cell r="JI266">
            <v>7245.38</v>
          </cell>
        </row>
        <row r="267">
          <cell r="JH267">
            <v>46832</v>
          </cell>
          <cell r="JI267">
            <v>7245.38</v>
          </cell>
        </row>
        <row r="268">
          <cell r="JH268">
            <v>46863</v>
          </cell>
          <cell r="JI268">
            <v>7245.38</v>
          </cell>
        </row>
        <row r="269">
          <cell r="JH269">
            <v>46893</v>
          </cell>
          <cell r="JI269">
            <v>7245.38</v>
          </cell>
        </row>
        <row r="270">
          <cell r="JH270">
            <v>46924</v>
          </cell>
          <cell r="JI270">
            <v>7245.38</v>
          </cell>
        </row>
        <row r="271">
          <cell r="JH271">
            <v>46954</v>
          </cell>
          <cell r="JI271">
            <v>7245.38</v>
          </cell>
        </row>
        <row r="272">
          <cell r="JH272">
            <v>46985</v>
          </cell>
          <cell r="JI272">
            <v>7245.38</v>
          </cell>
        </row>
        <row r="273">
          <cell r="JH273">
            <v>47016</v>
          </cell>
          <cell r="JI273">
            <v>7245.38</v>
          </cell>
        </row>
        <row r="274">
          <cell r="JH274">
            <v>47046</v>
          </cell>
          <cell r="JI274">
            <v>7245.38</v>
          </cell>
        </row>
        <row r="275">
          <cell r="JH275">
            <v>47077</v>
          </cell>
          <cell r="JI275">
            <v>7245.38</v>
          </cell>
        </row>
        <row r="276">
          <cell r="JH276">
            <v>47107</v>
          </cell>
          <cell r="JI276">
            <v>7245.38</v>
          </cell>
        </row>
        <row r="277">
          <cell r="JH277">
            <v>47138</v>
          </cell>
          <cell r="JI277">
            <v>7245.38</v>
          </cell>
        </row>
        <row r="278">
          <cell r="JH278">
            <v>47169</v>
          </cell>
          <cell r="JI278">
            <v>7245.38</v>
          </cell>
        </row>
        <row r="279">
          <cell r="JH279">
            <v>47197</v>
          </cell>
          <cell r="JI279">
            <v>7245.38</v>
          </cell>
        </row>
        <row r="280">
          <cell r="JH280">
            <v>47228</v>
          </cell>
          <cell r="JI280">
            <v>7245.38</v>
          </cell>
        </row>
        <row r="281">
          <cell r="JH281">
            <v>47258</v>
          </cell>
          <cell r="JI281">
            <v>7245.38</v>
          </cell>
        </row>
        <row r="282">
          <cell r="JH282">
            <v>47289</v>
          </cell>
          <cell r="JI282">
            <v>7245.38</v>
          </cell>
        </row>
        <row r="283">
          <cell r="JH283">
            <v>47319</v>
          </cell>
          <cell r="JI283">
            <v>7245.38</v>
          </cell>
        </row>
        <row r="284">
          <cell r="JH284">
            <v>47350</v>
          </cell>
          <cell r="JI284">
            <v>7245.38</v>
          </cell>
        </row>
        <row r="285">
          <cell r="JH285">
            <v>47381</v>
          </cell>
          <cell r="JI285">
            <v>7245.38</v>
          </cell>
        </row>
        <row r="286">
          <cell r="JH286">
            <v>47411</v>
          </cell>
          <cell r="JI286">
            <v>7245.38</v>
          </cell>
        </row>
        <row r="287">
          <cell r="JH287">
            <v>47442</v>
          </cell>
          <cell r="JI287">
            <v>7245.38</v>
          </cell>
        </row>
        <row r="288">
          <cell r="JH288">
            <v>47472</v>
          </cell>
          <cell r="JI288">
            <v>7245.38</v>
          </cell>
        </row>
        <row r="289">
          <cell r="JH289">
            <v>47503</v>
          </cell>
          <cell r="JI289">
            <v>7245.38</v>
          </cell>
        </row>
        <row r="290">
          <cell r="JH290">
            <v>47534</v>
          </cell>
          <cell r="JI290">
            <v>7245.38</v>
          </cell>
        </row>
        <row r="291">
          <cell r="JH291">
            <v>47562</v>
          </cell>
          <cell r="JI291">
            <v>7245.38</v>
          </cell>
        </row>
        <row r="292">
          <cell r="JH292">
            <v>47593</v>
          </cell>
          <cell r="JI292">
            <v>7245.38</v>
          </cell>
        </row>
        <row r="293">
          <cell r="JH293">
            <v>47623</v>
          </cell>
          <cell r="JI293">
            <v>7245.38</v>
          </cell>
        </row>
        <row r="294">
          <cell r="JH294">
            <v>47654</v>
          </cell>
          <cell r="JI294">
            <v>7245.38</v>
          </cell>
        </row>
        <row r="295">
          <cell r="JH295">
            <v>47684</v>
          </cell>
          <cell r="JI295">
            <v>7245.38</v>
          </cell>
        </row>
        <row r="296">
          <cell r="JH296">
            <v>47715</v>
          </cell>
          <cell r="JI296">
            <v>7245.38</v>
          </cell>
        </row>
        <row r="297">
          <cell r="JH297">
            <v>47746</v>
          </cell>
          <cell r="JI297">
            <v>7245.38</v>
          </cell>
        </row>
        <row r="298">
          <cell r="JH298">
            <v>47776</v>
          </cell>
          <cell r="JI298">
            <v>7245.38</v>
          </cell>
        </row>
        <row r="299">
          <cell r="JH299">
            <v>47807</v>
          </cell>
          <cell r="JI299">
            <v>7245.38</v>
          </cell>
        </row>
        <row r="300">
          <cell r="JH300">
            <v>47837</v>
          </cell>
          <cell r="JI300">
            <v>7245.38</v>
          </cell>
        </row>
        <row r="301">
          <cell r="JH301">
            <v>47868</v>
          </cell>
          <cell r="JI301">
            <v>7245.38</v>
          </cell>
        </row>
        <row r="302">
          <cell r="JH302">
            <v>47899</v>
          </cell>
          <cell r="JI302">
            <v>7245.38</v>
          </cell>
        </row>
        <row r="303">
          <cell r="JH303">
            <v>47927</v>
          </cell>
          <cell r="JI303">
            <v>7245.38</v>
          </cell>
        </row>
        <row r="304">
          <cell r="JH304">
            <v>47958</v>
          </cell>
          <cell r="JI304">
            <v>7245.38</v>
          </cell>
        </row>
        <row r="305">
          <cell r="JH305">
            <v>47988</v>
          </cell>
          <cell r="JI305">
            <v>7245.38</v>
          </cell>
        </row>
        <row r="306">
          <cell r="JH306">
            <v>48019</v>
          </cell>
          <cell r="JI306">
            <v>7245.38</v>
          </cell>
        </row>
        <row r="307">
          <cell r="JH307">
            <v>48049</v>
          </cell>
          <cell r="JI307">
            <v>7245.38</v>
          </cell>
        </row>
        <row r="308">
          <cell r="JH308">
            <v>48080</v>
          </cell>
          <cell r="JI308">
            <v>7245.38</v>
          </cell>
        </row>
        <row r="309">
          <cell r="JH309">
            <v>48111</v>
          </cell>
          <cell r="JI309">
            <v>7245.38</v>
          </cell>
        </row>
        <row r="310">
          <cell r="JH310">
            <v>48141</v>
          </cell>
          <cell r="JI310">
            <v>7245.38</v>
          </cell>
        </row>
        <row r="311">
          <cell r="JH311">
            <v>48172</v>
          </cell>
          <cell r="JI311">
            <v>7245.38</v>
          </cell>
        </row>
        <row r="312">
          <cell r="JH312">
            <v>48202</v>
          </cell>
          <cell r="JI312">
            <v>7245.38</v>
          </cell>
        </row>
        <row r="313">
          <cell r="JH313">
            <v>48233</v>
          </cell>
          <cell r="JI313">
            <v>7245.38</v>
          </cell>
        </row>
        <row r="314">
          <cell r="JH314">
            <v>48264</v>
          </cell>
          <cell r="JI314">
            <v>7245.38</v>
          </cell>
        </row>
        <row r="315">
          <cell r="JH315">
            <v>48293</v>
          </cell>
          <cell r="JI315">
            <v>7245.38</v>
          </cell>
        </row>
        <row r="316">
          <cell r="JH316">
            <v>48324</v>
          </cell>
          <cell r="JI316">
            <v>7245.38</v>
          </cell>
        </row>
        <row r="317">
          <cell r="JH317">
            <v>48354</v>
          </cell>
          <cell r="JI317">
            <v>7245.38</v>
          </cell>
        </row>
        <row r="318">
          <cell r="JH318">
            <v>48385</v>
          </cell>
          <cell r="JI318">
            <v>7245.38</v>
          </cell>
        </row>
        <row r="319">
          <cell r="JH319">
            <v>48415</v>
          </cell>
          <cell r="JI319">
            <v>7245.38</v>
          </cell>
        </row>
        <row r="320">
          <cell r="JH320">
            <v>48446</v>
          </cell>
          <cell r="JI320">
            <v>7245.38</v>
          </cell>
        </row>
        <row r="321">
          <cell r="JH321">
            <v>48477</v>
          </cell>
          <cell r="JI321">
            <v>7245.38</v>
          </cell>
        </row>
        <row r="322">
          <cell r="JH322">
            <v>48507</v>
          </cell>
          <cell r="JI322">
            <v>7245.38</v>
          </cell>
        </row>
        <row r="323">
          <cell r="JH323">
            <v>48538</v>
          </cell>
          <cell r="JI323">
            <v>7245.38</v>
          </cell>
        </row>
        <row r="324">
          <cell r="JH324">
            <v>48568</v>
          </cell>
          <cell r="JI324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1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206" width="12.42578125" style="5" customWidth="1"/>
    <col min="207" max="207" width="20.140625" style="111" customWidth="1"/>
    <col min="208" max="208" width="26.5703125" style="111" customWidth="1"/>
    <col min="209" max="209" width="29.140625" style="111" customWidth="1"/>
    <col min="210" max="211" width="13.7109375" style="111" customWidth="1"/>
    <col min="212" max="212" width="17.5703125" style="111" customWidth="1"/>
    <col min="213" max="213" width="12.42578125" style="111" customWidth="1"/>
    <col min="214" max="214" width="20.140625" style="111" customWidth="1"/>
    <col min="215" max="215" width="15" style="111" customWidth="1"/>
    <col min="216" max="216" width="12.42578125" style="111" customWidth="1"/>
    <col min="217" max="217" width="17.5703125" style="111" customWidth="1"/>
    <col min="218" max="218" width="15" style="111" customWidth="1"/>
    <col min="219" max="220" width="16.28515625" style="111" customWidth="1"/>
    <col min="221" max="221" width="15" style="111" customWidth="1"/>
    <col min="222" max="222" width="18.85546875" style="111" customWidth="1"/>
    <col min="223" max="223" width="11.140625" style="111" customWidth="1"/>
    <col min="224" max="224" width="20.140625" style="111" customWidth="1"/>
    <col min="225" max="225" width="27.85546875" style="111" customWidth="1"/>
    <col min="226" max="226" width="17.5703125" style="111" customWidth="1"/>
    <col min="227" max="228" width="8.5703125" style="111" customWidth="1"/>
    <col min="229" max="229" width="16.28515625" style="111" customWidth="1"/>
    <col min="230" max="230" width="15" style="111" customWidth="1"/>
    <col min="231" max="231" width="17.5703125" style="111" customWidth="1"/>
    <col min="232" max="232" width="12.42578125" style="111" customWidth="1"/>
    <col min="233" max="233" width="15" style="111" customWidth="1"/>
    <col min="234" max="234" width="12.42578125" style="111" customWidth="1"/>
    <col min="235" max="235" width="6" style="111" customWidth="1"/>
    <col min="236" max="236" width="22.7109375" style="111" customWidth="1"/>
    <col min="237" max="237" width="31.7109375" style="111" customWidth="1"/>
    <col min="238" max="238" width="13.7109375" style="111" customWidth="1"/>
    <col min="239" max="239" width="16.28515625" style="111" customWidth="1"/>
    <col min="240" max="240" width="22.7109375" style="111" customWidth="1"/>
    <col min="241" max="241" width="21.42578125" style="111" customWidth="1"/>
    <col min="242" max="242" width="17.5703125" style="111" customWidth="1"/>
    <col min="243" max="243" width="16.28515625" style="111" customWidth="1"/>
    <col min="244" max="244" width="13.7109375" style="111" customWidth="1"/>
    <col min="245" max="245" width="8.5703125" style="111" customWidth="1"/>
    <col min="246" max="246" width="15" style="111" customWidth="1"/>
    <col min="247" max="247" width="17.5703125" style="111" customWidth="1"/>
    <col min="248" max="248" width="26.5703125" style="111" customWidth="1"/>
    <col min="249" max="249" width="25.28515625" style="111" customWidth="1"/>
    <col min="250" max="251" width="17.5703125" style="111" customWidth="1"/>
    <col min="252" max="252" width="12.42578125" style="111" customWidth="1"/>
    <col min="253" max="253" width="17.5703125" style="111" customWidth="1"/>
    <col min="254" max="254" width="12.42578125" style="111" customWidth="1"/>
    <col min="255" max="255" width="15" style="111" customWidth="1"/>
    <col min="256" max="256" width="16.28515625" style="111" customWidth="1"/>
    <col min="257" max="258" width="17.5703125" style="111" customWidth="1"/>
    <col min="259" max="259" width="27.85546875" style="111" customWidth="1"/>
    <col min="260" max="260" width="13.7109375" style="111" customWidth="1"/>
    <col min="261" max="262" width="17.5703125" style="111" customWidth="1"/>
    <col min="263" max="263" width="15" style="111" customWidth="1"/>
    <col min="264" max="265" width="12.42578125" style="111" customWidth="1"/>
    <col min="266" max="267" width="17.5703125" style="111" customWidth="1"/>
    <col min="268" max="268" width="22.7109375" style="111" customWidth="1"/>
    <col min="269" max="269" width="17.5703125" style="111" customWidth="1"/>
    <col min="270" max="270" width="15" style="111" customWidth="1"/>
    <col min="271" max="271" width="17.5703125" style="111" customWidth="1"/>
    <col min="272" max="272" width="12.42578125" style="111" customWidth="1"/>
    <col min="273" max="273" width="34.28515625" style="111" customWidth="1"/>
    <col min="274" max="274" width="29.140625" style="111" customWidth="1"/>
    <col min="275" max="276" width="18.85546875" style="111" customWidth="1"/>
    <col min="277" max="277" width="12.42578125" style="111" customWidth="1"/>
    <col min="278" max="278" width="20.140625" style="111" customWidth="1"/>
    <col min="279" max="279" width="16.28515625" style="111" customWidth="1"/>
    <col min="280" max="280" width="17.5703125" style="111" customWidth="1"/>
    <col min="281" max="462" width="12.42578125" style="111" customWidth="1"/>
    <col min="463" max="463" width="20.140625" style="111" customWidth="1"/>
    <col min="464" max="464" width="26.5703125" style="111" customWidth="1"/>
    <col min="465" max="465" width="29.140625" style="111" customWidth="1"/>
    <col min="466" max="467" width="13.7109375" style="111" customWidth="1"/>
    <col min="468" max="468" width="17.5703125" style="111" customWidth="1"/>
    <col min="469" max="469" width="12.42578125" style="111" customWidth="1"/>
    <col min="470" max="470" width="20.140625" style="111" customWidth="1"/>
    <col min="471" max="471" width="15" style="111" customWidth="1"/>
    <col min="472" max="472" width="12.42578125" style="111" customWidth="1"/>
    <col min="473" max="473" width="17.5703125" style="111" customWidth="1"/>
    <col min="474" max="474" width="15" style="111" customWidth="1"/>
    <col min="475" max="476" width="16.28515625" style="111" customWidth="1"/>
    <col min="477" max="477" width="15" style="111" customWidth="1"/>
    <col min="478" max="478" width="18.85546875" style="111" customWidth="1"/>
    <col min="479" max="479" width="11.140625" style="111" customWidth="1"/>
    <col min="480" max="480" width="20.140625" style="111" customWidth="1"/>
    <col min="481" max="481" width="27.85546875" style="111" customWidth="1"/>
    <col min="482" max="482" width="17.5703125" style="111" customWidth="1"/>
    <col min="483" max="484" width="8.5703125" style="111" customWidth="1"/>
    <col min="485" max="485" width="16.28515625" style="111" customWidth="1"/>
    <col min="486" max="486" width="15" style="111" customWidth="1"/>
    <col min="487" max="487" width="17.5703125" style="111" customWidth="1"/>
    <col min="488" max="488" width="12.42578125" style="111" customWidth="1"/>
    <col min="489" max="489" width="15" style="111" customWidth="1"/>
    <col min="490" max="490" width="12.42578125" style="111" customWidth="1"/>
    <col min="491" max="491" width="6" style="111" customWidth="1"/>
    <col min="492" max="492" width="22.7109375" style="111" customWidth="1"/>
    <col min="493" max="493" width="31.7109375" style="111" customWidth="1"/>
    <col min="494" max="494" width="13.7109375" style="111" customWidth="1"/>
    <col min="495" max="495" width="16.28515625" style="111" customWidth="1"/>
    <col min="496" max="496" width="22.7109375" style="111" customWidth="1"/>
    <col min="497" max="497" width="21.42578125" style="111" customWidth="1"/>
    <col min="498" max="498" width="17.5703125" style="111" customWidth="1"/>
    <col min="499" max="499" width="16.28515625" style="111" customWidth="1"/>
    <col min="500" max="500" width="13.7109375" style="111" customWidth="1"/>
    <col min="501" max="501" width="8.5703125" style="111" customWidth="1"/>
    <col min="502" max="502" width="15" style="111" customWidth="1"/>
    <col min="503" max="503" width="17.5703125" style="111" customWidth="1"/>
    <col min="504" max="504" width="26.5703125" style="111" customWidth="1"/>
    <col min="505" max="505" width="25.28515625" style="111" customWidth="1"/>
    <col min="506" max="507" width="17.5703125" style="111" customWidth="1"/>
    <col min="508" max="508" width="12.42578125" style="111" customWidth="1"/>
    <col min="509" max="509" width="17.5703125" style="111" customWidth="1"/>
    <col min="510" max="510" width="12.42578125" style="111" customWidth="1"/>
    <col min="511" max="511" width="15" style="111" customWidth="1"/>
    <col min="512" max="512" width="16.28515625" style="111" customWidth="1"/>
    <col min="513" max="514" width="17.5703125" style="111" customWidth="1"/>
    <col min="515" max="515" width="27.85546875" style="111" customWidth="1"/>
    <col min="516" max="516" width="13.7109375" style="111" customWidth="1"/>
    <col min="517" max="518" width="17.5703125" style="111" customWidth="1"/>
    <col min="519" max="519" width="15" style="111" customWidth="1"/>
    <col min="520" max="521" width="12.42578125" style="111" customWidth="1"/>
    <col min="522" max="523" width="17.5703125" style="111" customWidth="1"/>
    <col min="524" max="524" width="22.7109375" style="111" customWidth="1"/>
    <col min="525" max="525" width="17.5703125" style="111" customWidth="1"/>
    <col min="526" max="526" width="15" style="111" customWidth="1"/>
    <col min="527" max="527" width="17.5703125" style="111" customWidth="1"/>
    <col min="528" max="528" width="12.42578125" style="111" customWidth="1"/>
    <col min="529" max="529" width="34.28515625" style="111" customWidth="1"/>
    <col min="530" max="530" width="29.140625" style="111" customWidth="1"/>
    <col min="531" max="532" width="18.85546875" style="111" customWidth="1"/>
    <col min="533" max="533" width="12.42578125" style="111" customWidth="1"/>
    <col min="534" max="534" width="20.140625" style="111" customWidth="1"/>
    <col min="535" max="535" width="16.28515625" style="111" customWidth="1"/>
    <col min="536" max="536" width="17.5703125" style="111" customWidth="1"/>
    <col min="537" max="718" width="12.42578125" style="111" customWidth="1"/>
    <col min="719" max="719" width="20.140625" style="111" customWidth="1"/>
    <col min="720" max="720" width="26.5703125" style="111" customWidth="1"/>
    <col min="721" max="721" width="29.140625" style="111" customWidth="1"/>
    <col min="722" max="723" width="13.7109375" style="111" customWidth="1"/>
    <col min="724" max="724" width="17.5703125" style="111" customWidth="1"/>
    <col min="725" max="725" width="12.42578125" style="111" customWidth="1"/>
    <col min="726" max="726" width="20.140625" style="111" customWidth="1"/>
    <col min="727" max="727" width="15" style="111" customWidth="1"/>
    <col min="728" max="728" width="12.42578125" style="111" customWidth="1"/>
    <col min="729" max="729" width="17.5703125" style="111" customWidth="1"/>
    <col min="730" max="730" width="15" style="111" customWidth="1"/>
    <col min="731" max="732" width="16.28515625" style="111" customWidth="1"/>
    <col min="733" max="733" width="15" style="111" customWidth="1"/>
    <col min="734" max="734" width="18.85546875" style="111" customWidth="1"/>
    <col min="735" max="735" width="11.140625" style="111" customWidth="1"/>
    <col min="736" max="736" width="20.140625" style="111" customWidth="1"/>
    <col min="737" max="737" width="27.85546875" style="111" customWidth="1"/>
    <col min="738" max="738" width="17.5703125" style="111" customWidth="1"/>
    <col min="739" max="740" width="8.5703125" style="111" customWidth="1"/>
    <col min="741" max="741" width="16.28515625" style="111" customWidth="1"/>
    <col min="742" max="742" width="15" style="111" customWidth="1"/>
    <col min="743" max="743" width="17.5703125" style="111" customWidth="1"/>
    <col min="744" max="744" width="12.42578125" style="111" customWidth="1"/>
    <col min="745" max="745" width="15" style="111" customWidth="1"/>
    <col min="746" max="746" width="12.42578125" style="111" customWidth="1"/>
    <col min="747" max="747" width="6" style="111" customWidth="1"/>
    <col min="748" max="748" width="22.7109375" style="111" customWidth="1"/>
    <col min="749" max="749" width="31.7109375" style="111" customWidth="1"/>
    <col min="750" max="750" width="13.7109375" style="111" customWidth="1"/>
    <col min="751" max="751" width="16.28515625" style="111" customWidth="1"/>
    <col min="752" max="752" width="22.7109375" style="111" customWidth="1"/>
    <col min="753" max="753" width="21.42578125" style="111" customWidth="1"/>
    <col min="754" max="754" width="17.5703125" style="111" customWidth="1"/>
    <col min="755" max="755" width="16.28515625" style="111" customWidth="1"/>
    <col min="756" max="756" width="13.7109375" style="111" customWidth="1"/>
    <col min="757" max="757" width="8.5703125" style="111" customWidth="1"/>
    <col min="758" max="758" width="15" style="111" customWidth="1"/>
    <col min="759" max="759" width="17.5703125" style="111" customWidth="1"/>
    <col min="760" max="760" width="26.5703125" style="111" customWidth="1"/>
    <col min="761" max="761" width="25.28515625" style="111" customWidth="1"/>
    <col min="762" max="763" width="17.5703125" style="111" customWidth="1"/>
    <col min="764" max="764" width="12.42578125" style="111" customWidth="1"/>
    <col min="765" max="765" width="17.5703125" style="111" customWidth="1"/>
    <col min="766" max="766" width="12.42578125" style="111" customWidth="1"/>
    <col min="767" max="767" width="15" style="111" customWidth="1"/>
    <col min="768" max="768" width="16.28515625" style="111" customWidth="1"/>
    <col min="769" max="770" width="17.5703125" style="111" customWidth="1"/>
    <col min="771" max="771" width="27.85546875" style="111" customWidth="1"/>
    <col min="772" max="772" width="13.7109375" style="111" customWidth="1"/>
    <col min="773" max="774" width="17.5703125" style="111" customWidth="1"/>
    <col min="775" max="775" width="15" style="111" customWidth="1"/>
    <col min="776" max="777" width="12.42578125" style="111" customWidth="1"/>
    <col min="778" max="779" width="17.5703125" style="111" customWidth="1"/>
    <col min="780" max="780" width="22.7109375" style="111" customWidth="1"/>
    <col min="781" max="781" width="17.5703125" style="111" customWidth="1"/>
    <col min="782" max="782" width="15" style="111" customWidth="1"/>
    <col min="783" max="783" width="17.5703125" style="111" customWidth="1"/>
    <col min="784" max="784" width="12.42578125" style="111" customWidth="1"/>
    <col min="785" max="785" width="34.28515625" style="111" customWidth="1"/>
    <col min="786" max="786" width="29.140625" style="111" customWidth="1"/>
    <col min="787" max="788" width="18.85546875" style="111" customWidth="1"/>
    <col min="789" max="789" width="12.42578125" style="111" customWidth="1"/>
    <col min="790" max="790" width="20.140625" style="111" customWidth="1"/>
    <col min="791" max="791" width="16.28515625" style="111" customWidth="1"/>
    <col min="792" max="792" width="17.5703125" style="111" customWidth="1"/>
    <col min="793" max="974" width="12.42578125" style="111" customWidth="1"/>
    <col min="975" max="975" width="20.140625" style="111" customWidth="1"/>
    <col min="976" max="976" width="26.5703125" style="111" customWidth="1"/>
    <col min="977" max="977" width="29.140625" style="111" customWidth="1"/>
    <col min="978" max="979" width="13.7109375" style="111" customWidth="1"/>
    <col min="980" max="980" width="17.5703125" style="111" customWidth="1"/>
    <col min="981" max="981" width="12.42578125" style="111" customWidth="1"/>
    <col min="982" max="982" width="20.140625" style="111" customWidth="1"/>
    <col min="983" max="983" width="15" style="111" customWidth="1"/>
    <col min="984" max="984" width="12.42578125" style="111" customWidth="1"/>
    <col min="985" max="985" width="17.5703125" style="111" customWidth="1"/>
    <col min="986" max="986" width="15" style="111" customWidth="1"/>
    <col min="987" max="988" width="16.28515625" style="111" customWidth="1"/>
    <col min="989" max="989" width="15" style="111" customWidth="1"/>
    <col min="990" max="990" width="18.85546875" style="111" customWidth="1"/>
    <col min="991" max="991" width="11.140625" style="111" customWidth="1"/>
    <col min="992" max="992" width="20.140625" style="111" customWidth="1"/>
    <col min="993" max="993" width="27.85546875" style="111" customWidth="1"/>
    <col min="994" max="994" width="17.5703125" style="111" customWidth="1"/>
    <col min="995" max="996" width="8.5703125" style="111" customWidth="1"/>
    <col min="997" max="997" width="16.28515625" style="111" customWidth="1"/>
    <col min="998" max="998" width="15" style="111" customWidth="1"/>
    <col min="999" max="999" width="17.5703125" style="111" customWidth="1"/>
    <col min="1000" max="1000" width="12.42578125" style="111" customWidth="1"/>
    <col min="1001" max="1001" width="15" style="111" customWidth="1"/>
    <col min="1002" max="1002" width="12.42578125" style="111" customWidth="1"/>
    <col min="1003" max="1003" width="6" style="111" customWidth="1"/>
    <col min="1004" max="1004" width="22.7109375" style="111" customWidth="1"/>
    <col min="1005" max="1005" width="31.7109375" style="111" customWidth="1"/>
    <col min="1006" max="1006" width="13.7109375" style="111" customWidth="1"/>
    <col min="1007" max="1007" width="16.28515625" style="111" customWidth="1"/>
    <col min="1008" max="1008" width="22.7109375" style="111" customWidth="1"/>
    <col min="1009" max="1009" width="21.42578125" style="111" customWidth="1"/>
    <col min="1010" max="1010" width="17.5703125" style="111" customWidth="1"/>
    <col min="1011" max="1011" width="16.28515625" style="111" customWidth="1"/>
    <col min="1012" max="1012" width="13.7109375" style="111" customWidth="1"/>
    <col min="1013" max="1013" width="8.5703125" style="111" customWidth="1"/>
    <col min="1014" max="1014" width="15" style="111" customWidth="1"/>
    <col min="1015" max="1015" width="17.5703125" style="111" customWidth="1"/>
    <col min="1016" max="1016" width="26.5703125" style="111" customWidth="1"/>
    <col min="1017" max="1017" width="25.28515625" style="111" customWidth="1"/>
    <col min="1018" max="1019" width="17.5703125" style="111" customWidth="1"/>
    <col min="1020" max="1020" width="12.42578125" style="111" customWidth="1"/>
    <col min="1021" max="1021" width="17.5703125" style="111" customWidth="1"/>
    <col min="1022" max="1022" width="12.42578125" style="111" customWidth="1"/>
    <col min="1023" max="1023" width="15" style="111" customWidth="1"/>
    <col min="1024" max="1024" width="16.28515625" style="111" customWidth="1"/>
    <col min="1025" max="1026" width="17.5703125" style="111" customWidth="1"/>
    <col min="1027" max="1027" width="27.85546875" style="111" customWidth="1"/>
    <col min="1028" max="1028" width="13.7109375" style="111" customWidth="1"/>
    <col min="1029" max="1030" width="17.5703125" style="111" customWidth="1"/>
    <col min="1031" max="1031" width="15" style="111" customWidth="1"/>
    <col min="1032" max="1033" width="12.42578125" style="111" customWidth="1"/>
    <col min="1034" max="1035" width="17.5703125" style="111" customWidth="1"/>
    <col min="1036" max="1036" width="22.7109375" style="111" customWidth="1"/>
    <col min="1037" max="1037" width="17.5703125" style="111" customWidth="1"/>
    <col min="1038" max="1038" width="15" style="111" customWidth="1"/>
    <col min="1039" max="1039" width="17.5703125" style="111" customWidth="1"/>
    <col min="1040" max="1040" width="12.42578125" style="111" customWidth="1"/>
    <col min="1041" max="1041" width="34.28515625" style="111" customWidth="1"/>
    <col min="1042" max="1042" width="29.140625" style="111" customWidth="1"/>
    <col min="1043" max="1044" width="18.85546875" style="111" customWidth="1"/>
    <col min="1045" max="1045" width="12.42578125" style="111" customWidth="1"/>
    <col min="1046" max="1046" width="20.140625" style="111" customWidth="1"/>
    <col min="1047" max="1047" width="16.28515625" style="111" customWidth="1"/>
    <col min="1048" max="1048" width="17.5703125" style="111" customWidth="1"/>
    <col min="1049" max="1230" width="12.42578125" style="111" customWidth="1"/>
    <col min="1231" max="1231" width="20.140625" style="111" customWidth="1"/>
    <col min="1232" max="1232" width="26.5703125" style="111" customWidth="1"/>
    <col min="1233" max="1233" width="29.140625" style="111" customWidth="1"/>
    <col min="1234" max="1235" width="13.7109375" style="111" customWidth="1"/>
    <col min="1236" max="1236" width="17.5703125" style="111" customWidth="1"/>
    <col min="1237" max="1237" width="12.42578125" style="111" customWidth="1"/>
    <col min="1238" max="1238" width="20.140625" style="111" customWidth="1"/>
    <col min="1239" max="1239" width="15" style="111" customWidth="1"/>
    <col min="1240" max="1240" width="12.42578125" style="111" customWidth="1"/>
    <col min="1241" max="1241" width="17.5703125" style="111" customWidth="1"/>
    <col min="1242" max="1242" width="15" style="111" customWidth="1"/>
    <col min="1243" max="1244" width="16.28515625" style="111" customWidth="1"/>
    <col min="1245" max="1245" width="15" style="111" customWidth="1"/>
    <col min="1246" max="1246" width="18.85546875" style="111" customWidth="1"/>
    <col min="1247" max="1247" width="11.140625" style="111" customWidth="1"/>
    <col min="1248" max="1248" width="20.140625" style="111" customWidth="1"/>
    <col min="1249" max="1249" width="27.85546875" style="111" customWidth="1"/>
    <col min="1250" max="1250" width="17.5703125" style="111" customWidth="1"/>
    <col min="1251" max="1252" width="8.5703125" style="111" customWidth="1"/>
    <col min="1253" max="1253" width="16.28515625" style="111" customWidth="1"/>
    <col min="1254" max="1254" width="15" style="111" customWidth="1"/>
    <col min="1255" max="1255" width="17.5703125" style="111" customWidth="1"/>
    <col min="1256" max="1256" width="12.42578125" style="111" customWidth="1"/>
    <col min="1257" max="1257" width="15" style="111" customWidth="1"/>
    <col min="1258" max="1258" width="12.42578125" style="111" customWidth="1"/>
    <col min="1259" max="1259" width="6" style="111" customWidth="1"/>
    <col min="1260" max="1260" width="22.7109375" style="111" customWidth="1"/>
    <col min="1261" max="1261" width="31.7109375" style="111" customWidth="1"/>
    <col min="1262" max="1262" width="13.7109375" style="111" customWidth="1"/>
    <col min="1263" max="1263" width="16.28515625" style="111" customWidth="1"/>
    <col min="1264" max="1264" width="22.7109375" style="111" customWidth="1"/>
    <col min="1265" max="1265" width="21.42578125" style="111" customWidth="1"/>
    <col min="1266" max="1266" width="17.5703125" style="111" customWidth="1"/>
    <col min="1267" max="1267" width="16.28515625" style="111" customWidth="1"/>
    <col min="1268" max="1268" width="13.7109375" style="111" customWidth="1"/>
    <col min="1269" max="1269" width="8.5703125" style="111" customWidth="1"/>
    <col min="1270" max="1270" width="15" style="111" customWidth="1"/>
    <col min="1271" max="1271" width="17.5703125" style="111" customWidth="1"/>
    <col min="1272" max="1272" width="26.5703125" style="111" customWidth="1"/>
    <col min="1273" max="1273" width="25.28515625" style="111" customWidth="1"/>
    <col min="1274" max="1275" width="17.5703125" style="111" customWidth="1"/>
    <col min="1276" max="1276" width="12.42578125" style="111" customWidth="1"/>
    <col min="1277" max="1277" width="17.5703125" style="111" customWidth="1"/>
    <col min="1278" max="1278" width="12.42578125" style="111" customWidth="1"/>
    <col min="1279" max="1279" width="15" style="111" customWidth="1"/>
    <col min="1280" max="1280" width="16.28515625" style="111" customWidth="1"/>
    <col min="1281" max="1282" width="17.5703125" style="111" customWidth="1"/>
    <col min="1283" max="1283" width="27.85546875" style="111" customWidth="1"/>
    <col min="1284" max="1284" width="13.7109375" style="111" customWidth="1"/>
    <col min="1285" max="1286" width="17.5703125" style="111" customWidth="1"/>
    <col min="1287" max="1287" width="15" style="111" customWidth="1"/>
    <col min="1288" max="1289" width="12.42578125" style="111" customWidth="1"/>
    <col min="1290" max="1291" width="17.5703125" style="111" customWidth="1"/>
    <col min="1292" max="1292" width="22.7109375" style="111" customWidth="1"/>
    <col min="1293" max="1293" width="17.5703125" style="111" customWidth="1"/>
    <col min="1294" max="1294" width="15" style="111" customWidth="1"/>
    <col min="1295" max="1295" width="17.5703125" style="111" customWidth="1"/>
    <col min="1296" max="1296" width="12.42578125" style="111" customWidth="1"/>
    <col min="1297" max="1297" width="34.28515625" style="111" customWidth="1"/>
    <col min="1298" max="1298" width="29.140625" style="111" customWidth="1"/>
    <col min="1299" max="1300" width="18.85546875" style="111" customWidth="1"/>
    <col min="1301" max="1301" width="12.42578125" style="111" customWidth="1"/>
    <col min="1302" max="1302" width="20.140625" style="111" customWidth="1"/>
    <col min="1303" max="1303" width="16.28515625" style="111" customWidth="1"/>
    <col min="1304" max="1304" width="17.5703125" style="111" customWidth="1"/>
    <col min="1305" max="1486" width="12.42578125" style="111" customWidth="1"/>
    <col min="1487" max="1487" width="20.140625" style="111" customWidth="1"/>
    <col min="1488" max="1488" width="26.5703125" style="111" customWidth="1"/>
    <col min="1489" max="1489" width="29.140625" style="111" customWidth="1"/>
    <col min="1490" max="1491" width="13.7109375" style="111" customWidth="1"/>
    <col min="1492" max="1492" width="17.5703125" style="111" customWidth="1"/>
    <col min="1493" max="1493" width="12.42578125" style="111" customWidth="1"/>
    <col min="1494" max="1494" width="20.140625" style="111" customWidth="1"/>
    <col min="1495" max="1495" width="15" style="111" customWidth="1"/>
    <col min="1496" max="1496" width="12.42578125" style="111" customWidth="1"/>
    <col min="1497" max="1497" width="17.5703125" style="111" customWidth="1"/>
    <col min="1498" max="1498" width="15" style="111" customWidth="1"/>
    <col min="1499" max="1500" width="16.28515625" style="111" customWidth="1"/>
    <col min="1501" max="1501" width="15" style="111" customWidth="1"/>
    <col min="1502" max="1502" width="18.85546875" style="111" customWidth="1"/>
    <col min="1503" max="1503" width="11.140625" style="111" customWidth="1"/>
    <col min="1504" max="1504" width="20.140625" style="111" customWidth="1"/>
    <col min="1505" max="1505" width="27.85546875" style="111" customWidth="1"/>
    <col min="1506" max="1506" width="17.5703125" style="111" customWidth="1"/>
    <col min="1507" max="1508" width="8.5703125" style="111" customWidth="1"/>
    <col min="1509" max="1509" width="16.28515625" style="111" customWidth="1"/>
    <col min="1510" max="1510" width="15" style="111" customWidth="1"/>
    <col min="1511" max="1511" width="17.5703125" style="111" customWidth="1"/>
    <col min="1512" max="1512" width="12.42578125" style="111" customWidth="1"/>
    <col min="1513" max="1513" width="15" style="111" customWidth="1"/>
    <col min="1514" max="1514" width="12.42578125" style="111" customWidth="1"/>
    <col min="1515" max="1515" width="6" style="111" customWidth="1"/>
    <col min="1516" max="1516" width="22.7109375" style="111" customWidth="1"/>
    <col min="1517" max="1517" width="31.7109375" style="111" customWidth="1"/>
    <col min="1518" max="1518" width="13.7109375" style="111" customWidth="1"/>
    <col min="1519" max="1519" width="16.28515625" style="111" customWidth="1"/>
    <col min="1520" max="1520" width="22.7109375" style="111" customWidth="1"/>
    <col min="1521" max="1521" width="21.42578125" style="111" customWidth="1"/>
    <col min="1522" max="1522" width="17.5703125" style="111" customWidth="1"/>
    <col min="1523" max="1523" width="16.28515625" style="111" customWidth="1"/>
    <col min="1524" max="1524" width="13.7109375" style="111" customWidth="1"/>
    <col min="1525" max="1525" width="8.5703125" style="111" customWidth="1"/>
    <col min="1526" max="1526" width="15" style="111" customWidth="1"/>
    <col min="1527" max="1527" width="17.5703125" style="111" customWidth="1"/>
    <col min="1528" max="1528" width="26.5703125" style="111" customWidth="1"/>
    <col min="1529" max="1529" width="25.28515625" style="111" customWidth="1"/>
    <col min="1530" max="1531" width="17.5703125" style="111" customWidth="1"/>
    <col min="1532" max="1532" width="12.42578125" style="111" customWidth="1"/>
    <col min="1533" max="1533" width="17.5703125" style="111" customWidth="1"/>
    <col min="1534" max="1534" width="12.42578125" style="111" customWidth="1"/>
    <col min="1535" max="1535" width="15" style="111" customWidth="1"/>
    <col min="1536" max="1536" width="16.28515625" style="111" customWidth="1"/>
    <col min="1537" max="1538" width="17.5703125" style="111" customWidth="1"/>
    <col min="1539" max="1539" width="27.85546875" style="111" customWidth="1"/>
    <col min="1540" max="1540" width="13.7109375" style="111" customWidth="1"/>
    <col min="1541" max="1542" width="17.5703125" style="111" customWidth="1"/>
    <col min="1543" max="1543" width="15" style="111" customWidth="1"/>
    <col min="1544" max="1545" width="12.42578125" style="111" customWidth="1"/>
    <col min="1546" max="1547" width="17.5703125" style="111" customWidth="1"/>
    <col min="1548" max="1548" width="22.7109375" style="111" customWidth="1"/>
    <col min="1549" max="1549" width="17.5703125" style="111" customWidth="1"/>
    <col min="1550" max="1550" width="15" style="111" customWidth="1"/>
    <col min="1551" max="1551" width="17.5703125" style="111" customWidth="1"/>
    <col min="1552" max="1552" width="12.42578125" style="111" customWidth="1"/>
    <col min="1553" max="1553" width="34.28515625" style="111" customWidth="1"/>
    <col min="1554" max="1554" width="29.140625" style="111" customWidth="1"/>
    <col min="1555" max="1556" width="18.85546875" style="111" customWidth="1"/>
    <col min="1557" max="1557" width="12.42578125" style="111" customWidth="1"/>
    <col min="1558" max="1558" width="20.140625" style="111" customWidth="1"/>
    <col min="1559" max="1559" width="16.28515625" style="111" customWidth="1"/>
    <col min="1560" max="1560" width="17.5703125" style="111" customWidth="1"/>
    <col min="1561" max="1742" width="12.42578125" style="111" customWidth="1"/>
    <col min="1743" max="1743" width="20.140625" style="111" customWidth="1"/>
    <col min="1744" max="1744" width="26.5703125" style="111" customWidth="1"/>
    <col min="1745" max="1745" width="29.140625" style="111" customWidth="1"/>
    <col min="1746" max="1747" width="13.7109375" style="111" customWidth="1"/>
    <col min="1748" max="1748" width="17.5703125" style="111" customWidth="1"/>
    <col min="1749" max="1749" width="12.42578125" style="111" customWidth="1"/>
    <col min="1750" max="1750" width="20.140625" style="111" customWidth="1"/>
    <col min="1751" max="1751" width="15" style="111" customWidth="1"/>
    <col min="1752" max="1752" width="12.42578125" style="111" customWidth="1"/>
    <col min="1753" max="1753" width="17.5703125" style="111" customWidth="1"/>
    <col min="1754" max="1754" width="15" style="111" customWidth="1"/>
    <col min="1755" max="1756" width="16.28515625" style="111" customWidth="1"/>
    <col min="1757" max="1757" width="15" style="111" customWidth="1"/>
    <col min="1758" max="1758" width="18.85546875" style="111" customWidth="1"/>
    <col min="1759" max="1759" width="11.140625" style="111" customWidth="1"/>
    <col min="1760" max="1760" width="20.140625" style="111" customWidth="1"/>
    <col min="1761" max="1761" width="27.85546875" style="111" customWidth="1"/>
    <col min="1762" max="1762" width="17.5703125" style="111" customWidth="1"/>
    <col min="1763" max="1764" width="8.5703125" style="111" customWidth="1"/>
    <col min="1765" max="1765" width="16.28515625" style="111" customWidth="1"/>
    <col min="1766" max="1766" width="15" style="111" customWidth="1"/>
    <col min="1767" max="1767" width="17.5703125" style="111" customWidth="1"/>
    <col min="1768" max="1768" width="12.42578125" style="111" customWidth="1"/>
    <col min="1769" max="1769" width="15" style="111" customWidth="1"/>
    <col min="1770" max="1770" width="12.42578125" style="111" customWidth="1"/>
    <col min="1771" max="1771" width="6" style="111" customWidth="1"/>
    <col min="1772" max="1772" width="22.7109375" style="111" customWidth="1"/>
    <col min="1773" max="1773" width="31.7109375" style="111" customWidth="1"/>
    <col min="1774" max="1774" width="13.7109375" style="111" customWidth="1"/>
    <col min="1775" max="1775" width="16.28515625" style="111" customWidth="1"/>
    <col min="1776" max="1776" width="22.7109375" style="111" customWidth="1"/>
    <col min="1777" max="1777" width="21.42578125" style="111" customWidth="1"/>
    <col min="1778" max="1778" width="17.5703125" style="111" customWidth="1"/>
    <col min="1779" max="1779" width="16.28515625" style="111" customWidth="1"/>
    <col min="1780" max="1780" width="13.7109375" style="111" customWidth="1"/>
    <col min="1781" max="1781" width="8.5703125" style="111" customWidth="1"/>
    <col min="1782" max="1782" width="15" style="111" customWidth="1"/>
    <col min="1783" max="1783" width="17.5703125" style="111" customWidth="1"/>
    <col min="1784" max="1784" width="26.5703125" style="111" customWidth="1"/>
    <col min="1785" max="1785" width="25.28515625" style="111" customWidth="1"/>
    <col min="1786" max="1787" width="17.5703125" style="111" customWidth="1"/>
    <col min="1788" max="1788" width="12.42578125" style="111" customWidth="1"/>
    <col min="1789" max="1789" width="17.5703125" style="111" customWidth="1"/>
    <col min="1790" max="1790" width="12.42578125" style="111" customWidth="1"/>
    <col min="1791" max="1791" width="15" style="111" customWidth="1"/>
    <col min="1792" max="1792" width="16.28515625" style="111" customWidth="1"/>
    <col min="1793" max="1794" width="17.5703125" style="111" customWidth="1"/>
    <col min="1795" max="1795" width="27.85546875" style="111" customWidth="1"/>
    <col min="1796" max="1796" width="13.7109375" style="111" customWidth="1"/>
    <col min="1797" max="1798" width="17.5703125" style="111" customWidth="1"/>
    <col min="1799" max="1799" width="15" style="111" customWidth="1"/>
    <col min="1800" max="1801" width="12.42578125" style="111" customWidth="1"/>
    <col min="1802" max="1803" width="17.5703125" style="111" customWidth="1"/>
    <col min="1804" max="1804" width="22.7109375" style="111" customWidth="1"/>
    <col min="1805" max="1805" width="17.5703125" style="111" customWidth="1"/>
    <col min="1806" max="1806" width="15" style="111" customWidth="1"/>
    <col min="1807" max="1807" width="17.5703125" style="111" customWidth="1"/>
    <col min="1808" max="1808" width="12.42578125" style="111" customWidth="1"/>
    <col min="1809" max="1809" width="34.28515625" style="111" customWidth="1"/>
    <col min="1810" max="1810" width="29.140625" style="111" customWidth="1"/>
    <col min="1811" max="1812" width="18.85546875" style="111" customWidth="1"/>
    <col min="1813" max="1813" width="12.42578125" style="111" customWidth="1"/>
    <col min="1814" max="1814" width="20.140625" style="111" customWidth="1"/>
    <col min="1815" max="1815" width="16.28515625" style="111" customWidth="1"/>
    <col min="1816" max="1816" width="17.5703125" style="111" customWidth="1"/>
    <col min="1817" max="1998" width="12.42578125" style="111" customWidth="1"/>
    <col min="1999" max="1999" width="20.140625" style="111" customWidth="1"/>
    <col min="2000" max="2000" width="26.5703125" style="111" customWidth="1"/>
    <col min="2001" max="2001" width="29.140625" style="111" customWidth="1"/>
    <col min="2002" max="2003" width="13.7109375" style="111" customWidth="1"/>
    <col min="2004" max="2004" width="17.5703125" style="111" customWidth="1"/>
    <col min="2005" max="2005" width="12.42578125" style="111" customWidth="1"/>
    <col min="2006" max="2006" width="20.140625" style="111" customWidth="1"/>
    <col min="2007" max="2007" width="15" style="111" customWidth="1"/>
    <col min="2008" max="2008" width="12.42578125" style="111" customWidth="1"/>
    <col min="2009" max="2009" width="17.5703125" style="111" customWidth="1"/>
    <col min="2010" max="2010" width="15" style="111" customWidth="1"/>
    <col min="2011" max="2012" width="16.28515625" style="111" customWidth="1"/>
    <col min="2013" max="2013" width="15" style="111" customWidth="1"/>
    <col min="2014" max="2014" width="18.85546875" style="111" customWidth="1"/>
    <col min="2015" max="2015" width="11.140625" style="111" customWidth="1"/>
    <col min="2016" max="2016" width="20.140625" style="111" customWidth="1"/>
    <col min="2017" max="2017" width="27.85546875" style="111" customWidth="1"/>
    <col min="2018" max="2018" width="17.5703125" style="111" customWidth="1"/>
    <col min="2019" max="2020" width="8.5703125" style="111" customWidth="1"/>
    <col min="2021" max="2021" width="16.28515625" style="111" customWidth="1"/>
    <col min="2022" max="2022" width="15" style="111" customWidth="1"/>
    <col min="2023" max="2023" width="17.5703125" style="111" customWidth="1"/>
    <col min="2024" max="2024" width="12.42578125" style="111" customWidth="1"/>
    <col min="2025" max="2025" width="15" style="111" customWidth="1"/>
    <col min="2026" max="2026" width="12.42578125" style="111" customWidth="1"/>
    <col min="2027" max="2027" width="6" style="111" customWidth="1"/>
    <col min="2028" max="2028" width="22.7109375" style="111" customWidth="1"/>
    <col min="2029" max="2029" width="31.7109375" style="111" customWidth="1"/>
    <col min="2030" max="2030" width="13.7109375" style="111" customWidth="1"/>
    <col min="2031" max="2031" width="16.28515625" style="111" customWidth="1"/>
    <col min="2032" max="2032" width="22.7109375" style="111" customWidth="1"/>
    <col min="2033" max="2033" width="21.42578125" style="111" customWidth="1"/>
    <col min="2034" max="2034" width="17.5703125" style="111" customWidth="1"/>
    <col min="2035" max="2035" width="16.28515625" style="111" customWidth="1"/>
    <col min="2036" max="2036" width="13.7109375" style="111" customWidth="1"/>
    <col min="2037" max="2037" width="8.5703125" style="111" customWidth="1"/>
    <col min="2038" max="2038" width="15" style="111" customWidth="1"/>
    <col min="2039" max="2039" width="17.5703125" style="111" customWidth="1"/>
    <col min="2040" max="2040" width="26.5703125" style="111" customWidth="1"/>
    <col min="2041" max="2041" width="25.28515625" style="111" customWidth="1"/>
    <col min="2042" max="2043" width="17.5703125" style="111" customWidth="1"/>
    <col min="2044" max="2044" width="12.42578125" style="111" customWidth="1"/>
    <col min="2045" max="2045" width="17.5703125" style="111" customWidth="1"/>
    <col min="2046" max="2046" width="12.42578125" style="111" customWidth="1"/>
    <col min="2047" max="2047" width="15" style="111" customWidth="1"/>
    <col min="2048" max="2048" width="16.28515625" style="111" customWidth="1"/>
    <col min="2049" max="2050" width="17.5703125" style="111" customWidth="1"/>
    <col min="2051" max="2051" width="27.85546875" style="111" customWidth="1"/>
    <col min="2052" max="2052" width="13.7109375" style="111" customWidth="1"/>
    <col min="2053" max="2054" width="17.5703125" style="111" customWidth="1"/>
    <col min="2055" max="2055" width="15" style="111" customWidth="1"/>
    <col min="2056" max="2057" width="12.42578125" style="111" customWidth="1"/>
    <col min="2058" max="2059" width="17.5703125" style="111" customWidth="1"/>
    <col min="2060" max="2060" width="22.7109375" style="111" customWidth="1"/>
    <col min="2061" max="2061" width="17.5703125" style="111" customWidth="1"/>
    <col min="2062" max="2062" width="15" style="111" customWidth="1"/>
    <col min="2063" max="2063" width="17.5703125" style="111" customWidth="1"/>
    <col min="2064" max="2064" width="12.42578125" style="111" customWidth="1"/>
    <col min="2065" max="2065" width="34.28515625" style="111" customWidth="1"/>
    <col min="2066" max="2066" width="29.140625" style="111" customWidth="1"/>
    <col min="2067" max="2068" width="18.85546875" style="111" customWidth="1"/>
    <col min="2069" max="2069" width="12.42578125" style="111" customWidth="1"/>
    <col min="2070" max="2070" width="20.140625" style="111" customWidth="1"/>
    <col min="2071" max="2071" width="16.28515625" style="111" customWidth="1"/>
    <col min="2072" max="2072" width="17.5703125" style="111" customWidth="1"/>
    <col min="2073" max="2254" width="12.42578125" style="111" customWidth="1"/>
    <col min="2255" max="2255" width="20.140625" style="111" customWidth="1"/>
    <col min="2256" max="2256" width="26.5703125" style="111" customWidth="1"/>
    <col min="2257" max="2257" width="29.140625" style="111" customWidth="1"/>
    <col min="2258" max="2259" width="13.7109375" style="111" customWidth="1"/>
    <col min="2260" max="2260" width="17.5703125" style="111" customWidth="1"/>
    <col min="2261" max="2261" width="12.42578125" style="111" customWidth="1"/>
    <col min="2262" max="2262" width="20.140625" style="111" customWidth="1"/>
    <col min="2263" max="2263" width="15" style="111" customWidth="1"/>
    <col min="2264" max="2264" width="12.42578125" style="111" customWidth="1"/>
    <col min="2265" max="2265" width="17.5703125" style="111" customWidth="1"/>
    <col min="2266" max="2266" width="15" style="111" customWidth="1"/>
    <col min="2267" max="2268" width="16.28515625" style="111" customWidth="1"/>
    <col min="2269" max="2269" width="15" style="111" customWidth="1"/>
    <col min="2270" max="2270" width="18.85546875" style="111" customWidth="1"/>
    <col min="2271" max="2271" width="11.140625" style="111" customWidth="1"/>
    <col min="2272" max="2272" width="20.140625" style="111" customWidth="1"/>
    <col min="2273" max="2273" width="27.85546875" style="111" customWidth="1"/>
    <col min="2274" max="2274" width="17.5703125" style="111" customWidth="1"/>
    <col min="2275" max="2276" width="8.5703125" style="111" customWidth="1"/>
    <col min="2277" max="2277" width="16.28515625" style="111" customWidth="1"/>
    <col min="2278" max="2278" width="15" style="111" customWidth="1"/>
    <col min="2279" max="2279" width="17.5703125" style="111" customWidth="1"/>
    <col min="2280" max="2280" width="12.42578125" style="111" customWidth="1"/>
    <col min="2281" max="2281" width="15" style="111" customWidth="1"/>
    <col min="2282" max="2282" width="12.42578125" style="111" customWidth="1"/>
    <col min="2283" max="2283" width="6" style="111" customWidth="1"/>
    <col min="2284" max="2284" width="22.7109375" style="111" customWidth="1"/>
    <col min="2285" max="2285" width="31.7109375" style="111" customWidth="1"/>
    <col min="2286" max="2286" width="13.7109375" style="111" customWidth="1"/>
    <col min="2287" max="2287" width="16.28515625" style="111" customWidth="1"/>
    <col min="2288" max="2288" width="22.7109375" style="111" customWidth="1"/>
    <col min="2289" max="2289" width="21.42578125" style="111" customWidth="1"/>
    <col min="2290" max="2290" width="17.5703125" style="111" customWidth="1"/>
    <col min="2291" max="2291" width="16.28515625" style="111" customWidth="1"/>
    <col min="2292" max="2292" width="13.7109375" style="111" customWidth="1"/>
    <col min="2293" max="2293" width="8.5703125" style="111" customWidth="1"/>
    <col min="2294" max="2294" width="15" style="111" customWidth="1"/>
    <col min="2295" max="2295" width="17.5703125" style="111" customWidth="1"/>
    <col min="2296" max="2296" width="26.5703125" style="111" customWidth="1"/>
    <col min="2297" max="2297" width="25.28515625" style="111" customWidth="1"/>
    <col min="2298" max="2299" width="17.5703125" style="111" customWidth="1"/>
    <col min="2300" max="2300" width="12.42578125" style="111" customWidth="1"/>
    <col min="2301" max="2301" width="17.5703125" style="111" customWidth="1"/>
    <col min="2302" max="2302" width="12.42578125" style="111" customWidth="1"/>
    <col min="2303" max="2303" width="15" style="111" customWidth="1"/>
    <col min="2304" max="2304" width="16.28515625" style="111" customWidth="1"/>
    <col min="2305" max="2306" width="17.5703125" style="111" customWidth="1"/>
    <col min="2307" max="2307" width="27.85546875" style="111" customWidth="1"/>
    <col min="2308" max="2308" width="13.7109375" style="111" customWidth="1"/>
    <col min="2309" max="2310" width="17.5703125" style="111" customWidth="1"/>
    <col min="2311" max="2311" width="15" style="111" customWidth="1"/>
    <col min="2312" max="2313" width="12.42578125" style="111" customWidth="1"/>
    <col min="2314" max="2315" width="17.5703125" style="111" customWidth="1"/>
    <col min="2316" max="2316" width="22.7109375" style="111" customWidth="1"/>
    <col min="2317" max="2317" width="17.5703125" style="111" customWidth="1"/>
    <col min="2318" max="2318" width="15" style="111" customWidth="1"/>
    <col min="2319" max="2319" width="17.5703125" style="111" customWidth="1"/>
    <col min="2320" max="2320" width="12.42578125" style="111" customWidth="1"/>
    <col min="2321" max="2321" width="34.28515625" style="111" customWidth="1"/>
    <col min="2322" max="2322" width="29.140625" style="111" customWidth="1"/>
    <col min="2323" max="2324" width="18.85546875" style="111" customWidth="1"/>
    <col min="2325" max="2325" width="12.42578125" style="111" customWidth="1"/>
    <col min="2326" max="2326" width="20.140625" style="111" customWidth="1"/>
    <col min="2327" max="2327" width="16.28515625" style="111" customWidth="1"/>
    <col min="2328" max="2328" width="17.5703125" style="111" customWidth="1"/>
    <col min="2329" max="2510" width="12.42578125" style="111" customWidth="1"/>
    <col min="2511" max="2511" width="20.140625" style="111" customWidth="1"/>
    <col min="2512" max="2512" width="26.5703125" style="111" customWidth="1"/>
    <col min="2513" max="2513" width="29.140625" style="111" customWidth="1"/>
    <col min="2514" max="2515" width="13.7109375" style="111" customWidth="1"/>
    <col min="2516" max="2516" width="17.5703125" style="111" customWidth="1"/>
    <col min="2517" max="2517" width="12.42578125" style="111" customWidth="1"/>
    <col min="2518" max="2518" width="20.140625" style="111" customWidth="1"/>
    <col min="2519" max="2519" width="15" style="111" customWidth="1"/>
    <col min="2520" max="2520" width="12.42578125" style="111" customWidth="1"/>
    <col min="2521" max="2521" width="17.5703125" style="111" customWidth="1"/>
    <col min="2522" max="2522" width="15" style="111" customWidth="1"/>
    <col min="2523" max="2524" width="16.28515625" style="111" customWidth="1"/>
    <col min="2525" max="2525" width="15" style="111" customWidth="1"/>
    <col min="2526" max="2526" width="18.85546875" style="111" customWidth="1"/>
    <col min="2527" max="2527" width="11.140625" style="111" customWidth="1"/>
    <col min="2528" max="2528" width="20.140625" style="111" customWidth="1"/>
    <col min="2529" max="2529" width="27.85546875" style="111" customWidth="1"/>
    <col min="2530" max="2530" width="17.5703125" style="111" customWidth="1"/>
    <col min="2531" max="2532" width="8.5703125" style="111" customWidth="1"/>
    <col min="2533" max="2533" width="16.28515625" style="111" customWidth="1"/>
    <col min="2534" max="2534" width="15" style="111" customWidth="1"/>
    <col min="2535" max="2535" width="17.5703125" style="111" customWidth="1"/>
    <col min="2536" max="2536" width="12.42578125" style="111" customWidth="1"/>
    <col min="2537" max="2537" width="15" style="111" customWidth="1"/>
    <col min="2538" max="2538" width="12.42578125" style="111" customWidth="1"/>
    <col min="2539" max="2539" width="6" style="111" customWidth="1"/>
    <col min="2540" max="2540" width="22.7109375" style="111" customWidth="1"/>
    <col min="2541" max="2541" width="31.7109375" style="111" customWidth="1"/>
    <col min="2542" max="2542" width="13.7109375" style="111" customWidth="1"/>
    <col min="2543" max="2543" width="16.28515625" style="111" customWidth="1"/>
    <col min="2544" max="2544" width="22.7109375" style="111" customWidth="1"/>
    <col min="2545" max="2545" width="21.42578125" style="111" customWidth="1"/>
    <col min="2546" max="2546" width="17.5703125" style="111" customWidth="1"/>
    <col min="2547" max="2547" width="16.28515625" style="111" customWidth="1"/>
    <col min="2548" max="2548" width="13.7109375" style="111" customWidth="1"/>
    <col min="2549" max="2549" width="8.5703125" style="111" customWidth="1"/>
    <col min="2550" max="2550" width="15" style="111" customWidth="1"/>
    <col min="2551" max="2551" width="17.5703125" style="111" customWidth="1"/>
    <col min="2552" max="2552" width="26.5703125" style="111" customWidth="1"/>
    <col min="2553" max="2553" width="25.28515625" style="111" customWidth="1"/>
    <col min="2554" max="2555" width="17.5703125" style="111" customWidth="1"/>
    <col min="2556" max="2556" width="12.42578125" style="111" customWidth="1"/>
    <col min="2557" max="2557" width="17.5703125" style="111" customWidth="1"/>
    <col min="2558" max="2558" width="12.42578125" style="111" customWidth="1"/>
    <col min="2559" max="2559" width="15" style="111" customWidth="1"/>
    <col min="2560" max="2560" width="16.28515625" style="111" customWidth="1"/>
    <col min="2561" max="2562" width="17.5703125" style="111" customWidth="1"/>
    <col min="2563" max="2563" width="27.85546875" style="111" customWidth="1"/>
    <col min="2564" max="2564" width="13.7109375" style="111" customWidth="1"/>
    <col min="2565" max="2566" width="17.5703125" style="111" customWidth="1"/>
    <col min="2567" max="2567" width="15" style="111" customWidth="1"/>
    <col min="2568" max="2569" width="12.42578125" style="111" customWidth="1"/>
    <col min="2570" max="2571" width="17.5703125" style="111" customWidth="1"/>
    <col min="2572" max="2572" width="22.7109375" style="111" customWidth="1"/>
    <col min="2573" max="2573" width="17.5703125" style="111" customWidth="1"/>
    <col min="2574" max="2574" width="15" style="111" customWidth="1"/>
    <col min="2575" max="2575" width="17.5703125" style="111" customWidth="1"/>
    <col min="2576" max="2576" width="12.42578125" style="111" customWidth="1"/>
    <col min="2577" max="2577" width="34.28515625" style="111" customWidth="1"/>
    <col min="2578" max="2578" width="29.140625" style="111" customWidth="1"/>
    <col min="2579" max="2580" width="18.85546875" style="111" customWidth="1"/>
    <col min="2581" max="2581" width="12.42578125" style="111" customWidth="1"/>
    <col min="2582" max="2582" width="20.140625" style="111" customWidth="1"/>
    <col min="2583" max="2583" width="16.28515625" style="111" customWidth="1"/>
    <col min="2584" max="2584" width="17.5703125" style="111" customWidth="1"/>
    <col min="2585" max="2766" width="12.42578125" style="111" customWidth="1"/>
    <col min="2767" max="2767" width="20.140625" style="111" customWidth="1"/>
    <col min="2768" max="2768" width="26.5703125" style="111" customWidth="1"/>
    <col min="2769" max="2769" width="29.140625" style="111" customWidth="1"/>
    <col min="2770" max="2771" width="13.7109375" style="111" customWidth="1"/>
    <col min="2772" max="2772" width="17.5703125" style="111" customWidth="1"/>
    <col min="2773" max="2773" width="12.42578125" style="111" customWidth="1"/>
    <col min="2774" max="2774" width="20.140625" style="111" customWidth="1"/>
    <col min="2775" max="2775" width="15" style="111" customWidth="1"/>
    <col min="2776" max="2776" width="12.42578125" style="111" customWidth="1"/>
    <col min="2777" max="2777" width="17.5703125" style="111" customWidth="1"/>
    <col min="2778" max="2778" width="15" style="111" customWidth="1"/>
    <col min="2779" max="2780" width="16.28515625" style="111" customWidth="1"/>
    <col min="2781" max="2781" width="15" style="111" customWidth="1"/>
    <col min="2782" max="2782" width="18.85546875" style="111" customWidth="1"/>
    <col min="2783" max="2783" width="11.140625" style="111" customWidth="1"/>
    <col min="2784" max="2784" width="20.140625" style="111" customWidth="1"/>
    <col min="2785" max="2785" width="27.85546875" style="111" customWidth="1"/>
    <col min="2786" max="2786" width="17.5703125" style="111" customWidth="1"/>
    <col min="2787" max="2788" width="8.5703125" style="111" customWidth="1"/>
    <col min="2789" max="2789" width="16.28515625" style="111" customWidth="1"/>
    <col min="2790" max="2790" width="15" style="111" customWidth="1"/>
    <col min="2791" max="2791" width="17.5703125" style="111" customWidth="1"/>
    <col min="2792" max="2792" width="12.42578125" style="111" customWidth="1"/>
    <col min="2793" max="2793" width="15" style="111" customWidth="1"/>
    <col min="2794" max="2794" width="12.42578125" style="111" customWidth="1"/>
    <col min="2795" max="2795" width="6" style="111" customWidth="1"/>
    <col min="2796" max="2796" width="22.7109375" style="111" customWidth="1"/>
    <col min="2797" max="2797" width="31.7109375" style="111" customWidth="1"/>
    <col min="2798" max="2798" width="13.7109375" style="111" customWidth="1"/>
    <col min="2799" max="2799" width="16.28515625" style="111" customWidth="1"/>
    <col min="2800" max="2800" width="22.7109375" style="111" customWidth="1"/>
    <col min="2801" max="2801" width="21.42578125" style="111" customWidth="1"/>
    <col min="2802" max="2802" width="17.5703125" style="111" customWidth="1"/>
    <col min="2803" max="2803" width="16.28515625" style="111" customWidth="1"/>
    <col min="2804" max="2804" width="13.7109375" style="111" customWidth="1"/>
    <col min="2805" max="2805" width="8.5703125" style="111" customWidth="1"/>
    <col min="2806" max="2806" width="15" style="111" customWidth="1"/>
    <col min="2807" max="2807" width="17.5703125" style="111" customWidth="1"/>
    <col min="2808" max="2808" width="26.5703125" style="111" customWidth="1"/>
    <col min="2809" max="2809" width="25.28515625" style="111" customWidth="1"/>
    <col min="2810" max="2811" width="17.5703125" style="111" customWidth="1"/>
    <col min="2812" max="2812" width="12.42578125" style="111" customWidth="1"/>
    <col min="2813" max="2813" width="17.5703125" style="111" customWidth="1"/>
    <col min="2814" max="2814" width="12.42578125" style="111" customWidth="1"/>
    <col min="2815" max="2815" width="15" style="111" customWidth="1"/>
    <col min="2816" max="2816" width="16.28515625" style="111" customWidth="1"/>
    <col min="2817" max="2818" width="17.5703125" style="111" customWidth="1"/>
    <col min="2819" max="2819" width="27.85546875" style="111" customWidth="1"/>
    <col min="2820" max="2820" width="13.7109375" style="111" customWidth="1"/>
    <col min="2821" max="2822" width="17.5703125" style="111" customWidth="1"/>
    <col min="2823" max="2823" width="15" style="111" customWidth="1"/>
    <col min="2824" max="2825" width="12.42578125" style="111" customWidth="1"/>
    <col min="2826" max="2827" width="17.5703125" style="111" customWidth="1"/>
    <col min="2828" max="2828" width="22.7109375" style="111" customWidth="1"/>
    <col min="2829" max="2829" width="17.5703125" style="111" customWidth="1"/>
    <col min="2830" max="2830" width="15" style="111" customWidth="1"/>
    <col min="2831" max="2831" width="17.5703125" style="111" customWidth="1"/>
    <col min="2832" max="2832" width="12.42578125" style="111" customWidth="1"/>
    <col min="2833" max="2833" width="34.28515625" style="111" customWidth="1"/>
    <col min="2834" max="2834" width="29.140625" style="111" customWidth="1"/>
    <col min="2835" max="2836" width="18.85546875" style="111" customWidth="1"/>
    <col min="2837" max="2837" width="12.42578125" style="111" customWidth="1"/>
    <col min="2838" max="2838" width="20.140625" style="111" customWidth="1"/>
    <col min="2839" max="2839" width="16.28515625" style="111" customWidth="1"/>
    <col min="2840" max="2840" width="17.5703125" style="111" customWidth="1"/>
    <col min="2841" max="3022" width="12.42578125" style="111" customWidth="1"/>
    <col min="3023" max="3023" width="20.140625" style="111" customWidth="1"/>
    <col min="3024" max="3024" width="26.5703125" style="111" customWidth="1"/>
    <col min="3025" max="3025" width="29.140625" style="111" customWidth="1"/>
    <col min="3026" max="3027" width="13.7109375" style="111" customWidth="1"/>
    <col min="3028" max="3028" width="17.5703125" style="111" customWidth="1"/>
    <col min="3029" max="3029" width="12.42578125" style="111" customWidth="1"/>
    <col min="3030" max="3030" width="20.140625" style="111" customWidth="1"/>
    <col min="3031" max="3031" width="15" style="111" customWidth="1"/>
    <col min="3032" max="3032" width="12.42578125" style="111" customWidth="1"/>
    <col min="3033" max="3033" width="17.5703125" style="111" customWidth="1"/>
    <col min="3034" max="3034" width="15" style="111" customWidth="1"/>
    <col min="3035" max="3036" width="16.28515625" style="111" customWidth="1"/>
    <col min="3037" max="3037" width="15" style="111" customWidth="1"/>
    <col min="3038" max="3038" width="18.85546875" style="111" customWidth="1"/>
    <col min="3039" max="3039" width="11.140625" style="111" customWidth="1"/>
    <col min="3040" max="3040" width="20.140625" style="111" customWidth="1"/>
    <col min="3041" max="3041" width="27.85546875" style="111" customWidth="1"/>
    <col min="3042" max="3042" width="17.5703125" style="111" customWidth="1"/>
    <col min="3043" max="3044" width="8.5703125" style="111" customWidth="1"/>
    <col min="3045" max="3045" width="16.28515625" style="111" customWidth="1"/>
    <col min="3046" max="3046" width="15" style="111" customWidth="1"/>
    <col min="3047" max="3047" width="17.5703125" style="111" customWidth="1"/>
    <col min="3048" max="3048" width="12.42578125" style="111" customWidth="1"/>
    <col min="3049" max="3049" width="15" style="111" customWidth="1"/>
    <col min="3050" max="3050" width="12.42578125" style="111" customWidth="1"/>
    <col min="3051" max="3051" width="6" style="111" customWidth="1"/>
    <col min="3052" max="3052" width="22.7109375" style="111" customWidth="1"/>
    <col min="3053" max="3053" width="31.7109375" style="111" customWidth="1"/>
    <col min="3054" max="3054" width="13.7109375" style="111" customWidth="1"/>
    <col min="3055" max="3055" width="16.28515625" style="111" customWidth="1"/>
    <col min="3056" max="3056" width="22.7109375" style="111" customWidth="1"/>
    <col min="3057" max="3057" width="21.42578125" style="111" customWidth="1"/>
    <col min="3058" max="3058" width="17.5703125" style="111" customWidth="1"/>
    <col min="3059" max="3059" width="16.28515625" style="111" customWidth="1"/>
    <col min="3060" max="3060" width="13.7109375" style="111" customWidth="1"/>
    <col min="3061" max="3061" width="8.5703125" style="111" customWidth="1"/>
    <col min="3062" max="3062" width="15" style="111" customWidth="1"/>
    <col min="3063" max="3063" width="17.5703125" style="111" customWidth="1"/>
    <col min="3064" max="3064" width="26.5703125" style="111" customWidth="1"/>
    <col min="3065" max="3065" width="25.28515625" style="111" customWidth="1"/>
    <col min="3066" max="3067" width="17.5703125" style="111" customWidth="1"/>
    <col min="3068" max="3068" width="12.42578125" style="111" customWidth="1"/>
    <col min="3069" max="3069" width="17.5703125" style="111" customWidth="1"/>
    <col min="3070" max="3070" width="12.42578125" style="111" customWidth="1"/>
    <col min="3071" max="3071" width="15" style="111" customWidth="1"/>
    <col min="3072" max="3072" width="16.28515625" style="111" customWidth="1"/>
    <col min="3073" max="3074" width="17.5703125" style="111" customWidth="1"/>
    <col min="3075" max="3075" width="27.85546875" style="111" customWidth="1"/>
    <col min="3076" max="3076" width="13.7109375" style="111" customWidth="1"/>
    <col min="3077" max="3078" width="17.5703125" style="111" customWidth="1"/>
    <col min="3079" max="3079" width="15" style="111" customWidth="1"/>
    <col min="3080" max="3081" width="12.42578125" style="111" customWidth="1"/>
    <col min="3082" max="3083" width="17.5703125" style="111" customWidth="1"/>
    <col min="3084" max="3084" width="22.7109375" style="111" customWidth="1"/>
    <col min="3085" max="3085" width="17.5703125" style="111" customWidth="1"/>
    <col min="3086" max="3086" width="15" style="111" customWidth="1"/>
    <col min="3087" max="3087" width="17.5703125" style="111" customWidth="1"/>
    <col min="3088" max="3088" width="12.42578125" style="111" customWidth="1"/>
    <col min="3089" max="3089" width="34.28515625" style="111" customWidth="1"/>
    <col min="3090" max="3090" width="29.140625" style="111" customWidth="1"/>
    <col min="3091" max="3092" width="18.85546875" style="111" customWidth="1"/>
    <col min="3093" max="3093" width="12.42578125" style="111" customWidth="1"/>
    <col min="3094" max="3094" width="20.140625" style="111" customWidth="1"/>
    <col min="3095" max="3095" width="16.28515625" style="111" customWidth="1"/>
    <col min="3096" max="3096" width="17.5703125" style="111" customWidth="1"/>
    <col min="3097" max="3278" width="12.42578125" style="111" customWidth="1"/>
    <col min="3279" max="3279" width="20.140625" style="111" customWidth="1"/>
    <col min="3280" max="3280" width="26.5703125" style="111" customWidth="1"/>
    <col min="3281" max="3281" width="29.140625" style="111" customWidth="1"/>
    <col min="3282" max="3283" width="13.7109375" style="111" customWidth="1"/>
    <col min="3284" max="3284" width="17.5703125" style="111" customWidth="1"/>
    <col min="3285" max="3285" width="12.42578125" style="111" customWidth="1"/>
    <col min="3286" max="3286" width="20.140625" style="111" customWidth="1"/>
    <col min="3287" max="3287" width="15" style="111" customWidth="1"/>
    <col min="3288" max="3288" width="12.42578125" style="111" customWidth="1"/>
    <col min="3289" max="3289" width="17.5703125" style="111" customWidth="1"/>
    <col min="3290" max="3290" width="15" style="111" customWidth="1"/>
    <col min="3291" max="3292" width="16.28515625" style="111" customWidth="1"/>
    <col min="3293" max="3293" width="15" style="111" customWidth="1"/>
    <col min="3294" max="3294" width="18.85546875" style="111" customWidth="1"/>
    <col min="3295" max="3295" width="11.140625" style="111" customWidth="1"/>
    <col min="3296" max="3296" width="20.140625" style="111" customWidth="1"/>
    <col min="3297" max="3297" width="27.85546875" style="111" customWidth="1"/>
    <col min="3298" max="3298" width="17.5703125" style="111" customWidth="1"/>
    <col min="3299" max="3300" width="8.5703125" style="111" customWidth="1"/>
    <col min="3301" max="3301" width="16.28515625" style="111" customWidth="1"/>
    <col min="3302" max="3302" width="15" style="111" customWidth="1"/>
    <col min="3303" max="3303" width="17.5703125" style="111" customWidth="1"/>
    <col min="3304" max="3304" width="12.42578125" style="111" customWidth="1"/>
    <col min="3305" max="3305" width="15" style="111" customWidth="1"/>
    <col min="3306" max="3306" width="12.42578125" style="111" customWidth="1"/>
    <col min="3307" max="3307" width="6" style="111" customWidth="1"/>
    <col min="3308" max="3308" width="22.7109375" style="111" customWidth="1"/>
    <col min="3309" max="3309" width="31.7109375" style="111" customWidth="1"/>
    <col min="3310" max="3310" width="13.7109375" style="111" customWidth="1"/>
    <col min="3311" max="3311" width="16.28515625" style="111" customWidth="1"/>
    <col min="3312" max="3312" width="22.7109375" style="111" customWidth="1"/>
    <col min="3313" max="3313" width="21.42578125" style="111" customWidth="1"/>
    <col min="3314" max="3314" width="17.5703125" style="111" customWidth="1"/>
    <col min="3315" max="3315" width="16.28515625" style="111" customWidth="1"/>
    <col min="3316" max="3316" width="13.7109375" style="111" customWidth="1"/>
    <col min="3317" max="3317" width="8.5703125" style="111" customWidth="1"/>
    <col min="3318" max="3318" width="15" style="111" customWidth="1"/>
    <col min="3319" max="3319" width="17.5703125" style="111" customWidth="1"/>
    <col min="3320" max="3320" width="26.5703125" style="111" customWidth="1"/>
    <col min="3321" max="3321" width="25.28515625" style="111" customWidth="1"/>
    <col min="3322" max="3323" width="17.5703125" style="111" customWidth="1"/>
    <col min="3324" max="3324" width="12.42578125" style="111" customWidth="1"/>
    <col min="3325" max="3325" width="17.5703125" style="111" customWidth="1"/>
    <col min="3326" max="3326" width="12.42578125" style="111" customWidth="1"/>
    <col min="3327" max="3327" width="15" style="111" customWidth="1"/>
    <col min="3328" max="3328" width="16.28515625" style="111" customWidth="1"/>
    <col min="3329" max="3330" width="17.5703125" style="111" customWidth="1"/>
    <col min="3331" max="3331" width="27.85546875" style="111" customWidth="1"/>
    <col min="3332" max="3332" width="13.7109375" style="111" customWidth="1"/>
    <col min="3333" max="3334" width="17.5703125" style="111" customWidth="1"/>
    <col min="3335" max="3335" width="15" style="111" customWidth="1"/>
    <col min="3336" max="3337" width="12.42578125" style="111" customWidth="1"/>
    <col min="3338" max="3339" width="17.5703125" style="111" customWidth="1"/>
    <col min="3340" max="3340" width="22.7109375" style="111" customWidth="1"/>
    <col min="3341" max="3341" width="17.5703125" style="111" customWidth="1"/>
    <col min="3342" max="3342" width="15" style="111" customWidth="1"/>
    <col min="3343" max="3343" width="17.5703125" style="111" customWidth="1"/>
    <col min="3344" max="3344" width="12.42578125" style="111" customWidth="1"/>
    <col min="3345" max="3345" width="34.28515625" style="111" customWidth="1"/>
    <col min="3346" max="3346" width="29.140625" style="111" customWidth="1"/>
    <col min="3347" max="3348" width="18.85546875" style="111" customWidth="1"/>
    <col min="3349" max="3349" width="12.42578125" style="111" customWidth="1"/>
    <col min="3350" max="3350" width="20.140625" style="111" customWidth="1"/>
    <col min="3351" max="3351" width="16.28515625" style="111" customWidth="1"/>
    <col min="3352" max="3352" width="17.5703125" style="111" customWidth="1"/>
    <col min="3353" max="3534" width="12.42578125" style="111" customWidth="1"/>
    <col min="3535" max="3535" width="20.140625" style="111" customWidth="1"/>
    <col min="3536" max="3536" width="26.5703125" style="111" customWidth="1"/>
    <col min="3537" max="3537" width="29.140625" style="111" customWidth="1"/>
    <col min="3538" max="3539" width="13.7109375" style="111" customWidth="1"/>
    <col min="3540" max="3540" width="17.5703125" style="111" customWidth="1"/>
    <col min="3541" max="3541" width="12.42578125" style="111" customWidth="1"/>
    <col min="3542" max="3542" width="20.140625" style="111" customWidth="1"/>
    <col min="3543" max="3543" width="15" style="111" customWidth="1"/>
    <col min="3544" max="3544" width="12.42578125" style="111" customWidth="1"/>
    <col min="3545" max="3545" width="17.5703125" style="111" customWidth="1"/>
    <col min="3546" max="3546" width="15" style="111" customWidth="1"/>
    <col min="3547" max="3548" width="16.28515625" style="111" customWidth="1"/>
    <col min="3549" max="3549" width="15" style="111" customWidth="1"/>
    <col min="3550" max="3550" width="18.85546875" style="111" customWidth="1"/>
    <col min="3551" max="3551" width="11.140625" style="111" customWidth="1"/>
    <col min="3552" max="3552" width="20.140625" style="111" customWidth="1"/>
    <col min="3553" max="3553" width="27.85546875" style="111" customWidth="1"/>
    <col min="3554" max="3554" width="17.5703125" style="111" customWidth="1"/>
    <col min="3555" max="3556" width="8.5703125" style="111" customWidth="1"/>
    <col min="3557" max="3557" width="16.28515625" style="111" customWidth="1"/>
    <col min="3558" max="3558" width="15" style="111" customWidth="1"/>
    <col min="3559" max="3559" width="17.5703125" style="111" customWidth="1"/>
    <col min="3560" max="3560" width="12.42578125" style="111" customWidth="1"/>
    <col min="3561" max="3561" width="15" style="111" customWidth="1"/>
    <col min="3562" max="3562" width="12.42578125" style="111" customWidth="1"/>
    <col min="3563" max="3563" width="6" style="111" customWidth="1"/>
    <col min="3564" max="3564" width="22.7109375" style="111" customWidth="1"/>
    <col min="3565" max="3565" width="31.7109375" style="111" customWidth="1"/>
    <col min="3566" max="3566" width="13.7109375" style="111" customWidth="1"/>
    <col min="3567" max="3567" width="16.28515625" style="111" customWidth="1"/>
    <col min="3568" max="3568" width="22.7109375" style="111" customWidth="1"/>
    <col min="3569" max="3569" width="21.42578125" style="111" customWidth="1"/>
    <col min="3570" max="3570" width="17.5703125" style="111" customWidth="1"/>
    <col min="3571" max="3571" width="16.28515625" style="111" customWidth="1"/>
    <col min="3572" max="3572" width="13.7109375" style="111" customWidth="1"/>
    <col min="3573" max="3573" width="8.5703125" style="111" customWidth="1"/>
    <col min="3574" max="3574" width="15" style="111" customWidth="1"/>
    <col min="3575" max="3575" width="17.5703125" style="111" customWidth="1"/>
    <col min="3576" max="3576" width="26.5703125" style="111" customWidth="1"/>
    <col min="3577" max="3577" width="25.28515625" style="111" customWidth="1"/>
    <col min="3578" max="3579" width="17.5703125" style="111" customWidth="1"/>
    <col min="3580" max="3580" width="12.42578125" style="111" customWidth="1"/>
    <col min="3581" max="3581" width="17.5703125" style="111" customWidth="1"/>
    <col min="3582" max="3582" width="12.42578125" style="111" customWidth="1"/>
    <col min="3583" max="3583" width="15" style="111" customWidth="1"/>
    <col min="3584" max="3584" width="16.28515625" style="111" customWidth="1"/>
    <col min="3585" max="3586" width="17.5703125" style="111" customWidth="1"/>
    <col min="3587" max="3587" width="27.85546875" style="111" customWidth="1"/>
    <col min="3588" max="3588" width="13.7109375" style="111" customWidth="1"/>
    <col min="3589" max="3590" width="17.5703125" style="111" customWidth="1"/>
    <col min="3591" max="3591" width="15" style="111" customWidth="1"/>
    <col min="3592" max="3593" width="12.42578125" style="111" customWidth="1"/>
    <col min="3594" max="3595" width="17.5703125" style="111" customWidth="1"/>
    <col min="3596" max="3596" width="22.7109375" style="111" customWidth="1"/>
    <col min="3597" max="3597" width="17.5703125" style="111" customWidth="1"/>
    <col min="3598" max="3598" width="15" style="111" customWidth="1"/>
    <col min="3599" max="3599" width="17.5703125" style="111" customWidth="1"/>
    <col min="3600" max="3600" width="12.42578125" style="111" customWidth="1"/>
    <col min="3601" max="3601" width="34.28515625" style="111" customWidth="1"/>
    <col min="3602" max="3602" width="29.140625" style="111" customWidth="1"/>
    <col min="3603" max="3604" width="18.85546875" style="111" customWidth="1"/>
    <col min="3605" max="3605" width="12.42578125" style="111" customWidth="1"/>
    <col min="3606" max="3606" width="20.140625" style="111" customWidth="1"/>
    <col min="3607" max="3607" width="16.28515625" style="111" customWidth="1"/>
    <col min="3608" max="3608" width="17.5703125" style="111" customWidth="1"/>
    <col min="3609" max="3790" width="12.42578125" style="111" customWidth="1"/>
    <col min="3791" max="3791" width="20.140625" style="111" customWidth="1"/>
    <col min="3792" max="3792" width="26.5703125" style="111" customWidth="1"/>
    <col min="3793" max="3793" width="29.140625" style="111" customWidth="1"/>
    <col min="3794" max="3795" width="13.7109375" style="111" customWidth="1"/>
    <col min="3796" max="3796" width="17.5703125" style="111" customWidth="1"/>
    <col min="3797" max="3797" width="12.42578125" style="111" customWidth="1"/>
    <col min="3798" max="3798" width="20.140625" style="111" customWidth="1"/>
    <col min="3799" max="3799" width="15" style="111" customWidth="1"/>
    <col min="3800" max="3800" width="12.42578125" style="111" customWidth="1"/>
    <col min="3801" max="3801" width="17.5703125" style="111" customWidth="1"/>
    <col min="3802" max="3802" width="15" style="111" customWidth="1"/>
    <col min="3803" max="3804" width="16.28515625" style="111" customWidth="1"/>
    <col min="3805" max="3805" width="15" style="111" customWidth="1"/>
    <col min="3806" max="3806" width="18.85546875" style="111" customWidth="1"/>
    <col min="3807" max="3807" width="11.140625" style="111" customWidth="1"/>
    <col min="3808" max="3808" width="20.140625" style="111" customWidth="1"/>
    <col min="3809" max="3809" width="27.85546875" style="111" customWidth="1"/>
    <col min="3810" max="3810" width="17.5703125" style="111" customWidth="1"/>
    <col min="3811" max="3812" width="8.5703125" style="111" customWidth="1"/>
    <col min="3813" max="3813" width="16.28515625" style="111" customWidth="1"/>
    <col min="3814" max="3814" width="15" style="111" customWidth="1"/>
    <col min="3815" max="3815" width="17.5703125" style="111" customWidth="1"/>
    <col min="3816" max="3816" width="12.42578125" style="111" customWidth="1"/>
    <col min="3817" max="3817" width="15" style="111" customWidth="1"/>
    <col min="3818" max="3818" width="12.42578125" style="111" customWidth="1"/>
    <col min="3819" max="3819" width="6" style="111" customWidth="1"/>
    <col min="3820" max="3820" width="22.7109375" style="111" customWidth="1"/>
    <col min="3821" max="3821" width="31.7109375" style="111" customWidth="1"/>
    <col min="3822" max="3822" width="13.7109375" style="111" customWidth="1"/>
    <col min="3823" max="3823" width="16.28515625" style="111" customWidth="1"/>
    <col min="3824" max="3824" width="22.7109375" style="111" customWidth="1"/>
    <col min="3825" max="3825" width="21.42578125" style="111" customWidth="1"/>
    <col min="3826" max="3826" width="17.5703125" style="111" customWidth="1"/>
    <col min="3827" max="3827" width="16.28515625" style="111" customWidth="1"/>
    <col min="3828" max="3828" width="13.7109375" style="111" customWidth="1"/>
    <col min="3829" max="3829" width="8.5703125" style="111" customWidth="1"/>
    <col min="3830" max="3830" width="15" style="111" customWidth="1"/>
    <col min="3831" max="3831" width="17.5703125" style="111" customWidth="1"/>
    <col min="3832" max="3832" width="26.5703125" style="111" customWidth="1"/>
    <col min="3833" max="3833" width="25.28515625" style="111" customWidth="1"/>
    <col min="3834" max="3835" width="17.5703125" style="111" customWidth="1"/>
    <col min="3836" max="3836" width="12.42578125" style="111" customWidth="1"/>
    <col min="3837" max="3837" width="17.5703125" style="111" customWidth="1"/>
    <col min="3838" max="3838" width="12.42578125" style="111" customWidth="1"/>
    <col min="3839" max="3839" width="15" style="111" customWidth="1"/>
    <col min="3840" max="3840" width="16.28515625" style="111" customWidth="1"/>
    <col min="3841" max="3842" width="17.5703125" style="111" customWidth="1"/>
    <col min="3843" max="3843" width="27.85546875" style="111" customWidth="1"/>
    <col min="3844" max="3844" width="13.7109375" style="111" customWidth="1"/>
    <col min="3845" max="3846" width="17.5703125" style="111" customWidth="1"/>
    <col min="3847" max="3847" width="15" style="111" customWidth="1"/>
    <col min="3848" max="3849" width="12.42578125" style="111" customWidth="1"/>
    <col min="3850" max="3851" width="17.5703125" style="111" customWidth="1"/>
    <col min="3852" max="3852" width="22.7109375" style="111" customWidth="1"/>
    <col min="3853" max="3853" width="17.5703125" style="111" customWidth="1"/>
    <col min="3854" max="3854" width="15" style="111" customWidth="1"/>
    <col min="3855" max="3855" width="17.5703125" style="111" customWidth="1"/>
    <col min="3856" max="3856" width="12.42578125" style="111" customWidth="1"/>
    <col min="3857" max="3857" width="34.28515625" style="111" customWidth="1"/>
    <col min="3858" max="3858" width="29.140625" style="111" customWidth="1"/>
    <col min="3859" max="3860" width="18.85546875" style="111" customWidth="1"/>
    <col min="3861" max="3861" width="12.42578125" style="111" customWidth="1"/>
    <col min="3862" max="3862" width="20.140625" style="111" customWidth="1"/>
    <col min="3863" max="3863" width="16.28515625" style="111" customWidth="1"/>
    <col min="3864" max="3864" width="17.5703125" style="111" customWidth="1"/>
    <col min="3865" max="4046" width="12.42578125" style="111" customWidth="1"/>
    <col min="4047" max="4047" width="20.140625" style="111" customWidth="1"/>
    <col min="4048" max="4048" width="26.5703125" style="111" customWidth="1"/>
    <col min="4049" max="4049" width="29.140625" style="111" customWidth="1"/>
    <col min="4050" max="4051" width="13.7109375" style="111" customWidth="1"/>
    <col min="4052" max="4052" width="17.5703125" style="111" customWidth="1"/>
    <col min="4053" max="4053" width="12.42578125" style="111" customWidth="1"/>
    <col min="4054" max="4054" width="20.140625" style="111" customWidth="1"/>
    <col min="4055" max="4055" width="15" style="111" customWidth="1"/>
    <col min="4056" max="4056" width="12.42578125" style="111" customWidth="1"/>
    <col min="4057" max="4057" width="17.5703125" style="111" customWidth="1"/>
    <col min="4058" max="4058" width="15" style="111" customWidth="1"/>
    <col min="4059" max="4060" width="16.28515625" style="111" customWidth="1"/>
    <col min="4061" max="4061" width="15" style="111" customWidth="1"/>
    <col min="4062" max="4062" width="18.85546875" style="111" customWidth="1"/>
    <col min="4063" max="4063" width="11.140625" style="111" customWidth="1"/>
    <col min="4064" max="4064" width="20.140625" style="111" customWidth="1"/>
    <col min="4065" max="4065" width="27.85546875" style="111" customWidth="1"/>
    <col min="4066" max="4066" width="17.5703125" style="111" customWidth="1"/>
    <col min="4067" max="4068" width="8.5703125" style="111" customWidth="1"/>
    <col min="4069" max="4069" width="16.28515625" style="111" customWidth="1"/>
    <col min="4070" max="4070" width="15" style="111" customWidth="1"/>
    <col min="4071" max="4071" width="17.5703125" style="111" customWidth="1"/>
    <col min="4072" max="4072" width="12.42578125" style="111" customWidth="1"/>
    <col min="4073" max="4073" width="15" style="111" customWidth="1"/>
    <col min="4074" max="4074" width="12.42578125" style="111" customWidth="1"/>
    <col min="4075" max="4075" width="6" style="111" customWidth="1"/>
    <col min="4076" max="4076" width="22.7109375" style="111" customWidth="1"/>
    <col min="4077" max="4077" width="31.7109375" style="111" customWidth="1"/>
    <col min="4078" max="4078" width="13.7109375" style="111" customWidth="1"/>
    <col min="4079" max="4079" width="16.28515625" style="111" customWidth="1"/>
    <col min="4080" max="4080" width="22.7109375" style="111" customWidth="1"/>
    <col min="4081" max="4081" width="21.42578125" style="111" customWidth="1"/>
    <col min="4082" max="4082" width="17.5703125" style="111" customWidth="1"/>
    <col min="4083" max="4083" width="16.28515625" style="111" customWidth="1"/>
    <col min="4084" max="4084" width="13.7109375" style="111" customWidth="1"/>
    <col min="4085" max="4085" width="8.5703125" style="111" customWidth="1"/>
    <col min="4086" max="4086" width="15" style="111" customWidth="1"/>
    <col min="4087" max="4087" width="17.5703125" style="111" customWidth="1"/>
    <col min="4088" max="4088" width="26.5703125" style="111" customWidth="1"/>
    <col min="4089" max="4089" width="25.28515625" style="111" customWidth="1"/>
    <col min="4090" max="4091" width="17.5703125" style="111" customWidth="1"/>
    <col min="4092" max="4092" width="12.42578125" style="111" customWidth="1"/>
    <col min="4093" max="4093" width="17.5703125" style="111" customWidth="1"/>
    <col min="4094" max="4094" width="12.42578125" style="111" customWidth="1"/>
    <col min="4095" max="4095" width="15" style="111" customWidth="1"/>
    <col min="4096" max="4096" width="16.28515625" style="111" customWidth="1"/>
    <col min="4097" max="4098" width="17.5703125" style="111" customWidth="1"/>
    <col min="4099" max="4099" width="27.85546875" style="111" customWidth="1"/>
    <col min="4100" max="4100" width="13.7109375" style="111" customWidth="1"/>
    <col min="4101" max="4102" width="17.5703125" style="111" customWidth="1"/>
    <col min="4103" max="4103" width="15" style="111" customWidth="1"/>
    <col min="4104" max="4105" width="12.42578125" style="111" customWidth="1"/>
    <col min="4106" max="4107" width="17.5703125" style="111" customWidth="1"/>
    <col min="4108" max="4108" width="22.7109375" style="111" customWidth="1"/>
    <col min="4109" max="4109" width="17.5703125" style="111" customWidth="1"/>
    <col min="4110" max="4110" width="15" style="111" customWidth="1"/>
    <col min="4111" max="4111" width="17.5703125" style="111" customWidth="1"/>
    <col min="4112" max="4112" width="12.42578125" style="111" customWidth="1"/>
    <col min="4113" max="4113" width="34.28515625" style="111" customWidth="1"/>
    <col min="4114" max="4114" width="29.140625" style="111" customWidth="1"/>
    <col min="4115" max="4116" width="18.85546875" style="111" customWidth="1"/>
    <col min="4117" max="4117" width="12.42578125" style="111" customWidth="1"/>
    <col min="4118" max="4118" width="20.140625" style="111" customWidth="1"/>
    <col min="4119" max="4119" width="16.28515625" style="111" customWidth="1"/>
    <col min="4120" max="4120" width="17.5703125" style="111" customWidth="1"/>
    <col min="4121" max="4302" width="12.42578125" style="111" customWidth="1"/>
    <col min="4303" max="4303" width="20.140625" style="111" customWidth="1"/>
    <col min="4304" max="4304" width="26.5703125" style="111" customWidth="1"/>
    <col min="4305" max="4305" width="29.140625" style="111" customWidth="1"/>
    <col min="4306" max="4307" width="13.7109375" style="111" customWidth="1"/>
    <col min="4308" max="4308" width="17.5703125" style="111" customWidth="1"/>
    <col min="4309" max="4309" width="12.42578125" style="111" customWidth="1"/>
    <col min="4310" max="4310" width="20.140625" style="111" customWidth="1"/>
    <col min="4311" max="4311" width="15" style="111" customWidth="1"/>
    <col min="4312" max="4312" width="12.42578125" style="111" customWidth="1"/>
    <col min="4313" max="4313" width="17.5703125" style="111" customWidth="1"/>
    <col min="4314" max="4314" width="15" style="111" customWidth="1"/>
    <col min="4315" max="4316" width="16.28515625" style="111" customWidth="1"/>
    <col min="4317" max="4317" width="15" style="111" customWidth="1"/>
    <col min="4318" max="4318" width="18.85546875" style="111" customWidth="1"/>
    <col min="4319" max="4319" width="11.140625" style="111" customWidth="1"/>
    <col min="4320" max="4320" width="20.140625" style="111" customWidth="1"/>
    <col min="4321" max="4321" width="27.85546875" style="111" customWidth="1"/>
    <col min="4322" max="4322" width="17.5703125" style="111" customWidth="1"/>
    <col min="4323" max="4324" width="8.5703125" style="111" customWidth="1"/>
    <col min="4325" max="4325" width="16.28515625" style="111" customWidth="1"/>
    <col min="4326" max="4326" width="15" style="111" customWidth="1"/>
    <col min="4327" max="4327" width="17.5703125" style="111" customWidth="1"/>
    <col min="4328" max="4328" width="12.42578125" style="111" customWidth="1"/>
    <col min="4329" max="4329" width="15" style="111" customWidth="1"/>
    <col min="4330" max="4330" width="12.42578125" style="111" customWidth="1"/>
    <col min="4331" max="4331" width="6" style="111" customWidth="1"/>
    <col min="4332" max="4332" width="22.7109375" style="111" customWidth="1"/>
    <col min="4333" max="4333" width="31.7109375" style="111" customWidth="1"/>
    <col min="4334" max="4334" width="13.7109375" style="111" customWidth="1"/>
    <col min="4335" max="4335" width="16.28515625" style="111" customWidth="1"/>
    <col min="4336" max="4336" width="22.7109375" style="111" customWidth="1"/>
    <col min="4337" max="4337" width="21.42578125" style="111" customWidth="1"/>
    <col min="4338" max="4338" width="17.5703125" style="111" customWidth="1"/>
    <col min="4339" max="4339" width="16.28515625" style="111" customWidth="1"/>
    <col min="4340" max="4340" width="13.7109375" style="111" customWidth="1"/>
    <col min="4341" max="4341" width="8.5703125" style="111" customWidth="1"/>
    <col min="4342" max="4342" width="15" style="111" customWidth="1"/>
    <col min="4343" max="4343" width="17.5703125" style="111" customWidth="1"/>
    <col min="4344" max="4344" width="26.5703125" style="111" customWidth="1"/>
    <col min="4345" max="4345" width="25.28515625" style="111" customWidth="1"/>
    <col min="4346" max="4347" width="17.5703125" style="111" customWidth="1"/>
    <col min="4348" max="4348" width="12.42578125" style="111" customWidth="1"/>
    <col min="4349" max="4349" width="17.5703125" style="111" customWidth="1"/>
    <col min="4350" max="4350" width="12.42578125" style="111" customWidth="1"/>
    <col min="4351" max="4351" width="15" style="111" customWidth="1"/>
    <col min="4352" max="4352" width="16.28515625" style="111" customWidth="1"/>
    <col min="4353" max="4354" width="17.5703125" style="111" customWidth="1"/>
    <col min="4355" max="4355" width="27.85546875" style="111" customWidth="1"/>
    <col min="4356" max="4356" width="13.7109375" style="111" customWidth="1"/>
    <col min="4357" max="4358" width="17.5703125" style="111" customWidth="1"/>
    <col min="4359" max="4359" width="15" style="111" customWidth="1"/>
    <col min="4360" max="4361" width="12.42578125" style="111" customWidth="1"/>
    <col min="4362" max="4363" width="17.5703125" style="111" customWidth="1"/>
    <col min="4364" max="4364" width="22.7109375" style="111" customWidth="1"/>
    <col min="4365" max="4365" width="17.5703125" style="111" customWidth="1"/>
    <col min="4366" max="4366" width="15" style="111" customWidth="1"/>
    <col min="4367" max="4367" width="17.5703125" style="111" customWidth="1"/>
    <col min="4368" max="4368" width="12.42578125" style="111" customWidth="1"/>
    <col min="4369" max="4369" width="34.28515625" style="111" customWidth="1"/>
    <col min="4370" max="4370" width="29.140625" style="111" customWidth="1"/>
    <col min="4371" max="4372" width="18.85546875" style="111" customWidth="1"/>
    <col min="4373" max="4373" width="12.42578125" style="111" customWidth="1"/>
    <col min="4374" max="4374" width="20.140625" style="111" customWidth="1"/>
    <col min="4375" max="4375" width="16.28515625" style="111" customWidth="1"/>
    <col min="4376" max="4376" width="17.5703125" style="111" customWidth="1"/>
    <col min="4377" max="4558" width="12.42578125" style="111" customWidth="1"/>
    <col min="4559" max="4559" width="20.140625" style="111" customWidth="1"/>
    <col min="4560" max="4560" width="26.5703125" style="111" customWidth="1"/>
    <col min="4561" max="4561" width="29.140625" style="111" customWidth="1"/>
    <col min="4562" max="4563" width="13.7109375" style="111" customWidth="1"/>
    <col min="4564" max="4564" width="17.5703125" style="111" customWidth="1"/>
    <col min="4565" max="4565" width="12.42578125" style="111" customWidth="1"/>
    <col min="4566" max="4566" width="20.140625" style="111" customWidth="1"/>
    <col min="4567" max="4567" width="15" style="111" customWidth="1"/>
    <col min="4568" max="4568" width="12.42578125" style="111" customWidth="1"/>
    <col min="4569" max="4569" width="17.5703125" style="111" customWidth="1"/>
    <col min="4570" max="4570" width="15" style="111" customWidth="1"/>
    <col min="4571" max="4572" width="16.28515625" style="111" customWidth="1"/>
    <col min="4573" max="4573" width="15" style="111" customWidth="1"/>
    <col min="4574" max="4574" width="18.85546875" style="111" customWidth="1"/>
    <col min="4575" max="4575" width="11.140625" style="111" customWidth="1"/>
    <col min="4576" max="4576" width="20.140625" style="111" customWidth="1"/>
    <col min="4577" max="4577" width="27.85546875" style="111" customWidth="1"/>
    <col min="4578" max="4578" width="17.5703125" style="111" customWidth="1"/>
    <col min="4579" max="4580" width="8.5703125" style="111" customWidth="1"/>
    <col min="4581" max="4581" width="16.28515625" style="111" customWidth="1"/>
    <col min="4582" max="4582" width="15" style="111" customWidth="1"/>
    <col min="4583" max="4583" width="17.5703125" style="111" customWidth="1"/>
    <col min="4584" max="4584" width="12.42578125" style="111" customWidth="1"/>
    <col min="4585" max="4585" width="15" style="111" customWidth="1"/>
    <col min="4586" max="4586" width="12.42578125" style="111" customWidth="1"/>
    <col min="4587" max="4587" width="6" style="111" customWidth="1"/>
    <col min="4588" max="4588" width="22.7109375" style="111" customWidth="1"/>
    <col min="4589" max="4589" width="31.7109375" style="111" customWidth="1"/>
    <col min="4590" max="4590" width="13.7109375" style="111" customWidth="1"/>
    <col min="4591" max="4591" width="16.28515625" style="111" customWidth="1"/>
    <col min="4592" max="4592" width="22.7109375" style="111" customWidth="1"/>
    <col min="4593" max="4593" width="21.42578125" style="111" customWidth="1"/>
    <col min="4594" max="4594" width="17.5703125" style="111" customWidth="1"/>
    <col min="4595" max="4595" width="16.28515625" style="111" customWidth="1"/>
    <col min="4596" max="4596" width="13.7109375" style="111" customWidth="1"/>
    <col min="4597" max="4597" width="8.5703125" style="111" customWidth="1"/>
    <col min="4598" max="4598" width="15" style="111" customWidth="1"/>
    <col min="4599" max="4599" width="17.5703125" style="111" customWidth="1"/>
    <col min="4600" max="4600" width="26.5703125" style="111" customWidth="1"/>
    <col min="4601" max="4601" width="25.28515625" style="111" customWidth="1"/>
    <col min="4602" max="4603" width="17.5703125" style="111" customWidth="1"/>
    <col min="4604" max="4604" width="12.42578125" style="111" customWidth="1"/>
    <col min="4605" max="4605" width="17.5703125" style="111" customWidth="1"/>
    <col min="4606" max="4606" width="12.42578125" style="111" customWidth="1"/>
    <col min="4607" max="4607" width="15" style="111" customWidth="1"/>
    <col min="4608" max="4608" width="16.28515625" style="111" customWidth="1"/>
    <col min="4609" max="4610" width="17.5703125" style="111" customWidth="1"/>
    <col min="4611" max="4611" width="27.85546875" style="111" customWidth="1"/>
    <col min="4612" max="4612" width="13.7109375" style="111" customWidth="1"/>
    <col min="4613" max="4614" width="17.5703125" style="111" customWidth="1"/>
    <col min="4615" max="4615" width="15" style="111" customWidth="1"/>
    <col min="4616" max="4617" width="12.42578125" style="111" customWidth="1"/>
    <col min="4618" max="4619" width="17.5703125" style="111" customWidth="1"/>
    <col min="4620" max="4620" width="22.7109375" style="111" customWidth="1"/>
    <col min="4621" max="4621" width="17.5703125" style="111" customWidth="1"/>
    <col min="4622" max="4622" width="15" style="111" customWidth="1"/>
    <col min="4623" max="4623" width="17.5703125" style="111" customWidth="1"/>
    <col min="4624" max="4624" width="12.42578125" style="111" customWidth="1"/>
    <col min="4625" max="4625" width="34.28515625" style="111" customWidth="1"/>
    <col min="4626" max="4626" width="29.140625" style="111" customWidth="1"/>
    <col min="4627" max="4628" width="18.85546875" style="111" customWidth="1"/>
    <col min="4629" max="4629" width="12.42578125" style="111" customWidth="1"/>
    <col min="4630" max="4630" width="20.140625" style="111" customWidth="1"/>
    <col min="4631" max="4631" width="16.28515625" style="111" customWidth="1"/>
    <col min="4632" max="4632" width="17.5703125" style="111" customWidth="1"/>
    <col min="4633" max="4814" width="12.42578125" style="111" customWidth="1"/>
    <col min="4815" max="4815" width="20.140625" style="111" customWidth="1"/>
    <col min="4816" max="4816" width="26.5703125" style="111" customWidth="1"/>
    <col min="4817" max="4817" width="29.140625" style="111" customWidth="1"/>
    <col min="4818" max="4819" width="13.7109375" style="111" customWidth="1"/>
    <col min="4820" max="4820" width="17.5703125" style="111" customWidth="1"/>
    <col min="4821" max="4821" width="12.42578125" style="111" customWidth="1"/>
    <col min="4822" max="4822" width="20.140625" style="111" customWidth="1"/>
    <col min="4823" max="4823" width="15" style="111" customWidth="1"/>
    <col min="4824" max="4824" width="12.42578125" style="111" customWidth="1"/>
    <col min="4825" max="4825" width="17.5703125" style="111" customWidth="1"/>
    <col min="4826" max="4826" width="15" style="111" customWidth="1"/>
    <col min="4827" max="4828" width="16.28515625" style="111" customWidth="1"/>
    <col min="4829" max="4829" width="15" style="111" customWidth="1"/>
    <col min="4830" max="4830" width="18.85546875" style="111" customWidth="1"/>
    <col min="4831" max="4831" width="11.140625" style="111" customWidth="1"/>
    <col min="4832" max="4832" width="20.140625" style="111" customWidth="1"/>
    <col min="4833" max="4833" width="27.85546875" style="111" customWidth="1"/>
    <col min="4834" max="4834" width="17.5703125" style="111" customWidth="1"/>
    <col min="4835" max="4836" width="8.5703125" style="111" customWidth="1"/>
    <col min="4837" max="4837" width="16.28515625" style="111" customWidth="1"/>
    <col min="4838" max="4838" width="15" style="111" customWidth="1"/>
    <col min="4839" max="4839" width="17.5703125" style="111" customWidth="1"/>
    <col min="4840" max="4840" width="12.42578125" style="111" customWidth="1"/>
    <col min="4841" max="4841" width="15" style="111" customWidth="1"/>
    <col min="4842" max="4842" width="12.42578125" style="111" customWidth="1"/>
    <col min="4843" max="4843" width="6" style="111" customWidth="1"/>
    <col min="4844" max="4844" width="22.7109375" style="111" customWidth="1"/>
    <col min="4845" max="4845" width="31.7109375" style="111" customWidth="1"/>
    <col min="4846" max="4846" width="13.7109375" style="111" customWidth="1"/>
    <col min="4847" max="4847" width="16.28515625" style="111" customWidth="1"/>
    <col min="4848" max="4848" width="22.7109375" style="111" customWidth="1"/>
    <col min="4849" max="4849" width="21.42578125" style="111" customWidth="1"/>
    <col min="4850" max="4850" width="17.5703125" style="111" customWidth="1"/>
    <col min="4851" max="4851" width="16.28515625" style="111" customWidth="1"/>
    <col min="4852" max="4852" width="13.7109375" style="111" customWidth="1"/>
    <col min="4853" max="4853" width="8.5703125" style="111" customWidth="1"/>
    <col min="4854" max="4854" width="15" style="111" customWidth="1"/>
    <col min="4855" max="4855" width="17.5703125" style="111" customWidth="1"/>
    <col min="4856" max="4856" width="26.5703125" style="111" customWidth="1"/>
    <col min="4857" max="4857" width="25.28515625" style="111" customWidth="1"/>
    <col min="4858" max="4859" width="17.5703125" style="111" customWidth="1"/>
    <col min="4860" max="4860" width="12.42578125" style="111" customWidth="1"/>
    <col min="4861" max="4861" width="17.5703125" style="111" customWidth="1"/>
    <col min="4862" max="4862" width="12.42578125" style="111" customWidth="1"/>
    <col min="4863" max="4863" width="15" style="111" customWidth="1"/>
    <col min="4864" max="4864" width="16.28515625" style="111" customWidth="1"/>
    <col min="4865" max="4866" width="17.5703125" style="111" customWidth="1"/>
    <col min="4867" max="4867" width="27.85546875" style="111" customWidth="1"/>
    <col min="4868" max="4868" width="13.7109375" style="111" customWidth="1"/>
    <col min="4869" max="4870" width="17.5703125" style="111" customWidth="1"/>
    <col min="4871" max="4871" width="15" style="111" customWidth="1"/>
    <col min="4872" max="4873" width="12.42578125" style="111" customWidth="1"/>
    <col min="4874" max="4875" width="17.5703125" style="111" customWidth="1"/>
    <col min="4876" max="4876" width="22.7109375" style="111" customWidth="1"/>
    <col min="4877" max="4877" width="17.5703125" style="111" customWidth="1"/>
    <col min="4878" max="4878" width="15" style="111" customWidth="1"/>
    <col min="4879" max="4879" width="17.5703125" style="111" customWidth="1"/>
    <col min="4880" max="4880" width="12.42578125" style="111" customWidth="1"/>
    <col min="4881" max="4881" width="34.28515625" style="111" customWidth="1"/>
    <col min="4882" max="4882" width="29.140625" style="111" customWidth="1"/>
    <col min="4883" max="4884" width="18.85546875" style="111" customWidth="1"/>
    <col min="4885" max="4885" width="12.42578125" style="111" customWidth="1"/>
    <col min="4886" max="4886" width="20.140625" style="111" customWidth="1"/>
    <col min="4887" max="4887" width="16.28515625" style="111" customWidth="1"/>
    <col min="4888" max="4888" width="17.5703125" style="111" customWidth="1"/>
    <col min="4889" max="5070" width="12.42578125" style="111" customWidth="1"/>
    <col min="5071" max="5071" width="20.140625" style="111" customWidth="1"/>
    <col min="5072" max="5072" width="26.5703125" style="111" customWidth="1"/>
    <col min="5073" max="5073" width="29.140625" style="111" customWidth="1"/>
    <col min="5074" max="5075" width="13.7109375" style="111" customWidth="1"/>
    <col min="5076" max="5076" width="17.5703125" style="111" customWidth="1"/>
    <col min="5077" max="5077" width="12.42578125" style="111" customWidth="1"/>
    <col min="5078" max="5078" width="20.140625" style="111" customWidth="1"/>
    <col min="5079" max="5079" width="15" style="111" customWidth="1"/>
    <col min="5080" max="5080" width="12.42578125" style="111" customWidth="1"/>
    <col min="5081" max="5081" width="17.5703125" style="111" customWidth="1"/>
    <col min="5082" max="5082" width="15" style="111" customWidth="1"/>
    <col min="5083" max="5084" width="16.28515625" style="111" customWidth="1"/>
    <col min="5085" max="5085" width="15" style="111" customWidth="1"/>
    <col min="5086" max="5086" width="18.85546875" style="111" customWidth="1"/>
    <col min="5087" max="5087" width="11.140625" style="111" customWidth="1"/>
    <col min="5088" max="5088" width="20.140625" style="111" customWidth="1"/>
    <col min="5089" max="5089" width="27.85546875" style="111" customWidth="1"/>
    <col min="5090" max="5090" width="17.5703125" style="111" customWidth="1"/>
    <col min="5091" max="5092" width="8.5703125" style="111" customWidth="1"/>
    <col min="5093" max="5093" width="16.28515625" style="111" customWidth="1"/>
    <col min="5094" max="5094" width="15" style="111" customWidth="1"/>
    <col min="5095" max="5095" width="17.5703125" style="111" customWidth="1"/>
    <col min="5096" max="5096" width="12.42578125" style="111" customWidth="1"/>
    <col min="5097" max="5097" width="15" style="111" customWidth="1"/>
    <col min="5098" max="5098" width="12.42578125" style="111" customWidth="1"/>
    <col min="5099" max="5099" width="6" style="111" customWidth="1"/>
    <col min="5100" max="5100" width="22.7109375" style="111" customWidth="1"/>
    <col min="5101" max="5101" width="31.7109375" style="111" customWidth="1"/>
    <col min="5102" max="5102" width="13.7109375" style="111" customWidth="1"/>
    <col min="5103" max="5103" width="16.28515625" style="111" customWidth="1"/>
    <col min="5104" max="5104" width="22.7109375" style="111" customWidth="1"/>
    <col min="5105" max="5105" width="21.42578125" style="111" customWidth="1"/>
    <col min="5106" max="5106" width="17.5703125" style="111" customWidth="1"/>
    <col min="5107" max="5107" width="16.28515625" style="111" customWidth="1"/>
    <col min="5108" max="5108" width="13.7109375" style="111" customWidth="1"/>
    <col min="5109" max="5109" width="8.5703125" style="111" customWidth="1"/>
    <col min="5110" max="5110" width="15" style="111" customWidth="1"/>
    <col min="5111" max="5111" width="17.5703125" style="111" customWidth="1"/>
    <col min="5112" max="5112" width="26.5703125" style="111" customWidth="1"/>
    <col min="5113" max="5113" width="25.28515625" style="111" customWidth="1"/>
    <col min="5114" max="5115" width="17.5703125" style="111" customWidth="1"/>
    <col min="5116" max="5116" width="12.42578125" style="111" customWidth="1"/>
    <col min="5117" max="5117" width="17.5703125" style="111" customWidth="1"/>
    <col min="5118" max="5118" width="12.42578125" style="111" customWidth="1"/>
    <col min="5119" max="5119" width="15" style="111" customWidth="1"/>
    <col min="5120" max="5120" width="16.28515625" style="111" customWidth="1"/>
    <col min="5121" max="5122" width="17.5703125" style="111" customWidth="1"/>
    <col min="5123" max="5123" width="27.85546875" style="111" customWidth="1"/>
    <col min="5124" max="5124" width="13.7109375" style="111" customWidth="1"/>
    <col min="5125" max="5126" width="17.5703125" style="111" customWidth="1"/>
    <col min="5127" max="5127" width="15" style="111" customWidth="1"/>
    <col min="5128" max="5129" width="12.42578125" style="111" customWidth="1"/>
    <col min="5130" max="5131" width="17.5703125" style="111" customWidth="1"/>
    <col min="5132" max="5132" width="22.7109375" style="111" customWidth="1"/>
    <col min="5133" max="5133" width="17.5703125" style="111" customWidth="1"/>
    <col min="5134" max="5134" width="15" style="111" customWidth="1"/>
    <col min="5135" max="5135" width="17.5703125" style="111" customWidth="1"/>
    <col min="5136" max="5136" width="12.42578125" style="111" customWidth="1"/>
    <col min="5137" max="5137" width="34.28515625" style="111" customWidth="1"/>
    <col min="5138" max="5138" width="29.140625" style="111" customWidth="1"/>
    <col min="5139" max="5140" width="18.85546875" style="111" customWidth="1"/>
    <col min="5141" max="5141" width="12.42578125" style="111" customWidth="1"/>
    <col min="5142" max="5142" width="20.140625" style="111" customWidth="1"/>
    <col min="5143" max="5143" width="16.28515625" style="111" customWidth="1"/>
    <col min="5144" max="5144" width="17.5703125" style="111" customWidth="1"/>
    <col min="5145" max="5326" width="12.42578125" style="111" customWidth="1"/>
    <col min="5327" max="5327" width="20.140625" style="111" customWidth="1"/>
    <col min="5328" max="5328" width="26.5703125" style="111" customWidth="1"/>
    <col min="5329" max="5329" width="29.140625" style="111" customWidth="1"/>
    <col min="5330" max="5331" width="13.7109375" style="111" customWidth="1"/>
    <col min="5332" max="5332" width="17.5703125" style="111" customWidth="1"/>
    <col min="5333" max="5333" width="12.42578125" style="111" customWidth="1"/>
    <col min="5334" max="5334" width="20.140625" style="111" customWidth="1"/>
    <col min="5335" max="5335" width="15" style="111" customWidth="1"/>
    <col min="5336" max="5336" width="12.42578125" style="111" customWidth="1"/>
    <col min="5337" max="5337" width="17.5703125" style="111" customWidth="1"/>
    <col min="5338" max="5338" width="15" style="111" customWidth="1"/>
    <col min="5339" max="5340" width="16.28515625" style="111" customWidth="1"/>
    <col min="5341" max="5341" width="15" style="111" customWidth="1"/>
    <col min="5342" max="5342" width="18.85546875" style="111" customWidth="1"/>
    <col min="5343" max="5343" width="11.140625" style="111" customWidth="1"/>
    <col min="5344" max="5344" width="20.140625" style="111" customWidth="1"/>
    <col min="5345" max="5345" width="27.85546875" style="111" customWidth="1"/>
    <col min="5346" max="5346" width="17.5703125" style="111" customWidth="1"/>
    <col min="5347" max="5348" width="8.5703125" style="111" customWidth="1"/>
    <col min="5349" max="5349" width="16.28515625" style="111" customWidth="1"/>
    <col min="5350" max="5350" width="15" style="111" customWidth="1"/>
    <col min="5351" max="5351" width="17.5703125" style="111" customWidth="1"/>
    <col min="5352" max="5352" width="12.42578125" style="111" customWidth="1"/>
    <col min="5353" max="5353" width="15" style="111" customWidth="1"/>
    <col min="5354" max="5354" width="12.42578125" style="111" customWidth="1"/>
    <col min="5355" max="5355" width="6" style="111" customWidth="1"/>
    <col min="5356" max="5356" width="22.7109375" style="111" customWidth="1"/>
    <col min="5357" max="5357" width="31.7109375" style="111" customWidth="1"/>
    <col min="5358" max="5358" width="13.7109375" style="111" customWidth="1"/>
    <col min="5359" max="5359" width="16.28515625" style="111" customWidth="1"/>
    <col min="5360" max="5360" width="22.7109375" style="111" customWidth="1"/>
    <col min="5361" max="5361" width="21.42578125" style="111" customWidth="1"/>
    <col min="5362" max="5362" width="17.5703125" style="111" customWidth="1"/>
    <col min="5363" max="5363" width="16.28515625" style="111" customWidth="1"/>
    <col min="5364" max="5364" width="13.7109375" style="111" customWidth="1"/>
    <col min="5365" max="5365" width="8.5703125" style="111" customWidth="1"/>
    <col min="5366" max="5366" width="15" style="111" customWidth="1"/>
    <col min="5367" max="5367" width="17.5703125" style="111" customWidth="1"/>
    <col min="5368" max="5368" width="26.5703125" style="111" customWidth="1"/>
    <col min="5369" max="5369" width="25.28515625" style="111" customWidth="1"/>
    <col min="5370" max="5371" width="17.5703125" style="111" customWidth="1"/>
    <col min="5372" max="5372" width="12.42578125" style="111" customWidth="1"/>
    <col min="5373" max="5373" width="17.5703125" style="111" customWidth="1"/>
    <col min="5374" max="5374" width="12.42578125" style="111" customWidth="1"/>
    <col min="5375" max="5375" width="15" style="111" customWidth="1"/>
    <col min="5376" max="5376" width="16.28515625" style="111" customWidth="1"/>
    <col min="5377" max="5378" width="17.5703125" style="111" customWidth="1"/>
    <col min="5379" max="5379" width="27.85546875" style="111" customWidth="1"/>
    <col min="5380" max="5380" width="13.7109375" style="111" customWidth="1"/>
    <col min="5381" max="5382" width="17.5703125" style="111" customWidth="1"/>
    <col min="5383" max="5383" width="15" style="111" customWidth="1"/>
    <col min="5384" max="5385" width="12.42578125" style="111" customWidth="1"/>
    <col min="5386" max="5387" width="17.5703125" style="111" customWidth="1"/>
    <col min="5388" max="5388" width="22.7109375" style="111" customWidth="1"/>
    <col min="5389" max="5389" width="17.5703125" style="111" customWidth="1"/>
    <col min="5390" max="5390" width="15" style="111" customWidth="1"/>
    <col min="5391" max="5391" width="17.5703125" style="111" customWidth="1"/>
    <col min="5392" max="5392" width="12.42578125" style="111" customWidth="1"/>
    <col min="5393" max="5393" width="34.28515625" style="111" customWidth="1"/>
    <col min="5394" max="5394" width="29.140625" style="111" customWidth="1"/>
    <col min="5395" max="5396" width="18.85546875" style="111" customWidth="1"/>
    <col min="5397" max="5397" width="12.42578125" style="111" customWidth="1"/>
    <col min="5398" max="5398" width="20.140625" style="111" customWidth="1"/>
    <col min="5399" max="5399" width="16.28515625" style="111" customWidth="1"/>
    <col min="5400" max="5400" width="17.5703125" style="111" customWidth="1"/>
    <col min="5401" max="5582" width="12.42578125" style="111" customWidth="1"/>
    <col min="5583" max="5583" width="20.140625" style="111" customWidth="1"/>
    <col min="5584" max="5584" width="26.5703125" style="111" customWidth="1"/>
    <col min="5585" max="5585" width="29.140625" style="111" customWidth="1"/>
    <col min="5586" max="5587" width="13.7109375" style="111" customWidth="1"/>
    <col min="5588" max="5588" width="17.5703125" style="111" customWidth="1"/>
    <col min="5589" max="5589" width="12.42578125" style="111" customWidth="1"/>
    <col min="5590" max="5590" width="20.140625" style="111" customWidth="1"/>
    <col min="5591" max="5591" width="15" style="111" customWidth="1"/>
    <col min="5592" max="5592" width="12.42578125" style="111" customWidth="1"/>
    <col min="5593" max="5593" width="17.5703125" style="111" customWidth="1"/>
    <col min="5594" max="5594" width="15" style="111" customWidth="1"/>
    <col min="5595" max="5596" width="16.28515625" style="111" customWidth="1"/>
    <col min="5597" max="5597" width="15" style="111" customWidth="1"/>
    <col min="5598" max="5598" width="18.85546875" style="111" customWidth="1"/>
    <col min="5599" max="5599" width="11.140625" style="111" customWidth="1"/>
    <col min="5600" max="5600" width="20.140625" style="111" customWidth="1"/>
    <col min="5601" max="5601" width="27.85546875" style="111" customWidth="1"/>
    <col min="5602" max="5602" width="17.5703125" style="111" customWidth="1"/>
    <col min="5603" max="5604" width="8.5703125" style="111" customWidth="1"/>
    <col min="5605" max="5605" width="16.28515625" style="111" customWidth="1"/>
    <col min="5606" max="5606" width="15" style="111" customWidth="1"/>
    <col min="5607" max="5607" width="17.5703125" style="111" customWidth="1"/>
    <col min="5608" max="5608" width="12.42578125" style="111" customWidth="1"/>
    <col min="5609" max="5609" width="15" style="111" customWidth="1"/>
    <col min="5610" max="5610" width="12.42578125" style="111" customWidth="1"/>
    <col min="5611" max="5611" width="6" style="111" customWidth="1"/>
    <col min="5612" max="5612" width="22.7109375" style="111" customWidth="1"/>
    <col min="5613" max="5613" width="31.7109375" style="111" customWidth="1"/>
    <col min="5614" max="5614" width="13.7109375" style="111" customWidth="1"/>
    <col min="5615" max="5615" width="16.28515625" style="111" customWidth="1"/>
    <col min="5616" max="5616" width="22.7109375" style="111" customWidth="1"/>
    <col min="5617" max="5617" width="21.42578125" style="111" customWidth="1"/>
    <col min="5618" max="5618" width="17.5703125" style="111" customWidth="1"/>
    <col min="5619" max="5619" width="16.28515625" style="111" customWidth="1"/>
    <col min="5620" max="5620" width="13.7109375" style="111" customWidth="1"/>
    <col min="5621" max="5621" width="8.5703125" style="111" customWidth="1"/>
    <col min="5622" max="5622" width="15" style="111" customWidth="1"/>
    <col min="5623" max="5623" width="17.5703125" style="111" customWidth="1"/>
    <col min="5624" max="5624" width="26.5703125" style="111" customWidth="1"/>
    <col min="5625" max="5625" width="25.28515625" style="111" customWidth="1"/>
    <col min="5626" max="5627" width="17.5703125" style="111" customWidth="1"/>
    <col min="5628" max="5628" width="12.42578125" style="111" customWidth="1"/>
    <col min="5629" max="5629" width="17.5703125" style="111" customWidth="1"/>
    <col min="5630" max="5630" width="12.42578125" style="111" customWidth="1"/>
    <col min="5631" max="5631" width="15" style="111" customWidth="1"/>
    <col min="5632" max="5632" width="16.28515625" style="111" customWidth="1"/>
    <col min="5633" max="5634" width="17.5703125" style="111" customWidth="1"/>
    <col min="5635" max="5635" width="27.85546875" style="111" customWidth="1"/>
    <col min="5636" max="5636" width="13.7109375" style="111" customWidth="1"/>
    <col min="5637" max="5638" width="17.5703125" style="111" customWidth="1"/>
    <col min="5639" max="5639" width="15" style="111" customWidth="1"/>
    <col min="5640" max="5641" width="12.42578125" style="111" customWidth="1"/>
    <col min="5642" max="5643" width="17.5703125" style="111" customWidth="1"/>
    <col min="5644" max="5644" width="22.7109375" style="111" customWidth="1"/>
    <col min="5645" max="5645" width="17.5703125" style="111" customWidth="1"/>
    <col min="5646" max="5646" width="15" style="111" customWidth="1"/>
    <col min="5647" max="5647" width="17.5703125" style="111" customWidth="1"/>
    <col min="5648" max="5648" width="12.42578125" style="111" customWidth="1"/>
    <col min="5649" max="5649" width="34.28515625" style="111" customWidth="1"/>
    <col min="5650" max="5650" width="29.140625" style="111" customWidth="1"/>
    <col min="5651" max="5652" width="18.85546875" style="111" customWidth="1"/>
    <col min="5653" max="5653" width="12.42578125" style="111" customWidth="1"/>
    <col min="5654" max="5654" width="20.140625" style="111" customWidth="1"/>
    <col min="5655" max="5655" width="16.28515625" style="111" customWidth="1"/>
    <col min="5656" max="5656" width="17.5703125" style="111" customWidth="1"/>
    <col min="5657" max="5838" width="12.42578125" style="111" customWidth="1"/>
    <col min="5839" max="5839" width="20.140625" style="111" customWidth="1"/>
    <col min="5840" max="5840" width="26.5703125" style="111" customWidth="1"/>
    <col min="5841" max="5841" width="29.140625" style="111" customWidth="1"/>
    <col min="5842" max="5843" width="13.7109375" style="111" customWidth="1"/>
    <col min="5844" max="5844" width="17.5703125" style="111" customWidth="1"/>
    <col min="5845" max="5845" width="12.42578125" style="111" customWidth="1"/>
    <col min="5846" max="5846" width="20.140625" style="111" customWidth="1"/>
    <col min="5847" max="5847" width="15" style="111" customWidth="1"/>
    <col min="5848" max="5848" width="12.42578125" style="111" customWidth="1"/>
    <col min="5849" max="5849" width="17.5703125" style="111" customWidth="1"/>
    <col min="5850" max="5850" width="15" style="111" customWidth="1"/>
    <col min="5851" max="5852" width="16.28515625" style="111" customWidth="1"/>
    <col min="5853" max="5853" width="15" style="111" customWidth="1"/>
    <col min="5854" max="5854" width="18.85546875" style="111" customWidth="1"/>
    <col min="5855" max="5855" width="11.140625" style="111" customWidth="1"/>
    <col min="5856" max="5856" width="20.140625" style="111" customWidth="1"/>
    <col min="5857" max="5857" width="27.85546875" style="111" customWidth="1"/>
    <col min="5858" max="5858" width="17.5703125" style="111" customWidth="1"/>
    <col min="5859" max="5860" width="8.5703125" style="111" customWidth="1"/>
    <col min="5861" max="5861" width="16.28515625" style="111" customWidth="1"/>
    <col min="5862" max="5862" width="15" style="111" customWidth="1"/>
    <col min="5863" max="5863" width="17.5703125" style="111" customWidth="1"/>
    <col min="5864" max="5864" width="12.42578125" style="111" customWidth="1"/>
    <col min="5865" max="5865" width="15" style="111" customWidth="1"/>
    <col min="5866" max="5866" width="12.42578125" style="111" customWidth="1"/>
    <col min="5867" max="5867" width="6" style="111" customWidth="1"/>
    <col min="5868" max="5868" width="22.7109375" style="111" customWidth="1"/>
    <col min="5869" max="5869" width="31.7109375" style="111" customWidth="1"/>
    <col min="5870" max="5870" width="13.7109375" style="111" customWidth="1"/>
    <col min="5871" max="5871" width="16.28515625" style="111" customWidth="1"/>
    <col min="5872" max="5872" width="22.7109375" style="111" customWidth="1"/>
    <col min="5873" max="5873" width="21.42578125" style="111" customWidth="1"/>
    <col min="5874" max="5874" width="17.5703125" style="111" customWidth="1"/>
    <col min="5875" max="5875" width="16.28515625" style="111" customWidth="1"/>
    <col min="5876" max="5876" width="13.7109375" style="111" customWidth="1"/>
    <col min="5877" max="5877" width="8.5703125" style="111" customWidth="1"/>
    <col min="5878" max="5878" width="15" style="111" customWidth="1"/>
    <col min="5879" max="5879" width="17.5703125" style="111" customWidth="1"/>
    <col min="5880" max="5880" width="26.5703125" style="111" customWidth="1"/>
    <col min="5881" max="5881" width="25.28515625" style="111" customWidth="1"/>
    <col min="5882" max="5883" width="17.5703125" style="111" customWidth="1"/>
    <col min="5884" max="5884" width="12.42578125" style="111" customWidth="1"/>
    <col min="5885" max="5885" width="17.5703125" style="111" customWidth="1"/>
    <col min="5886" max="5886" width="12.42578125" style="111" customWidth="1"/>
    <col min="5887" max="5887" width="15" style="111" customWidth="1"/>
    <col min="5888" max="5888" width="16.28515625" style="111" customWidth="1"/>
    <col min="5889" max="5890" width="17.5703125" style="111" customWidth="1"/>
    <col min="5891" max="5891" width="27.85546875" style="111" customWidth="1"/>
    <col min="5892" max="5892" width="13.7109375" style="111" customWidth="1"/>
    <col min="5893" max="5894" width="17.5703125" style="111" customWidth="1"/>
    <col min="5895" max="5895" width="15" style="111" customWidth="1"/>
    <col min="5896" max="5897" width="12.42578125" style="111" customWidth="1"/>
    <col min="5898" max="5899" width="17.5703125" style="111" customWidth="1"/>
    <col min="5900" max="5900" width="22.7109375" style="111" customWidth="1"/>
    <col min="5901" max="5901" width="17.5703125" style="111" customWidth="1"/>
    <col min="5902" max="5902" width="15" style="111" customWidth="1"/>
    <col min="5903" max="5903" width="17.5703125" style="111" customWidth="1"/>
    <col min="5904" max="5904" width="12.42578125" style="111" customWidth="1"/>
    <col min="5905" max="5905" width="34.28515625" style="111" customWidth="1"/>
    <col min="5906" max="5906" width="29.140625" style="111" customWidth="1"/>
    <col min="5907" max="5908" width="18.85546875" style="111" customWidth="1"/>
    <col min="5909" max="5909" width="12.42578125" style="111" customWidth="1"/>
    <col min="5910" max="5910" width="20.140625" style="111" customWidth="1"/>
    <col min="5911" max="5911" width="16.28515625" style="111" customWidth="1"/>
    <col min="5912" max="5912" width="17.5703125" style="111" customWidth="1"/>
    <col min="5913" max="6094" width="12.42578125" style="111" customWidth="1"/>
    <col min="6095" max="6095" width="20.140625" style="111" customWidth="1"/>
    <col min="6096" max="6096" width="26.5703125" style="111" customWidth="1"/>
    <col min="6097" max="6097" width="29.140625" style="111" customWidth="1"/>
    <col min="6098" max="6099" width="13.7109375" style="111" customWidth="1"/>
    <col min="6100" max="6100" width="17.5703125" style="111" customWidth="1"/>
    <col min="6101" max="6101" width="12.42578125" style="111" customWidth="1"/>
    <col min="6102" max="6102" width="20.140625" style="111" customWidth="1"/>
    <col min="6103" max="6103" width="15" style="111" customWidth="1"/>
    <col min="6104" max="6104" width="12.42578125" style="111" customWidth="1"/>
    <col min="6105" max="6105" width="17.5703125" style="111" customWidth="1"/>
    <col min="6106" max="6106" width="15" style="111" customWidth="1"/>
    <col min="6107" max="6108" width="16.28515625" style="111" customWidth="1"/>
    <col min="6109" max="6109" width="15" style="111" customWidth="1"/>
    <col min="6110" max="6110" width="18.85546875" style="111" customWidth="1"/>
    <col min="6111" max="6111" width="11.140625" style="111" customWidth="1"/>
    <col min="6112" max="6112" width="20.140625" style="111" customWidth="1"/>
    <col min="6113" max="6113" width="27.85546875" style="111" customWidth="1"/>
    <col min="6114" max="6114" width="17.5703125" style="111" customWidth="1"/>
    <col min="6115" max="6116" width="8.5703125" style="111" customWidth="1"/>
    <col min="6117" max="6117" width="16.28515625" style="111" customWidth="1"/>
    <col min="6118" max="6118" width="15" style="111" customWidth="1"/>
    <col min="6119" max="6119" width="17.5703125" style="111" customWidth="1"/>
    <col min="6120" max="6120" width="12.42578125" style="111" customWidth="1"/>
    <col min="6121" max="6121" width="15" style="111" customWidth="1"/>
    <col min="6122" max="6122" width="12.42578125" style="111" customWidth="1"/>
    <col min="6123" max="6123" width="6" style="111" customWidth="1"/>
    <col min="6124" max="6124" width="22.7109375" style="111" customWidth="1"/>
    <col min="6125" max="6125" width="31.7109375" style="111" customWidth="1"/>
    <col min="6126" max="6126" width="13.7109375" style="111" customWidth="1"/>
    <col min="6127" max="6127" width="16.28515625" style="111" customWidth="1"/>
    <col min="6128" max="6128" width="22.7109375" style="111" customWidth="1"/>
    <col min="6129" max="6129" width="21.42578125" style="111" customWidth="1"/>
    <col min="6130" max="6130" width="17.5703125" style="111" customWidth="1"/>
    <col min="6131" max="6131" width="16.28515625" style="111" customWidth="1"/>
    <col min="6132" max="6132" width="13.7109375" style="111" customWidth="1"/>
    <col min="6133" max="6133" width="8.5703125" style="111" customWidth="1"/>
    <col min="6134" max="6134" width="15" style="111" customWidth="1"/>
    <col min="6135" max="6135" width="17.5703125" style="111" customWidth="1"/>
    <col min="6136" max="6136" width="26.5703125" style="111" customWidth="1"/>
    <col min="6137" max="6137" width="25.28515625" style="111" customWidth="1"/>
    <col min="6138" max="6139" width="17.5703125" style="111" customWidth="1"/>
    <col min="6140" max="6140" width="12.42578125" style="111" customWidth="1"/>
    <col min="6141" max="6141" width="17.5703125" style="111" customWidth="1"/>
    <col min="6142" max="6142" width="12.42578125" style="111" customWidth="1"/>
    <col min="6143" max="6143" width="15" style="111" customWidth="1"/>
    <col min="6144" max="6144" width="16.28515625" style="111" customWidth="1"/>
    <col min="6145" max="6146" width="17.5703125" style="111" customWidth="1"/>
    <col min="6147" max="6147" width="27.85546875" style="111" customWidth="1"/>
    <col min="6148" max="6148" width="13.7109375" style="111" customWidth="1"/>
    <col min="6149" max="6150" width="17.5703125" style="111" customWidth="1"/>
    <col min="6151" max="6151" width="15" style="111" customWidth="1"/>
    <col min="6152" max="6153" width="12.42578125" style="111" customWidth="1"/>
    <col min="6154" max="6155" width="17.5703125" style="111" customWidth="1"/>
    <col min="6156" max="6156" width="22.7109375" style="111" customWidth="1"/>
    <col min="6157" max="6157" width="17.5703125" style="111" customWidth="1"/>
    <col min="6158" max="6158" width="15" style="111" customWidth="1"/>
    <col min="6159" max="6159" width="17.5703125" style="111" customWidth="1"/>
    <col min="6160" max="6160" width="12.42578125" style="111" customWidth="1"/>
    <col min="6161" max="6161" width="34.28515625" style="111" customWidth="1"/>
    <col min="6162" max="6162" width="29.140625" style="111" customWidth="1"/>
    <col min="6163" max="6164" width="18.85546875" style="111" customWidth="1"/>
    <col min="6165" max="6165" width="12.42578125" style="111" customWidth="1"/>
    <col min="6166" max="6166" width="20.140625" style="111" customWidth="1"/>
    <col min="6167" max="6167" width="16.28515625" style="111" customWidth="1"/>
    <col min="6168" max="6168" width="17.5703125" style="111" customWidth="1"/>
    <col min="6169" max="6350" width="12.42578125" style="111" customWidth="1"/>
    <col min="6351" max="6351" width="20.140625" style="111" customWidth="1"/>
    <col min="6352" max="6352" width="26.5703125" style="111" customWidth="1"/>
    <col min="6353" max="6353" width="29.140625" style="111" customWidth="1"/>
    <col min="6354" max="6355" width="13.7109375" style="111" customWidth="1"/>
    <col min="6356" max="6356" width="17.5703125" style="111" customWidth="1"/>
    <col min="6357" max="6357" width="12.42578125" style="111" customWidth="1"/>
    <col min="6358" max="6358" width="20.140625" style="111" customWidth="1"/>
    <col min="6359" max="6359" width="15" style="111" customWidth="1"/>
    <col min="6360" max="6360" width="12.42578125" style="111" customWidth="1"/>
    <col min="6361" max="6361" width="17.5703125" style="111" customWidth="1"/>
    <col min="6362" max="6362" width="15" style="111" customWidth="1"/>
    <col min="6363" max="6364" width="16.28515625" style="111" customWidth="1"/>
    <col min="6365" max="6365" width="15" style="111" customWidth="1"/>
    <col min="6366" max="6366" width="18.85546875" style="111" customWidth="1"/>
    <col min="6367" max="6367" width="11.140625" style="111" customWidth="1"/>
    <col min="6368" max="6368" width="20.140625" style="111" customWidth="1"/>
    <col min="6369" max="6369" width="27.85546875" style="111" customWidth="1"/>
    <col min="6370" max="6370" width="17.5703125" style="111" customWidth="1"/>
    <col min="6371" max="6372" width="8.5703125" style="111" customWidth="1"/>
    <col min="6373" max="6373" width="16.28515625" style="111" customWidth="1"/>
    <col min="6374" max="6374" width="15" style="111" customWidth="1"/>
    <col min="6375" max="6375" width="17.5703125" style="111" customWidth="1"/>
    <col min="6376" max="6376" width="12.42578125" style="111" customWidth="1"/>
    <col min="6377" max="6377" width="15" style="111" customWidth="1"/>
    <col min="6378" max="6378" width="12.42578125" style="111" customWidth="1"/>
    <col min="6379" max="6379" width="6" style="111" customWidth="1"/>
    <col min="6380" max="6380" width="22.7109375" style="111" customWidth="1"/>
    <col min="6381" max="6381" width="31.7109375" style="111" customWidth="1"/>
    <col min="6382" max="6382" width="13.7109375" style="111" customWidth="1"/>
    <col min="6383" max="6383" width="16.28515625" style="111" customWidth="1"/>
    <col min="6384" max="6384" width="22.7109375" style="111" customWidth="1"/>
    <col min="6385" max="6385" width="21.42578125" style="111" customWidth="1"/>
    <col min="6386" max="6386" width="17.5703125" style="111" customWidth="1"/>
    <col min="6387" max="6387" width="16.28515625" style="111" customWidth="1"/>
    <col min="6388" max="6388" width="13.7109375" style="111" customWidth="1"/>
    <col min="6389" max="6389" width="8.5703125" style="111" customWidth="1"/>
    <col min="6390" max="6390" width="15" style="111" customWidth="1"/>
    <col min="6391" max="6391" width="17.5703125" style="111" customWidth="1"/>
    <col min="6392" max="6392" width="26.5703125" style="111" customWidth="1"/>
    <col min="6393" max="6393" width="25.28515625" style="111" customWidth="1"/>
    <col min="6394" max="6395" width="17.5703125" style="111" customWidth="1"/>
    <col min="6396" max="6396" width="12.42578125" style="111" customWidth="1"/>
    <col min="6397" max="6397" width="17.5703125" style="111" customWidth="1"/>
    <col min="6398" max="6398" width="12.42578125" style="111" customWidth="1"/>
    <col min="6399" max="6399" width="15" style="111" customWidth="1"/>
    <col min="6400" max="6400" width="16.28515625" style="111" customWidth="1"/>
    <col min="6401" max="6402" width="17.5703125" style="111" customWidth="1"/>
    <col min="6403" max="6403" width="27.85546875" style="111" customWidth="1"/>
    <col min="6404" max="6404" width="13.7109375" style="111" customWidth="1"/>
    <col min="6405" max="6406" width="17.5703125" style="111" customWidth="1"/>
    <col min="6407" max="6407" width="15" style="111" customWidth="1"/>
    <col min="6408" max="6409" width="12.42578125" style="111" customWidth="1"/>
    <col min="6410" max="6411" width="17.5703125" style="111" customWidth="1"/>
    <col min="6412" max="6412" width="22.7109375" style="111" customWidth="1"/>
    <col min="6413" max="6413" width="17.5703125" style="111" customWidth="1"/>
    <col min="6414" max="6414" width="15" style="111" customWidth="1"/>
    <col min="6415" max="6415" width="17.5703125" style="111" customWidth="1"/>
    <col min="6416" max="6416" width="12.42578125" style="111" customWidth="1"/>
    <col min="6417" max="6417" width="34.28515625" style="111" customWidth="1"/>
    <col min="6418" max="6418" width="29.140625" style="111" customWidth="1"/>
    <col min="6419" max="6420" width="18.85546875" style="111" customWidth="1"/>
    <col min="6421" max="6421" width="12.42578125" style="111" customWidth="1"/>
    <col min="6422" max="6422" width="20.140625" style="111" customWidth="1"/>
    <col min="6423" max="6423" width="16.28515625" style="111" customWidth="1"/>
    <col min="6424" max="6424" width="17.5703125" style="111" customWidth="1"/>
    <col min="6425" max="6606" width="12.42578125" style="111" customWidth="1"/>
    <col min="6607" max="6607" width="20.140625" style="111" customWidth="1"/>
    <col min="6608" max="6608" width="26.5703125" style="111" customWidth="1"/>
    <col min="6609" max="6609" width="29.140625" style="111" customWidth="1"/>
    <col min="6610" max="6611" width="13.7109375" style="111" customWidth="1"/>
    <col min="6612" max="6612" width="17.5703125" style="111" customWidth="1"/>
    <col min="6613" max="6613" width="12.42578125" style="111" customWidth="1"/>
    <col min="6614" max="6614" width="20.140625" style="111" customWidth="1"/>
    <col min="6615" max="6615" width="15" style="111" customWidth="1"/>
    <col min="6616" max="6616" width="12.42578125" style="111" customWidth="1"/>
    <col min="6617" max="6617" width="17.5703125" style="111" customWidth="1"/>
    <col min="6618" max="6618" width="15" style="111" customWidth="1"/>
    <col min="6619" max="6620" width="16.28515625" style="111" customWidth="1"/>
    <col min="6621" max="6621" width="15" style="111" customWidth="1"/>
    <col min="6622" max="6622" width="18.85546875" style="111" customWidth="1"/>
    <col min="6623" max="6623" width="11.140625" style="111" customWidth="1"/>
    <col min="6624" max="6624" width="20.140625" style="111" customWidth="1"/>
    <col min="6625" max="6625" width="27.85546875" style="111" customWidth="1"/>
    <col min="6626" max="6626" width="17.5703125" style="111" customWidth="1"/>
    <col min="6627" max="6628" width="8.5703125" style="111" customWidth="1"/>
    <col min="6629" max="6629" width="16.28515625" style="111" customWidth="1"/>
    <col min="6630" max="6630" width="15" style="111" customWidth="1"/>
    <col min="6631" max="6631" width="17.5703125" style="111" customWidth="1"/>
    <col min="6632" max="6632" width="12.42578125" style="111" customWidth="1"/>
    <col min="6633" max="6633" width="15" style="111" customWidth="1"/>
    <col min="6634" max="6634" width="12.42578125" style="111" customWidth="1"/>
    <col min="6635" max="6635" width="6" style="111" customWidth="1"/>
    <col min="6636" max="6636" width="22.7109375" style="111" customWidth="1"/>
    <col min="6637" max="6637" width="31.7109375" style="111" customWidth="1"/>
    <col min="6638" max="6638" width="13.7109375" style="111" customWidth="1"/>
    <col min="6639" max="6639" width="16.28515625" style="111" customWidth="1"/>
    <col min="6640" max="6640" width="22.7109375" style="111" customWidth="1"/>
    <col min="6641" max="6641" width="21.42578125" style="111" customWidth="1"/>
    <col min="6642" max="6642" width="17.5703125" style="111" customWidth="1"/>
    <col min="6643" max="6643" width="16.28515625" style="111" customWidth="1"/>
    <col min="6644" max="6644" width="13.7109375" style="111" customWidth="1"/>
    <col min="6645" max="6645" width="8.5703125" style="111" customWidth="1"/>
    <col min="6646" max="6646" width="15" style="111" customWidth="1"/>
    <col min="6647" max="6647" width="17.5703125" style="111" customWidth="1"/>
    <col min="6648" max="6648" width="26.5703125" style="111" customWidth="1"/>
    <col min="6649" max="6649" width="25.28515625" style="111" customWidth="1"/>
    <col min="6650" max="6651" width="17.5703125" style="111" customWidth="1"/>
    <col min="6652" max="6652" width="12.42578125" style="111" customWidth="1"/>
    <col min="6653" max="6653" width="17.5703125" style="111" customWidth="1"/>
    <col min="6654" max="6654" width="12.42578125" style="111" customWidth="1"/>
    <col min="6655" max="6655" width="15" style="111" customWidth="1"/>
    <col min="6656" max="6656" width="16.28515625" style="111" customWidth="1"/>
    <col min="6657" max="6658" width="17.5703125" style="111" customWidth="1"/>
    <col min="6659" max="6659" width="27.85546875" style="111" customWidth="1"/>
    <col min="6660" max="6660" width="13.7109375" style="111" customWidth="1"/>
    <col min="6661" max="6662" width="17.5703125" style="111" customWidth="1"/>
    <col min="6663" max="6663" width="15" style="111" customWidth="1"/>
    <col min="6664" max="6665" width="12.42578125" style="111" customWidth="1"/>
    <col min="6666" max="6667" width="17.5703125" style="111" customWidth="1"/>
    <col min="6668" max="6668" width="22.7109375" style="111" customWidth="1"/>
    <col min="6669" max="6669" width="17.5703125" style="111" customWidth="1"/>
    <col min="6670" max="6670" width="15" style="111" customWidth="1"/>
    <col min="6671" max="6671" width="17.5703125" style="111" customWidth="1"/>
    <col min="6672" max="6672" width="12.42578125" style="111" customWidth="1"/>
    <col min="6673" max="6673" width="34.28515625" style="111" customWidth="1"/>
    <col min="6674" max="6674" width="29.140625" style="111" customWidth="1"/>
    <col min="6675" max="6676" width="18.85546875" style="111" customWidth="1"/>
    <col min="6677" max="6677" width="12.42578125" style="111" customWidth="1"/>
    <col min="6678" max="6678" width="20.140625" style="111" customWidth="1"/>
    <col min="6679" max="6679" width="16.28515625" style="111" customWidth="1"/>
    <col min="6680" max="6680" width="17.5703125" style="111" customWidth="1"/>
    <col min="6681" max="6862" width="12.42578125" style="111" customWidth="1"/>
    <col min="6863" max="6863" width="20.140625" style="111" customWidth="1"/>
    <col min="6864" max="6864" width="26.5703125" style="111" customWidth="1"/>
    <col min="6865" max="6865" width="29.140625" style="111" customWidth="1"/>
    <col min="6866" max="6867" width="13.7109375" style="111" customWidth="1"/>
    <col min="6868" max="6868" width="17.5703125" style="111" customWidth="1"/>
    <col min="6869" max="6869" width="12.42578125" style="111" customWidth="1"/>
    <col min="6870" max="6870" width="20.140625" style="111" customWidth="1"/>
    <col min="6871" max="6871" width="15" style="111" customWidth="1"/>
    <col min="6872" max="6872" width="12.42578125" style="111" customWidth="1"/>
    <col min="6873" max="6873" width="17.5703125" style="111" customWidth="1"/>
    <col min="6874" max="6874" width="15" style="111" customWidth="1"/>
    <col min="6875" max="6876" width="16.28515625" style="111" customWidth="1"/>
    <col min="6877" max="6877" width="15" style="111" customWidth="1"/>
    <col min="6878" max="6878" width="18.85546875" style="111" customWidth="1"/>
    <col min="6879" max="6879" width="11.140625" style="111" customWidth="1"/>
    <col min="6880" max="6880" width="20.140625" style="111" customWidth="1"/>
    <col min="6881" max="6881" width="27.85546875" style="111" customWidth="1"/>
    <col min="6882" max="6882" width="17.5703125" style="111" customWidth="1"/>
    <col min="6883" max="6884" width="8.5703125" style="111" customWidth="1"/>
    <col min="6885" max="6885" width="16.28515625" style="111" customWidth="1"/>
    <col min="6886" max="6886" width="15" style="111" customWidth="1"/>
    <col min="6887" max="6887" width="17.5703125" style="111" customWidth="1"/>
    <col min="6888" max="6888" width="12.42578125" style="111" customWidth="1"/>
    <col min="6889" max="6889" width="15" style="111" customWidth="1"/>
    <col min="6890" max="6890" width="12.42578125" style="111" customWidth="1"/>
    <col min="6891" max="6891" width="6" style="111" customWidth="1"/>
    <col min="6892" max="6892" width="22.7109375" style="111" customWidth="1"/>
    <col min="6893" max="6893" width="31.7109375" style="111" customWidth="1"/>
    <col min="6894" max="6894" width="13.7109375" style="111" customWidth="1"/>
    <col min="6895" max="6895" width="16.28515625" style="111" customWidth="1"/>
    <col min="6896" max="6896" width="22.7109375" style="111" customWidth="1"/>
    <col min="6897" max="6897" width="21.42578125" style="111" customWidth="1"/>
    <col min="6898" max="6898" width="17.5703125" style="111" customWidth="1"/>
    <col min="6899" max="6899" width="16.28515625" style="111" customWidth="1"/>
    <col min="6900" max="6900" width="13.7109375" style="111" customWidth="1"/>
    <col min="6901" max="6901" width="8.5703125" style="111" customWidth="1"/>
    <col min="6902" max="6902" width="15" style="111" customWidth="1"/>
    <col min="6903" max="6903" width="17.5703125" style="111" customWidth="1"/>
    <col min="6904" max="6904" width="26.5703125" style="111" customWidth="1"/>
    <col min="6905" max="6905" width="25.28515625" style="111" customWidth="1"/>
    <col min="6906" max="6907" width="17.5703125" style="111" customWidth="1"/>
    <col min="6908" max="6908" width="12.42578125" style="111" customWidth="1"/>
    <col min="6909" max="6909" width="17.5703125" style="111" customWidth="1"/>
    <col min="6910" max="6910" width="12.42578125" style="111" customWidth="1"/>
    <col min="6911" max="6911" width="15" style="111" customWidth="1"/>
    <col min="6912" max="6912" width="16.28515625" style="111" customWidth="1"/>
    <col min="6913" max="6914" width="17.5703125" style="111" customWidth="1"/>
    <col min="6915" max="6915" width="27.85546875" style="111" customWidth="1"/>
    <col min="6916" max="6916" width="13.7109375" style="111" customWidth="1"/>
    <col min="6917" max="6918" width="17.5703125" style="111" customWidth="1"/>
    <col min="6919" max="6919" width="15" style="111" customWidth="1"/>
    <col min="6920" max="6921" width="12.42578125" style="111" customWidth="1"/>
    <col min="6922" max="6923" width="17.5703125" style="111" customWidth="1"/>
    <col min="6924" max="6924" width="22.7109375" style="111" customWidth="1"/>
    <col min="6925" max="6925" width="17.5703125" style="111" customWidth="1"/>
    <col min="6926" max="6926" width="15" style="111" customWidth="1"/>
    <col min="6927" max="6927" width="17.5703125" style="111" customWidth="1"/>
    <col min="6928" max="6928" width="12.42578125" style="111" customWidth="1"/>
    <col min="6929" max="6929" width="34.28515625" style="111" customWidth="1"/>
    <col min="6930" max="6930" width="29.140625" style="111" customWidth="1"/>
    <col min="6931" max="6932" width="18.85546875" style="111" customWidth="1"/>
    <col min="6933" max="6933" width="12.42578125" style="111" customWidth="1"/>
    <col min="6934" max="6934" width="20.140625" style="111" customWidth="1"/>
    <col min="6935" max="6935" width="16.28515625" style="111" customWidth="1"/>
    <col min="6936" max="6936" width="17.5703125" style="111" customWidth="1"/>
    <col min="6937" max="7118" width="12.42578125" style="111" customWidth="1"/>
    <col min="7119" max="7119" width="20.140625" style="111" customWidth="1"/>
    <col min="7120" max="7120" width="26.5703125" style="111" customWidth="1"/>
    <col min="7121" max="7121" width="29.140625" style="111" customWidth="1"/>
    <col min="7122" max="7123" width="13.7109375" style="111" customWidth="1"/>
    <col min="7124" max="7124" width="17.5703125" style="111" customWidth="1"/>
    <col min="7125" max="7125" width="12.42578125" style="111" customWidth="1"/>
    <col min="7126" max="7126" width="20.140625" style="111" customWidth="1"/>
    <col min="7127" max="7127" width="15" style="111" customWidth="1"/>
    <col min="7128" max="7128" width="12.42578125" style="111" customWidth="1"/>
    <col min="7129" max="7129" width="17.5703125" style="111" customWidth="1"/>
    <col min="7130" max="7130" width="15" style="111" customWidth="1"/>
    <col min="7131" max="7132" width="16.28515625" style="111" customWidth="1"/>
    <col min="7133" max="7133" width="15" style="111" customWidth="1"/>
    <col min="7134" max="7134" width="18.85546875" style="111" customWidth="1"/>
    <col min="7135" max="7135" width="11.140625" style="111" customWidth="1"/>
    <col min="7136" max="7136" width="20.140625" style="111" customWidth="1"/>
    <col min="7137" max="7137" width="27.85546875" style="111" customWidth="1"/>
    <col min="7138" max="7138" width="17.5703125" style="111" customWidth="1"/>
    <col min="7139" max="7140" width="8.5703125" style="111" customWidth="1"/>
    <col min="7141" max="7141" width="16.28515625" style="111" customWidth="1"/>
    <col min="7142" max="7142" width="15" style="111" customWidth="1"/>
    <col min="7143" max="7143" width="17.5703125" style="111" customWidth="1"/>
    <col min="7144" max="7144" width="12.42578125" style="111" customWidth="1"/>
    <col min="7145" max="7145" width="15" style="111" customWidth="1"/>
    <col min="7146" max="7146" width="12.42578125" style="111" customWidth="1"/>
    <col min="7147" max="7147" width="6" style="111" customWidth="1"/>
    <col min="7148" max="7148" width="22.7109375" style="111" customWidth="1"/>
    <col min="7149" max="7149" width="31.7109375" style="111" customWidth="1"/>
    <col min="7150" max="7150" width="13.7109375" style="111" customWidth="1"/>
    <col min="7151" max="7151" width="16.28515625" style="111" customWidth="1"/>
    <col min="7152" max="7152" width="22.7109375" style="111" customWidth="1"/>
    <col min="7153" max="7153" width="21.42578125" style="111" customWidth="1"/>
    <col min="7154" max="7154" width="17.5703125" style="111" customWidth="1"/>
    <col min="7155" max="7155" width="16.28515625" style="111" customWidth="1"/>
    <col min="7156" max="7156" width="13.7109375" style="111" customWidth="1"/>
    <col min="7157" max="7157" width="8.5703125" style="111" customWidth="1"/>
    <col min="7158" max="7158" width="15" style="111" customWidth="1"/>
    <col min="7159" max="7159" width="17.5703125" style="111" customWidth="1"/>
    <col min="7160" max="7160" width="26.5703125" style="111" customWidth="1"/>
    <col min="7161" max="7161" width="25.28515625" style="111" customWidth="1"/>
    <col min="7162" max="7163" width="17.5703125" style="111" customWidth="1"/>
    <col min="7164" max="7164" width="12.42578125" style="111" customWidth="1"/>
    <col min="7165" max="7165" width="17.5703125" style="111" customWidth="1"/>
    <col min="7166" max="7166" width="12.42578125" style="111" customWidth="1"/>
    <col min="7167" max="7167" width="15" style="111" customWidth="1"/>
    <col min="7168" max="7168" width="16.28515625" style="111" customWidth="1"/>
    <col min="7169" max="7170" width="17.5703125" style="111" customWidth="1"/>
    <col min="7171" max="7171" width="27.85546875" style="111" customWidth="1"/>
    <col min="7172" max="7172" width="13.7109375" style="111" customWidth="1"/>
    <col min="7173" max="7174" width="17.5703125" style="111" customWidth="1"/>
    <col min="7175" max="7175" width="15" style="111" customWidth="1"/>
    <col min="7176" max="7177" width="12.42578125" style="111" customWidth="1"/>
    <col min="7178" max="7179" width="17.5703125" style="111" customWidth="1"/>
    <col min="7180" max="7180" width="22.7109375" style="111" customWidth="1"/>
    <col min="7181" max="7181" width="17.5703125" style="111" customWidth="1"/>
    <col min="7182" max="7182" width="15" style="111" customWidth="1"/>
    <col min="7183" max="7183" width="17.5703125" style="111" customWidth="1"/>
    <col min="7184" max="7184" width="12.42578125" style="111" customWidth="1"/>
    <col min="7185" max="7185" width="34.28515625" style="111" customWidth="1"/>
    <col min="7186" max="7186" width="29.140625" style="111" customWidth="1"/>
    <col min="7187" max="7188" width="18.85546875" style="111" customWidth="1"/>
    <col min="7189" max="7189" width="12.42578125" style="111" customWidth="1"/>
    <col min="7190" max="7190" width="20.140625" style="111" customWidth="1"/>
    <col min="7191" max="7191" width="16.28515625" style="111" customWidth="1"/>
    <col min="7192" max="7192" width="17.5703125" style="111" customWidth="1"/>
    <col min="7193" max="7374" width="12.42578125" style="111" customWidth="1"/>
    <col min="7375" max="7375" width="20.140625" style="111" customWidth="1"/>
    <col min="7376" max="7376" width="26.5703125" style="111" customWidth="1"/>
    <col min="7377" max="7377" width="29.140625" style="111" customWidth="1"/>
    <col min="7378" max="7379" width="13.7109375" style="111" customWidth="1"/>
    <col min="7380" max="7380" width="17.5703125" style="111" customWidth="1"/>
    <col min="7381" max="7381" width="12.42578125" style="111" customWidth="1"/>
    <col min="7382" max="7382" width="20.140625" style="111" customWidth="1"/>
    <col min="7383" max="7383" width="15" style="111" customWidth="1"/>
    <col min="7384" max="7384" width="12.42578125" style="111" customWidth="1"/>
    <col min="7385" max="7385" width="17.5703125" style="111" customWidth="1"/>
    <col min="7386" max="7386" width="15" style="111" customWidth="1"/>
    <col min="7387" max="7388" width="16.28515625" style="111" customWidth="1"/>
    <col min="7389" max="7389" width="15" style="111" customWidth="1"/>
    <col min="7390" max="7390" width="18.85546875" style="111" customWidth="1"/>
    <col min="7391" max="7391" width="11.140625" style="111" customWidth="1"/>
    <col min="7392" max="7392" width="20.140625" style="111" customWidth="1"/>
    <col min="7393" max="7393" width="27.85546875" style="111" customWidth="1"/>
    <col min="7394" max="7394" width="17.5703125" style="111" customWidth="1"/>
    <col min="7395" max="7396" width="8.5703125" style="111" customWidth="1"/>
    <col min="7397" max="7397" width="16.28515625" style="111" customWidth="1"/>
    <col min="7398" max="7398" width="15" style="111" customWidth="1"/>
    <col min="7399" max="7399" width="17.5703125" style="111" customWidth="1"/>
    <col min="7400" max="7400" width="12.42578125" style="111" customWidth="1"/>
    <col min="7401" max="7401" width="15" style="111" customWidth="1"/>
    <col min="7402" max="7402" width="12.42578125" style="111" customWidth="1"/>
    <col min="7403" max="7403" width="6" style="111" customWidth="1"/>
    <col min="7404" max="7404" width="22.7109375" style="111" customWidth="1"/>
    <col min="7405" max="7405" width="31.7109375" style="111" customWidth="1"/>
    <col min="7406" max="7406" width="13.7109375" style="111" customWidth="1"/>
    <col min="7407" max="7407" width="16.28515625" style="111" customWidth="1"/>
    <col min="7408" max="7408" width="22.7109375" style="111" customWidth="1"/>
    <col min="7409" max="7409" width="21.42578125" style="111" customWidth="1"/>
    <col min="7410" max="7410" width="17.5703125" style="111" customWidth="1"/>
    <col min="7411" max="7411" width="16.28515625" style="111" customWidth="1"/>
    <col min="7412" max="7412" width="13.7109375" style="111" customWidth="1"/>
    <col min="7413" max="7413" width="8.5703125" style="111" customWidth="1"/>
    <col min="7414" max="7414" width="15" style="111" customWidth="1"/>
    <col min="7415" max="7415" width="17.5703125" style="111" customWidth="1"/>
    <col min="7416" max="7416" width="26.5703125" style="111" customWidth="1"/>
    <col min="7417" max="7417" width="25.28515625" style="111" customWidth="1"/>
    <col min="7418" max="7419" width="17.5703125" style="111" customWidth="1"/>
    <col min="7420" max="7420" width="12.42578125" style="111" customWidth="1"/>
    <col min="7421" max="7421" width="17.5703125" style="111" customWidth="1"/>
    <col min="7422" max="7422" width="12.42578125" style="111" customWidth="1"/>
    <col min="7423" max="7423" width="15" style="111" customWidth="1"/>
    <col min="7424" max="7424" width="16.28515625" style="111" customWidth="1"/>
    <col min="7425" max="7426" width="17.5703125" style="111" customWidth="1"/>
    <col min="7427" max="7427" width="27.85546875" style="111" customWidth="1"/>
    <col min="7428" max="7428" width="13.7109375" style="111" customWidth="1"/>
    <col min="7429" max="7430" width="17.5703125" style="111" customWidth="1"/>
    <col min="7431" max="7431" width="15" style="111" customWidth="1"/>
    <col min="7432" max="7433" width="12.42578125" style="111" customWidth="1"/>
    <col min="7434" max="7435" width="17.5703125" style="111" customWidth="1"/>
    <col min="7436" max="7436" width="22.7109375" style="111" customWidth="1"/>
    <col min="7437" max="7437" width="17.5703125" style="111" customWidth="1"/>
    <col min="7438" max="7438" width="15" style="111" customWidth="1"/>
    <col min="7439" max="7439" width="17.5703125" style="111" customWidth="1"/>
    <col min="7440" max="7440" width="12.42578125" style="111" customWidth="1"/>
    <col min="7441" max="7441" width="34.28515625" style="111" customWidth="1"/>
    <col min="7442" max="7442" width="29.140625" style="111" customWidth="1"/>
    <col min="7443" max="7444" width="18.85546875" style="111" customWidth="1"/>
    <col min="7445" max="7445" width="12.42578125" style="111" customWidth="1"/>
    <col min="7446" max="7446" width="20.140625" style="111" customWidth="1"/>
    <col min="7447" max="7447" width="16.28515625" style="111" customWidth="1"/>
    <col min="7448" max="7448" width="17.5703125" style="111" customWidth="1"/>
    <col min="7449" max="7630" width="12.42578125" style="111" customWidth="1"/>
    <col min="7631" max="7631" width="20.140625" style="111" customWidth="1"/>
    <col min="7632" max="7632" width="26.5703125" style="111" customWidth="1"/>
    <col min="7633" max="7633" width="29.140625" style="111" customWidth="1"/>
    <col min="7634" max="7635" width="13.7109375" style="111" customWidth="1"/>
    <col min="7636" max="7636" width="17.5703125" style="111" customWidth="1"/>
    <col min="7637" max="7637" width="12.42578125" style="111" customWidth="1"/>
    <col min="7638" max="7638" width="20.140625" style="111" customWidth="1"/>
    <col min="7639" max="7639" width="15" style="111" customWidth="1"/>
    <col min="7640" max="7640" width="12.42578125" style="111" customWidth="1"/>
    <col min="7641" max="7641" width="17.5703125" style="111" customWidth="1"/>
    <col min="7642" max="7642" width="15" style="111" customWidth="1"/>
    <col min="7643" max="7644" width="16.28515625" style="111" customWidth="1"/>
    <col min="7645" max="7645" width="15" style="111" customWidth="1"/>
    <col min="7646" max="7646" width="18.85546875" style="111" customWidth="1"/>
    <col min="7647" max="7647" width="11.140625" style="111" customWidth="1"/>
    <col min="7648" max="7648" width="20.140625" style="111" customWidth="1"/>
    <col min="7649" max="7649" width="27.85546875" style="111" customWidth="1"/>
    <col min="7650" max="7650" width="17.5703125" style="111" customWidth="1"/>
    <col min="7651" max="7652" width="8.5703125" style="111" customWidth="1"/>
    <col min="7653" max="7653" width="16.28515625" style="111" customWidth="1"/>
    <col min="7654" max="7654" width="15" style="111" customWidth="1"/>
    <col min="7655" max="7655" width="17.5703125" style="111" customWidth="1"/>
    <col min="7656" max="7656" width="12.42578125" style="111" customWidth="1"/>
    <col min="7657" max="7657" width="15" style="111" customWidth="1"/>
    <col min="7658" max="7658" width="12.42578125" style="111" customWidth="1"/>
    <col min="7659" max="7659" width="6" style="111" customWidth="1"/>
    <col min="7660" max="7660" width="22.7109375" style="111" customWidth="1"/>
    <col min="7661" max="7661" width="31.7109375" style="111" customWidth="1"/>
    <col min="7662" max="7662" width="13.7109375" style="111" customWidth="1"/>
    <col min="7663" max="7663" width="16.28515625" style="111" customWidth="1"/>
    <col min="7664" max="7664" width="22.7109375" style="111" customWidth="1"/>
    <col min="7665" max="7665" width="21.42578125" style="111" customWidth="1"/>
    <col min="7666" max="7666" width="17.5703125" style="111" customWidth="1"/>
    <col min="7667" max="7667" width="16.28515625" style="111" customWidth="1"/>
    <col min="7668" max="7668" width="13.7109375" style="111" customWidth="1"/>
    <col min="7669" max="7669" width="8.5703125" style="111" customWidth="1"/>
    <col min="7670" max="7670" width="15" style="111" customWidth="1"/>
    <col min="7671" max="7671" width="17.5703125" style="111" customWidth="1"/>
    <col min="7672" max="7672" width="26.5703125" style="111" customWidth="1"/>
    <col min="7673" max="7673" width="25.28515625" style="111" customWidth="1"/>
    <col min="7674" max="7675" width="17.5703125" style="111" customWidth="1"/>
    <col min="7676" max="7676" width="12.42578125" style="111" customWidth="1"/>
    <col min="7677" max="7677" width="17.5703125" style="111" customWidth="1"/>
    <col min="7678" max="7678" width="12.42578125" style="111" customWidth="1"/>
    <col min="7679" max="7679" width="15" style="111" customWidth="1"/>
    <col min="7680" max="7680" width="16.28515625" style="111" customWidth="1"/>
    <col min="7681" max="7682" width="17.5703125" style="111" customWidth="1"/>
    <col min="7683" max="7683" width="27.85546875" style="111" customWidth="1"/>
    <col min="7684" max="7684" width="13.7109375" style="111" customWidth="1"/>
    <col min="7685" max="7686" width="17.5703125" style="111" customWidth="1"/>
    <col min="7687" max="7687" width="15" style="111" customWidth="1"/>
    <col min="7688" max="7689" width="12.42578125" style="111" customWidth="1"/>
    <col min="7690" max="7691" width="17.5703125" style="111" customWidth="1"/>
    <col min="7692" max="7692" width="22.7109375" style="111" customWidth="1"/>
    <col min="7693" max="7693" width="17.5703125" style="111" customWidth="1"/>
    <col min="7694" max="7694" width="15" style="111" customWidth="1"/>
    <col min="7695" max="7695" width="17.5703125" style="111" customWidth="1"/>
    <col min="7696" max="7696" width="12.42578125" style="111" customWidth="1"/>
    <col min="7697" max="7697" width="34.28515625" style="111" customWidth="1"/>
    <col min="7698" max="7698" width="29.140625" style="111" customWidth="1"/>
    <col min="7699" max="7700" width="18.85546875" style="111" customWidth="1"/>
    <col min="7701" max="7701" width="12.42578125" style="111" customWidth="1"/>
    <col min="7702" max="7702" width="20.140625" style="111" customWidth="1"/>
    <col min="7703" max="7703" width="16.28515625" style="111" customWidth="1"/>
    <col min="7704" max="7704" width="17.5703125" style="111" customWidth="1"/>
    <col min="7705" max="7886" width="12.42578125" style="111" customWidth="1"/>
    <col min="7887" max="7887" width="20.140625" style="111" customWidth="1"/>
    <col min="7888" max="7888" width="26.5703125" style="111" customWidth="1"/>
    <col min="7889" max="7889" width="29.140625" style="111" customWidth="1"/>
    <col min="7890" max="7891" width="13.7109375" style="111" customWidth="1"/>
    <col min="7892" max="7892" width="17.5703125" style="111" customWidth="1"/>
    <col min="7893" max="7893" width="12.42578125" style="111" customWidth="1"/>
    <col min="7894" max="7894" width="20.140625" style="111" customWidth="1"/>
    <col min="7895" max="7895" width="15" style="111" customWidth="1"/>
    <col min="7896" max="7896" width="12.42578125" style="111" customWidth="1"/>
    <col min="7897" max="7897" width="17.5703125" style="111" customWidth="1"/>
    <col min="7898" max="7898" width="15" style="111" customWidth="1"/>
    <col min="7899" max="7900" width="16.28515625" style="111" customWidth="1"/>
    <col min="7901" max="7901" width="15" style="111" customWidth="1"/>
    <col min="7902" max="7902" width="18.85546875" style="111" customWidth="1"/>
    <col min="7903" max="7903" width="11.140625" style="111" customWidth="1"/>
    <col min="7904" max="7904" width="20.140625" style="111" customWidth="1"/>
    <col min="7905" max="7905" width="27.85546875" style="111" customWidth="1"/>
    <col min="7906" max="7906" width="17.5703125" style="111" customWidth="1"/>
    <col min="7907" max="7908" width="8.5703125" style="111" customWidth="1"/>
    <col min="7909" max="7909" width="16.28515625" style="111" customWidth="1"/>
    <col min="7910" max="7910" width="15" style="111" customWidth="1"/>
    <col min="7911" max="7911" width="17.5703125" style="111" customWidth="1"/>
    <col min="7912" max="7912" width="12.42578125" style="111" customWidth="1"/>
    <col min="7913" max="7913" width="15" style="111" customWidth="1"/>
    <col min="7914" max="7914" width="12.42578125" style="111" customWidth="1"/>
    <col min="7915" max="7915" width="6" style="111" customWidth="1"/>
    <col min="7916" max="7916" width="22.7109375" style="111" customWidth="1"/>
    <col min="7917" max="7917" width="31.7109375" style="111" customWidth="1"/>
    <col min="7918" max="7918" width="13.7109375" style="111" customWidth="1"/>
    <col min="7919" max="7919" width="16.28515625" style="111" customWidth="1"/>
    <col min="7920" max="7920" width="22.7109375" style="111" customWidth="1"/>
    <col min="7921" max="7921" width="21.42578125" style="111" customWidth="1"/>
    <col min="7922" max="7922" width="17.5703125" style="111" customWidth="1"/>
    <col min="7923" max="7923" width="16.28515625" style="111" customWidth="1"/>
    <col min="7924" max="7924" width="13.7109375" style="111" customWidth="1"/>
    <col min="7925" max="7925" width="8.5703125" style="111" customWidth="1"/>
    <col min="7926" max="7926" width="15" style="111" customWidth="1"/>
    <col min="7927" max="7927" width="17.5703125" style="111" customWidth="1"/>
    <col min="7928" max="7928" width="26.5703125" style="111" customWidth="1"/>
    <col min="7929" max="7929" width="25.28515625" style="111" customWidth="1"/>
    <col min="7930" max="7931" width="17.5703125" style="111" customWidth="1"/>
    <col min="7932" max="7932" width="12.42578125" style="111" customWidth="1"/>
    <col min="7933" max="7933" width="17.5703125" style="111" customWidth="1"/>
    <col min="7934" max="7934" width="12.42578125" style="111" customWidth="1"/>
    <col min="7935" max="7935" width="15" style="111" customWidth="1"/>
    <col min="7936" max="7936" width="16.28515625" style="111" customWidth="1"/>
    <col min="7937" max="7938" width="17.5703125" style="111" customWidth="1"/>
    <col min="7939" max="7939" width="27.85546875" style="111" customWidth="1"/>
    <col min="7940" max="7940" width="13.7109375" style="111" customWidth="1"/>
    <col min="7941" max="7942" width="17.5703125" style="111" customWidth="1"/>
    <col min="7943" max="7943" width="15" style="111" customWidth="1"/>
    <col min="7944" max="7945" width="12.42578125" style="111" customWidth="1"/>
    <col min="7946" max="7947" width="17.5703125" style="111" customWidth="1"/>
    <col min="7948" max="7948" width="22.7109375" style="111" customWidth="1"/>
    <col min="7949" max="7949" width="17.5703125" style="111" customWidth="1"/>
    <col min="7950" max="7950" width="15" style="111" customWidth="1"/>
    <col min="7951" max="7951" width="17.5703125" style="111" customWidth="1"/>
    <col min="7952" max="7952" width="12.42578125" style="111" customWidth="1"/>
    <col min="7953" max="7953" width="34.28515625" style="111" customWidth="1"/>
    <col min="7954" max="7954" width="29.140625" style="111" customWidth="1"/>
    <col min="7955" max="7956" width="18.85546875" style="111" customWidth="1"/>
    <col min="7957" max="7957" width="12.42578125" style="111" customWidth="1"/>
    <col min="7958" max="7958" width="20.140625" style="111" customWidth="1"/>
    <col min="7959" max="7959" width="16.28515625" style="111" customWidth="1"/>
    <col min="7960" max="7960" width="17.5703125" style="111" customWidth="1"/>
    <col min="7961" max="8142" width="12.42578125" style="111" customWidth="1"/>
    <col min="8143" max="8143" width="20.140625" style="111" customWidth="1"/>
    <col min="8144" max="8144" width="26.5703125" style="111" customWidth="1"/>
    <col min="8145" max="8145" width="29.140625" style="111" customWidth="1"/>
    <col min="8146" max="8147" width="13.7109375" style="111" customWidth="1"/>
    <col min="8148" max="8148" width="17.5703125" style="111" customWidth="1"/>
    <col min="8149" max="8149" width="12.42578125" style="111" customWidth="1"/>
    <col min="8150" max="8150" width="20.140625" style="111" customWidth="1"/>
    <col min="8151" max="8151" width="15" style="111" customWidth="1"/>
    <col min="8152" max="8152" width="12.42578125" style="111" customWidth="1"/>
    <col min="8153" max="8153" width="17.5703125" style="111" customWidth="1"/>
    <col min="8154" max="8154" width="15" style="111" customWidth="1"/>
    <col min="8155" max="8156" width="16.28515625" style="111" customWidth="1"/>
    <col min="8157" max="8157" width="15" style="111" customWidth="1"/>
    <col min="8158" max="8158" width="18.85546875" style="111" customWidth="1"/>
    <col min="8159" max="8159" width="11.140625" style="111" customWidth="1"/>
    <col min="8160" max="8160" width="20.140625" style="111" customWidth="1"/>
    <col min="8161" max="8161" width="27.85546875" style="111" customWidth="1"/>
    <col min="8162" max="8162" width="17.5703125" style="111" customWidth="1"/>
    <col min="8163" max="8164" width="8.5703125" style="111" customWidth="1"/>
    <col min="8165" max="8165" width="16.28515625" style="111" customWidth="1"/>
    <col min="8166" max="8166" width="15" style="111" customWidth="1"/>
    <col min="8167" max="8167" width="17.5703125" style="111" customWidth="1"/>
    <col min="8168" max="8168" width="12.42578125" style="111" customWidth="1"/>
    <col min="8169" max="8169" width="15" style="111" customWidth="1"/>
    <col min="8170" max="8170" width="12.42578125" style="111" customWidth="1"/>
    <col min="8171" max="8171" width="6" style="111" customWidth="1"/>
    <col min="8172" max="8172" width="22.7109375" style="111" customWidth="1"/>
    <col min="8173" max="8173" width="31.7109375" style="111" customWidth="1"/>
    <col min="8174" max="8174" width="13.7109375" style="111" customWidth="1"/>
    <col min="8175" max="8175" width="16.28515625" style="111" customWidth="1"/>
    <col min="8176" max="8176" width="22.7109375" style="111" customWidth="1"/>
    <col min="8177" max="8177" width="21.42578125" style="111" customWidth="1"/>
    <col min="8178" max="8178" width="17.5703125" style="111" customWidth="1"/>
    <col min="8179" max="8179" width="16.28515625" style="111" customWidth="1"/>
    <col min="8180" max="8180" width="13.7109375" style="111" customWidth="1"/>
    <col min="8181" max="8181" width="8.5703125" style="111" customWidth="1"/>
    <col min="8182" max="8182" width="15" style="111" customWidth="1"/>
    <col min="8183" max="8183" width="17.5703125" style="111" customWidth="1"/>
    <col min="8184" max="8184" width="26.5703125" style="111" customWidth="1"/>
    <col min="8185" max="8185" width="25.28515625" style="111" customWidth="1"/>
    <col min="8186" max="8187" width="17.5703125" style="111" customWidth="1"/>
    <col min="8188" max="8188" width="12.42578125" style="111" customWidth="1"/>
    <col min="8189" max="8189" width="17.5703125" style="111" customWidth="1"/>
    <col min="8190" max="8190" width="12.42578125" style="111" customWidth="1"/>
    <col min="8191" max="8191" width="15" style="111" customWidth="1"/>
    <col min="8192" max="8192" width="16.28515625" style="111" customWidth="1"/>
    <col min="8193" max="8194" width="17.5703125" style="111" customWidth="1"/>
    <col min="8195" max="8195" width="27.85546875" style="111" customWidth="1"/>
    <col min="8196" max="8196" width="13.7109375" style="111" customWidth="1"/>
    <col min="8197" max="8198" width="17.5703125" style="111" customWidth="1"/>
    <col min="8199" max="8199" width="15" style="111" customWidth="1"/>
    <col min="8200" max="8201" width="12.42578125" style="111" customWidth="1"/>
    <col min="8202" max="8203" width="17.5703125" style="111" customWidth="1"/>
    <col min="8204" max="8204" width="22.7109375" style="111" customWidth="1"/>
    <col min="8205" max="8205" width="17.5703125" style="111" customWidth="1"/>
    <col min="8206" max="8206" width="15" style="111" customWidth="1"/>
    <col min="8207" max="8207" width="17.5703125" style="111" customWidth="1"/>
    <col min="8208" max="8208" width="12.42578125" style="111" customWidth="1"/>
    <col min="8209" max="8209" width="34.28515625" style="111" customWidth="1"/>
    <col min="8210" max="8210" width="29.140625" style="111" customWidth="1"/>
    <col min="8211" max="8212" width="18.85546875" style="111" customWidth="1"/>
    <col min="8213" max="8213" width="12.42578125" style="111" customWidth="1"/>
    <col min="8214" max="8214" width="20.140625" style="111" customWidth="1"/>
    <col min="8215" max="8215" width="16.28515625" style="111" customWidth="1"/>
    <col min="8216" max="8216" width="17.5703125" style="111" customWidth="1"/>
    <col min="8217" max="8398" width="12.42578125" style="111" customWidth="1"/>
    <col min="8399" max="8399" width="20.140625" style="111" customWidth="1"/>
    <col min="8400" max="8400" width="26.5703125" style="111" customWidth="1"/>
    <col min="8401" max="8401" width="29.140625" style="111" customWidth="1"/>
    <col min="8402" max="8403" width="13.7109375" style="111" customWidth="1"/>
    <col min="8404" max="8404" width="17.5703125" style="111" customWidth="1"/>
    <col min="8405" max="8405" width="12.42578125" style="111" customWidth="1"/>
    <col min="8406" max="8406" width="20.140625" style="111" customWidth="1"/>
    <col min="8407" max="8407" width="15" style="111" customWidth="1"/>
    <col min="8408" max="8408" width="12.42578125" style="111" customWidth="1"/>
    <col min="8409" max="8409" width="17.5703125" style="111" customWidth="1"/>
    <col min="8410" max="8410" width="15" style="111" customWidth="1"/>
    <col min="8411" max="8412" width="16.28515625" style="111" customWidth="1"/>
    <col min="8413" max="8413" width="15" style="111" customWidth="1"/>
    <col min="8414" max="8414" width="18.85546875" style="111" customWidth="1"/>
    <col min="8415" max="8415" width="11.140625" style="111" customWidth="1"/>
    <col min="8416" max="8416" width="20.140625" style="111" customWidth="1"/>
    <col min="8417" max="8417" width="27.85546875" style="111" customWidth="1"/>
    <col min="8418" max="8418" width="17.5703125" style="111" customWidth="1"/>
    <col min="8419" max="8420" width="8.5703125" style="111" customWidth="1"/>
    <col min="8421" max="8421" width="16.28515625" style="111" customWidth="1"/>
    <col min="8422" max="8422" width="15" style="111" customWidth="1"/>
    <col min="8423" max="8423" width="17.5703125" style="111" customWidth="1"/>
    <col min="8424" max="8424" width="12.42578125" style="111" customWidth="1"/>
    <col min="8425" max="8425" width="15" style="111" customWidth="1"/>
    <col min="8426" max="8426" width="12.42578125" style="111" customWidth="1"/>
    <col min="8427" max="8427" width="6" style="111" customWidth="1"/>
    <col min="8428" max="8428" width="22.7109375" style="111" customWidth="1"/>
    <col min="8429" max="8429" width="31.7109375" style="111" customWidth="1"/>
    <col min="8430" max="8430" width="13.7109375" style="111" customWidth="1"/>
    <col min="8431" max="8431" width="16.28515625" style="111" customWidth="1"/>
    <col min="8432" max="8432" width="22.7109375" style="111" customWidth="1"/>
    <col min="8433" max="8433" width="21.42578125" style="111" customWidth="1"/>
    <col min="8434" max="8434" width="17.5703125" style="111" customWidth="1"/>
    <col min="8435" max="8435" width="16.28515625" style="111" customWidth="1"/>
    <col min="8436" max="8436" width="13.7109375" style="111" customWidth="1"/>
    <col min="8437" max="8437" width="8.5703125" style="111" customWidth="1"/>
    <col min="8438" max="8438" width="15" style="111" customWidth="1"/>
    <col min="8439" max="8439" width="17.5703125" style="111" customWidth="1"/>
    <col min="8440" max="8440" width="26.5703125" style="111" customWidth="1"/>
    <col min="8441" max="8441" width="25.28515625" style="111" customWidth="1"/>
    <col min="8442" max="8443" width="17.5703125" style="111" customWidth="1"/>
    <col min="8444" max="8444" width="12.42578125" style="111" customWidth="1"/>
    <col min="8445" max="8445" width="17.5703125" style="111" customWidth="1"/>
    <col min="8446" max="8446" width="12.42578125" style="111" customWidth="1"/>
    <col min="8447" max="8447" width="15" style="111" customWidth="1"/>
    <col min="8448" max="8448" width="16.28515625" style="111" customWidth="1"/>
    <col min="8449" max="8450" width="17.5703125" style="111" customWidth="1"/>
    <col min="8451" max="8451" width="27.85546875" style="111" customWidth="1"/>
    <col min="8452" max="8452" width="13.7109375" style="111" customWidth="1"/>
    <col min="8453" max="8454" width="17.5703125" style="111" customWidth="1"/>
    <col min="8455" max="8455" width="15" style="111" customWidth="1"/>
    <col min="8456" max="8457" width="12.42578125" style="111" customWidth="1"/>
    <col min="8458" max="8459" width="17.5703125" style="111" customWidth="1"/>
    <col min="8460" max="8460" width="22.7109375" style="111" customWidth="1"/>
    <col min="8461" max="8461" width="17.5703125" style="111" customWidth="1"/>
    <col min="8462" max="8462" width="15" style="111" customWidth="1"/>
    <col min="8463" max="8463" width="17.5703125" style="111" customWidth="1"/>
    <col min="8464" max="8464" width="12.42578125" style="111" customWidth="1"/>
    <col min="8465" max="8465" width="34.28515625" style="111" customWidth="1"/>
    <col min="8466" max="8466" width="29.140625" style="111" customWidth="1"/>
    <col min="8467" max="8468" width="18.85546875" style="111" customWidth="1"/>
    <col min="8469" max="8469" width="12.42578125" style="111" customWidth="1"/>
    <col min="8470" max="8470" width="20.140625" style="111" customWidth="1"/>
    <col min="8471" max="8471" width="16.28515625" style="111" customWidth="1"/>
    <col min="8472" max="8472" width="17.5703125" style="111" customWidth="1"/>
    <col min="8473" max="8654" width="12.42578125" style="111" customWidth="1"/>
    <col min="8655" max="8655" width="20.140625" style="111" customWidth="1"/>
    <col min="8656" max="8656" width="26.5703125" style="111" customWidth="1"/>
    <col min="8657" max="8657" width="29.140625" style="111" customWidth="1"/>
    <col min="8658" max="8659" width="13.7109375" style="111" customWidth="1"/>
    <col min="8660" max="8660" width="17.5703125" style="111" customWidth="1"/>
    <col min="8661" max="8661" width="12.42578125" style="111" customWidth="1"/>
    <col min="8662" max="8662" width="20.140625" style="111" customWidth="1"/>
    <col min="8663" max="8663" width="15" style="111" customWidth="1"/>
    <col min="8664" max="8664" width="12.42578125" style="111" customWidth="1"/>
    <col min="8665" max="8665" width="17.5703125" style="111" customWidth="1"/>
    <col min="8666" max="8666" width="15" style="111" customWidth="1"/>
    <col min="8667" max="8668" width="16.28515625" style="111" customWidth="1"/>
    <col min="8669" max="8669" width="15" style="111" customWidth="1"/>
    <col min="8670" max="8670" width="18.85546875" style="111" customWidth="1"/>
    <col min="8671" max="8671" width="11.140625" style="111" customWidth="1"/>
    <col min="8672" max="8672" width="20.140625" style="111" customWidth="1"/>
    <col min="8673" max="8673" width="27.85546875" style="111" customWidth="1"/>
    <col min="8674" max="8674" width="17.5703125" style="111" customWidth="1"/>
    <col min="8675" max="8676" width="8.5703125" style="111" customWidth="1"/>
    <col min="8677" max="8677" width="16.28515625" style="111" customWidth="1"/>
    <col min="8678" max="8678" width="15" style="111" customWidth="1"/>
    <col min="8679" max="8679" width="17.5703125" style="111" customWidth="1"/>
    <col min="8680" max="8680" width="12.42578125" style="111" customWidth="1"/>
    <col min="8681" max="8681" width="15" style="111" customWidth="1"/>
    <col min="8682" max="8682" width="12.42578125" style="111" customWidth="1"/>
    <col min="8683" max="8683" width="6" style="111" customWidth="1"/>
    <col min="8684" max="8684" width="22.7109375" style="111" customWidth="1"/>
    <col min="8685" max="8685" width="31.7109375" style="111" customWidth="1"/>
    <col min="8686" max="8686" width="13.7109375" style="111" customWidth="1"/>
    <col min="8687" max="8687" width="16.28515625" style="111" customWidth="1"/>
    <col min="8688" max="8688" width="22.7109375" style="111" customWidth="1"/>
    <col min="8689" max="8689" width="21.42578125" style="111" customWidth="1"/>
    <col min="8690" max="8690" width="17.5703125" style="111" customWidth="1"/>
    <col min="8691" max="8691" width="16.28515625" style="111" customWidth="1"/>
    <col min="8692" max="8692" width="13.7109375" style="111" customWidth="1"/>
    <col min="8693" max="8693" width="8.5703125" style="111" customWidth="1"/>
    <col min="8694" max="8694" width="15" style="111" customWidth="1"/>
    <col min="8695" max="8695" width="17.5703125" style="111" customWidth="1"/>
    <col min="8696" max="8696" width="26.5703125" style="111" customWidth="1"/>
    <col min="8697" max="8697" width="25.28515625" style="111" customWidth="1"/>
    <col min="8698" max="8699" width="17.5703125" style="111" customWidth="1"/>
    <col min="8700" max="8700" width="12.42578125" style="111" customWidth="1"/>
    <col min="8701" max="8701" width="17.5703125" style="111" customWidth="1"/>
    <col min="8702" max="8702" width="12.42578125" style="111" customWidth="1"/>
    <col min="8703" max="8703" width="15" style="111" customWidth="1"/>
    <col min="8704" max="8704" width="16.28515625" style="111" customWidth="1"/>
    <col min="8705" max="8706" width="17.5703125" style="111" customWidth="1"/>
    <col min="8707" max="8707" width="27.85546875" style="111" customWidth="1"/>
    <col min="8708" max="8708" width="13.7109375" style="111" customWidth="1"/>
    <col min="8709" max="8710" width="17.5703125" style="111" customWidth="1"/>
    <col min="8711" max="8711" width="15" style="111" customWidth="1"/>
    <col min="8712" max="8713" width="12.42578125" style="111" customWidth="1"/>
    <col min="8714" max="8715" width="17.5703125" style="111" customWidth="1"/>
    <col min="8716" max="8716" width="22.7109375" style="111" customWidth="1"/>
    <col min="8717" max="8717" width="17.5703125" style="111" customWidth="1"/>
    <col min="8718" max="8718" width="15" style="111" customWidth="1"/>
    <col min="8719" max="8719" width="17.5703125" style="111" customWidth="1"/>
    <col min="8720" max="8720" width="12.42578125" style="111" customWidth="1"/>
    <col min="8721" max="8721" width="34.28515625" style="111" customWidth="1"/>
    <col min="8722" max="8722" width="29.140625" style="111" customWidth="1"/>
    <col min="8723" max="8724" width="18.85546875" style="111" customWidth="1"/>
    <col min="8725" max="8725" width="12.42578125" style="111" customWidth="1"/>
    <col min="8726" max="8726" width="20.140625" style="111" customWidth="1"/>
    <col min="8727" max="8727" width="16.28515625" style="111" customWidth="1"/>
    <col min="8728" max="8728" width="17.5703125" style="111" customWidth="1"/>
    <col min="8729" max="8910" width="12.42578125" style="111" customWidth="1"/>
    <col min="8911" max="8911" width="20.140625" style="111" customWidth="1"/>
    <col min="8912" max="8912" width="26.5703125" style="111" customWidth="1"/>
    <col min="8913" max="8913" width="29.140625" style="111" customWidth="1"/>
    <col min="8914" max="8915" width="13.7109375" style="111" customWidth="1"/>
    <col min="8916" max="8916" width="17.5703125" style="111" customWidth="1"/>
    <col min="8917" max="8917" width="12.42578125" style="111" customWidth="1"/>
    <col min="8918" max="8918" width="20.140625" style="111" customWidth="1"/>
    <col min="8919" max="8919" width="15" style="111" customWidth="1"/>
    <col min="8920" max="8920" width="12.42578125" style="111" customWidth="1"/>
    <col min="8921" max="8921" width="17.5703125" style="111" customWidth="1"/>
    <col min="8922" max="8922" width="15" style="111" customWidth="1"/>
    <col min="8923" max="8924" width="16.28515625" style="111" customWidth="1"/>
    <col min="8925" max="8925" width="15" style="111" customWidth="1"/>
    <col min="8926" max="8926" width="18.85546875" style="111" customWidth="1"/>
    <col min="8927" max="8927" width="11.140625" style="111" customWidth="1"/>
    <col min="8928" max="8928" width="20.140625" style="111" customWidth="1"/>
    <col min="8929" max="8929" width="27.85546875" style="111" customWidth="1"/>
    <col min="8930" max="8930" width="17.5703125" style="111" customWidth="1"/>
    <col min="8931" max="8932" width="8.5703125" style="111" customWidth="1"/>
    <col min="8933" max="8933" width="16.28515625" style="111" customWidth="1"/>
    <col min="8934" max="8934" width="15" style="111" customWidth="1"/>
    <col min="8935" max="8935" width="17.5703125" style="111" customWidth="1"/>
    <col min="8936" max="8936" width="12.42578125" style="111" customWidth="1"/>
    <col min="8937" max="8937" width="15" style="111" customWidth="1"/>
    <col min="8938" max="8938" width="12.42578125" style="111" customWidth="1"/>
    <col min="8939" max="8939" width="6" style="111" customWidth="1"/>
    <col min="8940" max="8940" width="22.7109375" style="111" customWidth="1"/>
    <col min="8941" max="8941" width="31.7109375" style="111" customWidth="1"/>
    <col min="8942" max="8942" width="13.7109375" style="111" customWidth="1"/>
    <col min="8943" max="8943" width="16.28515625" style="111" customWidth="1"/>
    <col min="8944" max="8944" width="22.7109375" style="111" customWidth="1"/>
    <col min="8945" max="8945" width="21.42578125" style="111" customWidth="1"/>
    <col min="8946" max="8946" width="17.5703125" style="111" customWidth="1"/>
    <col min="8947" max="8947" width="16.28515625" style="111" customWidth="1"/>
    <col min="8948" max="8948" width="13.7109375" style="111" customWidth="1"/>
    <col min="8949" max="8949" width="8.5703125" style="111" customWidth="1"/>
    <col min="8950" max="8950" width="15" style="111" customWidth="1"/>
    <col min="8951" max="8951" width="17.5703125" style="111" customWidth="1"/>
    <col min="8952" max="8952" width="26.5703125" style="111" customWidth="1"/>
    <col min="8953" max="8953" width="25.28515625" style="111" customWidth="1"/>
    <col min="8954" max="8955" width="17.5703125" style="111" customWidth="1"/>
    <col min="8956" max="8956" width="12.42578125" style="111" customWidth="1"/>
    <col min="8957" max="8957" width="17.5703125" style="111" customWidth="1"/>
    <col min="8958" max="8958" width="12.42578125" style="111" customWidth="1"/>
    <col min="8959" max="8959" width="15" style="111" customWidth="1"/>
    <col min="8960" max="8960" width="16.28515625" style="111" customWidth="1"/>
    <col min="8961" max="8962" width="17.5703125" style="111" customWidth="1"/>
    <col min="8963" max="8963" width="27.85546875" style="111" customWidth="1"/>
    <col min="8964" max="8964" width="13.7109375" style="111" customWidth="1"/>
    <col min="8965" max="8966" width="17.5703125" style="111" customWidth="1"/>
    <col min="8967" max="8967" width="15" style="111" customWidth="1"/>
    <col min="8968" max="8969" width="12.42578125" style="111" customWidth="1"/>
    <col min="8970" max="8971" width="17.5703125" style="111" customWidth="1"/>
    <col min="8972" max="8972" width="22.7109375" style="111" customWidth="1"/>
    <col min="8973" max="8973" width="17.5703125" style="111" customWidth="1"/>
    <col min="8974" max="8974" width="15" style="111" customWidth="1"/>
    <col min="8975" max="8975" width="17.5703125" style="111" customWidth="1"/>
    <col min="8976" max="8976" width="12.42578125" style="111" customWidth="1"/>
    <col min="8977" max="8977" width="34.28515625" style="111" customWidth="1"/>
    <col min="8978" max="8978" width="29.140625" style="111" customWidth="1"/>
    <col min="8979" max="8980" width="18.85546875" style="111" customWidth="1"/>
    <col min="8981" max="8981" width="12.42578125" style="111" customWidth="1"/>
    <col min="8982" max="8982" width="20.140625" style="111" customWidth="1"/>
    <col min="8983" max="8983" width="16.28515625" style="111" customWidth="1"/>
    <col min="8984" max="8984" width="17.5703125" style="111" customWidth="1"/>
    <col min="8985" max="9166" width="12.42578125" style="111" customWidth="1"/>
    <col min="9167" max="9167" width="20.140625" style="111" customWidth="1"/>
    <col min="9168" max="9168" width="26.5703125" style="111" customWidth="1"/>
    <col min="9169" max="9169" width="29.140625" style="111" customWidth="1"/>
    <col min="9170" max="9171" width="13.7109375" style="111" customWidth="1"/>
    <col min="9172" max="9172" width="17.5703125" style="111" customWidth="1"/>
    <col min="9173" max="9173" width="12.42578125" style="111" customWidth="1"/>
    <col min="9174" max="9174" width="20.140625" style="111" customWidth="1"/>
    <col min="9175" max="9175" width="15" style="111" customWidth="1"/>
    <col min="9176" max="9176" width="12.42578125" style="111" customWidth="1"/>
    <col min="9177" max="9177" width="17.5703125" style="111" customWidth="1"/>
    <col min="9178" max="9178" width="15" style="111" customWidth="1"/>
    <col min="9179" max="9180" width="16.28515625" style="111" customWidth="1"/>
    <col min="9181" max="9181" width="15" style="111" customWidth="1"/>
    <col min="9182" max="9182" width="18.85546875" style="111" customWidth="1"/>
    <col min="9183" max="9183" width="11.140625" style="111" customWidth="1"/>
    <col min="9184" max="9184" width="20.140625" style="111" customWidth="1"/>
    <col min="9185" max="9185" width="27.85546875" style="111" customWidth="1"/>
    <col min="9186" max="9186" width="17.5703125" style="111" customWidth="1"/>
    <col min="9187" max="9188" width="8.5703125" style="111" customWidth="1"/>
    <col min="9189" max="9189" width="16.28515625" style="111" customWidth="1"/>
    <col min="9190" max="9190" width="15" style="111" customWidth="1"/>
    <col min="9191" max="9191" width="17.5703125" style="111" customWidth="1"/>
    <col min="9192" max="9192" width="12.42578125" style="111" customWidth="1"/>
    <col min="9193" max="9193" width="15" style="111" customWidth="1"/>
    <col min="9194" max="9194" width="12.42578125" style="111" customWidth="1"/>
    <col min="9195" max="9195" width="6" style="111" customWidth="1"/>
    <col min="9196" max="9196" width="22.7109375" style="111" customWidth="1"/>
    <col min="9197" max="9197" width="31.7109375" style="111" customWidth="1"/>
    <col min="9198" max="9198" width="13.7109375" style="111" customWidth="1"/>
    <col min="9199" max="9199" width="16.28515625" style="111" customWidth="1"/>
    <col min="9200" max="9200" width="22.7109375" style="111" customWidth="1"/>
    <col min="9201" max="9201" width="21.42578125" style="111" customWidth="1"/>
    <col min="9202" max="9202" width="17.5703125" style="111" customWidth="1"/>
    <col min="9203" max="9203" width="16.28515625" style="111" customWidth="1"/>
    <col min="9204" max="9204" width="13.7109375" style="111" customWidth="1"/>
    <col min="9205" max="9205" width="8.5703125" style="111" customWidth="1"/>
    <col min="9206" max="9206" width="15" style="111" customWidth="1"/>
    <col min="9207" max="9207" width="17.5703125" style="111" customWidth="1"/>
    <col min="9208" max="9208" width="26.5703125" style="111" customWidth="1"/>
    <col min="9209" max="9209" width="25.28515625" style="111" customWidth="1"/>
    <col min="9210" max="9211" width="17.5703125" style="111" customWidth="1"/>
    <col min="9212" max="9212" width="12.42578125" style="111" customWidth="1"/>
    <col min="9213" max="9213" width="17.5703125" style="111" customWidth="1"/>
    <col min="9214" max="9214" width="12.42578125" style="111" customWidth="1"/>
    <col min="9215" max="9215" width="15" style="111" customWidth="1"/>
    <col min="9216" max="9216" width="16.28515625" style="111" customWidth="1"/>
    <col min="9217" max="9218" width="17.5703125" style="111" customWidth="1"/>
    <col min="9219" max="9219" width="27.85546875" style="111" customWidth="1"/>
    <col min="9220" max="9220" width="13.7109375" style="111" customWidth="1"/>
    <col min="9221" max="9222" width="17.5703125" style="111" customWidth="1"/>
    <col min="9223" max="9223" width="15" style="111" customWidth="1"/>
    <col min="9224" max="9225" width="12.42578125" style="111" customWidth="1"/>
    <col min="9226" max="9227" width="17.5703125" style="111" customWidth="1"/>
    <col min="9228" max="9228" width="22.7109375" style="111" customWidth="1"/>
    <col min="9229" max="9229" width="17.5703125" style="111" customWidth="1"/>
    <col min="9230" max="9230" width="15" style="111" customWidth="1"/>
    <col min="9231" max="9231" width="17.5703125" style="111" customWidth="1"/>
    <col min="9232" max="9232" width="12.42578125" style="111" customWidth="1"/>
    <col min="9233" max="9233" width="34.28515625" style="111" customWidth="1"/>
    <col min="9234" max="9234" width="29.140625" style="111" customWidth="1"/>
    <col min="9235" max="9236" width="18.85546875" style="111" customWidth="1"/>
    <col min="9237" max="9237" width="12.42578125" style="111" customWidth="1"/>
    <col min="9238" max="9238" width="20.140625" style="111" customWidth="1"/>
    <col min="9239" max="9239" width="16.28515625" style="111" customWidth="1"/>
    <col min="9240" max="9240" width="17.5703125" style="111" customWidth="1"/>
    <col min="9241" max="9422" width="12.42578125" style="111" customWidth="1"/>
    <col min="9423" max="9423" width="20.140625" style="111" customWidth="1"/>
    <col min="9424" max="9424" width="26.5703125" style="111" customWidth="1"/>
    <col min="9425" max="9425" width="29.140625" style="111" customWidth="1"/>
    <col min="9426" max="9427" width="13.7109375" style="111" customWidth="1"/>
    <col min="9428" max="9428" width="17.5703125" style="111" customWidth="1"/>
    <col min="9429" max="9429" width="12.42578125" style="111" customWidth="1"/>
    <col min="9430" max="9430" width="20.140625" style="111" customWidth="1"/>
    <col min="9431" max="9431" width="15" style="111" customWidth="1"/>
    <col min="9432" max="9432" width="12.42578125" style="111" customWidth="1"/>
    <col min="9433" max="9433" width="17.5703125" style="111" customWidth="1"/>
    <col min="9434" max="9434" width="15" style="111" customWidth="1"/>
    <col min="9435" max="9436" width="16.28515625" style="111" customWidth="1"/>
    <col min="9437" max="9437" width="15" style="111" customWidth="1"/>
    <col min="9438" max="9438" width="18.85546875" style="111" customWidth="1"/>
    <col min="9439" max="9439" width="11.140625" style="111" customWidth="1"/>
    <col min="9440" max="9440" width="20.140625" style="111" customWidth="1"/>
    <col min="9441" max="9441" width="27.85546875" style="111" customWidth="1"/>
    <col min="9442" max="9442" width="17.5703125" style="111" customWidth="1"/>
    <col min="9443" max="9444" width="8.5703125" style="111" customWidth="1"/>
    <col min="9445" max="9445" width="16.28515625" style="111" customWidth="1"/>
    <col min="9446" max="9446" width="15" style="111" customWidth="1"/>
    <col min="9447" max="9447" width="17.5703125" style="111" customWidth="1"/>
    <col min="9448" max="9448" width="12.42578125" style="111" customWidth="1"/>
    <col min="9449" max="9449" width="15" style="111" customWidth="1"/>
    <col min="9450" max="9450" width="12.42578125" style="111" customWidth="1"/>
    <col min="9451" max="9451" width="6" style="111" customWidth="1"/>
    <col min="9452" max="9452" width="22.7109375" style="111" customWidth="1"/>
    <col min="9453" max="9453" width="31.7109375" style="111" customWidth="1"/>
    <col min="9454" max="9454" width="13.7109375" style="111" customWidth="1"/>
    <col min="9455" max="9455" width="16.28515625" style="111" customWidth="1"/>
    <col min="9456" max="9456" width="22.7109375" style="111" customWidth="1"/>
    <col min="9457" max="9457" width="21.42578125" style="111" customWidth="1"/>
    <col min="9458" max="9458" width="17.5703125" style="111" customWidth="1"/>
    <col min="9459" max="9459" width="16.28515625" style="111" customWidth="1"/>
    <col min="9460" max="9460" width="13.7109375" style="111" customWidth="1"/>
    <col min="9461" max="9461" width="8.5703125" style="111" customWidth="1"/>
    <col min="9462" max="9462" width="15" style="111" customWidth="1"/>
    <col min="9463" max="9463" width="17.5703125" style="111" customWidth="1"/>
    <col min="9464" max="9464" width="26.5703125" style="111" customWidth="1"/>
    <col min="9465" max="9465" width="25.28515625" style="111" customWidth="1"/>
    <col min="9466" max="9467" width="17.5703125" style="111" customWidth="1"/>
    <col min="9468" max="9468" width="12.42578125" style="111" customWidth="1"/>
    <col min="9469" max="9469" width="17.5703125" style="111" customWidth="1"/>
    <col min="9470" max="9470" width="12.42578125" style="111" customWidth="1"/>
    <col min="9471" max="9471" width="15" style="111" customWidth="1"/>
    <col min="9472" max="9472" width="16.28515625" style="111" customWidth="1"/>
    <col min="9473" max="9474" width="17.5703125" style="111" customWidth="1"/>
    <col min="9475" max="9475" width="27.85546875" style="111" customWidth="1"/>
    <col min="9476" max="9476" width="13.7109375" style="111" customWidth="1"/>
    <col min="9477" max="9478" width="17.5703125" style="111" customWidth="1"/>
    <col min="9479" max="9479" width="15" style="111" customWidth="1"/>
    <col min="9480" max="9481" width="12.42578125" style="111" customWidth="1"/>
    <col min="9482" max="9483" width="17.5703125" style="111" customWidth="1"/>
    <col min="9484" max="9484" width="22.7109375" style="111" customWidth="1"/>
    <col min="9485" max="9485" width="17.5703125" style="111" customWidth="1"/>
    <col min="9486" max="9486" width="15" style="111" customWidth="1"/>
    <col min="9487" max="9487" width="17.5703125" style="111" customWidth="1"/>
    <col min="9488" max="9488" width="12.42578125" style="111" customWidth="1"/>
    <col min="9489" max="9489" width="34.28515625" style="111" customWidth="1"/>
    <col min="9490" max="9490" width="29.140625" style="111" customWidth="1"/>
    <col min="9491" max="9492" width="18.85546875" style="111" customWidth="1"/>
    <col min="9493" max="9493" width="12.42578125" style="111" customWidth="1"/>
    <col min="9494" max="9494" width="20.140625" style="111" customWidth="1"/>
    <col min="9495" max="9495" width="16.28515625" style="111" customWidth="1"/>
    <col min="9496" max="9496" width="17.5703125" style="111" customWidth="1"/>
    <col min="9497" max="9678" width="12.42578125" style="111" customWidth="1"/>
    <col min="9679" max="9679" width="20.140625" style="111" customWidth="1"/>
    <col min="9680" max="9680" width="26.5703125" style="111" customWidth="1"/>
    <col min="9681" max="9681" width="29.140625" style="111" customWidth="1"/>
    <col min="9682" max="9683" width="13.7109375" style="111" customWidth="1"/>
    <col min="9684" max="9684" width="17.5703125" style="111" customWidth="1"/>
    <col min="9685" max="9685" width="12.42578125" style="111" customWidth="1"/>
    <col min="9686" max="9686" width="20.140625" style="111" customWidth="1"/>
    <col min="9687" max="9687" width="15" style="111" customWidth="1"/>
    <col min="9688" max="9688" width="12.42578125" style="111" customWidth="1"/>
    <col min="9689" max="9689" width="17.5703125" style="111" customWidth="1"/>
    <col min="9690" max="9690" width="15" style="111" customWidth="1"/>
    <col min="9691" max="9692" width="16.28515625" style="111" customWidth="1"/>
    <col min="9693" max="9693" width="15" style="111" customWidth="1"/>
    <col min="9694" max="9694" width="18.85546875" style="111" customWidth="1"/>
    <col min="9695" max="9695" width="11.140625" style="111" customWidth="1"/>
    <col min="9696" max="9696" width="20.140625" style="111" customWidth="1"/>
    <col min="9697" max="9697" width="27.85546875" style="111" customWidth="1"/>
    <col min="9698" max="9698" width="17.5703125" style="111" customWidth="1"/>
    <col min="9699" max="9700" width="8.5703125" style="111" customWidth="1"/>
    <col min="9701" max="9701" width="16.28515625" style="111" customWidth="1"/>
    <col min="9702" max="9702" width="15" style="111" customWidth="1"/>
    <col min="9703" max="9703" width="17.5703125" style="111" customWidth="1"/>
    <col min="9704" max="9704" width="12.42578125" style="111" customWidth="1"/>
    <col min="9705" max="9705" width="15" style="111" customWidth="1"/>
    <col min="9706" max="9706" width="12.42578125" style="111" customWidth="1"/>
    <col min="9707" max="9707" width="6" style="111" customWidth="1"/>
    <col min="9708" max="9708" width="22.7109375" style="111" customWidth="1"/>
    <col min="9709" max="9709" width="31.7109375" style="111" customWidth="1"/>
    <col min="9710" max="9710" width="13.7109375" style="111" customWidth="1"/>
    <col min="9711" max="9711" width="16.28515625" style="111" customWidth="1"/>
    <col min="9712" max="9712" width="22.7109375" style="111" customWidth="1"/>
    <col min="9713" max="9713" width="21.42578125" style="111" customWidth="1"/>
    <col min="9714" max="9714" width="17.5703125" style="111" customWidth="1"/>
    <col min="9715" max="9715" width="16.28515625" style="111" customWidth="1"/>
    <col min="9716" max="9716" width="13.7109375" style="111" customWidth="1"/>
    <col min="9717" max="9717" width="8.5703125" style="111" customWidth="1"/>
    <col min="9718" max="9718" width="15" style="111" customWidth="1"/>
    <col min="9719" max="9719" width="17.5703125" style="111" customWidth="1"/>
    <col min="9720" max="9720" width="26.5703125" style="111" customWidth="1"/>
    <col min="9721" max="9721" width="25.28515625" style="111" customWidth="1"/>
    <col min="9722" max="9723" width="17.5703125" style="111" customWidth="1"/>
    <col min="9724" max="9724" width="12.42578125" style="111" customWidth="1"/>
    <col min="9725" max="9725" width="17.5703125" style="111" customWidth="1"/>
    <col min="9726" max="9726" width="12.42578125" style="111" customWidth="1"/>
    <col min="9727" max="9727" width="15" style="111" customWidth="1"/>
    <col min="9728" max="9728" width="16.28515625" style="111" customWidth="1"/>
    <col min="9729" max="9730" width="17.5703125" style="111" customWidth="1"/>
    <col min="9731" max="9731" width="27.85546875" style="111" customWidth="1"/>
    <col min="9732" max="9732" width="13.7109375" style="111" customWidth="1"/>
    <col min="9733" max="9734" width="17.5703125" style="111" customWidth="1"/>
    <col min="9735" max="9735" width="15" style="111" customWidth="1"/>
    <col min="9736" max="9737" width="12.42578125" style="111" customWidth="1"/>
    <col min="9738" max="9739" width="17.5703125" style="111" customWidth="1"/>
    <col min="9740" max="9740" width="22.7109375" style="111" customWidth="1"/>
    <col min="9741" max="9741" width="17.5703125" style="111" customWidth="1"/>
    <col min="9742" max="9742" width="15" style="111" customWidth="1"/>
    <col min="9743" max="9743" width="17.5703125" style="111" customWidth="1"/>
    <col min="9744" max="9744" width="12.42578125" style="111" customWidth="1"/>
    <col min="9745" max="9745" width="34.28515625" style="111" customWidth="1"/>
    <col min="9746" max="9746" width="29.140625" style="111" customWidth="1"/>
    <col min="9747" max="9748" width="18.85546875" style="111" customWidth="1"/>
    <col min="9749" max="9749" width="12.42578125" style="111" customWidth="1"/>
    <col min="9750" max="9750" width="20.140625" style="111" customWidth="1"/>
    <col min="9751" max="9751" width="16.28515625" style="111" customWidth="1"/>
    <col min="9752" max="9752" width="17.5703125" style="111" customWidth="1"/>
    <col min="9753" max="9934" width="12.42578125" style="111" customWidth="1"/>
    <col min="9935" max="9935" width="20.140625" style="111" customWidth="1"/>
    <col min="9936" max="9936" width="26.5703125" style="111" customWidth="1"/>
    <col min="9937" max="9937" width="29.140625" style="111" customWidth="1"/>
    <col min="9938" max="9939" width="13.7109375" style="111" customWidth="1"/>
    <col min="9940" max="9940" width="17.5703125" style="111" customWidth="1"/>
    <col min="9941" max="9941" width="12.42578125" style="111" customWidth="1"/>
    <col min="9942" max="9942" width="20.140625" style="111" customWidth="1"/>
    <col min="9943" max="9943" width="15" style="111" customWidth="1"/>
    <col min="9944" max="9944" width="12.42578125" style="111" customWidth="1"/>
    <col min="9945" max="9945" width="17.5703125" style="111" customWidth="1"/>
    <col min="9946" max="9946" width="15" style="111" customWidth="1"/>
    <col min="9947" max="9948" width="16.28515625" style="111" customWidth="1"/>
    <col min="9949" max="9949" width="15" style="111" customWidth="1"/>
    <col min="9950" max="9950" width="18.85546875" style="111" customWidth="1"/>
    <col min="9951" max="9951" width="11.140625" style="111" customWidth="1"/>
    <col min="9952" max="9952" width="20.140625" style="111" customWidth="1"/>
    <col min="9953" max="9953" width="27.85546875" style="111" customWidth="1"/>
    <col min="9954" max="9954" width="17.5703125" style="111" customWidth="1"/>
    <col min="9955" max="9956" width="8.5703125" style="111" customWidth="1"/>
    <col min="9957" max="9957" width="16.28515625" style="111" customWidth="1"/>
    <col min="9958" max="9958" width="15" style="111" customWidth="1"/>
    <col min="9959" max="9959" width="17.5703125" style="111" customWidth="1"/>
    <col min="9960" max="9960" width="12.42578125" style="111" customWidth="1"/>
    <col min="9961" max="9961" width="15" style="111" customWidth="1"/>
    <col min="9962" max="9962" width="12.42578125" style="111" customWidth="1"/>
    <col min="9963" max="9963" width="6" style="111" customWidth="1"/>
    <col min="9964" max="9964" width="22.7109375" style="111" customWidth="1"/>
    <col min="9965" max="9965" width="31.7109375" style="111" customWidth="1"/>
    <col min="9966" max="9966" width="13.7109375" style="111" customWidth="1"/>
    <col min="9967" max="9967" width="16.28515625" style="111" customWidth="1"/>
    <col min="9968" max="9968" width="22.7109375" style="111" customWidth="1"/>
    <col min="9969" max="9969" width="21.42578125" style="111" customWidth="1"/>
    <col min="9970" max="9970" width="17.5703125" style="111" customWidth="1"/>
    <col min="9971" max="9971" width="16.28515625" style="111" customWidth="1"/>
    <col min="9972" max="9972" width="13.7109375" style="111" customWidth="1"/>
    <col min="9973" max="9973" width="8.5703125" style="111" customWidth="1"/>
    <col min="9974" max="9974" width="15" style="111" customWidth="1"/>
    <col min="9975" max="9975" width="17.5703125" style="111" customWidth="1"/>
    <col min="9976" max="9976" width="26.5703125" style="111" customWidth="1"/>
    <col min="9977" max="9977" width="25.28515625" style="111" customWidth="1"/>
    <col min="9978" max="9979" width="17.5703125" style="111" customWidth="1"/>
    <col min="9980" max="9980" width="12.42578125" style="111" customWidth="1"/>
    <col min="9981" max="9981" width="17.5703125" style="111" customWidth="1"/>
    <col min="9982" max="9982" width="12.42578125" style="111" customWidth="1"/>
    <col min="9983" max="9983" width="15" style="111" customWidth="1"/>
    <col min="9984" max="9984" width="16.28515625" style="111" customWidth="1"/>
    <col min="9985" max="9986" width="17.5703125" style="111" customWidth="1"/>
    <col min="9987" max="9987" width="27.85546875" style="111" customWidth="1"/>
    <col min="9988" max="9988" width="13.7109375" style="111" customWidth="1"/>
    <col min="9989" max="9990" width="17.5703125" style="111" customWidth="1"/>
    <col min="9991" max="9991" width="15" style="111" customWidth="1"/>
    <col min="9992" max="9993" width="12.42578125" style="111" customWidth="1"/>
    <col min="9994" max="9995" width="17.5703125" style="111" customWidth="1"/>
    <col min="9996" max="9996" width="22.7109375" style="111" customWidth="1"/>
    <col min="9997" max="9997" width="17.5703125" style="111" customWidth="1"/>
    <col min="9998" max="9998" width="15" style="111" customWidth="1"/>
    <col min="9999" max="9999" width="17.5703125" style="111" customWidth="1"/>
    <col min="10000" max="10000" width="12.42578125" style="111" customWidth="1"/>
    <col min="10001" max="10001" width="34.28515625" style="111" customWidth="1"/>
    <col min="10002" max="10002" width="29.140625" style="111" customWidth="1"/>
    <col min="10003" max="10004" width="18.85546875" style="111" customWidth="1"/>
    <col min="10005" max="10005" width="12.42578125" style="111" customWidth="1"/>
    <col min="10006" max="10006" width="20.140625" style="111" customWidth="1"/>
    <col min="10007" max="10007" width="16.28515625" style="111" customWidth="1"/>
    <col min="10008" max="10008" width="17.5703125" style="111" customWidth="1"/>
    <col min="10009" max="10190" width="12.42578125" style="111" customWidth="1"/>
    <col min="10191" max="10191" width="20.140625" style="111" customWidth="1"/>
    <col min="10192" max="10192" width="26.5703125" style="111" customWidth="1"/>
    <col min="10193" max="10193" width="29.140625" style="111" customWidth="1"/>
    <col min="10194" max="10195" width="13.7109375" style="111" customWidth="1"/>
    <col min="10196" max="10196" width="17.5703125" style="111" customWidth="1"/>
    <col min="10197" max="10197" width="12.42578125" style="111" customWidth="1"/>
    <col min="10198" max="10198" width="20.140625" style="111" customWidth="1"/>
    <col min="10199" max="10199" width="15" style="111" customWidth="1"/>
    <col min="10200" max="10200" width="12.42578125" style="111" customWidth="1"/>
    <col min="10201" max="10201" width="17.5703125" style="111" customWidth="1"/>
    <col min="10202" max="10202" width="15" style="111" customWidth="1"/>
    <col min="10203" max="10204" width="16.28515625" style="111" customWidth="1"/>
    <col min="10205" max="10205" width="15" style="111" customWidth="1"/>
    <col min="10206" max="10206" width="18.85546875" style="111" customWidth="1"/>
    <col min="10207" max="10207" width="11.140625" style="111" customWidth="1"/>
    <col min="10208" max="10208" width="20.140625" style="111" customWidth="1"/>
    <col min="10209" max="10209" width="27.85546875" style="111" customWidth="1"/>
    <col min="10210" max="10210" width="17.5703125" style="111" customWidth="1"/>
    <col min="10211" max="10212" width="8.5703125" style="111" customWidth="1"/>
    <col min="10213" max="10213" width="16.28515625" style="111" customWidth="1"/>
    <col min="10214" max="10214" width="15" style="111" customWidth="1"/>
    <col min="10215" max="10215" width="17.5703125" style="111" customWidth="1"/>
    <col min="10216" max="10216" width="12.42578125" style="111" customWidth="1"/>
    <col min="10217" max="10217" width="15" style="111" customWidth="1"/>
    <col min="10218" max="10218" width="12.42578125" style="111" customWidth="1"/>
    <col min="10219" max="10219" width="6" style="111" customWidth="1"/>
    <col min="10220" max="10220" width="22.7109375" style="111" customWidth="1"/>
    <col min="10221" max="10221" width="31.7109375" style="111" customWidth="1"/>
    <col min="10222" max="10222" width="13.7109375" style="111" customWidth="1"/>
    <col min="10223" max="10223" width="16.28515625" style="111" customWidth="1"/>
    <col min="10224" max="10224" width="22.7109375" style="111" customWidth="1"/>
    <col min="10225" max="10225" width="21.42578125" style="111" customWidth="1"/>
    <col min="10226" max="10226" width="17.5703125" style="111" customWidth="1"/>
    <col min="10227" max="10227" width="16.28515625" style="111" customWidth="1"/>
    <col min="10228" max="10228" width="13.7109375" style="111" customWidth="1"/>
    <col min="10229" max="10229" width="8.5703125" style="111" customWidth="1"/>
    <col min="10230" max="10230" width="15" style="111" customWidth="1"/>
    <col min="10231" max="10231" width="17.5703125" style="111" customWidth="1"/>
    <col min="10232" max="10232" width="26.5703125" style="111" customWidth="1"/>
    <col min="10233" max="10233" width="25.28515625" style="111" customWidth="1"/>
    <col min="10234" max="10235" width="17.5703125" style="111" customWidth="1"/>
    <col min="10236" max="10236" width="12.42578125" style="111" customWidth="1"/>
    <col min="10237" max="10237" width="17.5703125" style="111" customWidth="1"/>
    <col min="10238" max="10238" width="12.42578125" style="111" customWidth="1"/>
    <col min="10239" max="10239" width="15" style="111" customWidth="1"/>
    <col min="10240" max="10240" width="16.28515625" style="111" customWidth="1"/>
    <col min="10241" max="10242" width="17.5703125" style="111" customWidth="1"/>
    <col min="10243" max="10243" width="27.85546875" style="111" customWidth="1"/>
    <col min="10244" max="10244" width="13.7109375" style="111" customWidth="1"/>
    <col min="10245" max="10246" width="17.5703125" style="111" customWidth="1"/>
    <col min="10247" max="10247" width="15" style="111" customWidth="1"/>
    <col min="10248" max="10249" width="12.42578125" style="111" customWidth="1"/>
    <col min="10250" max="10251" width="17.5703125" style="111" customWidth="1"/>
    <col min="10252" max="10252" width="22.7109375" style="111" customWidth="1"/>
    <col min="10253" max="10253" width="17.5703125" style="111" customWidth="1"/>
    <col min="10254" max="10254" width="15" style="111" customWidth="1"/>
    <col min="10255" max="10255" width="17.5703125" style="111" customWidth="1"/>
    <col min="10256" max="10256" width="12.42578125" style="111" customWidth="1"/>
    <col min="10257" max="10257" width="34.28515625" style="111" customWidth="1"/>
    <col min="10258" max="10258" width="29.140625" style="111" customWidth="1"/>
    <col min="10259" max="10260" width="18.85546875" style="111" customWidth="1"/>
    <col min="10261" max="10261" width="12.42578125" style="111" customWidth="1"/>
    <col min="10262" max="10262" width="20.140625" style="111" customWidth="1"/>
    <col min="10263" max="10263" width="16.28515625" style="111" customWidth="1"/>
    <col min="10264" max="10264" width="17.5703125" style="111" customWidth="1"/>
    <col min="10265" max="10446" width="12.42578125" style="111" customWidth="1"/>
    <col min="10447" max="10447" width="20.140625" style="111" customWidth="1"/>
    <col min="10448" max="10448" width="26.5703125" style="111" customWidth="1"/>
    <col min="10449" max="10449" width="29.140625" style="111" customWidth="1"/>
    <col min="10450" max="10451" width="13.7109375" style="111" customWidth="1"/>
    <col min="10452" max="10452" width="17.5703125" style="111" customWidth="1"/>
    <col min="10453" max="10453" width="12.42578125" style="111" customWidth="1"/>
    <col min="10454" max="10454" width="20.140625" style="111" customWidth="1"/>
    <col min="10455" max="10455" width="15" style="111" customWidth="1"/>
    <col min="10456" max="10456" width="12.42578125" style="111" customWidth="1"/>
    <col min="10457" max="10457" width="17.5703125" style="111" customWidth="1"/>
    <col min="10458" max="10458" width="15" style="111" customWidth="1"/>
    <col min="10459" max="10460" width="16.28515625" style="111" customWidth="1"/>
    <col min="10461" max="10461" width="15" style="111" customWidth="1"/>
    <col min="10462" max="10462" width="18.85546875" style="111" customWidth="1"/>
    <col min="10463" max="10463" width="11.140625" style="111" customWidth="1"/>
    <col min="10464" max="10464" width="20.140625" style="111" customWidth="1"/>
    <col min="10465" max="10465" width="27.85546875" style="111" customWidth="1"/>
    <col min="10466" max="10466" width="17.5703125" style="111" customWidth="1"/>
    <col min="10467" max="10468" width="8.5703125" style="111" customWidth="1"/>
    <col min="10469" max="10469" width="16.28515625" style="111" customWidth="1"/>
    <col min="10470" max="10470" width="15" style="111" customWidth="1"/>
    <col min="10471" max="10471" width="17.5703125" style="111" customWidth="1"/>
    <col min="10472" max="10472" width="12.42578125" style="111" customWidth="1"/>
    <col min="10473" max="10473" width="15" style="111" customWidth="1"/>
    <col min="10474" max="10474" width="12.42578125" style="111" customWidth="1"/>
    <col min="10475" max="10475" width="6" style="111" customWidth="1"/>
    <col min="10476" max="10476" width="22.7109375" style="111" customWidth="1"/>
    <col min="10477" max="10477" width="31.7109375" style="111" customWidth="1"/>
    <col min="10478" max="10478" width="13.7109375" style="111" customWidth="1"/>
    <col min="10479" max="10479" width="16.28515625" style="111" customWidth="1"/>
    <col min="10480" max="10480" width="22.7109375" style="111" customWidth="1"/>
    <col min="10481" max="10481" width="21.42578125" style="111" customWidth="1"/>
    <col min="10482" max="10482" width="17.5703125" style="111" customWidth="1"/>
    <col min="10483" max="10483" width="16.28515625" style="111" customWidth="1"/>
    <col min="10484" max="10484" width="13.7109375" style="111" customWidth="1"/>
    <col min="10485" max="10485" width="8.5703125" style="111" customWidth="1"/>
    <col min="10486" max="10486" width="15" style="111" customWidth="1"/>
    <col min="10487" max="10487" width="17.5703125" style="111" customWidth="1"/>
    <col min="10488" max="10488" width="26.5703125" style="111" customWidth="1"/>
    <col min="10489" max="10489" width="25.28515625" style="111" customWidth="1"/>
    <col min="10490" max="10491" width="17.5703125" style="111" customWidth="1"/>
    <col min="10492" max="10492" width="12.42578125" style="111" customWidth="1"/>
    <col min="10493" max="10493" width="17.5703125" style="111" customWidth="1"/>
    <col min="10494" max="10494" width="12.42578125" style="111" customWidth="1"/>
    <col min="10495" max="10495" width="15" style="111" customWidth="1"/>
    <col min="10496" max="10496" width="16.28515625" style="111" customWidth="1"/>
    <col min="10497" max="10498" width="17.5703125" style="111" customWidth="1"/>
    <col min="10499" max="10499" width="27.85546875" style="111" customWidth="1"/>
    <col min="10500" max="10500" width="13.7109375" style="111" customWidth="1"/>
    <col min="10501" max="10502" width="17.5703125" style="111" customWidth="1"/>
    <col min="10503" max="10503" width="15" style="111" customWidth="1"/>
    <col min="10504" max="10505" width="12.42578125" style="111" customWidth="1"/>
    <col min="10506" max="10507" width="17.5703125" style="111" customWidth="1"/>
    <col min="10508" max="10508" width="22.7109375" style="111" customWidth="1"/>
    <col min="10509" max="10509" width="17.5703125" style="111" customWidth="1"/>
    <col min="10510" max="10510" width="15" style="111" customWidth="1"/>
    <col min="10511" max="10511" width="17.5703125" style="111" customWidth="1"/>
    <col min="10512" max="10512" width="12.42578125" style="111" customWidth="1"/>
    <col min="10513" max="10513" width="34.28515625" style="111" customWidth="1"/>
    <col min="10514" max="10514" width="29.140625" style="111" customWidth="1"/>
    <col min="10515" max="10516" width="18.85546875" style="111" customWidth="1"/>
    <col min="10517" max="10517" width="12.42578125" style="111" customWidth="1"/>
    <col min="10518" max="10518" width="20.140625" style="111" customWidth="1"/>
    <col min="10519" max="10519" width="16.28515625" style="111" customWidth="1"/>
    <col min="10520" max="10520" width="17.5703125" style="111" customWidth="1"/>
    <col min="10521" max="10702" width="12.42578125" style="111" customWidth="1"/>
    <col min="10703" max="10703" width="20.140625" style="111" customWidth="1"/>
    <col min="10704" max="10704" width="26.5703125" style="111" customWidth="1"/>
    <col min="10705" max="10705" width="29.140625" style="111" customWidth="1"/>
    <col min="10706" max="10707" width="13.7109375" style="111" customWidth="1"/>
    <col min="10708" max="10708" width="17.5703125" style="111" customWidth="1"/>
    <col min="10709" max="10709" width="12.42578125" style="111" customWidth="1"/>
    <col min="10710" max="10710" width="20.140625" style="111" customWidth="1"/>
    <col min="10711" max="10711" width="15" style="111" customWidth="1"/>
    <col min="10712" max="10712" width="12.42578125" style="111" customWidth="1"/>
    <col min="10713" max="10713" width="17.5703125" style="111" customWidth="1"/>
    <col min="10714" max="10714" width="15" style="111" customWidth="1"/>
    <col min="10715" max="10716" width="16.28515625" style="111" customWidth="1"/>
    <col min="10717" max="10717" width="15" style="111" customWidth="1"/>
    <col min="10718" max="10718" width="18.85546875" style="111" customWidth="1"/>
    <col min="10719" max="10719" width="11.140625" style="111" customWidth="1"/>
    <col min="10720" max="10720" width="20.140625" style="111" customWidth="1"/>
    <col min="10721" max="10721" width="27.85546875" style="111" customWidth="1"/>
    <col min="10722" max="10722" width="17.5703125" style="111" customWidth="1"/>
    <col min="10723" max="10724" width="8.5703125" style="111" customWidth="1"/>
    <col min="10725" max="10725" width="16.28515625" style="111" customWidth="1"/>
    <col min="10726" max="10726" width="15" style="111" customWidth="1"/>
    <col min="10727" max="10727" width="17.5703125" style="111" customWidth="1"/>
    <col min="10728" max="10728" width="12.42578125" style="111" customWidth="1"/>
    <col min="10729" max="10729" width="15" style="111" customWidth="1"/>
    <col min="10730" max="10730" width="12.42578125" style="111" customWidth="1"/>
    <col min="10731" max="10731" width="6" style="111" customWidth="1"/>
    <col min="10732" max="10732" width="22.7109375" style="111" customWidth="1"/>
    <col min="10733" max="10733" width="31.7109375" style="111" customWidth="1"/>
    <col min="10734" max="10734" width="13.7109375" style="111" customWidth="1"/>
    <col min="10735" max="10735" width="16.28515625" style="111" customWidth="1"/>
    <col min="10736" max="10736" width="22.7109375" style="111" customWidth="1"/>
    <col min="10737" max="10737" width="21.42578125" style="111" customWidth="1"/>
    <col min="10738" max="10738" width="17.5703125" style="111" customWidth="1"/>
    <col min="10739" max="10739" width="16.28515625" style="111" customWidth="1"/>
    <col min="10740" max="10740" width="13.7109375" style="111" customWidth="1"/>
    <col min="10741" max="10741" width="8.5703125" style="111" customWidth="1"/>
    <col min="10742" max="10742" width="15" style="111" customWidth="1"/>
    <col min="10743" max="10743" width="17.5703125" style="111" customWidth="1"/>
    <col min="10744" max="10744" width="26.5703125" style="111" customWidth="1"/>
    <col min="10745" max="10745" width="25.28515625" style="111" customWidth="1"/>
    <col min="10746" max="10747" width="17.5703125" style="111" customWidth="1"/>
    <col min="10748" max="10748" width="12.42578125" style="111" customWidth="1"/>
    <col min="10749" max="10749" width="17.5703125" style="111" customWidth="1"/>
    <col min="10750" max="10750" width="12.42578125" style="111" customWidth="1"/>
    <col min="10751" max="10751" width="15" style="111" customWidth="1"/>
    <col min="10752" max="10752" width="16.28515625" style="111" customWidth="1"/>
    <col min="10753" max="10754" width="17.5703125" style="111" customWidth="1"/>
    <col min="10755" max="10755" width="27.85546875" style="111" customWidth="1"/>
    <col min="10756" max="10756" width="13.7109375" style="111" customWidth="1"/>
    <col min="10757" max="10758" width="17.5703125" style="111" customWidth="1"/>
    <col min="10759" max="10759" width="15" style="111" customWidth="1"/>
    <col min="10760" max="10761" width="12.42578125" style="111" customWidth="1"/>
    <col min="10762" max="10763" width="17.5703125" style="111" customWidth="1"/>
    <col min="10764" max="10764" width="22.7109375" style="111" customWidth="1"/>
    <col min="10765" max="10765" width="17.5703125" style="111" customWidth="1"/>
    <col min="10766" max="10766" width="15" style="111" customWidth="1"/>
    <col min="10767" max="10767" width="17.5703125" style="111" customWidth="1"/>
    <col min="10768" max="10768" width="12.42578125" style="111" customWidth="1"/>
    <col min="10769" max="10769" width="34.28515625" style="111" customWidth="1"/>
    <col min="10770" max="10770" width="29.140625" style="111" customWidth="1"/>
    <col min="10771" max="10772" width="18.85546875" style="111" customWidth="1"/>
    <col min="10773" max="10773" width="12.42578125" style="111" customWidth="1"/>
    <col min="10774" max="10774" width="20.140625" style="111" customWidth="1"/>
    <col min="10775" max="10775" width="16.28515625" style="111" customWidth="1"/>
    <col min="10776" max="10776" width="17.5703125" style="111" customWidth="1"/>
    <col min="10777" max="10958" width="12.42578125" style="111" customWidth="1"/>
    <col min="10959" max="10959" width="20.140625" style="111" customWidth="1"/>
    <col min="10960" max="10960" width="26.5703125" style="111" customWidth="1"/>
    <col min="10961" max="10961" width="29.140625" style="111" customWidth="1"/>
    <col min="10962" max="10963" width="13.7109375" style="111" customWidth="1"/>
    <col min="10964" max="10964" width="17.5703125" style="111" customWidth="1"/>
    <col min="10965" max="10965" width="12.42578125" style="111" customWidth="1"/>
    <col min="10966" max="10966" width="20.140625" style="111" customWidth="1"/>
    <col min="10967" max="10967" width="15" style="111" customWidth="1"/>
    <col min="10968" max="10968" width="12.42578125" style="111" customWidth="1"/>
    <col min="10969" max="10969" width="17.5703125" style="111" customWidth="1"/>
    <col min="10970" max="10970" width="15" style="111" customWidth="1"/>
    <col min="10971" max="10972" width="16.28515625" style="111" customWidth="1"/>
    <col min="10973" max="10973" width="15" style="111" customWidth="1"/>
    <col min="10974" max="10974" width="18.85546875" style="111" customWidth="1"/>
    <col min="10975" max="10975" width="11.140625" style="111" customWidth="1"/>
    <col min="10976" max="10976" width="20.140625" style="111" customWidth="1"/>
    <col min="10977" max="10977" width="27.85546875" style="111" customWidth="1"/>
    <col min="10978" max="10978" width="17.5703125" style="111" customWidth="1"/>
    <col min="10979" max="10980" width="8.5703125" style="111" customWidth="1"/>
    <col min="10981" max="10981" width="16.28515625" style="111" customWidth="1"/>
    <col min="10982" max="10982" width="15" style="111" customWidth="1"/>
    <col min="10983" max="10983" width="17.5703125" style="111" customWidth="1"/>
    <col min="10984" max="10984" width="12.42578125" style="111" customWidth="1"/>
    <col min="10985" max="10985" width="15" style="111" customWidth="1"/>
    <col min="10986" max="10986" width="12.42578125" style="111" customWidth="1"/>
    <col min="10987" max="10987" width="6" style="111" customWidth="1"/>
    <col min="10988" max="10988" width="22.7109375" style="111" customWidth="1"/>
    <col min="10989" max="10989" width="31.7109375" style="111" customWidth="1"/>
    <col min="10990" max="10990" width="13.7109375" style="111" customWidth="1"/>
    <col min="10991" max="10991" width="16.28515625" style="111" customWidth="1"/>
    <col min="10992" max="10992" width="22.7109375" style="111" customWidth="1"/>
    <col min="10993" max="10993" width="21.42578125" style="111" customWidth="1"/>
    <col min="10994" max="10994" width="17.5703125" style="111" customWidth="1"/>
    <col min="10995" max="10995" width="16.28515625" style="111" customWidth="1"/>
    <col min="10996" max="10996" width="13.7109375" style="111" customWidth="1"/>
    <col min="10997" max="10997" width="8.5703125" style="111" customWidth="1"/>
    <col min="10998" max="10998" width="15" style="111" customWidth="1"/>
    <col min="10999" max="10999" width="17.5703125" style="111" customWidth="1"/>
    <col min="11000" max="11000" width="26.5703125" style="111" customWidth="1"/>
    <col min="11001" max="11001" width="25.28515625" style="111" customWidth="1"/>
    <col min="11002" max="11003" width="17.5703125" style="111" customWidth="1"/>
    <col min="11004" max="11004" width="12.42578125" style="111" customWidth="1"/>
    <col min="11005" max="11005" width="17.5703125" style="111" customWidth="1"/>
    <col min="11006" max="11006" width="12.42578125" style="111" customWidth="1"/>
    <col min="11007" max="11007" width="15" style="111" customWidth="1"/>
    <col min="11008" max="11008" width="16.28515625" style="111" customWidth="1"/>
    <col min="11009" max="11010" width="17.5703125" style="111" customWidth="1"/>
    <col min="11011" max="11011" width="27.85546875" style="111" customWidth="1"/>
    <col min="11012" max="11012" width="13.7109375" style="111" customWidth="1"/>
    <col min="11013" max="11014" width="17.5703125" style="111" customWidth="1"/>
    <col min="11015" max="11015" width="15" style="111" customWidth="1"/>
    <col min="11016" max="11017" width="12.42578125" style="111" customWidth="1"/>
    <col min="11018" max="11019" width="17.5703125" style="111" customWidth="1"/>
    <col min="11020" max="11020" width="22.7109375" style="111" customWidth="1"/>
    <col min="11021" max="11021" width="17.5703125" style="111" customWidth="1"/>
    <col min="11022" max="11022" width="15" style="111" customWidth="1"/>
    <col min="11023" max="11023" width="17.5703125" style="111" customWidth="1"/>
    <col min="11024" max="11024" width="12.42578125" style="111" customWidth="1"/>
    <col min="11025" max="11025" width="34.28515625" style="111" customWidth="1"/>
    <col min="11026" max="11026" width="29.140625" style="111" customWidth="1"/>
    <col min="11027" max="11028" width="18.85546875" style="111" customWidth="1"/>
    <col min="11029" max="11029" width="12.42578125" style="111" customWidth="1"/>
    <col min="11030" max="11030" width="20.140625" style="111" customWidth="1"/>
    <col min="11031" max="11031" width="16.28515625" style="111" customWidth="1"/>
    <col min="11032" max="11032" width="17.5703125" style="111" customWidth="1"/>
    <col min="11033" max="11214" width="12.42578125" style="111" customWidth="1"/>
    <col min="11215" max="11215" width="20.140625" style="111" customWidth="1"/>
    <col min="11216" max="11216" width="26.5703125" style="111" customWidth="1"/>
    <col min="11217" max="11217" width="29.140625" style="111" customWidth="1"/>
    <col min="11218" max="11219" width="13.7109375" style="111" customWidth="1"/>
    <col min="11220" max="11220" width="17.5703125" style="111" customWidth="1"/>
    <col min="11221" max="11221" width="12.42578125" style="111" customWidth="1"/>
    <col min="11222" max="11222" width="20.140625" style="111" customWidth="1"/>
    <col min="11223" max="11223" width="15" style="111" customWidth="1"/>
    <col min="11224" max="11224" width="12.42578125" style="111" customWidth="1"/>
    <col min="11225" max="11225" width="17.5703125" style="111" customWidth="1"/>
    <col min="11226" max="11226" width="15" style="111" customWidth="1"/>
    <col min="11227" max="11228" width="16.28515625" style="111" customWidth="1"/>
    <col min="11229" max="11229" width="15" style="111" customWidth="1"/>
    <col min="11230" max="11230" width="18.85546875" style="111" customWidth="1"/>
    <col min="11231" max="11231" width="11.140625" style="111" customWidth="1"/>
    <col min="11232" max="11232" width="20.140625" style="111" customWidth="1"/>
    <col min="11233" max="11233" width="27.85546875" style="111" customWidth="1"/>
    <col min="11234" max="11234" width="17.5703125" style="111" customWidth="1"/>
    <col min="11235" max="11236" width="8.5703125" style="111" customWidth="1"/>
    <col min="11237" max="11237" width="16.28515625" style="111" customWidth="1"/>
    <col min="11238" max="11238" width="15" style="111" customWidth="1"/>
    <col min="11239" max="11239" width="17.5703125" style="111" customWidth="1"/>
    <col min="11240" max="11240" width="12.42578125" style="111" customWidth="1"/>
    <col min="11241" max="11241" width="15" style="111" customWidth="1"/>
    <col min="11242" max="11242" width="12.42578125" style="111" customWidth="1"/>
    <col min="11243" max="11243" width="6" style="111" customWidth="1"/>
    <col min="11244" max="11244" width="22.7109375" style="111" customWidth="1"/>
    <col min="11245" max="11245" width="31.7109375" style="111" customWidth="1"/>
    <col min="11246" max="11246" width="13.7109375" style="111" customWidth="1"/>
    <col min="11247" max="11247" width="16.28515625" style="111" customWidth="1"/>
    <col min="11248" max="11248" width="22.7109375" style="111" customWidth="1"/>
    <col min="11249" max="11249" width="21.42578125" style="111" customWidth="1"/>
    <col min="11250" max="11250" width="17.5703125" style="111" customWidth="1"/>
    <col min="11251" max="11251" width="16.28515625" style="111" customWidth="1"/>
    <col min="11252" max="11252" width="13.7109375" style="111" customWidth="1"/>
    <col min="11253" max="11253" width="8.5703125" style="111" customWidth="1"/>
    <col min="11254" max="11254" width="15" style="111" customWidth="1"/>
    <col min="11255" max="11255" width="17.5703125" style="111" customWidth="1"/>
    <col min="11256" max="11256" width="26.5703125" style="111" customWidth="1"/>
    <col min="11257" max="11257" width="25.28515625" style="111" customWidth="1"/>
    <col min="11258" max="11259" width="17.5703125" style="111" customWidth="1"/>
    <col min="11260" max="11260" width="12.42578125" style="111" customWidth="1"/>
    <col min="11261" max="11261" width="17.5703125" style="111" customWidth="1"/>
    <col min="11262" max="11262" width="12.42578125" style="111" customWidth="1"/>
    <col min="11263" max="11263" width="15" style="111" customWidth="1"/>
    <col min="11264" max="11264" width="16.28515625" style="111" customWidth="1"/>
    <col min="11265" max="11266" width="17.5703125" style="111" customWidth="1"/>
    <col min="11267" max="11267" width="27.85546875" style="111" customWidth="1"/>
    <col min="11268" max="11268" width="13.7109375" style="111" customWidth="1"/>
    <col min="11269" max="11270" width="17.5703125" style="111" customWidth="1"/>
    <col min="11271" max="11271" width="15" style="111" customWidth="1"/>
    <col min="11272" max="11273" width="12.42578125" style="111" customWidth="1"/>
    <col min="11274" max="11275" width="17.5703125" style="111" customWidth="1"/>
    <col min="11276" max="11276" width="22.7109375" style="111" customWidth="1"/>
    <col min="11277" max="11277" width="17.5703125" style="111" customWidth="1"/>
    <col min="11278" max="11278" width="15" style="111" customWidth="1"/>
    <col min="11279" max="11279" width="17.5703125" style="111" customWidth="1"/>
    <col min="11280" max="11280" width="12.42578125" style="111" customWidth="1"/>
    <col min="11281" max="11281" width="34.28515625" style="111" customWidth="1"/>
    <col min="11282" max="11282" width="29.140625" style="111" customWidth="1"/>
    <col min="11283" max="11284" width="18.85546875" style="111" customWidth="1"/>
    <col min="11285" max="11285" width="12.42578125" style="111" customWidth="1"/>
    <col min="11286" max="11286" width="20.140625" style="111" customWidth="1"/>
    <col min="11287" max="11287" width="16.28515625" style="111" customWidth="1"/>
    <col min="11288" max="11288" width="17.5703125" style="111" customWidth="1"/>
    <col min="11289" max="11470" width="12.42578125" style="111" customWidth="1"/>
    <col min="11471" max="11471" width="20.140625" style="111" customWidth="1"/>
    <col min="11472" max="11472" width="26.5703125" style="111" customWidth="1"/>
    <col min="11473" max="11473" width="29.140625" style="111" customWidth="1"/>
    <col min="11474" max="11475" width="13.7109375" style="111" customWidth="1"/>
    <col min="11476" max="11476" width="17.5703125" style="111" customWidth="1"/>
    <col min="11477" max="11477" width="12.42578125" style="111" customWidth="1"/>
    <col min="11478" max="11478" width="20.140625" style="111" customWidth="1"/>
    <col min="11479" max="11479" width="15" style="111" customWidth="1"/>
    <col min="11480" max="11480" width="12.42578125" style="111" customWidth="1"/>
    <col min="11481" max="11481" width="17.5703125" style="111" customWidth="1"/>
    <col min="11482" max="11482" width="15" style="111" customWidth="1"/>
    <col min="11483" max="11484" width="16.28515625" style="111" customWidth="1"/>
    <col min="11485" max="11485" width="15" style="111" customWidth="1"/>
    <col min="11486" max="11486" width="18.85546875" style="111" customWidth="1"/>
    <col min="11487" max="11487" width="11.140625" style="111" customWidth="1"/>
    <col min="11488" max="11488" width="20.140625" style="111" customWidth="1"/>
    <col min="11489" max="11489" width="27.85546875" style="111" customWidth="1"/>
    <col min="11490" max="11490" width="17.5703125" style="111" customWidth="1"/>
    <col min="11491" max="11492" width="8.5703125" style="111" customWidth="1"/>
    <col min="11493" max="11493" width="16.28515625" style="111" customWidth="1"/>
    <col min="11494" max="11494" width="15" style="111" customWidth="1"/>
    <col min="11495" max="11495" width="17.5703125" style="111" customWidth="1"/>
    <col min="11496" max="11496" width="12.42578125" style="111" customWidth="1"/>
    <col min="11497" max="11497" width="15" style="111" customWidth="1"/>
    <col min="11498" max="11498" width="12.42578125" style="111" customWidth="1"/>
    <col min="11499" max="11499" width="6" style="111" customWidth="1"/>
    <col min="11500" max="11500" width="22.7109375" style="111" customWidth="1"/>
    <col min="11501" max="11501" width="31.7109375" style="111" customWidth="1"/>
    <col min="11502" max="11502" width="13.7109375" style="111" customWidth="1"/>
    <col min="11503" max="11503" width="16.28515625" style="111" customWidth="1"/>
    <col min="11504" max="11504" width="22.7109375" style="111" customWidth="1"/>
    <col min="11505" max="11505" width="21.42578125" style="111" customWidth="1"/>
    <col min="11506" max="11506" width="17.5703125" style="111" customWidth="1"/>
    <col min="11507" max="11507" width="16.28515625" style="111" customWidth="1"/>
    <col min="11508" max="11508" width="13.7109375" style="111" customWidth="1"/>
    <col min="11509" max="11509" width="8.5703125" style="111" customWidth="1"/>
    <col min="11510" max="11510" width="15" style="111" customWidth="1"/>
    <col min="11511" max="11511" width="17.5703125" style="111" customWidth="1"/>
    <col min="11512" max="11512" width="26.5703125" style="111" customWidth="1"/>
    <col min="11513" max="11513" width="25.28515625" style="111" customWidth="1"/>
    <col min="11514" max="11515" width="17.5703125" style="111" customWidth="1"/>
    <col min="11516" max="11516" width="12.42578125" style="111" customWidth="1"/>
    <col min="11517" max="11517" width="17.5703125" style="111" customWidth="1"/>
    <col min="11518" max="11518" width="12.42578125" style="111" customWidth="1"/>
    <col min="11519" max="11519" width="15" style="111" customWidth="1"/>
    <col min="11520" max="11520" width="16.28515625" style="111" customWidth="1"/>
    <col min="11521" max="11522" width="17.5703125" style="111" customWidth="1"/>
    <col min="11523" max="11523" width="27.85546875" style="111" customWidth="1"/>
    <col min="11524" max="11524" width="13.7109375" style="111" customWidth="1"/>
    <col min="11525" max="11526" width="17.5703125" style="111" customWidth="1"/>
    <col min="11527" max="11527" width="15" style="111" customWidth="1"/>
    <col min="11528" max="11529" width="12.42578125" style="111" customWidth="1"/>
    <col min="11530" max="11531" width="17.5703125" style="111" customWidth="1"/>
    <col min="11532" max="11532" width="22.7109375" style="111" customWidth="1"/>
    <col min="11533" max="11533" width="17.5703125" style="111" customWidth="1"/>
    <col min="11534" max="11534" width="15" style="111" customWidth="1"/>
    <col min="11535" max="11535" width="17.5703125" style="111" customWidth="1"/>
    <col min="11536" max="11536" width="12.42578125" style="111" customWidth="1"/>
    <col min="11537" max="11537" width="34.28515625" style="111" customWidth="1"/>
    <col min="11538" max="11538" width="29.140625" style="111" customWidth="1"/>
    <col min="11539" max="11540" width="18.85546875" style="111" customWidth="1"/>
    <col min="11541" max="11541" width="12.42578125" style="111" customWidth="1"/>
    <col min="11542" max="11542" width="20.140625" style="111" customWidth="1"/>
    <col min="11543" max="11543" width="16.28515625" style="111" customWidth="1"/>
    <col min="11544" max="11544" width="17.5703125" style="111" customWidth="1"/>
    <col min="11545" max="11726" width="12.42578125" style="111" customWidth="1"/>
    <col min="11727" max="11727" width="20.140625" style="111" customWidth="1"/>
    <col min="11728" max="11728" width="26.5703125" style="111" customWidth="1"/>
    <col min="11729" max="11729" width="29.140625" style="111" customWidth="1"/>
    <col min="11730" max="11731" width="13.7109375" style="111" customWidth="1"/>
    <col min="11732" max="11732" width="17.5703125" style="111" customWidth="1"/>
    <col min="11733" max="11733" width="12.42578125" style="111" customWidth="1"/>
    <col min="11734" max="11734" width="20.140625" style="111" customWidth="1"/>
    <col min="11735" max="11735" width="15" style="111" customWidth="1"/>
    <col min="11736" max="11736" width="12.42578125" style="111" customWidth="1"/>
    <col min="11737" max="11737" width="17.5703125" style="111" customWidth="1"/>
    <col min="11738" max="11738" width="15" style="111" customWidth="1"/>
    <col min="11739" max="11740" width="16.28515625" style="111" customWidth="1"/>
    <col min="11741" max="11741" width="15" style="111" customWidth="1"/>
    <col min="11742" max="11742" width="18.85546875" style="111" customWidth="1"/>
    <col min="11743" max="11743" width="11.140625" style="111" customWidth="1"/>
    <col min="11744" max="11744" width="20.140625" style="111" customWidth="1"/>
    <col min="11745" max="11745" width="27.85546875" style="111" customWidth="1"/>
    <col min="11746" max="11746" width="17.5703125" style="111" customWidth="1"/>
    <col min="11747" max="11748" width="8.5703125" style="111" customWidth="1"/>
    <col min="11749" max="11749" width="16.28515625" style="111" customWidth="1"/>
    <col min="11750" max="11750" width="15" style="111" customWidth="1"/>
    <col min="11751" max="11751" width="17.5703125" style="111" customWidth="1"/>
    <col min="11752" max="11752" width="12.42578125" style="111" customWidth="1"/>
    <col min="11753" max="11753" width="15" style="111" customWidth="1"/>
    <col min="11754" max="11754" width="12.42578125" style="111" customWidth="1"/>
    <col min="11755" max="11755" width="6" style="111" customWidth="1"/>
    <col min="11756" max="11756" width="22.7109375" style="111" customWidth="1"/>
    <col min="11757" max="11757" width="31.7109375" style="111" customWidth="1"/>
    <col min="11758" max="11758" width="13.7109375" style="111" customWidth="1"/>
    <col min="11759" max="11759" width="16.28515625" style="111" customWidth="1"/>
    <col min="11760" max="11760" width="22.7109375" style="111" customWidth="1"/>
    <col min="11761" max="11761" width="21.42578125" style="111" customWidth="1"/>
    <col min="11762" max="11762" width="17.5703125" style="111" customWidth="1"/>
    <col min="11763" max="11763" width="16.28515625" style="111" customWidth="1"/>
    <col min="11764" max="11764" width="13.7109375" style="111" customWidth="1"/>
    <col min="11765" max="11765" width="8.5703125" style="111" customWidth="1"/>
    <col min="11766" max="11766" width="15" style="111" customWidth="1"/>
    <col min="11767" max="11767" width="17.5703125" style="111" customWidth="1"/>
    <col min="11768" max="11768" width="26.5703125" style="111" customWidth="1"/>
    <col min="11769" max="11769" width="25.28515625" style="111" customWidth="1"/>
    <col min="11770" max="11771" width="17.5703125" style="111" customWidth="1"/>
    <col min="11772" max="11772" width="12.42578125" style="111" customWidth="1"/>
    <col min="11773" max="11773" width="17.5703125" style="111" customWidth="1"/>
    <col min="11774" max="11774" width="12.42578125" style="111" customWidth="1"/>
    <col min="11775" max="11775" width="15" style="111" customWidth="1"/>
    <col min="11776" max="11776" width="16.28515625" style="111" customWidth="1"/>
    <col min="11777" max="11778" width="17.5703125" style="111" customWidth="1"/>
    <col min="11779" max="11779" width="27.85546875" style="111" customWidth="1"/>
    <col min="11780" max="11780" width="13.7109375" style="111" customWidth="1"/>
    <col min="11781" max="11782" width="17.5703125" style="111" customWidth="1"/>
    <col min="11783" max="11783" width="15" style="111" customWidth="1"/>
    <col min="11784" max="11785" width="12.42578125" style="111" customWidth="1"/>
    <col min="11786" max="11787" width="17.5703125" style="111" customWidth="1"/>
    <col min="11788" max="11788" width="22.7109375" style="111" customWidth="1"/>
    <col min="11789" max="11789" width="17.5703125" style="111" customWidth="1"/>
    <col min="11790" max="11790" width="15" style="111" customWidth="1"/>
    <col min="11791" max="11791" width="17.5703125" style="111" customWidth="1"/>
    <col min="11792" max="11792" width="12.42578125" style="111" customWidth="1"/>
    <col min="11793" max="11793" width="34.28515625" style="111" customWidth="1"/>
    <col min="11794" max="11794" width="29.140625" style="111" customWidth="1"/>
    <col min="11795" max="11796" width="18.85546875" style="111" customWidth="1"/>
    <col min="11797" max="11797" width="12.42578125" style="111" customWidth="1"/>
    <col min="11798" max="11798" width="20.140625" style="111" customWidth="1"/>
    <col min="11799" max="11799" width="16.28515625" style="111" customWidth="1"/>
    <col min="11800" max="11800" width="17.5703125" style="111" customWidth="1"/>
    <col min="11801" max="11982" width="12.42578125" style="111" customWidth="1"/>
    <col min="11983" max="11983" width="20.140625" style="111" customWidth="1"/>
    <col min="11984" max="11984" width="26.5703125" style="111" customWidth="1"/>
    <col min="11985" max="11985" width="29.140625" style="111" customWidth="1"/>
    <col min="11986" max="11987" width="13.7109375" style="111" customWidth="1"/>
    <col min="11988" max="11988" width="17.5703125" style="111" customWidth="1"/>
    <col min="11989" max="11989" width="12.42578125" style="111" customWidth="1"/>
    <col min="11990" max="11990" width="20.140625" style="111" customWidth="1"/>
    <col min="11991" max="11991" width="15" style="111" customWidth="1"/>
    <col min="11992" max="11992" width="12.42578125" style="111" customWidth="1"/>
    <col min="11993" max="11993" width="17.5703125" style="111" customWidth="1"/>
    <col min="11994" max="11994" width="15" style="111" customWidth="1"/>
    <col min="11995" max="11996" width="16.28515625" style="111" customWidth="1"/>
    <col min="11997" max="11997" width="15" style="111" customWidth="1"/>
    <col min="11998" max="11998" width="18.85546875" style="111" customWidth="1"/>
    <col min="11999" max="11999" width="11.140625" style="111" customWidth="1"/>
    <col min="12000" max="12000" width="20.140625" style="111" customWidth="1"/>
    <col min="12001" max="12001" width="27.85546875" style="111" customWidth="1"/>
    <col min="12002" max="12002" width="17.5703125" style="111" customWidth="1"/>
    <col min="12003" max="12004" width="8.5703125" style="111" customWidth="1"/>
    <col min="12005" max="12005" width="16.28515625" style="111" customWidth="1"/>
    <col min="12006" max="12006" width="15" style="111" customWidth="1"/>
    <col min="12007" max="12007" width="17.5703125" style="111" customWidth="1"/>
    <col min="12008" max="12008" width="12.42578125" style="111" customWidth="1"/>
    <col min="12009" max="12009" width="15" style="111" customWidth="1"/>
    <col min="12010" max="12010" width="12.42578125" style="111" customWidth="1"/>
    <col min="12011" max="12011" width="6" style="111" customWidth="1"/>
    <col min="12012" max="12012" width="22.7109375" style="111" customWidth="1"/>
    <col min="12013" max="12013" width="31.7109375" style="111" customWidth="1"/>
    <col min="12014" max="12014" width="13.7109375" style="111" customWidth="1"/>
    <col min="12015" max="12015" width="16.28515625" style="111" customWidth="1"/>
    <col min="12016" max="12016" width="22.7109375" style="111" customWidth="1"/>
    <col min="12017" max="12017" width="21.42578125" style="111" customWidth="1"/>
    <col min="12018" max="12018" width="17.5703125" style="111" customWidth="1"/>
    <col min="12019" max="12019" width="16.28515625" style="111" customWidth="1"/>
    <col min="12020" max="12020" width="13.7109375" style="111" customWidth="1"/>
    <col min="12021" max="12021" width="8.5703125" style="111" customWidth="1"/>
    <col min="12022" max="12022" width="15" style="111" customWidth="1"/>
    <col min="12023" max="12023" width="17.5703125" style="111" customWidth="1"/>
    <col min="12024" max="12024" width="26.5703125" style="111" customWidth="1"/>
    <col min="12025" max="12025" width="25.28515625" style="111" customWidth="1"/>
    <col min="12026" max="12027" width="17.5703125" style="111" customWidth="1"/>
    <col min="12028" max="12028" width="12.42578125" style="111" customWidth="1"/>
    <col min="12029" max="12029" width="17.5703125" style="111" customWidth="1"/>
    <col min="12030" max="12030" width="12.42578125" style="111" customWidth="1"/>
    <col min="12031" max="12031" width="15" style="111" customWidth="1"/>
    <col min="12032" max="12032" width="16.28515625" style="111" customWidth="1"/>
    <col min="12033" max="12034" width="17.5703125" style="111" customWidth="1"/>
    <col min="12035" max="12035" width="27.85546875" style="111" customWidth="1"/>
    <col min="12036" max="12036" width="13.7109375" style="111" customWidth="1"/>
    <col min="12037" max="12038" width="17.5703125" style="111" customWidth="1"/>
    <col min="12039" max="12039" width="15" style="111" customWidth="1"/>
    <col min="12040" max="12041" width="12.42578125" style="111" customWidth="1"/>
    <col min="12042" max="12043" width="17.5703125" style="111" customWidth="1"/>
    <col min="12044" max="12044" width="22.7109375" style="111" customWidth="1"/>
    <col min="12045" max="12045" width="17.5703125" style="111" customWidth="1"/>
    <col min="12046" max="12046" width="15" style="111" customWidth="1"/>
    <col min="12047" max="12047" width="17.5703125" style="111" customWidth="1"/>
    <col min="12048" max="12048" width="12.42578125" style="111" customWidth="1"/>
    <col min="12049" max="12049" width="34.28515625" style="111" customWidth="1"/>
    <col min="12050" max="12050" width="29.140625" style="111" customWidth="1"/>
    <col min="12051" max="12052" width="18.85546875" style="111" customWidth="1"/>
    <col min="12053" max="12053" width="12.42578125" style="111" customWidth="1"/>
    <col min="12054" max="12054" width="20.140625" style="111" customWidth="1"/>
    <col min="12055" max="12055" width="16.28515625" style="111" customWidth="1"/>
    <col min="12056" max="12056" width="17.5703125" style="111" customWidth="1"/>
    <col min="12057" max="12238" width="12.42578125" style="111" customWidth="1"/>
    <col min="12239" max="12239" width="20.140625" style="111" customWidth="1"/>
    <col min="12240" max="12240" width="26.5703125" style="111" customWidth="1"/>
    <col min="12241" max="12241" width="29.140625" style="111" customWidth="1"/>
    <col min="12242" max="12243" width="13.7109375" style="111" customWidth="1"/>
    <col min="12244" max="12244" width="17.5703125" style="111" customWidth="1"/>
    <col min="12245" max="12245" width="12.42578125" style="111" customWidth="1"/>
    <col min="12246" max="12246" width="20.140625" style="111" customWidth="1"/>
    <col min="12247" max="12247" width="15" style="111" customWidth="1"/>
    <col min="12248" max="12248" width="12.42578125" style="111" customWidth="1"/>
    <col min="12249" max="12249" width="17.5703125" style="111" customWidth="1"/>
    <col min="12250" max="12250" width="15" style="111" customWidth="1"/>
    <col min="12251" max="12252" width="16.28515625" style="111" customWidth="1"/>
    <col min="12253" max="12253" width="15" style="111" customWidth="1"/>
    <col min="12254" max="12254" width="18.85546875" style="111" customWidth="1"/>
    <col min="12255" max="12255" width="11.140625" style="111" customWidth="1"/>
    <col min="12256" max="12256" width="20.140625" style="111" customWidth="1"/>
    <col min="12257" max="12257" width="27.85546875" style="111" customWidth="1"/>
    <col min="12258" max="12258" width="17.5703125" style="111" customWidth="1"/>
    <col min="12259" max="12260" width="8.5703125" style="111" customWidth="1"/>
    <col min="12261" max="12261" width="16.28515625" style="111" customWidth="1"/>
    <col min="12262" max="12262" width="15" style="111" customWidth="1"/>
    <col min="12263" max="12263" width="17.5703125" style="111" customWidth="1"/>
    <col min="12264" max="12264" width="12.42578125" style="111" customWidth="1"/>
    <col min="12265" max="12265" width="15" style="111" customWidth="1"/>
    <col min="12266" max="12266" width="12.42578125" style="111" customWidth="1"/>
    <col min="12267" max="12267" width="6" style="111" customWidth="1"/>
    <col min="12268" max="12268" width="22.7109375" style="111" customWidth="1"/>
    <col min="12269" max="12269" width="31.7109375" style="111" customWidth="1"/>
    <col min="12270" max="12270" width="13.7109375" style="111" customWidth="1"/>
    <col min="12271" max="12271" width="16.28515625" style="111" customWidth="1"/>
    <col min="12272" max="12272" width="22.7109375" style="111" customWidth="1"/>
    <col min="12273" max="12273" width="21.42578125" style="111" customWidth="1"/>
    <col min="12274" max="12274" width="17.5703125" style="111" customWidth="1"/>
    <col min="12275" max="12275" width="16.28515625" style="111" customWidth="1"/>
    <col min="12276" max="12276" width="13.7109375" style="111" customWidth="1"/>
    <col min="12277" max="12277" width="8.5703125" style="111" customWidth="1"/>
    <col min="12278" max="12278" width="15" style="111" customWidth="1"/>
    <col min="12279" max="12279" width="17.5703125" style="111" customWidth="1"/>
    <col min="12280" max="12280" width="26.5703125" style="111" customWidth="1"/>
    <col min="12281" max="12281" width="25.28515625" style="111" customWidth="1"/>
    <col min="12282" max="12283" width="17.5703125" style="111" customWidth="1"/>
    <col min="12284" max="12284" width="12.42578125" style="111" customWidth="1"/>
    <col min="12285" max="12285" width="17.5703125" style="111" customWidth="1"/>
    <col min="12286" max="12286" width="12.42578125" style="111" customWidth="1"/>
    <col min="12287" max="12287" width="15" style="111" customWidth="1"/>
    <col min="12288" max="12288" width="16.28515625" style="111" customWidth="1"/>
    <col min="12289" max="12290" width="17.5703125" style="111" customWidth="1"/>
    <col min="12291" max="12291" width="27.85546875" style="111" customWidth="1"/>
    <col min="12292" max="12292" width="13.7109375" style="111" customWidth="1"/>
    <col min="12293" max="12294" width="17.5703125" style="111" customWidth="1"/>
    <col min="12295" max="12295" width="15" style="111" customWidth="1"/>
    <col min="12296" max="12297" width="12.42578125" style="111" customWidth="1"/>
    <col min="12298" max="12299" width="17.5703125" style="111" customWidth="1"/>
    <col min="12300" max="12300" width="22.7109375" style="111" customWidth="1"/>
    <col min="12301" max="12301" width="17.5703125" style="111" customWidth="1"/>
    <col min="12302" max="12302" width="15" style="111" customWidth="1"/>
    <col min="12303" max="12303" width="17.5703125" style="111" customWidth="1"/>
    <col min="12304" max="12304" width="12.42578125" style="111" customWidth="1"/>
    <col min="12305" max="12305" width="34.28515625" style="111" customWidth="1"/>
    <col min="12306" max="12306" width="29.140625" style="111" customWidth="1"/>
    <col min="12307" max="12308" width="18.85546875" style="111" customWidth="1"/>
    <col min="12309" max="12309" width="12.42578125" style="111" customWidth="1"/>
    <col min="12310" max="12310" width="20.140625" style="111" customWidth="1"/>
    <col min="12311" max="12311" width="16.28515625" style="111" customWidth="1"/>
    <col min="12312" max="12312" width="17.5703125" style="111" customWidth="1"/>
    <col min="12313" max="12494" width="12.42578125" style="111" customWidth="1"/>
    <col min="12495" max="12495" width="20.140625" style="111" customWidth="1"/>
    <col min="12496" max="12496" width="26.5703125" style="111" customWidth="1"/>
    <col min="12497" max="12497" width="29.140625" style="111" customWidth="1"/>
    <col min="12498" max="12499" width="13.7109375" style="111" customWidth="1"/>
    <col min="12500" max="12500" width="17.5703125" style="111" customWidth="1"/>
    <col min="12501" max="12501" width="12.42578125" style="111" customWidth="1"/>
    <col min="12502" max="12502" width="20.140625" style="111" customWidth="1"/>
    <col min="12503" max="12503" width="15" style="111" customWidth="1"/>
    <col min="12504" max="12504" width="12.42578125" style="111" customWidth="1"/>
    <col min="12505" max="12505" width="17.5703125" style="111" customWidth="1"/>
    <col min="12506" max="12506" width="15" style="111" customWidth="1"/>
    <col min="12507" max="12508" width="16.28515625" style="111" customWidth="1"/>
    <col min="12509" max="12509" width="15" style="111" customWidth="1"/>
    <col min="12510" max="12510" width="18.85546875" style="111" customWidth="1"/>
    <col min="12511" max="12511" width="11.140625" style="111" customWidth="1"/>
    <col min="12512" max="12512" width="20.140625" style="111" customWidth="1"/>
    <col min="12513" max="12513" width="27.85546875" style="111" customWidth="1"/>
    <col min="12514" max="12514" width="17.5703125" style="111" customWidth="1"/>
    <col min="12515" max="12516" width="8.5703125" style="111" customWidth="1"/>
    <col min="12517" max="12517" width="16.28515625" style="111" customWidth="1"/>
    <col min="12518" max="12518" width="15" style="111" customWidth="1"/>
    <col min="12519" max="12519" width="17.5703125" style="111" customWidth="1"/>
    <col min="12520" max="12520" width="12.42578125" style="111" customWidth="1"/>
    <col min="12521" max="12521" width="15" style="111" customWidth="1"/>
    <col min="12522" max="12522" width="12.42578125" style="111" customWidth="1"/>
    <col min="12523" max="12523" width="6" style="111" customWidth="1"/>
    <col min="12524" max="12524" width="22.7109375" style="111" customWidth="1"/>
    <col min="12525" max="12525" width="31.7109375" style="111" customWidth="1"/>
    <col min="12526" max="12526" width="13.7109375" style="111" customWidth="1"/>
    <col min="12527" max="12527" width="16.28515625" style="111" customWidth="1"/>
    <col min="12528" max="12528" width="22.7109375" style="111" customWidth="1"/>
    <col min="12529" max="12529" width="21.42578125" style="111" customWidth="1"/>
    <col min="12530" max="12530" width="17.5703125" style="111" customWidth="1"/>
    <col min="12531" max="12531" width="16.28515625" style="111" customWidth="1"/>
    <col min="12532" max="12532" width="13.7109375" style="111" customWidth="1"/>
    <col min="12533" max="12533" width="8.5703125" style="111" customWidth="1"/>
    <col min="12534" max="12534" width="15" style="111" customWidth="1"/>
    <col min="12535" max="12535" width="17.5703125" style="111" customWidth="1"/>
    <col min="12536" max="12536" width="26.5703125" style="111" customWidth="1"/>
    <col min="12537" max="12537" width="25.28515625" style="111" customWidth="1"/>
    <col min="12538" max="12539" width="17.5703125" style="111" customWidth="1"/>
    <col min="12540" max="12540" width="12.42578125" style="111" customWidth="1"/>
    <col min="12541" max="12541" width="17.5703125" style="111" customWidth="1"/>
    <col min="12542" max="12542" width="12.42578125" style="111" customWidth="1"/>
    <col min="12543" max="12543" width="15" style="111" customWidth="1"/>
    <col min="12544" max="12544" width="16.28515625" style="111" customWidth="1"/>
    <col min="12545" max="12546" width="17.5703125" style="111" customWidth="1"/>
    <col min="12547" max="12547" width="27.85546875" style="111" customWidth="1"/>
    <col min="12548" max="12548" width="13.7109375" style="111" customWidth="1"/>
    <col min="12549" max="12550" width="17.5703125" style="111" customWidth="1"/>
    <col min="12551" max="12551" width="15" style="111" customWidth="1"/>
    <col min="12552" max="12553" width="12.42578125" style="111" customWidth="1"/>
    <col min="12554" max="12555" width="17.5703125" style="111" customWidth="1"/>
    <col min="12556" max="12556" width="22.7109375" style="111" customWidth="1"/>
    <col min="12557" max="12557" width="17.5703125" style="111" customWidth="1"/>
    <col min="12558" max="12558" width="15" style="111" customWidth="1"/>
    <col min="12559" max="12559" width="17.5703125" style="111" customWidth="1"/>
    <col min="12560" max="12560" width="12.42578125" style="111" customWidth="1"/>
    <col min="12561" max="12561" width="34.28515625" style="111" customWidth="1"/>
    <col min="12562" max="12562" width="29.140625" style="111" customWidth="1"/>
    <col min="12563" max="12564" width="18.85546875" style="111" customWidth="1"/>
    <col min="12565" max="12565" width="12.42578125" style="111" customWidth="1"/>
    <col min="12566" max="12566" width="20.140625" style="111" customWidth="1"/>
    <col min="12567" max="12567" width="16.28515625" style="111" customWidth="1"/>
    <col min="12568" max="12568" width="17.5703125" style="111" customWidth="1"/>
    <col min="12569" max="12750" width="12.42578125" style="111" customWidth="1"/>
    <col min="12751" max="12751" width="20.140625" style="111" customWidth="1"/>
    <col min="12752" max="12752" width="26.5703125" style="111" customWidth="1"/>
    <col min="12753" max="12753" width="29.140625" style="111" customWidth="1"/>
    <col min="12754" max="12755" width="13.7109375" style="111" customWidth="1"/>
    <col min="12756" max="12756" width="17.5703125" style="111" customWidth="1"/>
    <col min="12757" max="12757" width="12.42578125" style="111" customWidth="1"/>
    <col min="12758" max="12758" width="20.140625" style="111" customWidth="1"/>
    <col min="12759" max="12759" width="15" style="111" customWidth="1"/>
    <col min="12760" max="12760" width="12.42578125" style="111" customWidth="1"/>
    <col min="12761" max="12761" width="17.5703125" style="111" customWidth="1"/>
    <col min="12762" max="12762" width="15" style="111" customWidth="1"/>
    <col min="12763" max="12764" width="16.28515625" style="111" customWidth="1"/>
    <col min="12765" max="12765" width="15" style="111" customWidth="1"/>
    <col min="12766" max="12766" width="18.85546875" style="111" customWidth="1"/>
    <col min="12767" max="12767" width="11.140625" style="111" customWidth="1"/>
    <col min="12768" max="12768" width="20.140625" style="111" customWidth="1"/>
    <col min="12769" max="12769" width="27.85546875" style="111" customWidth="1"/>
    <col min="12770" max="12770" width="17.5703125" style="111" customWidth="1"/>
    <col min="12771" max="12772" width="8.5703125" style="111" customWidth="1"/>
    <col min="12773" max="12773" width="16.28515625" style="111" customWidth="1"/>
    <col min="12774" max="12774" width="15" style="111" customWidth="1"/>
    <col min="12775" max="12775" width="17.5703125" style="111" customWidth="1"/>
    <col min="12776" max="12776" width="12.42578125" style="111" customWidth="1"/>
    <col min="12777" max="12777" width="15" style="111" customWidth="1"/>
    <col min="12778" max="12778" width="12.42578125" style="111" customWidth="1"/>
    <col min="12779" max="12779" width="6" style="111" customWidth="1"/>
    <col min="12780" max="12780" width="22.7109375" style="111" customWidth="1"/>
    <col min="12781" max="12781" width="31.7109375" style="111" customWidth="1"/>
    <col min="12782" max="12782" width="13.7109375" style="111" customWidth="1"/>
    <col min="12783" max="12783" width="16.28515625" style="111" customWidth="1"/>
    <col min="12784" max="12784" width="22.7109375" style="111" customWidth="1"/>
    <col min="12785" max="12785" width="21.42578125" style="111" customWidth="1"/>
    <col min="12786" max="12786" width="17.5703125" style="111" customWidth="1"/>
    <col min="12787" max="12787" width="16.28515625" style="111" customWidth="1"/>
    <col min="12788" max="12788" width="13.7109375" style="111" customWidth="1"/>
    <col min="12789" max="12789" width="8.5703125" style="111" customWidth="1"/>
    <col min="12790" max="12790" width="15" style="111" customWidth="1"/>
    <col min="12791" max="12791" width="17.5703125" style="111" customWidth="1"/>
    <col min="12792" max="12792" width="26.5703125" style="111" customWidth="1"/>
    <col min="12793" max="12793" width="25.28515625" style="111" customWidth="1"/>
    <col min="12794" max="12795" width="17.5703125" style="111" customWidth="1"/>
    <col min="12796" max="12796" width="12.42578125" style="111" customWidth="1"/>
    <col min="12797" max="12797" width="17.5703125" style="111" customWidth="1"/>
    <col min="12798" max="12798" width="12.42578125" style="111" customWidth="1"/>
    <col min="12799" max="12799" width="15" style="111" customWidth="1"/>
    <col min="12800" max="12800" width="16.28515625" style="111" customWidth="1"/>
    <col min="12801" max="12802" width="17.5703125" style="111" customWidth="1"/>
    <col min="12803" max="12803" width="27.85546875" style="111" customWidth="1"/>
    <col min="12804" max="12804" width="13.7109375" style="111" customWidth="1"/>
    <col min="12805" max="12806" width="17.5703125" style="111" customWidth="1"/>
    <col min="12807" max="12807" width="15" style="111" customWidth="1"/>
    <col min="12808" max="12809" width="12.42578125" style="111" customWidth="1"/>
    <col min="12810" max="12811" width="17.5703125" style="111" customWidth="1"/>
    <col min="12812" max="12812" width="22.7109375" style="111" customWidth="1"/>
    <col min="12813" max="12813" width="17.5703125" style="111" customWidth="1"/>
    <col min="12814" max="12814" width="15" style="111" customWidth="1"/>
    <col min="12815" max="12815" width="17.5703125" style="111" customWidth="1"/>
    <col min="12816" max="12816" width="12.42578125" style="111" customWidth="1"/>
    <col min="12817" max="12817" width="34.28515625" style="111" customWidth="1"/>
    <col min="12818" max="12818" width="29.140625" style="111" customWidth="1"/>
    <col min="12819" max="12820" width="18.85546875" style="111" customWidth="1"/>
    <col min="12821" max="12821" width="12.42578125" style="111" customWidth="1"/>
    <col min="12822" max="12822" width="20.140625" style="111" customWidth="1"/>
    <col min="12823" max="12823" width="16.28515625" style="111" customWidth="1"/>
    <col min="12824" max="12824" width="17.5703125" style="111" customWidth="1"/>
    <col min="12825" max="13006" width="12.42578125" style="111" customWidth="1"/>
    <col min="13007" max="13007" width="20.140625" style="111" customWidth="1"/>
    <col min="13008" max="13008" width="26.5703125" style="111" customWidth="1"/>
    <col min="13009" max="13009" width="29.140625" style="111" customWidth="1"/>
    <col min="13010" max="13011" width="13.7109375" style="111" customWidth="1"/>
    <col min="13012" max="13012" width="17.5703125" style="111" customWidth="1"/>
    <col min="13013" max="13013" width="12.42578125" style="111" customWidth="1"/>
    <col min="13014" max="13014" width="20.140625" style="111" customWidth="1"/>
    <col min="13015" max="13015" width="15" style="111" customWidth="1"/>
    <col min="13016" max="13016" width="12.42578125" style="111" customWidth="1"/>
    <col min="13017" max="13017" width="17.5703125" style="111" customWidth="1"/>
    <col min="13018" max="13018" width="15" style="111" customWidth="1"/>
    <col min="13019" max="13020" width="16.28515625" style="111" customWidth="1"/>
    <col min="13021" max="13021" width="15" style="111" customWidth="1"/>
    <col min="13022" max="13022" width="18.85546875" style="111" customWidth="1"/>
    <col min="13023" max="13023" width="11.140625" style="111" customWidth="1"/>
    <col min="13024" max="13024" width="20.140625" style="111" customWidth="1"/>
    <col min="13025" max="13025" width="27.85546875" style="111" customWidth="1"/>
    <col min="13026" max="13026" width="17.5703125" style="111" customWidth="1"/>
    <col min="13027" max="13028" width="8.5703125" style="111" customWidth="1"/>
    <col min="13029" max="13029" width="16.28515625" style="111" customWidth="1"/>
    <col min="13030" max="13030" width="15" style="111" customWidth="1"/>
    <col min="13031" max="13031" width="17.5703125" style="111" customWidth="1"/>
    <col min="13032" max="13032" width="12.42578125" style="111" customWidth="1"/>
    <col min="13033" max="13033" width="15" style="111" customWidth="1"/>
    <col min="13034" max="13034" width="12.42578125" style="111" customWidth="1"/>
    <col min="13035" max="13035" width="6" style="111" customWidth="1"/>
    <col min="13036" max="13036" width="22.7109375" style="111" customWidth="1"/>
    <col min="13037" max="13037" width="31.7109375" style="111" customWidth="1"/>
    <col min="13038" max="13038" width="13.7109375" style="111" customWidth="1"/>
    <col min="13039" max="13039" width="16.28515625" style="111" customWidth="1"/>
    <col min="13040" max="13040" width="22.7109375" style="111" customWidth="1"/>
    <col min="13041" max="13041" width="21.42578125" style="111" customWidth="1"/>
    <col min="13042" max="13042" width="17.5703125" style="111" customWidth="1"/>
    <col min="13043" max="13043" width="16.28515625" style="111" customWidth="1"/>
    <col min="13044" max="13044" width="13.7109375" style="111" customWidth="1"/>
    <col min="13045" max="13045" width="8.5703125" style="111" customWidth="1"/>
    <col min="13046" max="13046" width="15" style="111" customWidth="1"/>
    <col min="13047" max="13047" width="17.5703125" style="111" customWidth="1"/>
    <col min="13048" max="13048" width="26.5703125" style="111" customWidth="1"/>
    <col min="13049" max="13049" width="25.28515625" style="111" customWidth="1"/>
    <col min="13050" max="13051" width="17.5703125" style="111" customWidth="1"/>
    <col min="13052" max="13052" width="12.42578125" style="111" customWidth="1"/>
    <col min="13053" max="13053" width="17.5703125" style="111" customWidth="1"/>
    <col min="13054" max="13054" width="12.42578125" style="111" customWidth="1"/>
    <col min="13055" max="13055" width="15" style="111" customWidth="1"/>
    <col min="13056" max="13056" width="16.28515625" style="111" customWidth="1"/>
    <col min="13057" max="13058" width="17.5703125" style="111" customWidth="1"/>
    <col min="13059" max="13059" width="27.85546875" style="111" customWidth="1"/>
    <col min="13060" max="13060" width="13.7109375" style="111" customWidth="1"/>
    <col min="13061" max="13062" width="17.5703125" style="111" customWidth="1"/>
    <col min="13063" max="13063" width="15" style="111" customWidth="1"/>
    <col min="13064" max="13065" width="12.42578125" style="111" customWidth="1"/>
    <col min="13066" max="13067" width="17.5703125" style="111" customWidth="1"/>
    <col min="13068" max="13068" width="22.7109375" style="111" customWidth="1"/>
    <col min="13069" max="13069" width="17.5703125" style="111" customWidth="1"/>
    <col min="13070" max="13070" width="15" style="111" customWidth="1"/>
    <col min="13071" max="13071" width="17.5703125" style="111" customWidth="1"/>
    <col min="13072" max="13072" width="12.42578125" style="111" customWidth="1"/>
    <col min="13073" max="13073" width="34.28515625" style="111" customWidth="1"/>
    <col min="13074" max="13074" width="29.140625" style="111" customWidth="1"/>
    <col min="13075" max="13076" width="18.85546875" style="111" customWidth="1"/>
    <col min="13077" max="13077" width="12.42578125" style="111" customWidth="1"/>
    <col min="13078" max="13078" width="20.140625" style="111" customWidth="1"/>
    <col min="13079" max="13079" width="16.28515625" style="111" customWidth="1"/>
    <col min="13080" max="13080" width="17.5703125" style="111" customWidth="1"/>
    <col min="13081" max="13262" width="12.42578125" style="111" customWidth="1"/>
    <col min="13263" max="13263" width="20.140625" style="111" customWidth="1"/>
    <col min="13264" max="13264" width="26.5703125" style="111" customWidth="1"/>
    <col min="13265" max="13265" width="29.140625" style="111" customWidth="1"/>
    <col min="13266" max="13267" width="13.7109375" style="111" customWidth="1"/>
    <col min="13268" max="13268" width="17.5703125" style="111" customWidth="1"/>
    <col min="13269" max="13269" width="12.42578125" style="111" customWidth="1"/>
    <col min="13270" max="13270" width="20.140625" style="111" customWidth="1"/>
    <col min="13271" max="13271" width="15" style="111" customWidth="1"/>
    <col min="13272" max="13272" width="12.42578125" style="111" customWidth="1"/>
    <col min="13273" max="13273" width="17.5703125" style="111" customWidth="1"/>
    <col min="13274" max="13274" width="15" style="111" customWidth="1"/>
    <col min="13275" max="13276" width="16.28515625" style="111" customWidth="1"/>
    <col min="13277" max="13277" width="15" style="111" customWidth="1"/>
    <col min="13278" max="13278" width="18.85546875" style="111" customWidth="1"/>
    <col min="13279" max="13279" width="11.140625" style="111" customWidth="1"/>
    <col min="13280" max="13280" width="20.140625" style="111" customWidth="1"/>
    <col min="13281" max="13281" width="27.85546875" style="111" customWidth="1"/>
    <col min="13282" max="13282" width="17.5703125" style="111" customWidth="1"/>
    <col min="13283" max="13284" width="8.5703125" style="111" customWidth="1"/>
    <col min="13285" max="13285" width="16.28515625" style="111" customWidth="1"/>
    <col min="13286" max="13286" width="15" style="111" customWidth="1"/>
    <col min="13287" max="13287" width="17.5703125" style="111" customWidth="1"/>
    <col min="13288" max="13288" width="12.42578125" style="111" customWidth="1"/>
    <col min="13289" max="13289" width="15" style="111" customWidth="1"/>
    <col min="13290" max="13290" width="12.42578125" style="111" customWidth="1"/>
    <col min="13291" max="13291" width="6" style="111" customWidth="1"/>
    <col min="13292" max="13292" width="22.7109375" style="111" customWidth="1"/>
    <col min="13293" max="13293" width="31.7109375" style="111" customWidth="1"/>
    <col min="13294" max="13294" width="13.7109375" style="111" customWidth="1"/>
    <col min="13295" max="13295" width="16.28515625" style="111" customWidth="1"/>
    <col min="13296" max="13296" width="22.7109375" style="111" customWidth="1"/>
    <col min="13297" max="13297" width="21.42578125" style="111" customWidth="1"/>
    <col min="13298" max="13298" width="17.5703125" style="111" customWidth="1"/>
    <col min="13299" max="13299" width="16.28515625" style="111" customWidth="1"/>
    <col min="13300" max="13300" width="13.7109375" style="111" customWidth="1"/>
    <col min="13301" max="13301" width="8.5703125" style="111" customWidth="1"/>
    <col min="13302" max="13302" width="15" style="111" customWidth="1"/>
    <col min="13303" max="13303" width="17.5703125" style="111" customWidth="1"/>
    <col min="13304" max="13304" width="26.5703125" style="111" customWidth="1"/>
    <col min="13305" max="13305" width="25.28515625" style="111" customWidth="1"/>
    <col min="13306" max="13307" width="17.5703125" style="111" customWidth="1"/>
    <col min="13308" max="13308" width="12.42578125" style="111" customWidth="1"/>
    <col min="13309" max="13309" width="17.5703125" style="111" customWidth="1"/>
    <col min="13310" max="13310" width="12.42578125" style="111" customWidth="1"/>
    <col min="13311" max="13311" width="15" style="111" customWidth="1"/>
    <col min="13312" max="13312" width="16.28515625" style="111" customWidth="1"/>
    <col min="13313" max="13314" width="17.5703125" style="111" customWidth="1"/>
    <col min="13315" max="13315" width="27.85546875" style="111" customWidth="1"/>
    <col min="13316" max="13316" width="13.7109375" style="111" customWidth="1"/>
    <col min="13317" max="13318" width="17.5703125" style="111" customWidth="1"/>
    <col min="13319" max="13319" width="15" style="111" customWidth="1"/>
    <col min="13320" max="13321" width="12.42578125" style="111" customWidth="1"/>
    <col min="13322" max="13323" width="17.5703125" style="111" customWidth="1"/>
    <col min="13324" max="13324" width="22.7109375" style="111" customWidth="1"/>
    <col min="13325" max="13325" width="17.5703125" style="111" customWidth="1"/>
    <col min="13326" max="13326" width="15" style="111" customWidth="1"/>
    <col min="13327" max="13327" width="17.5703125" style="111" customWidth="1"/>
    <col min="13328" max="13328" width="12.42578125" style="111" customWidth="1"/>
    <col min="13329" max="13329" width="34.28515625" style="111" customWidth="1"/>
    <col min="13330" max="13330" width="29.140625" style="111" customWidth="1"/>
    <col min="13331" max="13332" width="18.85546875" style="111" customWidth="1"/>
    <col min="13333" max="13333" width="12.42578125" style="111" customWidth="1"/>
    <col min="13334" max="13334" width="20.140625" style="111" customWidth="1"/>
    <col min="13335" max="13335" width="16.28515625" style="111" customWidth="1"/>
    <col min="13336" max="13336" width="17.5703125" style="111" customWidth="1"/>
    <col min="13337" max="13518" width="12.42578125" style="111" customWidth="1"/>
    <col min="13519" max="13519" width="20.140625" style="111" customWidth="1"/>
    <col min="13520" max="13520" width="26.5703125" style="111" customWidth="1"/>
    <col min="13521" max="13521" width="29.140625" style="111" customWidth="1"/>
    <col min="13522" max="13523" width="13.7109375" style="111" customWidth="1"/>
    <col min="13524" max="13524" width="17.5703125" style="111" customWidth="1"/>
    <col min="13525" max="13525" width="12.42578125" style="111" customWidth="1"/>
    <col min="13526" max="13526" width="20.140625" style="111" customWidth="1"/>
    <col min="13527" max="13527" width="15" style="111" customWidth="1"/>
    <col min="13528" max="13528" width="12.42578125" style="111" customWidth="1"/>
    <col min="13529" max="13529" width="17.5703125" style="111" customWidth="1"/>
    <col min="13530" max="13530" width="15" style="111" customWidth="1"/>
    <col min="13531" max="13532" width="16.28515625" style="111" customWidth="1"/>
    <col min="13533" max="13533" width="15" style="111" customWidth="1"/>
    <col min="13534" max="13534" width="18.85546875" style="111" customWidth="1"/>
    <col min="13535" max="13535" width="11.140625" style="111" customWidth="1"/>
    <col min="13536" max="13536" width="20.140625" style="111" customWidth="1"/>
    <col min="13537" max="13537" width="27.85546875" style="111" customWidth="1"/>
    <col min="13538" max="13538" width="17.5703125" style="111" customWidth="1"/>
    <col min="13539" max="13540" width="8.5703125" style="111" customWidth="1"/>
    <col min="13541" max="13541" width="16.28515625" style="111" customWidth="1"/>
    <col min="13542" max="13542" width="15" style="111" customWidth="1"/>
    <col min="13543" max="13543" width="17.5703125" style="111" customWidth="1"/>
    <col min="13544" max="13544" width="12.42578125" style="111" customWidth="1"/>
    <col min="13545" max="13545" width="15" style="111" customWidth="1"/>
    <col min="13546" max="13546" width="12.42578125" style="111" customWidth="1"/>
    <col min="13547" max="13547" width="6" style="111" customWidth="1"/>
    <col min="13548" max="13548" width="22.7109375" style="111" customWidth="1"/>
    <col min="13549" max="13549" width="31.7109375" style="111" customWidth="1"/>
    <col min="13550" max="13550" width="13.7109375" style="111" customWidth="1"/>
    <col min="13551" max="13551" width="16.28515625" style="111" customWidth="1"/>
    <col min="13552" max="13552" width="22.7109375" style="111" customWidth="1"/>
    <col min="13553" max="13553" width="21.42578125" style="111" customWidth="1"/>
    <col min="13554" max="13554" width="17.5703125" style="111" customWidth="1"/>
    <col min="13555" max="13555" width="16.28515625" style="111" customWidth="1"/>
    <col min="13556" max="13556" width="13.7109375" style="111" customWidth="1"/>
    <col min="13557" max="13557" width="8.5703125" style="111" customWidth="1"/>
    <col min="13558" max="13558" width="15" style="111" customWidth="1"/>
    <col min="13559" max="13559" width="17.5703125" style="111" customWidth="1"/>
    <col min="13560" max="13560" width="26.5703125" style="111" customWidth="1"/>
    <col min="13561" max="13561" width="25.28515625" style="111" customWidth="1"/>
    <col min="13562" max="13563" width="17.5703125" style="111" customWidth="1"/>
    <col min="13564" max="13564" width="12.42578125" style="111" customWidth="1"/>
    <col min="13565" max="13565" width="17.5703125" style="111" customWidth="1"/>
    <col min="13566" max="13566" width="12.42578125" style="111" customWidth="1"/>
    <col min="13567" max="13567" width="15" style="111" customWidth="1"/>
    <col min="13568" max="13568" width="16.28515625" style="111" customWidth="1"/>
    <col min="13569" max="13570" width="17.5703125" style="111" customWidth="1"/>
    <col min="13571" max="13571" width="27.85546875" style="111" customWidth="1"/>
    <col min="13572" max="13572" width="13.7109375" style="111" customWidth="1"/>
    <col min="13573" max="13574" width="17.5703125" style="111" customWidth="1"/>
    <col min="13575" max="13575" width="15" style="111" customWidth="1"/>
    <col min="13576" max="13577" width="12.42578125" style="111" customWidth="1"/>
    <col min="13578" max="13579" width="17.5703125" style="111" customWidth="1"/>
    <col min="13580" max="13580" width="22.7109375" style="111" customWidth="1"/>
    <col min="13581" max="13581" width="17.5703125" style="111" customWidth="1"/>
    <col min="13582" max="13582" width="15" style="111" customWidth="1"/>
    <col min="13583" max="13583" width="17.5703125" style="111" customWidth="1"/>
    <col min="13584" max="13584" width="12.42578125" style="111" customWidth="1"/>
    <col min="13585" max="13585" width="34.28515625" style="111" customWidth="1"/>
    <col min="13586" max="13586" width="29.140625" style="111" customWidth="1"/>
    <col min="13587" max="13588" width="18.85546875" style="111" customWidth="1"/>
    <col min="13589" max="13589" width="12.42578125" style="111" customWidth="1"/>
    <col min="13590" max="13590" width="20.140625" style="111" customWidth="1"/>
    <col min="13591" max="13591" width="16.28515625" style="111" customWidth="1"/>
    <col min="13592" max="13592" width="17.5703125" style="111" customWidth="1"/>
    <col min="13593" max="13774" width="12.42578125" style="111" customWidth="1"/>
    <col min="13775" max="13775" width="20.140625" style="111" customWidth="1"/>
    <col min="13776" max="13776" width="26.5703125" style="111" customWidth="1"/>
    <col min="13777" max="13777" width="29.140625" style="111" customWidth="1"/>
    <col min="13778" max="13779" width="13.7109375" style="111" customWidth="1"/>
    <col min="13780" max="13780" width="17.5703125" style="111" customWidth="1"/>
    <col min="13781" max="13781" width="12.42578125" style="111" customWidth="1"/>
    <col min="13782" max="13782" width="20.140625" style="111" customWidth="1"/>
    <col min="13783" max="13783" width="15" style="111" customWidth="1"/>
    <col min="13784" max="13784" width="12.42578125" style="111" customWidth="1"/>
    <col min="13785" max="13785" width="17.5703125" style="111" customWidth="1"/>
    <col min="13786" max="13786" width="15" style="111" customWidth="1"/>
    <col min="13787" max="13788" width="16.28515625" style="111" customWidth="1"/>
    <col min="13789" max="13789" width="15" style="111" customWidth="1"/>
    <col min="13790" max="13790" width="18.85546875" style="111" customWidth="1"/>
    <col min="13791" max="13791" width="11.140625" style="111" customWidth="1"/>
    <col min="13792" max="13792" width="20.140625" style="111" customWidth="1"/>
    <col min="13793" max="13793" width="27.85546875" style="111" customWidth="1"/>
    <col min="13794" max="13794" width="17.5703125" style="111" customWidth="1"/>
    <col min="13795" max="13796" width="8.5703125" style="111" customWidth="1"/>
    <col min="13797" max="13797" width="16.28515625" style="111" customWidth="1"/>
    <col min="13798" max="13798" width="15" style="111" customWidth="1"/>
    <col min="13799" max="13799" width="17.5703125" style="111" customWidth="1"/>
    <col min="13800" max="13800" width="12.42578125" style="111" customWidth="1"/>
    <col min="13801" max="13801" width="15" style="111" customWidth="1"/>
    <col min="13802" max="13802" width="12.42578125" style="111" customWidth="1"/>
    <col min="13803" max="13803" width="6" style="111" customWidth="1"/>
    <col min="13804" max="13804" width="22.7109375" style="111" customWidth="1"/>
    <col min="13805" max="13805" width="31.7109375" style="111" customWidth="1"/>
    <col min="13806" max="13806" width="13.7109375" style="111" customWidth="1"/>
    <col min="13807" max="13807" width="16.28515625" style="111" customWidth="1"/>
    <col min="13808" max="13808" width="22.7109375" style="111" customWidth="1"/>
    <col min="13809" max="13809" width="21.42578125" style="111" customWidth="1"/>
    <col min="13810" max="13810" width="17.5703125" style="111" customWidth="1"/>
    <col min="13811" max="13811" width="16.28515625" style="111" customWidth="1"/>
    <col min="13812" max="13812" width="13.7109375" style="111" customWidth="1"/>
    <col min="13813" max="13813" width="8.5703125" style="111" customWidth="1"/>
    <col min="13814" max="13814" width="15" style="111" customWidth="1"/>
    <col min="13815" max="13815" width="17.5703125" style="111" customWidth="1"/>
    <col min="13816" max="13816" width="26.5703125" style="111" customWidth="1"/>
    <col min="13817" max="13817" width="25.28515625" style="111" customWidth="1"/>
    <col min="13818" max="13819" width="17.5703125" style="111" customWidth="1"/>
    <col min="13820" max="13820" width="12.42578125" style="111" customWidth="1"/>
    <col min="13821" max="13821" width="17.5703125" style="111" customWidth="1"/>
    <col min="13822" max="13822" width="12.42578125" style="111" customWidth="1"/>
    <col min="13823" max="13823" width="15" style="111" customWidth="1"/>
    <col min="13824" max="13824" width="16.28515625" style="111" customWidth="1"/>
    <col min="13825" max="13826" width="17.5703125" style="111" customWidth="1"/>
    <col min="13827" max="13827" width="27.85546875" style="111" customWidth="1"/>
    <col min="13828" max="13828" width="13.7109375" style="111" customWidth="1"/>
    <col min="13829" max="13830" width="17.5703125" style="111" customWidth="1"/>
    <col min="13831" max="13831" width="15" style="111" customWidth="1"/>
    <col min="13832" max="13833" width="12.42578125" style="111" customWidth="1"/>
    <col min="13834" max="13835" width="17.5703125" style="111" customWidth="1"/>
    <col min="13836" max="13836" width="22.7109375" style="111" customWidth="1"/>
    <col min="13837" max="13837" width="17.5703125" style="111" customWidth="1"/>
    <col min="13838" max="13838" width="15" style="111" customWidth="1"/>
    <col min="13839" max="13839" width="17.5703125" style="111" customWidth="1"/>
    <col min="13840" max="13840" width="12.42578125" style="111" customWidth="1"/>
    <col min="13841" max="13841" width="34.28515625" style="111" customWidth="1"/>
    <col min="13842" max="13842" width="29.140625" style="111" customWidth="1"/>
    <col min="13843" max="13844" width="18.85546875" style="111" customWidth="1"/>
    <col min="13845" max="13845" width="12.42578125" style="111" customWidth="1"/>
    <col min="13846" max="13846" width="20.140625" style="111" customWidth="1"/>
    <col min="13847" max="13847" width="16.28515625" style="111" customWidth="1"/>
    <col min="13848" max="13848" width="17.5703125" style="111" customWidth="1"/>
    <col min="13849" max="14030" width="12.42578125" style="111" customWidth="1"/>
    <col min="14031" max="14031" width="20.140625" style="111" customWidth="1"/>
    <col min="14032" max="14032" width="26.5703125" style="111" customWidth="1"/>
    <col min="14033" max="14033" width="29.140625" style="111" customWidth="1"/>
    <col min="14034" max="14035" width="13.7109375" style="111" customWidth="1"/>
    <col min="14036" max="14036" width="17.5703125" style="111" customWidth="1"/>
    <col min="14037" max="14037" width="12.42578125" style="111" customWidth="1"/>
    <col min="14038" max="14038" width="20.140625" style="111" customWidth="1"/>
    <col min="14039" max="14039" width="15" style="111" customWidth="1"/>
    <col min="14040" max="14040" width="12.42578125" style="111" customWidth="1"/>
    <col min="14041" max="14041" width="17.5703125" style="111" customWidth="1"/>
    <col min="14042" max="14042" width="15" style="111" customWidth="1"/>
    <col min="14043" max="14044" width="16.28515625" style="111" customWidth="1"/>
    <col min="14045" max="14045" width="15" style="111" customWidth="1"/>
    <col min="14046" max="14046" width="18.85546875" style="111" customWidth="1"/>
    <col min="14047" max="14047" width="11.140625" style="111" customWidth="1"/>
    <col min="14048" max="14048" width="20.140625" style="111" customWidth="1"/>
    <col min="14049" max="14049" width="27.85546875" style="111" customWidth="1"/>
    <col min="14050" max="14050" width="17.5703125" style="111" customWidth="1"/>
    <col min="14051" max="14052" width="8.5703125" style="111" customWidth="1"/>
    <col min="14053" max="14053" width="16.28515625" style="111" customWidth="1"/>
    <col min="14054" max="14054" width="15" style="111" customWidth="1"/>
    <col min="14055" max="14055" width="17.5703125" style="111" customWidth="1"/>
    <col min="14056" max="14056" width="12.42578125" style="111" customWidth="1"/>
    <col min="14057" max="14057" width="15" style="111" customWidth="1"/>
    <col min="14058" max="14058" width="12.42578125" style="111" customWidth="1"/>
    <col min="14059" max="14059" width="6" style="111" customWidth="1"/>
    <col min="14060" max="14060" width="22.7109375" style="111" customWidth="1"/>
    <col min="14061" max="14061" width="31.7109375" style="111" customWidth="1"/>
    <col min="14062" max="14062" width="13.7109375" style="111" customWidth="1"/>
    <col min="14063" max="14063" width="16.28515625" style="111" customWidth="1"/>
    <col min="14064" max="14064" width="22.7109375" style="111" customWidth="1"/>
    <col min="14065" max="14065" width="21.42578125" style="111" customWidth="1"/>
    <col min="14066" max="14066" width="17.5703125" style="111" customWidth="1"/>
    <col min="14067" max="14067" width="16.28515625" style="111" customWidth="1"/>
    <col min="14068" max="14068" width="13.7109375" style="111" customWidth="1"/>
    <col min="14069" max="14069" width="8.5703125" style="111" customWidth="1"/>
    <col min="14070" max="14070" width="15" style="111" customWidth="1"/>
    <col min="14071" max="14071" width="17.5703125" style="111" customWidth="1"/>
    <col min="14072" max="14072" width="26.5703125" style="111" customWidth="1"/>
    <col min="14073" max="14073" width="25.28515625" style="111" customWidth="1"/>
    <col min="14074" max="14075" width="17.5703125" style="111" customWidth="1"/>
    <col min="14076" max="14076" width="12.42578125" style="111" customWidth="1"/>
    <col min="14077" max="14077" width="17.5703125" style="111" customWidth="1"/>
    <col min="14078" max="14078" width="12.42578125" style="111" customWidth="1"/>
    <col min="14079" max="14079" width="15" style="111" customWidth="1"/>
    <col min="14080" max="14080" width="16.28515625" style="111" customWidth="1"/>
    <col min="14081" max="14082" width="17.5703125" style="111" customWidth="1"/>
    <col min="14083" max="14083" width="27.85546875" style="111" customWidth="1"/>
    <col min="14084" max="14084" width="13.7109375" style="111" customWidth="1"/>
    <col min="14085" max="14086" width="17.5703125" style="111" customWidth="1"/>
    <col min="14087" max="14087" width="15" style="111" customWidth="1"/>
    <col min="14088" max="14089" width="12.42578125" style="111" customWidth="1"/>
    <col min="14090" max="14091" width="17.5703125" style="111" customWidth="1"/>
    <col min="14092" max="14092" width="22.7109375" style="111" customWidth="1"/>
    <col min="14093" max="14093" width="17.5703125" style="111" customWidth="1"/>
    <col min="14094" max="14094" width="15" style="111" customWidth="1"/>
    <col min="14095" max="14095" width="17.5703125" style="111" customWidth="1"/>
    <col min="14096" max="14096" width="12.42578125" style="111" customWidth="1"/>
    <col min="14097" max="14097" width="34.28515625" style="111" customWidth="1"/>
    <col min="14098" max="14098" width="29.140625" style="111" customWidth="1"/>
    <col min="14099" max="14100" width="18.85546875" style="111" customWidth="1"/>
    <col min="14101" max="14101" width="12.42578125" style="111" customWidth="1"/>
    <col min="14102" max="14102" width="20.140625" style="111" customWidth="1"/>
    <col min="14103" max="14103" width="16.28515625" style="111" customWidth="1"/>
    <col min="14104" max="14104" width="17.5703125" style="111" customWidth="1"/>
    <col min="14105" max="14286" width="12.42578125" style="111" customWidth="1"/>
    <col min="14287" max="14287" width="20.140625" style="111" customWidth="1"/>
    <col min="14288" max="14288" width="26.5703125" style="111" customWidth="1"/>
    <col min="14289" max="14289" width="29.140625" style="111" customWidth="1"/>
    <col min="14290" max="14291" width="13.7109375" style="111" customWidth="1"/>
    <col min="14292" max="14292" width="17.5703125" style="111" customWidth="1"/>
    <col min="14293" max="14293" width="12.42578125" style="111" customWidth="1"/>
    <col min="14294" max="14294" width="20.140625" style="111" customWidth="1"/>
    <col min="14295" max="14295" width="15" style="111" customWidth="1"/>
    <col min="14296" max="14296" width="12.42578125" style="111" customWidth="1"/>
    <col min="14297" max="14297" width="17.5703125" style="111" customWidth="1"/>
    <col min="14298" max="14298" width="15" style="111" customWidth="1"/>
    <col min="14299" max="14300" width="16.28515625" style="111" customWidth="1"/>
    <col min="14301" max="14301" width="15" style="111" customWidth="1"/>
    <col min="14302" max="14302" width="18.85546875" style="111" customWidth="1"/>
    <col min="14303" max="14303" width="11.140625" style="111" customWidth="1"/>
    <col min="14304" max="14304" width="20.140625" style="111" customWidth="1"/>
    <col min="14305" max="14305" width="27.85546875" style="111" customWidth="1"/>
    <col min="14306" max="14306" width="17.5703125" style="111" customWidth="1"/>
    <col min="14307" max="14308" width="8.5703125" style="111" customWidth="1"/>
    <col min="14309" max="14309" width="16.28515625" style="111" customWidth="1"/>
    <col min="14310" max="14310" width="15" style="111" customWidth="1"/>
    <col min="14311" max="14311" width="17.5703125" style="111" customWidth="1"/>
    <col min="14312" max="14312" width="12.42578125" style="111" customWidth="1"/>
    <col min="14313" max="14313" width="15" style="111" customWidth="1"/>
    <col min="14314" max="14314" width="12.42578125" style="111" customWidth="1"/>
    <col min="14315" max="14315" width="6" style="111" customWidth="1"/>
    <col min="14316" max="14316" width="22.7109375" style="111" customWidth="1"/>
    <col min="14317" max="14317" width="31.7109375" style="111" customWidth="1"/>
    <col min="14318" max="14318" width="13.7109375" style="111" customWidth="1"/>
    <col min="14319" max="14319" width="16.28515625" style="111" customWidth="1"/>
    <col min="14320" max="14320" width="22.7109375" style="111" customWidth="1"/>
    <col min="14321" max="14321" width="21.42578125" style="111" customWidth="1"/>
    <col min="14322" max="14322" width="17.5703125" style="111" customWidth="1"/>
    <col min="14323" max="14323" width="16.28515625" style="111" customWidth="1"/>
    <col min="14324" max="14324" width="13.7109375" style="111" customWidth="1"/>
    <col min="14325" max="14325" width="8.5703125" style="111" customWidth="1"/>
    <col min="14326" max="14326" width="15" style="111" customWidth="1"/>
    <col min="14327" max="14327" width="17.5703125" style="111" customWidth="1"/>
    <col min="14328" max="14328" width="26.5703125" style="111" customWidth="1"/>
    <col min="14329" max="14329" width="25.28515625" style="111" customWidth="1"/>
    <col min="14330" max="14331" width="17.5703125" style="111" customWidth="1"/>
    <col min="14332" max="14332" width="12.42578125" style="111" customWidth="1"/>
    <col min="14333" max="14333" width="17.5703125" style="111" customWidth="1"/>
    <col min="14334" max="14334" width="12.42578125" style="111" customWidth="1"/>
    <col min="14335" max="14335" width="15" style="111" customWidth="1"/>
    <col min="14336" max="14336" width="16.28515625" style="111" customWidth="1"/>
    <col min="14337" max="14338" width="17.5703125" style="111" customWidth="1"/>
    <col min="14339" max="14339" width="27.85546875" style="111" customWidth="1"/>
    <col min="14340" max="14340" width="13.7109375" style="111" customWidth="1"/>
    <col min="14341" max="14342" width="17.5703125" style="111" customWidth="1"/>
    <col min="14343" max="14343" width="15" style="111" customWidth="1"/>
    <col min="14344" max="14345" width="12.42578125" style="111" customWidth="1"/>
    <col min="14346" max="14347" width="17.5703125" style="111" customWidth="1"/>
    <col min="14348" max="14348" width="22.7109375" style="111" customWidth="1"/>
    <col min="14349" max="14349" width="17.5703125" style="111" customWidth="1"/>
    <col min="14350" max="14350" width="15" style="111" customWidth="1"/>
    <col min="14351" max="14351" width="17.5703125" style="111" customWidth="1"/>
    <col min="14352" max="14352" width="12.42578125" style="111" customWidth="1"/>
    <col min="14353" max="14353" width="34.28515625" style="111" customWidth="1"/>
    <col min="14354" max="14354" width="29.140625" style="111" customWidth="1"/>
    <col min="14355" max="14356" width="18.85546875" style="111" customWidth="1"/>
    <col min="14357" max="14357" width="12.42578125" style="111" customWidth="1"/>
    <col min="14358" max="14358" width="20.140625" style="111" customWidth="1"/>
    <col min="14359" max="14359" width="16.28515625" style="111" customWidth="1"/>
    <col min="14360" max="14360" width="17.5703125" style="111" customWidth="1"/>
    <col min="14361" max="14542" width="12.42578125" style="111" customWidth="1"/>
    <col min="14543" max="14543" width="20.140625" style="111" customWidth="1"/>
    <col min="14544" max="14544" width="26.5703125" style="111" customWidth="1"/>
    <col min="14545" max="14545" width="29.140625" style="111" customWidth="1"/>
    <col min="14546" max="14547" width="13.7109375" style="111" customWidth="1"/>
    <col min="14548" max="14548" width="17.5703125" style="111" customWidth="1"/>
    <col min="14549" max="14549" width="12.42578125" style="111" customWidth="1"/>
    <col min="14550" max="14550" width="20.140625" style="111" customWidth="1"/>
    <col min="14551" max="14551" width="15" style="111" customWidth="1"/>
    <col min="14552" max="14552" width="12.42578125" style="111" customWidth="1"/>
    <col min="14553" max="14553" width="17.5703125" style="111" customWidth="1"/>
    <col min="14554" max="14554" width="15" style="111" customWidth="1"/>
    <col min="14555" max="14556" width="16.28515625" style="111" customWidth="1"/>
    <col min="14557" max="14557" width="15" style="111" customWidth="1"/>
    <col min="14558" max="14558" width="18.85546875" style="111" customWidth="1"/>
    <col min="14559" max="14559" width="11.140625" style="111" customWidth="1"/>
    <col min="14560" max="14560" width="20.140625" style="111" customWidth="1"/>
    <col min="14561" max="14561" width="27.85546875" style="111" customWidth="1"/>
    <col min="14562" max="14562" width="17.5703125" style="111" customWidth="1"/>
    <col min="14563" max="14564" width="8.5703125" style="111" customWidth="1"/>
    <col min="14565" max="14565" width="16.28515625" style="111" customWidth="1"/>
    <col min="14566" max="14566" width="15" style="111" customWidth="1"/>
    <col min="14567" max="14567" width="17.5703125" style="111" customWidth="1"/>
    <col min="14568" max="14568" width="12.42578125" style="111" customWidth="1"/>
    <col min="14569" max="14569" width="15" style="111" customWidth="1"/>
    <col min="14570" max="14570" width="12.42578125" style="111" customWidth="1"/>
    <col min="14571" max="14571" width="6" style="111" customWidth="1"/>
    <col min="14572" max="14572" width="22.7109375" style="111" customWidth="1"/>
    <col min="14573" max="14573" width="31.7109375" style="111" customWidth="1"/>
    <col min="14574" max="14574" width="13.7109375" style="111" customWidth="1"/>
    <col min="14575" max="14575" width="16.28515625" style="111" customWidth="1"/>
    <col min="14576" max="14576" width="22.7109375" style="111" customWidth="1"/>
    <col min="14577" max="14577" width="21.42578125" style="111" customWidth="1"/>
    <col min="14578" max="14578" width="17.5703125" style="111" customWidth="1"/>
    <col min="14579" max="14579" width="16.28515625" style="111" customWidth="1"/>
    <col min="14580" max="14580" width="13.7109375" style="111" customWidth="1"/>
    <col min="14581" max="14581" width="8.5703125" style="111" customWidth="1"/>
    <col min="14582" max="14582" width="15" style="111" customWidth="1"/>
    <col min="14583" max="14583" width="17.5703125" style="111" customWidth="1"/>
    <col min="14584" max="14584" width="26.5703125" style="111" customWidth="1"/>
    <col min="14585" max="14585" width="25.28515625" style="111" customWidth="1"/>
    <col min="14586" max="14587" width="17.5703125" style="111" customWidth="1"/>
    <col min="14588" max="14588" width="12.42578125" style="111" customWidth="1"/>
    <col min="14589" max="14589" width="17.5703125" style="111" customWidth="1"/>
    <col min="14590" max="14590" width="12.42578125" style="111" customWidth="1"/>
    <col min="14591" max="14591" width="15" style="111" customWidth="1"/>
    <col min="14592" max="14592" width="16.28515625" style="111" customWidth="1"/>
    <col min="14593" max="14594" width="17.5703125" style="111" customWidth="1"/>
    <col min="14595" max="14595" width="27.85546875" style="111" customWidth="1"/>
    <col min="14596" max="14596" width="13.7109375" style="111" customWidth="1"/>
    <col min="14597" max="14598" width="17.5703125" style="111" customWidth="1"/>
    <col min="14599" max="14599" width="15" style="111" customWidth="1"/>
    <col min="14600" max="14601" width="12.42578125" style="111" customWidth="1"/>
    <col min="14602" max="14603" width="17.5703125" style="111" customWidth="1"/>
    <col min="14604" max="14604" width="22.7109375" style="111" customWidth="1"/>
    <col min="14605" max="14605" width="17.5703125" style="111" customWidth="1"/>
    <col min="14606" max="14606" width="15" style="111" customWidth="1"/>
    <col min="14607" max="14607" width="17.5703125" style="111" customWidth="1"/>
    <col min="14608" max="14608" width="12.42578125" style="111" customWidth="1"/>
    <col min="14609" max="14609" width="34.28515625" style="111" customWidth="1"/>
    <col min="14610" max="14610" width="29.140625" style="111" customWidth="1"/>
    <col min="14611" max="14612" width="18.85546875" style="111" customWidth="1"/>
    <col min="14613" max="14613" width="12.42578125" style="111" customWidth="1"/>
    <col min="14614" max="14614" width="20.140625" style="111" customWidth="1"/>
    <col min="14615" max="14615" width="16.28515625" style="111" customWidth="1"/>
    <col min="14616" max="14616" width="17.5703125" style="111" customWidth="1"/>
    <col min="14617" max="14798" width="12.42578125" style="111" customWidth="1"/>
    <col min="14799" max="14799" width="20.140625" style="111" customWidth="1"/>
    <col min="14800" max="14800" width="26.5703125" style="111" customWidth="1"/>
    <col min="14801" max="14801" width="29.140625" style="111" customWidth="1"/>
    <col min="14802" max="14803" width="13.7109375" style="111" customWidth="1"/>
    <col min="14804" max="14804" width="17.5703125" style="111" customWidth="1"/>
    <col min="14805" max="14805" width="12.42578125" style="111" customWidth="1"/>
    <col min="14806" max="14806" width="20.140625" style="111" customWidth="1"/>
    <col min="14807" max="14807" width="15" style="111" customWidth="1"/>
    <col min="14808" max="14808" width="12.42578125" style="111" customWidth="1"/>
    <col min="14809" max="14809" width="17.5703125" style="111" customWidth="1"/>
    <col min="14810" max="14810" width="15" style="111" customWidth="1"/>
    <col min="14811" max="14812" width="16.28515625" style="111" customWidth="1"/>
    <col min="14813" max="14813" width="15" style="111" customWidth="1"/>
    <col min="14814" max="14814" width="18.85546875" style="111" customWidth="1"/>
    <col min="14815" max="14815" width="11.140625" style="111" customWidth="1"/>
    <col min="14816" max="14816" width="20.140625" style="111" customWidth="1"/>
    <col min="14817" max="14817" width="27.85546875" style="111" customWidth="1"/>
    <col min="14818" max="14818" width="17.5703125" style="111" customWidth="1"/>
    <col min="14819" max="14820" width="8.5703125" style="111" customWidth="1"/>
    <col min="14821" max="14821" width="16.28515625" style="111" customWidth="1"/>
    <col min="14822" max="14822" width="15" style="111" customWidth="1"/>
    <col min="14823" max="14823" width="17.5703125" style="111" customWidth="1"/>
    <col min="14824" max="14824" width="12.42578125" style="111" customWidth="1"/>
    <col min="14825" max="14825" width="15" style="111" customWidth="1"/>
    <col min="14826" max="14826" width="12.42578125" style="111" customWidth="1"/>
    <col min="14827" max="14827" width="6" style="111" customWidth="1"/>
    <col min="14828" max="14828" width="22.7109375" style="111" customWidth="1"/>
    <col min="14829" max="14829" width="31.7109375" style="111" customWidth="1"/>
    <col min="14830" max="14830" width="13.7109375" style="111" customWidth="1"/>
    <col min="14831" max="14831" width="16.28515625" style="111" customWidth="1"/>
    <col min="14832" max="14832" width="22.7109375" style="111" customWidth="1"/>
    <col min="14833" max="14833" width="21.42578125" style="111" customWidth="1"/>
    <col min="14834" max="14834" width="17.5703125" style="111" customWidth="1"/>
    <col min="14835" max="14835" width="16.28515625" style="111" customWidth="1"/>
    <col min="14836" max="14836" width="13.7109375" style="111" customWidth="1"/>
    <col min="14837" max="14837" width="8.5703125" style="111" customWidth="1"/>
    <col min="14838" max="14838" width="15" style="111" customWidth="1"/>
    <col min="14839" max="14839" width="17.5703125" style="111" customWidth="1"/>
    <col min="14840" max="14840" width="26.5703125" style="111" customWidth="1"/>
    <col min="14841" max="14841" width="25.28515625" style="111" customWidth="1"/>
    <col min="14842" max="14843" width="17.5703125" style="111" customWidth="1"/>
    <col min="14844" max="14844" width="12.42578125" style="111" customWidth="1"/>
    <col min="14845" max="14845" width="17.5703125" style="111" customWidth="1"/>
    <col min="14846" max="14846" width="12.42578125" style="111" customWidth="1"/>
    <col min="14847" max="14847" width="15" style="111" customWidth="1"/>
    <col min="14848" max="14848" width="16.28515625" style="111" customWidth="1"/>
    <col min="14849" max="14850" width="17.5703125" style="111" customWidth="1"/>
    <col min="14851" max="14851" width="27.85546875" style="111" customWidth="1"/>
    <col min="14852" max="14852" width="13.7109375" style="111" customWidth="1"/>
    <col min="14853" max="14854" width="17.5703125" style="111" customWidth="1"/>
    <col min="14855" max="14855" width="15" style="111" customWidth="1"/>
    <col min="14856" max="14857" width="12.42578125" style="111" customWidth="1"/>
    <col min="14858" max="14859" width="17.5703125" style="111" customWidth="1"/>
    <col min="14860" max="14860" width="22.7109375" style="111" customWidth="1"/>
    <col min="14861" max="14861" width="17.5703125" style="111" customWidth="1"/>
    <col min="14862" max="14862" width="15" style="111" customWidth="1"/>
    <col min="14863" max="14863" width="17.5703125" style="111" customWidth="1"/>
    <col min="14864" max="14864" width="12.42578125" style="111" customWidth="1"/>
    <col min="14865" max="14865" width="34.28515625" style="111" customWidth="1"/>
    <col min="14866" max="14866" width="29.140625" style="111" customWidth="1"/>
    <col min="14867" max="14868" width="18.85546875" style="111" customWidth="1"/>
    <col min="14869" max="14869" width="12.42578125" style="111" customWidth="1"/>
    <col min="14870" max="14870" width="20.140625" style="111" customWidth="1"/>
    <col min="14871" max="14871" width="16.28515625" style="111" customWidth="1"/>
    <col min="14872" max="14872" width="17.5703125" style="111" customWidth="1"/>
    <col min="14873" max="15054" width="12.42578125" style="111" customWidth="1"/>
    <col min="15055" max="15055" width="20.140625" style="111" customWidth="1"/>
    <col min="15056" max="15056" width="26.5703125" style="111" customWidth="1"/>
    <col min="15057" max="15057" width="29.140625" style="111" customWidth="1"/>
    <col min="15058" max="15059" width="13.7109375" style="111" customWidth="1"/>
    <col min="15060" max="15060" width="17.5703125" style="111" customWidth="1"/>
    <col min="15061" max="15061" width="12.42578125" style="111" customWidth="1"/>
    <col min="15062" max="15062" width="20.140625" style="111" customWidth="1"/>
    <col min="15063" max="15063" width="15" style="111" customWidth="1"/>
    <col min="15064" max="15064" width="12.42578125" style="111" customWidth="1"/>
    <col min="15065" max="15065" width="17.5703125" style="111" customWidth="1"/>
    <col min="15066" max="15066" width="15" style="111" customWidth="1"/>
    <col min="15067" max="15068" width="16.28515625" style="111" customWidth="1"/>
    <col min="15069" max="15069" width="15" style="111" customWidth="1"/>
    <col min="15070" max="15070" width="18.85546875" style="111" customWidth="1"/>
    <col min="15071" max="15071" width="11.140625" style="111" customWidth="1"/>
    <col min="15072" max="15072" width="20.140625" style="111" customWidth="1"/>
    <col min="15073" max="15073" width="27.85546875" style="111" customWidth="1"/>
    <col min="15074" max="15074" width="17.5703125" style="111" customWidth="1"/>
    <col min="15075" max="15076" width="8.5703125" style="111" customWidth="1"/>
    <col min="15077" max="15077" width="16.28515625" style="111" customWidth="1"/>
    <col min="15078" max="15078" width="15" style="111" customWidth="1"/>
    <col min="15079" max="15079" width="17.5703125" style="111" customWidth="1"/>
    <col min="15080" max="15080" width="12.42578125" style="111" customWidth="1"/>
    <col min="15081" max="15081" width="15" style="111" customWidth="1"/>
    <col min="15082" max="15082" width="12.42578125" style="111" customWidth="1"/>
    <col min="15083" max="15083" width="6" style="111" customWidth="1"/>
    <col min="15084" max="15084" width="22.7109375" style="111" customWidth="1"/>
    <col min="15085" max="15085" width="31.7109375" style="111" customWidth="1"/>
    <col min="15086" max="15086" width="13.7109375" style="111" customWidth="1"/>
    <col min="15087" max="15087" width="16.28515625" style="111" customWidth="1"/>
    <col min="15088" max="15088" width="22.7109375" style="111" customWidth="1"/>
    <col min="15089" max="15089" width="21.42578125" style="111" customWidth="1"/>
    <col min="15090" max="15090" width="17.5703125" style="111" customWidth="1"/>
    <col min="15091" max="15091" width="16.28515625" style="111" customWidth="1"/>
    <col min="15092" max="15092" width="13.7109375" style="111" customWidth="1"/>
    <col min="15093" max="15093" width="8.5703125" style="111" customWidth="1"/>
    <col min="15094" max="15094" width="15" style="111" customWidth="1"/>
    <col min="15095" max="15095" width="17.5703125" style="111" customWidth="1"/>
    <col min="15096" max="15096" width="26.5703125" style="111" customWidth="1"/>
    <col min="15097" max="15097" width="25.28515625" style="111" customWidth="1"/>
    <col min="15098" max="15099" width="17.5703125" style="111" customWidth="1"/>
    <col min="15100" max="15100" width="12.42578125" style="111" customWidth="1"/>
    <col min="15101" max="15101" width="17.5703125" style="111" customWidth="1"/>
    <col min="15102" max="15102" width="12.42578125" style="111" customWidth="1"/>
    <col min="15103" max="15103" width="15" style="111" customWidth="1"/>
    <col min="15104" max="15104" width="16.28515625" style="111" customWidth="1"/>
    <col min="15105" max="15106" width="17.5703125" style="111" customWidth="1"/>
    <col min="15107" max="15107" width="27.85546875" style="111" customWidth="1"/>
    <col min="15108" max="15108" width="13.7109375" style="111" customWidth="1"/>
    <col min="15109" max="15110" width="17.5703125" style="111" customWidth="1"/>
    <col min="15111" max="15111" width="15" style="111" customWidth="1"/>
    <col min="15112" max="15113" width="12.42578125" style="111" customWidth="1"/>
    <col min="15114" max="15115" width="17.5703125" style="111" customWidth="1"/>
    <col min="15116" max="15116" width="22.7109375" style="111" customWidth="1"/>
    <col min="15117" max="15117" width="17.5703125" style="111" customWidth="1"/>
    <col min="15118" max="15118" width="15" style="111" customWidth="1"/>
    <col min="15119" max="15119" width="17.5703125" style="111" customWidth="1"/>
    <col min="15120" max="15120" width="12.42578125" style="111" customWidth="1"/>
    <col min="15121" max="15121" width="34.28515625" style="111" customWidth="1"/>
    <col min="15122" max="15122" width="29.140625" style="111" customWidth="1"/>
    <col min="15123" max="15124" width="18.85546875" style="111" customWidth="1"/>
    <col min="15125" max="15125" width="12.42578125" style="111" customWidth="1"/>
    <col min="15126" max="15126" width="20.140625" style="111" customWidth="1"/>
    <col min="15127" max="15127" width="16.28515625" style="111" customWidth="1"/>
    <col min="15128" max="15128" width="17.5703125" style="111" customWidth="1"/>
    <col min="15129" max="15310" width="12.42578125" style="111" customWidth="1"/>
    <col min="15311" max="15311" width="20.140625" style="111" customWidth="1"/>
    <col min="15312" max="15312" width="26.5703125" style="111" customWidth="1"/>
    <col min="15313" max="15313" width="29.140625" style="111" customWidth="1"/>
    <col min="15314" max="15315" width="13.7109375" style="111" customWidth="1"/>
    <col min="15316" max="15316" width="17.5703125" style="111" customWidth="1"/>
    <col min="15317" max="15317" width="12.42578125" style="111" customWidth="1"/>
    <col min="15318" max="15318" width="20.140625" style="111" customWidth="1"/>
    <col min="15319" max="15319" width="15" style="111" customWidth="1"/>
    <col min="15320" max="15320" width="12.42578125" style="111" customWidth="1"/>
    <col min="15321" max="15321" width="17.5703125" style="111" customWidth="1"/>
    <col min="15322" max="15322" width="15" style="111" customWidth="1"/>
    <col min="15323" max="15324" width="16.28515625" style="111" customWidth="1"/>
    <col min="15325" max="15325" width="15" style="111" customWidth="1"/>
    <col min="15326" max="15326" width="18.85546875" style="111" customWidth="1"/>
    <col min="15327" max="15327" width="11.140625" style="111" customWidth="1"/>
    <col min="15328" max="15328" width="20.140625" style="111" customWidth="1"/>
    <col min="15329" max="15329" width="27.85546875" style="111" customWidth="1"/>
    <col min="15330" max="15330" width="17.5703125" style="111" customWidth="1"/>
    <col min="15331" max="15332" width="8.5703125" style="111" customWidth="1"/>
    <col min="15333" max="15333" width="16.28515625" style="111" customWidth="1"/>
    <col min="15334" max="15334" width="15" style="111" customWidth="1"/>
    <col min="15335" max="15335" width="17.5703125" style="111" customWidth="1"/>
    <col min="15336" max="15336" width="12.42578125" style="111" customWidth="1"/>
    <col min="15337" max="15337" width="15" style="111" customWidth="1"/>
    <col min="15338" max="15338" width="12.42578125" style="111" customWidth="1"/>
    <col min="15339" max="15339" width="6" style="111" customWidth="1"/>
    <col min="15340" max="15340" width="22.7109375" style="111" customWidth="1"/>
    <col min="15341" max="15341" width="31.7109375" style="111" customWidth="1"/>
    <col min="15342" max="15342" width="13.7109375" style="111" customWidth="1"/>
    <col min="15343" max="15343" width="16.28515625" style="111" customWidth="1"/>
    <col min="15344" max="15344" width="22.7109375" style="111" customWidth="1"/>
    <col min="15345" max="15345" width="21.42578125" style="111" customWidth="1"/>
    <col min="15346" max="15346" width="17.5703125" style="111" customWidth="1"/>
    <col min="15347" max="15347" width="16.28515625" style="111" customWidth="1"/>
    <col min="15348" max="15348" width="13.7109375" style="111" customWidth="1"/>
    <col min="15349" max="15349" width="8.5703125" style="111" customWidth="1"/>
    <col min="15350" max="15350" width="15" style="111" customWidth="1"/>
    <col min="15351" max="15351" width="17.5703125" style="111" customWidth="1"/>
    <col min="15352" max="15352" width="26.5703125" style="111" customWidth="1"/>
    <col min="15353" max="15353" width="25.28515625" style="111" customWidth="1"/>
    <col min="15354" max="15355" width="17.5703125" style="111" customWidth="1"/>
    <col min="15356" max="15356" width="12.42578125" style="111" customWidth="1"/>
    <col min="15357" max="15357" width="17.5703125" style="111" customWidth="1"/>
    <col min="15358" max="15358" width="12.42578125" style="111" customWidth="1"/>
    <col min="15359" max="15359" width="15" style="111" customWidth="1"/>
    <col min="15360" max="15360" width="16.28515625" style="111" customWidth="1"/>
    <col min="15361" max="15362" width="17.5703125" style="111" customWidth="1"/>
    <col min="15363" max="15363" width="27.85546875" style="111" customWidth="1"/>
    <col min="15364" max="15364" width="13.7109375" style="111" customWidth="1"/>
    <col min="15365" max="15366" width="17.5703125" style="111" customWidth="1"/>
    <col min="15367" max="15367" width="15" style="111" customWidth="1"/>
    <col min="15368" max="15369" width="12.42578125" style="111" customWidth="1"/>
    <col min="15370" max="15371" width="17.5703125" style="111" customWidth="1"/>
    <col min="15372" max="15372" width="22.7109375" style="111" customWidth="1"/>
    <col min="15373" max="15373" width="17.5703125" style="111" customWidth="1"/>
    <col min="15374" max="15374" width="15" style="111" customWidth="1"/>
    <col min="15375" max="15375" width="17.5703125" style="111" customWidth="1"/>
    <col min="15376" max="15376" width="12.42578125" style="111" customWidth="1"/>
    <col min="15377" max="15377" width="34.28515625" style="111" customWidth="1"/>
    <col min="15378" max="15378" width="29.140625" style="111" customWidth="1"/>
    <col min="15379" max="15380" width="18.85546875" style="111" customWidth="1"/>
    <col min="15381" max="15381" width="12.42578125" style="111" customWidth="1"/>
    <col min="15382" max="15382" width="20.140625" style="111" customWidth="1"/>
    <col min="15383" max="15383" width="16.28515625" style="111" customWidth="1"/>
    <col min="15384" max="15384" width="17.5703125" style="111" customWidth="1"/>
    <col min="15385" max="15566" width="12.42578125" style="111" customWidth="1"/>
    <col min="15567" max="15567" width="20.140625" style="111" customWidth="1"/>
    <col min="15568" max="15568" width="26.5703125" style="111" customWidth="1"/>
    <col min="15569" max="15569" width="29.140625" style="111" customWidth="1"/>
    <col min="15570" max="15571" width="13.7109375" style="111" customWidth="1"/>
    <col min="15572" max="15572" width="17.5703125" style="111" customWidth="1"/>
    <col min="15573" max="15573" width="12.42578125" style="111" customWidth="1"/>
    <col min="15574" max="15574" width="20.140625" style="111" customWidth="1"/>
    <col min="15575" max="15575" width="15" style="111" customWidth="1"/>
    <col min="15576" max="15576" width="12.42578125" style="111" customWidth="1"/>
    <col min="15577" max="15577" width="17.5703125" style="111" customWidth="1"/>
    <col min="15578" max="15578" width="15" style="111" customWidth="1"/>
    <col min="15579" max="15580" width="16.28515625" style="111" customWidth="1"/>
    <col min="15581" max="15581" width="15" style="111" customWidth="1"/>
    <col min="15582" max="15582" width="18.85546875" style="111" customWidth="1"/>
    <col min="15583" max="15583" width="11.140625" style="111" customWidth="1"/>
    <col min="15584" max="15584" width="20.140625" style="111" customWidth="1"/>
    <col min="15585" max="15585" width="27.85546875" style="111" customWidth="1"/>
    <col min="15586" max="15586" width="17.5703125" style="111" customWidth="1"/>
    <col min="15587" max="15588" width="8.5703125" style="111" customWidth="1"/>
    <col min="15589" max="15589" width="16.28515625" style="111" customWidth="1"/>
    <col min="15590" max="15590" width="15" style="111" customWidth="1"/>
    <col min="15591" max="15591" width="17.5703125" style="111" customWidth="1"/>
    <col min="15592" max="15592" width="12.42578125" style="111" customWidth="1"/>
    <col min="15593" max="15593" width="15" style="111" customWidth="1"/>
    <col min="15594" max="15594" width="12.42578125" style="111" customWidth="1"/>
    <col min="15595" max="15595" width="6" style="111" customWidth="1"/>
    <col min="15596" max="15596" width="22.7109375" style="111" customWidth="1"/>
    <col min="15597" max="15597" width="31.7109375" style="111" customWidth="1"/>
    <col min="15598" max="15598" width="13.7109375" style="111" customWidth="1"/>
    <col min="15599" max="15599" width="16.28515625" style="111" customWidth="1"/>
    <col min="15600" max="15600" width="22.7109375" style="111" customWidth="1"/>
    <col min="15601" max="15601" width="21.42578125" style="111" customWidth="1"/>
    <col min="15602" max="15602" width="17.5703125" style="111" customWidth="1"/>
    <col min="15603" max="15603" width="16.28515625" style="111" customWidth="1"/>
    <col min="15604" max="15604" width="13.7109375" style="111" customWidth="1"/>
    <col min="15605" max="15605" width="8.5703125" style="111" customWidth="1"/>
    <col min="15606" max="15606" width="15" style="111" customWidth="1"/>
    <col min="15607" max="15607" width="17.5703125" style="111" customWidth="1"/>
    <col min="15608" max="15608" width="26.5703125" style="111" customWidth="1"/>
    <col min="15609" max="15609" width="25.28515625" style="111" customWidth="1"/>
    <col min="15610" max="15611" width="17.5703125" style="111" customWidth="1"/>
    <col min="15612" max="15612" width="12.42578125" style="111" customWidth="1"/>
    <col min="15613" max="15613" width="17.5703125" style="111" customWidth="1"/>
    <col min="15614" max="15614" width="12.42578125" style="111" customWidth="1"/>
    <col min="15615" max="15615" width="15" style="111" customWidth="1"/>
    <col min="15616" max="15616" width="16.28515625" style="111" customWidth="1"/>
    <col min="15617" max="15618" width="17.5703125" style="111" customWidth="1"/>
    <col min="15619" max="15619" width="27.85546875" style="111" customWidth="1"/>
    <col min="15620" max="15620" width="13.7109375" style="111" customWidth="1"/>
    <col min="15621" max="15622" width="17.5703125" style="111" customWidth="1"/>
    <col min="15623" max="15623" width="15" style="111" customWidth="1"/>
    <col min="15624" max="15625" width="12.42578125" style="111" customWidth="1"/>
    <col min="15626" max="15627" width="17.5703125" style="111" customWidth="1"/>
    <col min="15628" max="15628" width="22.7109375" style="111" customWidth="1"/>
    <col min="15629" max="15629" width="17.5703125" style="111" customWidth="1"/>
    <col min="15630" max="15630" width="15" style="111" customWidth="1"/>
    <col min="15631" max="15631" width="17.5703125" style="111" customWidth="1"/>
    <col min="15632" max="15632" width="12.42578125" style="111" customWidth="1"/>
    <col min="15633" max="15633" width="34.28515625" style="111" customWidth="1"/>
    <col min="15634" max="15634" width="29.140625" style="111" customWidth="1"/>
    <col min="15635" max="15636" width="18.85546875" style="111" customWidth="1"/>
    <col min="15637" max="15637" width="12.42578125" style="111" customWidth="1"/>
    <col min="15638" max="15638" width="20.140625" style="111" customWidth="1"/>
    <col min="15639" max="15639" width="16.28515625" style="111" customWidth="1"/>
    <col min="15640" max="15640" width="17.5703125" style="111" customWidth="1"/>
    <col min="15641" max="15822" width="12.42578125" style="111" customWidth="1"/>
    <col min="15823" max="15823" width="20.140625" style="111" customWidth="1"/>
    <col min="15824" max="15824" width="26.5703125" style="111" customWidth="1"/>
    <col min="15825" max="15825" width="29.140625" style="111" customWidth="1"/>
    <col min="15826" max="15827" width="13.7109375" style="111" customWidth="1"/>
    <col min="15828" max="15828" width="17.5703125" style="111" customWidth="1"/>
    <col min="15829" max="15829" width="12.42578125" style="111" customWidth="1"/>
    <col min="15830" max="15830" width="20.140625" style="111" customWidth="1"/>
    <col min="15831" max="15831" width="15" style="111" customWidth="1"/>
    <col min="15832" max="15832" width="12.42578125" style="111" customWidth="1"/>
    <col min="15833" max="15833" width="17.5703125" style="111" customWidth="1"/>
    <col min="15834" max="15834" width="15" style="111" customWidth="1"/>
    <col min="15835" max="15836" width="16.28515625" style="111" customWidth="1"/>
    <col min="15837" max="15837" width="15" style="111" customWidth="1"/>
    <col min="15838" max="15838" width="18.85546875" style="111" customWidth="1"/>
    <col min="15839" max="15839" width="11.140625" style="111" customWidth="1"/>
    <col min="15840" max="15840" width="20.140625" style="111" customWidth="1"/>
    <col min="15841" max="15841" width="27.85546875" style="111" customWidth="1"/>
    <col min="15842" max="15842" width="17.5703125" style="111" customWidth="1"/>
    <col min="15843" max="15844" width="8.5703125" style="111" customWidth="1"/>
    <col min="15845" max="15845" width="16.28515625" style="111" customWidth="1"/>
    <col min="15846" max="15846" width="15" style="111" customWidth="1"/>
    <col min="15847" max="15847" width="17.5703125" style="111" customWidth="1"/>
    <col min="15848" max="15848" width="12.42578125" style="111" customWidth="1"/>
    <col min="15849" max="15849" width="15" style="111" customWidth="1"/>
    <col min="15850" max="15850" width="12.42578125" style="111" customWidth="1"/>
    <col min="15851" max="15851" width="6" style="111" customWidth="1"/>
    <col min="15852" max="15852" width="22.7109375" style="111" customWidth="1"/>
    <col min="15853" max="15853" width="31.7109375" style="111" customWidth="1"/>
    <col min="15854" max="15854" width="13.7109375" style="111" customWidth="1"/>
    <col min="15855" max="15855" width="16.28515625" style="111" customWidth="1"/>
    <col min="15856" max="15856" width="22.7109375" style="111" customWidth="1"/>
    <col min="15857" max="15857" width="21.42578125" style="111" customWidth="1"/>
    <col min="15858" max="15858" width="17.5703125" style="111" customWidth="1"/>
    <col min="15859" max="15859" width="16.28515625" style="111" customWidth="1"/>
    <col min="15860" max="15860" width="13.7109375" style="111" customWidth="1"/>
    <col min="15861" max="15861" width="8.5703125" style="111" customWidth="1"/>
    <col min="15862" max="15862" width="15" style="111" customWidth="1"/>
    <col min="15863" max="15863" width="17.5703125" style="111" customWidth="1"/>
    <col min="15864" max="15864" width="26.5703125" style="111" customWidth="1"/>
    <col min="15865" max="15865" width="25.28515625" style="111" customWidth="1"/>
    <col min="15866" max="15867" width="17.5703125" style="111" customWidth="1"/>
    <col min="15868" max="15868" width="12.42578125" style="111" customWidth="1"/>
    <col min="15869" max="15869" width="17.5703125" style="111" customWidth="1"/>
    <col min="15870" max="15870" width="12.42578125" style="111" customWidth="1"/>
    <col min="15871" max="15871" width="15" style="111" customWidth="1"/>
    <col min="15872" max="15872" width="16.28515625" style="111" customWidth="1"/>
    <col min="15873" max="15874" width="17.5703125" style="111" customWidth="1"/>
    <col min="15875" max="15875" width="27.85546875" style="111" customWidth="1"/>
    <col min="15876" max="15876" width="13.7109375" style="111" customWidth="1"/>
    <col min="15877" max="15878" width="17.5703125" style="111" customWidth="1"/>
    <col min="15879" max="15879" width="15" style="111" customWidth="1"/>
    <col min="15880" max="15881" width="12.42578125" style="111" customWidth="1"/>
    <col min="15882" max="15883" width="17.5703125" style="111" customWidth="1"/>
    <col min="15884" max="15884" width="22.7109375" style="111" customWidth="1"/>
    <col min="15885" max="15885" width="17.5703125" style="111" customWidth="1"/>
    <col min="15886" max="15886" width="15" style="111" customWidth="1"/>
    <col min="15887" max="15887" width="17.5703125" style="111" customWidth="1"/>
    <col min="15888" max="15888" width="12.42578125" style="111" customWidth="1"/>
    <col min="15889" max="15889" width="34.28515625" style="111" customWidth="1"/>
    <col min="15890" max="15890" width="29.140625" style="111" customWidth="1"/>
    <col min="15891" max="15892" width="18.85546875" style="111" customWidth="1"/>
    <col min="15893" max="15893" width="12.42578125" style="111" customWidth="1"/>
    <col min="15894" max="15894" width="20.140625" style="111" customWidth="1"/>
    <col min="15895" max="15895" width="16.28515625" style="111" customWidth="1"/>
    <col min="15896" max="15896" width="17.5703125" style="111" customWidth="1"/>
    <col min="15897" max="16078" width="12.42578125" style="111" customWidth="1"/>
    <col min="16079" max="16079" width="20.140625" style="111" customWidth="1"/>
    <col min="16080" max="16080" width="26.5703125" style="111" customWidth="1"/>
    <col min="16081" max="16081" width="29.140625" style="111" customWidth="1"/>
    <col min="16082" max="16083" width="13.7109375" style="111" customWidth="1"/>
    <col min="16084" max="16084" width="17.5703125" style="111" customWidth="1"/>
    <col min="16085" max="16085" width="12.42578125" style="111" customWidth="1"/>
    <col min="16086" max="16086" width="20.140625" style="111" customWidth="1"/>
    <col min="16087" max="16087" width="15" style="111" customWidth="1"/>
    <col min="16088" max="16088" width="12.42578125" style="111" customWidth="1"/>
    <col min="16089" max="16089" width="17.5703125" style="111" customWidth="1"/>
    <col min="16090" max="16090" width="15" style="111" customWidth="1"/>
    <col min="16091" max="16092" width="16.28515625" style="111" customWidth="1"/>
    <col min="16093" max="16093" width="15" style="111" customWidth="1"/>
    <col min="16094" max="16094" width="18.85546875" style="111" customWidth="1"/>
    <col min="16095" max="16095" width="11.140625" style="111" customWidth="1"/>
    <col min="16096" max="16096" width="20.140625" style="111" customWidth="1"/>
    <col min="16097" max="16097" width="27.85546875" style="111" customWidth="1"/>
    <col min="16098" max="16098" width="17.5703125" style="111" customWidth="1"/>
    <col min="16099" max="16100" width="8.5703125" style="111" customWidth="1"/>
    <col min="16101" max="16101" width="16.28515625" style="111" customWidth="1"/>
    <col min="16102" max="16102" width="15" style="111" customWidth="1"/>
    <col min="16103" max="16103" width="17.5703125" style="111" customWidth="1"/>
    <col min="16104" max="16104" width="12.42578125" style="111" customWidth="1"/>
    <col min="16105" max="16105" width="15" style="111" customWidth="1"/>
    <col min="16106" max="16106" width="12.42578125" style="111" customWidth="1"/>
    <col min="16107" max="16107" width="6" style="111" customWidth="1"/>
    <col min="16108" max="16108" width="22.7109375" style="111" customWidth="1"/>
    <col min="16109" max="16109" width="31.7109375" style="111" customWidth="1"/>
    <col min="16110" max="16110" width="13.7109375" style="111" customWidth="1"/>
    <col min="16111" max="16111" width="16.28515625" style="111" customWidth="1"/>
    <col min="16112" max="16112" width="22.7109375" style="111" customWidth="1"/>
    <col min="16113" max="16113" width="21.42578125" style="111" customWidth="1"/>
    <col min="16114" max="16114" width="17.5703125" style="111" customWidth="1"/>
    <col min="16115" max="16115" width="16.28515625" style="111" customWidth="1"/>
    <col min="16116" max="16116" width="13.7109375" style="111" customWidth="1"/>
    <col min="16117" max="16117" width="8.5703125" style="111" customWidth="1"/>
    <col min="16118" max="16118" width="15" style="111" customWidth="1"/>
    <col min="16119" max="16119" width="17.5703125" style="111" customWidth="1"/>
    <col min="16120" max="16120" width="26.5703125" style="111" customWidth="1"/>
    <col min="16121" max="16121" width="25.28515625" style="111" customWidth="1"/>
    <col min="16122" max="16123" width="17.5703125" style="111" customWidth="1"/>
    <col min="16124" max="16124" width="12.42578125" style="111" customWidth="1"/>
    <col min="16125" max="16125" width="17.5703125" style="111" customWidth="1"/>
    <col min="16126" max="16126" width="12.42578125" style="111" customWidth="1"/>
    <col min="16127" max="16127" width="15" style="111" customWidth="1"/>
    <col min="16128" max="16128" width="16.28515625" style="111" customWidth="1"/>
    <col min="16129" max="16130" width="17.5703125" style="111" customWidth="1"/>
    <col min="16131" max="16131" width="27.85546875" style="111" customWidth="1"/>
    <col min="16132" max="16132" width="13.7109375" style="111" customWidth="1"/>
    <col min="16133" max="16134" width="17.5703125" style="111" customWidth="1"/>
    <col min="16135" max="16135" width="15" style="111" customWidth="1"/>
    <col min="16136" max="16137" width="12.42578125" style="111" customWidth="1"/>
    <col min="16138" max="16139" width="17.5703125" style="111" customWidth="1"/>
    <col min="16140" max="16140" width="22.7109375" style="111" customWidth="1"/>
    <col min="16141" max="16141" width="17.5703125" style="111" customWidth="1"/>
    <col min="16142" max="16142" width="15" style="111" customWidth="1"/>
    <col min="16143" max="16143" width="17.5703125" style="111" customWidth="1"/>
    <col min="16144" max="16144" width="12.42578125" style="111" customWidth="1"/>
    <col min="16145" max="16145" width="34.28515625" style="111" customWidth="1"/>
    <col min="16146" max="16146" width="29.140625" style="111" customWidth="1"/>
    <col min="16147" max="16148" width="18.85546875" style="111" customWidth="1"/>
    <col min="16149" max="16149" width="12.42578125" style="111" customWidth="1"/>
    <col min="16150" max="16150" width="20.140625" style="111" customWidth="1"/>
    <col min="16151" max="16151" width="16.28515625" style="111" customWidth="1"/>
    <col min="16152" max="16152" width="17.5703125" style="111" customWidth="1"/>
    <col min="16153" max="16384" width="12.42578125" style="111" customWidth="1"/>
  </cols>
  <sheetData>
    <row r="1" spans="1:206" s="102" customFormat="1" ht="18" x14ac:dyDescent="0.25">
      <c r="A1" s="114"/>
      <c r="B1" s="131" t="s">
        <v>97</v>
      </c>
      <c r="C1" s="115"/>
      <c r="D1" s="115"/>
      <c r="E1" s="116"/>
      <c r="F1" s="116"/>
      <c r="I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7"/>
      <c r="Y1" s="115"/>
      <c r="Z1" s="33"/>
      <c r="AA1" s="32"/>
      <c r="AB1" s="98" t="s">
        <v>0</v>
      </c>
      <c r="AC1" s="98" t="s">
        <v>68</v>
      </c>
      <c r="AD1" s="32"/>
      <c r="AE1" s="32"/>
      <c r="AF1" s="98" t="s">
        <v>1</v>
      </c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3"/>
      <c r="DH1" s="32"/>
      <c r="DI1" s="32"/>
      <c r="DJ1" s="32"/>
      <c r="DK1" s="32"/>
      <c r="DL1" s="32"/>
      <c r="DM1" s="32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</row>
    <row r="2" spans="1:206" s="102" customFormat="1" ht="15" x14ac:dyDescent="0.25">
      <c r="A2" s="114"/>
      <c r="B2" s="130" t="s">
        <v>96</v>
      </c>
      <c r="C2" s="132" t="s">
        <v>65</v>
      </c>
      <c r="D2" s="133" t="s">
        <v>67</v>
      </c>
      <c r="E2" s="133" t="s">
        <v>66</v>
      </c>
      <c r="I2" s="118"/>
      <c r="J2" s="135" t="s">
        <v>93</v>
      </c>
      <c r="K2" s="134">
        <v>44550</v>
      </c>
      <c r="L2" s="115"/>
      <c r="M2" s="118"/>
      <c r="N2" s="118"/>
      <c r="O2" s="118"/>
      <c r="P2" s="119"/>
      <c r="Q2" s="118"/>
      <c r="R2" s="120"/>
      <c r="S2" s="119"/>
      <c r="T2" s="121"/>
      <c r="U2" s="118"/>
      <c r="V2" s="122"/>
      <c r="W2" s="118"/>
      <c r="X2" s="123"/>
      <c r="Y2" s="118"/>
      <c r="Z2" s="39"/>
      <c r="AA2" s="38"/>
      <c r="AB2" s="100"/>
      <c r="AC2" s="36"/>
      <c r="AD2" s="32"/>
      <c r="AE2" s="32"/>
      <c r="AF2" s="32"/>
      <c r="AG2" s="40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4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33"/>
      <c r="DH2" s="41"/>
      <c r="DI2" s="41"/>
      <c r="DJ2" s="34"/>
      <c r="DK2" s="32"/>
      <c r="DL2" s="32"/>
      <c r="DM2" s="32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</row>
    <row r="3" spans="1:206" s="102" customFormat="1" ht="18" x14ac:dyDescent="0.25">
      <c r="A3" s="114"/>
      <c r="B3" s="130" t="s">
        <v>95</v>
      </c>
      <c r="C3" s="132" t="s">
        <v>109</v>
      </c>
      <c r="D3" s="134">
        <v>44520</v>
      </c>
      <c r="E3" s="133">
        <f>VLOOKUP(D3,[1]Plan1!$JH$190:$JI$400,2)</f>
        <v>6018.51</v>
      </c>
      <c r="I3" s="124"/>
      <c r="J3" s="136" t="s">
        <v>2</v>
      </c>
      <c r="K3" s="134">
        <v>44559</v>
      </c>
      <c r="L3" s="124"/>
      <c r="M3" s="125"/>
      <c r="N3" s="125"/>
      <c r="O3" s="119"/>
      <c r="P3" s="119"/>
      <c r="Q3" s="124"/>
      <c r="R3" s="120"/>
      <c r="S3" s="119"/>
      <c r="T3" s="126"/>
      <c r="U3" s="127"/>
      <c r="V3" s="128"/>
      <c r="W3" s="116"/>
      <c r="X3" s="117"/>
      <c r="Y3" s="115"/>
      <c r="Z3" s="33"/>
      <c r="AA3" s="32"/>
      <c r="AB3" s="99"/>
      <c r="AC3" s="36"/>
      <c r="AD3" s="32"/>
      <c r="AE3" s="32"/>
      <c r="AF3" s="32"/>
      <c r="AG3" s="40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41"/>
      <c r="CG3" s="41"/>
      <c r="CH3" s="41"/>
      <c r="CI3" s="42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4"/>
      <c r="CY3" s="32"/>
      <c r="CZ3" s="32"/>
      <c r="DA3" s="32"/>
      <c r="DB3" s="32"/>
      <c r="DC3" s="32"/>
      <c r="DD3" s="32"/>
      <c r="DE3" s="32"/>
      <c r="DF3" s="32"/>
      <c r="DG3" s="33"/>
      <c r="DH3" s="32"/>
      <c r="DI3" s="32"/>
      <c r="DJ3" s="34"/>
      <c r="DK3" s="32"/>
      <c r="DL3" s="32"/>
      <c r="DM3" s="32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</row>
    <row r="4" spans="1:206" s="102" customFormat="1" ht="18" x14ac:dyDescent="0.25">
      <c r="A4" s="114"/>
      <c r="B4" s="130" t="s">
        <v>94</v>
      </c>
      <c r="C4" s="129">
        <v>9.5000000000000001E-2</v>
      </c>
      <c r="D4" s="134">
        <f>K2</f>
        <v>44550</v>
      </c>
      <c r="E4" s="133">
        <f>VLOOKUP(D4,[1]Plan1!$JH$192:$JI$400,2)</f>
        <v>6075.69</v>
      </c>
      <c r="I4" s="124"/>
      <c r="J4" s="137" t="s">
        <v>3</v>
      </c>
      <c r="K4" s="138">
        <f>NETWORKDAYS(K2,K3,AB$120:AB$504)-1</f>
        <v>7</v>
      </c>
      <c r="L4" s="124"/>
      <c r="M4" s="125"/>
      <c r="N4" s="125"/>
      <c r="O4" s="119"/>
      <c r="P4" s="119"/>
      <c r="Q4" s="124"/>
      <c r="R4" s="120"/>
      <c r="S4" s="119"/>
      <c r="T4" s="126"/>
      <c r="U4" s="127"/>
      <c r="V4" s="128"/>
      <c r="W4" s="116"/>
      <c r="X4" s="117"/>
      <c r="Y4" s="115"/>
      <c r="Z4" s="33"/>
      <c r="AA4" s="32"/>
      <c r="AB4" s="99"/>
      <c r="AC4" s="36"/>
      <c r="AD4" s="32"/>
      <c r="AE4" s="32"/>
      <c r="AF4" s="32"/>
      <c r="AG4" s="40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41"/>
      <c r="CG4" s="41"/>
      <c r="CH4" s="41"/>
      <c r="CI4" s="42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4"/>
      <c r="CY4" s="32"/>
      <c r="CZ4" s="32"/>
      <c r="DA4" s="32"/>
      <c r="DB4" s="32"/>
      <c r="DC4" s="32"/>
      <c r="DD4" s="32"/>
      <c r="DE4" s="32"/>
      <c r="DF4" s="32"/>
      <c r="DG4" s="33"/>
      <c r="DH4" s="32"/>
      <c r="DI4" s="32"/>
      <c r="DJ4" s="34"/>
      <c r="DK4" s="32"/>
      <c r="DL4" s="32"/>
      <c r="DM4" s="32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</row>
    <row r="5" spans="1:206" s="102" customFormat="1" ht="14.25" x14ac:dyDescent="0.25">
      <c r="A5" s="114"/>
      <c r="B5" s="130" t="s">
        <v>101</v>
      </c>
      <c r="C5" s="147">
        <v>7050</v>
      </c>
      <c r="D5" s="148">
        <v>4</v>
      </c>
      <c r="E5" s="148">
        <f>D5+1</f>
        <v>5</v>
      </c>
      <c r="F5" s="148">
        <f t="shared" ref="F5:S5" si="0">E5+1</f>
        <v>6</v>
      </c>
      <c r="G5" s="148">
        <f t="shared" si="0"/>
        <v>7</v>
      </c>
      <c r="H5" s="148">
        <f t="shared" si="0"/>
        <v>8</v>
      </c>
      <c r="I5" s="148">
        <f t="shared" si="0"/>
        <v>9</v>
      </c>
      <c r="J5" s="148">
        <f t="shared" si="0"/>
        <v>10</v>
      </c>
      <c r="K5" s="148">
        <f t="shared" si="0"/>
        <v>11</v>
      </c>
      <c r="L5" s="148">
        <f t="shared" si="0"/>
        <v>12</v>
      </c>
      <c r="M5" s="148">
        <f t="shared" si="0"/>
        <v>13</v>
      </c>
      <c r="N5" s="148">
        <f t="shared" si="0"/>
        <v>14</v>
      </c>
      <c r="O5" s="148">
        <f t="shared" si="0"/>
        <v>15</v>
      </c>
      <c r="P5" s="148">
        <f t="shared" si="0"/>
        <v>16</v>
      </c>
      <c r="Q5" s="148">
        <f t="shared" si="0"/>
        <v>17</v>
      </c>
      <c r="R5" s="148">
        <f t="shared" si="0"/>
        <v>18</v>
      </c>
      <c r="S5" s="148">
        <f t="shared" si="0"/>
        <v>19</v>
      </c>
      <c r="T5" s="148">
        <f t="shared" ref="T5" si="1">S5+1</f>
        <v>20</v>
      </c>
      <c r="U5" s="148">
        <f t="shared" ref="U5" si="2">T5+1</f>
        <v>21</v>
      </c>
      <c r="V5" s="148">
        <f t="shared" ref="V5" si="3">U5+1</f>
        <v>22</v>
      </c>
      <c r="W5" s="148">
        <f t="shared" ref="W5" si="4">V5+1</f>
        <v>23</v>
      </c>
      <c r="X5" s="148">
        <f t="shared" ref="X5" si="5">W5+1</f>
        <v>24</v>
      </c>
      <c r="Y5" s="148">
        <f t="shared" ref="Y5" si="6">X5+1</f>
        <v>25</v>
      </c>
      <c r="Z5" s="33"/>
      <c r="AA5" s="32"/>
      <c r="AB5" s="155">
        <v>1</v>
      </c>
      <c r="AC5" s="155">
        <f>AB5+1</f>
        <v>2</v>
      </c>
      <c r="AD5" s="155">
        <f t="shared" ref="AD5:AK5" si="7">AC5+1</f>
        <v>3</v>
      </c>
      <c r="AE5" s="155">
        <f t="shared" si="7"/>
        <v>4</v>
      </c>
      <c r="AF5" s="155">
        <f t="shared" si="7"/>
        <v>5</v>
      </c>
      <c r="AG5" s="155">
        <f t="shared" si="7"/>
        <v>6</v>
      </c>
      <c r="AH5" s="155">
        <f>AG5+1</f>
        <v>7</v>
      </c>
      <c r="AI5" s="155">
        <f t="shared" si="7"/>
        <v>8</v>
      </c>
      <c r="AJ5" s="155">
        <f t="shared" si="7"/>
        <v>9</v>
      </c>
      <c r="AK5" s="155">
        <f t="shared" si="7"/>
        <v>10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41"/>
      <c r="CG5" s="41"/>
      <c r="CH5" s="41"/>
      <c r="CI5" s="42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4"/>
      <c r="CY5" s="32"/>
      <c r="CZ5" s="32"/>
      <c r="DA5" s="32"/>
      <c r="DB5" s="32"/>
      <c r="DC5" s="32"/>
      <c r="DD5" s="32"/>
      <c r="DE5" s="32"/>
      <c r="DF5" s="32"/>
      <c r="DG5" s="33"/>
      <c r="DH5" s="32"/>
      <c r="DI5" s="32"/>
      <c r="DJ5" s="34"/>
      <c r="DK5" s="32"/>
      <c r="DL5" s="32"/>
      <c r="DM5" s="32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</row>
    <row r="6" spans="1:206" s="102" customFormat="1" x14ac:dyDescent="0.25">
      <c r="A6" s="86" t="s">
        <v>96</v>
      </c>
      <c r="B6" s="113" t="s">
        <v>69</v>
      </c>
      <c r="C6" s="113" t="s">
        <v>70</v>
      </c>
      <c r="D6" s="113" t="s">
        <v>71</v>
      </c>
      <c r="E6" s="113" t="s">
        <v>72</v>
      </c>
      <c r="F6" s="113" t="s">
        <v>73</v>
      </c>
      <c r="G6" s="113" t="s">
        <v>74</v>
      </c>
      <c r="H6" s="113" t="s">
        <v>89</v>
      </c>
      <c r="I6" s="113" t="s">
        <v>90</v>
      </c>
      <c r="J6" s="113" t="s">
        <v>75</v>
      </c>
      <c r="K6" s="113" t="s">
        <v>76</v>
      </c>
      <c r="L6" s="113" t="s">
        <v>77</v>
      </c>
      <c r="M6" s="113" t="s">
        <v>91</v>
      </c>
      <c r="N6" s="113" t="s">
        <v>78</v>
      </c>
      <c r="O6" s="113" t="s">
        <v>79</v>
      </c>
      <c r="P6" s="113" t="s">
        <v>80</v>
      </c>
      <c r="Q6" s="113" t="s">
        <v>81</v>
      </c>
      <c r="R6" s="113" t="s">
        <v>82</v>
      </c>
      <c r="S6" s="113" t="s">
        <v>83</v>
      </c>
      <c r="T6" s="113" t="s">
        <v>84</v>
      </c>
      <c r="U6" s="113" t="s">
        <v>85</v>
      </c>
      <c r="V6" s="113" t="s">
        <v>86</v>
      </c>
      <c r="W6" s="113" t="s">
        <v>92</v>
      </c>
      <c r="X6" s="113" t="s">
        <v>87</v>
      </c>
      <c r="Y6" s="113" t="s">
        <v>88</v>
      </c>
      <c r="Z6" s="35"/>
      <c r="AA6" s="113"/>
      <c r="AB6" s="153"/>
      <c r="AC6" s="154"/>
      <c r="AD6" s="113"/>
      <c r="AE6" s="113"/>
      <c r="AF6" s="113"/>
      <c r="AG6" s="113"/>
      <c r="AH6" s="113"/>
      <c r="AI6" s="113"/>
      <c r="AJ6" s="113"/>
      <c r="AK6" s="113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5"/>
      <c r="DH6" s="34"/>
      <c r="DI6" s="34"/>
      <c r="DJ6" s="34"/>
      <c r="DK6" s="34"/>
      <c r="DL6" s="34"/>
      <c r="DM6" s="34"/>
      <c r="DN6" s="101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</row>
    <row r="7" spans="1:206" s="102" customFormat="1" x14ac:dyDescent="0.25">
      <c r="A7" s="86">
        <v>44547</v>
      </c>
      <c r="B7" s="87" t="s">
        <v>5</v>
      </c>
      <c r="C7" s="87" t="s">
        <v>6</v>
      </c>
      <c r="D7" s="66" t="s">
        <v>7</v>
      </c>
      <c r="E7" s="66" t="s">
        <v>7</v>
      </c>
      <c r="F7" s="64" t="s">
        <v>7</v>
      </c>
      <c r="G7" s="64" t="s">
        <v>7</v>
      </c>
      <c r="H7" s="65" t="s">
        <v>8</v>
      </c>
      <c r="I7" s="65" t="s">
        <v>8</v>
      </c>
      <c r="J7" s="64" t="s">
        <v>7</v>
      </c>
      <c r="K7" s="64" t="s">
        <v>7</v>
      </c>
      <c r="L7" s="64" t="s">
        <v>7</v>
      </c>
      <c r="M7" s="64" t="s">
        <v>7</v>
      </c>
      <c r="N7" s="64" t="s">
        <v>7</v>
      </c>
      <c r="O7" s="64" t="s">
        <v>7</v>
      </c>
      <c r="P7" s="87" t="s">
        <v>6</v>
      </c>
      <c r="Q7" s="68" t="s">
        <v>9</v>
      </c>
      <c r="R7" s="88" t="s">
        <v>106</v>
      </c>
      <c r="S7" s="87" t="s">
        <v>6</v>
      </c>
      <c r="T7" s="89" t="s">
        <v>10</v>
      </c>
      <c r="U7" s="90" t="s">
        <v>10</v>
      </c>
      <c r="V7" s="91" t="s">
        <v>6</v>
      </c>
      <c r="W7" s="66" t="s">
        <v>11</v>
      </c>
      <c r="X7" s="92" t="s">
        <v>12</v>
      </c>
      <c r="Y7" s="64" t="s">
        <v>12</v>
      </c>
      <c r="Z7" s="35"/>
      <c r="AA7" s="64"/>
      <c r="AB7" s="96"/>
      <c r="AC7" s="69"/>
      <c r="AD7" s="64"/>
      <c r="AE7" s="64"/>
      <c r="AF7" s="64"/>
      <c r="AG7" s="65"/>
      <c r="AH7" s="64"/>
      <c r="AI7" s="64"/>
      <c r="AJ7" s="64"/>
      <c r="AK7" s="6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5"/>
      <c r="DH7" s="34"/>
      <c r="DI7" s="34"/>
      <c r="DJ7" s="34"/>
      <c r="DK7" s="34"/>
      <c r="DL7" s="34"/>
      <c r="DM7" s="34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</row>
    <row r="8" spans="1:206" s="102" customFormat="1" ht="14.25" x14ac:dyDescent="0.25">
      <c r="A8" s="86" t="s">
        <v>99</v>
      </c>
      <c r="B8" s="150" t="s">
        <v>110</v>
      </c>
      <c r="C8" s="87" t="s">
        <v>13</v>
      </c>
      <c r="D8" s="66" t="s">
        <v>14</v>
      </c>
      <c r="E8" s="66" t="s">
        <v>14</v>
      </c>
      <c r="F8" s="93" t="s">
        <v>15</v>
      </c>
      <c r="G8" s="94" t="s">
        <v>16</v>
      </c>
      <c r="H8" s="65" t="s">
        <v>17</v>
      </c>
      <c r="I8" s="65" t="s">
        <v>17</v>
      </c>
      <c r="J8" s="64" t="s">
        <v>48</v>
      </c>
      <c r="K8" s="64" t="s">
        <v>48</v>
      </c>
      <c r="L8" s="64" t="s">
        <v>18</v>
      </c>
      <c r="M8" s="95" t="s">
        <v>18</v>
      </c>
      <c r="N8" s="95" t="s">
        <v>18</v>
      </c>
      <c r="O8" s="87" t="s">
        <v>18</v>
      </c>
      <c r="P8" s="87" t="s">
        <v>13</v>
      </c>
      <c r="Q8" s="68" t="s">
        <v>19</v>
      </c>
      <c r="R8" s="88" t="s">
        <v>11</v>
      </c>
      <c r="S8" s="87" t="s">
        <v>107</v>
      </c>
      <c r="T8" s="65" t="s">
        <v>20</v>
      </c>
      <c r="U8" s="64" t="s">
        <v>18</v>
      </c>
      <c r="V8" s="91" t="s">
        <v>10</v>
      </c>
      <c r="W8" s="66" t="s">
        <v>21</v>
      </c>
      <c r="X8" s="92" t="s">
        <v>22</v>
      </c>
      <c r="Y8" s="64" t="s">
        <v>22</v>
      </c>
      <c r="Z8" s="35"/>
      <c r="AA8" s="64"/>
      <c r="AB8" s="96"/>
      <c r="AC8" s="69"/>
      <c r="AD8" s="64"/>
      <c r="AE8" s="64"/>
      <c r="AF8" s="64"/>
      <c r="AG8" s="65"/>
      <c r="AH8" s="64"/>
      <c r="AI8" s="64"/>
      <c r="AJ8" s="64"/>
      <c r="AK8" s="6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5"/>
      <c r="DH8" s="34"/>
      <c r="DI8" s="34"/>
      <c r="DJ8" s="34"/>
      <c r="DK8" s="34"/>
      <c r="DL8" s="34"/>
      <c r="DM8" s="34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</row>
    <row r="9" spans="1:206" s="102" customFormat="1" x14ac:dyDescent="0.25">
      <c r="A9" s="86">
        <f>K3</f>
        <v>44559</v>
      </c>
      <c r="B9" s="87" t="s">
        <v>98</v>
      </c>
      <c r="C9" s="87"/>
      <c r="D9" s="66" t="s">
        <v>23</v>
      </c>
      <c r="E9" s="66" t="s">
        <v>23</v>
      </c>
      <c r="F9" s="96" t="s">
        <v>24</v>
      </c>
      <c r="G9" s="94" t="s">
        <v>25</v>
      </c>
      <c r="H9" s="65" t="s">
        <v>26</v>
      </c>
      <c r="I9" s="65" t="s">
        <v>26</v>
      </c>
      <c r="J9" s="64" t="s">
        <v>27</v>
      </c>
      <c r="K9" s="64" t="s">
        <v>28</v>
      </c>
      <c r="L9" s="64" t="s">
        <v>29</v>
      </c>
      <c r="M9" s="95" t="s">
        <v>30</v>
      </c>
      <c r="N9" s="64" t="s">
        <v>29</v>
      </c>
      <c r="O9" s="87" t="s">
        <v>29</v>
      </c>
      <c r="P9" s="87" t="s">
        <v>31</v>
      </c>
      <c r="Q9" s="68"/>
      <c r="R9" s="88" t="s">
        <v>105</v>
      </c>
      <c r="S9" s="87" t="s">
        <v>31</v>
      </c>
      <c r="T9" s="65" t="s">
        <v>32</v>
      </c>
      <c r="U9" s="64" t="s">
        <v>33</v>
      </c>
      <c r="V9" s="97"/>
      <c r="W9" s="66"/>
      <c r="X9" s="92" t="s">
        <v>34</v>
      </c>
      <c r="Y9" s="64" t="s">
        <v>4</v>
      </c>
      <c r="Z9" s="35"/>
      <c r="AA9" s="64"/>
      <c r="AB9" s="96"/>
      <c r="AC9" s="64"/>
      <c r="AD9" s="64"/>
      <c r="AE9" s="64"/>
      <c r="AF9" s="64"/>
      <c r="AG9" s="105" t="s">
        <v>50</v>
      </c>
      <c r="AH9" s="64"/>
      <c r="AI9" s="64"/>
      <c r="AJ9" s="64"/>
      <c r="AK9" s="6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5"/>
      <c r="DH9" s="34"/>
      <c r="DI9" s="34"/>
      <c r="DJ9" s="34"/>
      <c r="DK9" s="34"/>
      <c r="DL9" s="34"/>
      <c r="DM9" s="34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</row>
    <row r="10" spans="1:206" s="102" customFormat="1" x14ac:dyDescent="0.25">
      <c r="A10" s="143" t="s">
        <v>100</v>
      </c>
      <c r="B10" s="87" t="s">
        <v>104</v>
      </c>
      <c r="C10" s="87" t="s">
        <v>35</v>
      </c>
      <c r="D10" s="66" t="s">
        <v>36</v>
      </c>
      <c r="E10" s="66" t="s">
        <v>37</v>
      </c>
      <c r="F10" s="96"/>
      <c r="G10" s="94"/>
      <c r="H10" s="65" t="s">
        <v>38</v>
      </c>
      <c r="I10" s="65"/>
      <c r="J10" s="64" t="s">
        <v>62</v>
      </c>
      <c r="K10" s="64" t="s">
        <v>63</v>
      </c>
      <c r="L10" s="64" t="s">
        <v>15</v>
      </c>
      <c r="M10" s="64" t="s">
        <v>15</v>
      </c>
      <c r="N10" s="64" t="s">
        <v>39</v>
      </c>
      <c r="O10" s="87" t="s">
        <v>40</v>
      </c>
      <c r="P10" s="87" t="s">
        <v>41</v>
      </c>
      <c r="Q10" s="68"/>
      <c r="R10" s="88" t="s">
        <v>42</v>
      </c>
      <c r="S10" s="87" t="s">
        <v>43</v>
      </c>
      <c r="T10" s="65"/>
      <c r="U10" s="64" t="s">
        <v>44</v>
      </c>
      <c r="V10" s="91"/>
      <c r="W10" s="66"/>
      <c r="X10" s="92" t="s">
        <v>45</v>
      </c>
      <c r="Y10" s="64"/>
      <c r="Z10" s="35"/>
      <c r="AA10" s="103" t="s">
        <v>46</v>
      </c>
      <c r="AB10" s="104" t="s">
        <v>8</v>
      </c>
      <c r="AC10" s="103" t="s">
        <v>47</v>
      </c>
      <c r="AD10" s="103" t="s">
        <v>48</v>
      </c>
      <c r="AE10" s="103" t="s">
        <v>49</v>
      </c>
      <c r="AF10" s="103" t="s">
        <v>50</v>
      </c>
      <c r="AG10" s="105" t="s">
        <v>108</v>
      </c>
      <c r="AH10" s="103" t="s">
        <v>51</v>
      </c>
      <c r="AI10" s="103" t="s">
        <v>46</v>
      </c>
      <c r="AJ10" s="103" t="s">
        <v>17</v>
      </c>
      <c r="AK10" s="103" t="s">
        <v>17</v>
      </c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5"/>
      <c r="DH10" s="106"/>
      <c r="DI10" s="106"/>
      <c r="DJ10" s="106"/>
      <c r="DK10" s="106"/>
      <c r="DL10" s="106"/>
      <c r="DM10" s="106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</row>
    <row r="11" spans="1:206" s="102" customFormat="1" ht="14.25" x14ac:dyDescent="0.25">
      <c r="A11" s="144">
        <v>46955</v>
      </c>
      <c r="B11" s="87" t="s">
        <v>52</v>
      </c>
      <c r="C11" s="87" t="s">
        <v>52</v>
      </c>
      <c r="D11" s="66"/>
      <c r="E11" s="66"/>
      <c r="F11" s="96"/>
      <c r="G11" s="94"/>
      <c r="H11" s="152">
        <v>20</v>
      </c>
      <c r="I11" s="65"/>
      <c r="J11" s="65"/>
      <c r="K11" s="65"/>
      <c r="L11" s="64"/>
      <c r="M11" s="95"/>
      <c r="N11" s="95"/>
      <c r="O11" s="87"/>
      <c r="P11" s="87" t="s">
        <v>52</v>
      </c>
      <c r="Q11" s="68"/>
      <c r="R11" s="88" t="s">
        <v>53</v>
      </c>
      <c r="S11" s="87" t="s">
        <v>52</v>
      </c>
      <c r="T11" s="65"/>
      <c r="U11" s="88"/>
      <c r="V11" s="91" t="s">
        <v>52</v>
      </c>
      <c r="W11" s="66" t="s">
        <v>52</v>
      </c>
      <c r="X11" s="92"/>
      <c r="Y11" s="64"/>
      <c r="Z11" s="35"/>
      <c r="AA11" s="107"/>
      <c r="AB11" s="108"/>
      <c r="AC11" s="103" t="s">
        <v>52</v>
      </c>
      <c r="AD11" s="103"/>
      <c r="AE11" s="109">
        <f>C4</f>
        <v>9.5000000000000001E-2</v>
      </c>
      <c r="AF11" s="103" t="s">
        <v>52</v>
      </c>
      <c r="AG11" s="105" t="s">
        <v>53</v>
      </c>
      <c r="AH11" s="103" t="s">
        <v>52</v>
      </c>
      <c r="AI11" s="107"/>
      <c r="AJ11" s="103" t="s">
        <v>54</v>
      </c>
      <c r="AK11" s="103" t="s">
        <v>54</v>
      </c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5"/>
      <c r="DH11" s="110"/>
      <c r="DI11" s="110"/>
      <c r="DJ11" s="106"/>
      <c r="DK11" s="106"/>
      <c r="DL11" s="106"/>
      <c r="DM11" s="106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</row>
    <row r="12" spans="1:206" ht="14.25" x14ac:dyDescent="0.25">
      <c r="A12" s="139">
        <f>K2</f>
        <v>44550</v>
      </c>
      <c r="B12" s="79">
        <f t="shared" ref="B12:B75" si="8">(P12+V12)</f>
        <v>1000</v>
      </c>
      <c r="C12" s="151">
        <v>1000</v>
      </c>
      <c r="D12" s="149">
        <f>E3</f>
        <v>6018.51</v>
      </c>
      <c r="E12" s="149">
        <f>E4</f>
        <v>6075.69</v>
      </c>
      <c r="F12" s="56">
        <f>EDATE(A12,-1)</f>
        <v>44520</v>
      </c>
      <c r="G12" s="80">
        <f t="shared" ref="G12:G41" si="9">(E12/D12)-1</f>
        <v>9.5006903702077317E-3</v>
      </c>
      <c r="H12" s="140">
        <f>AI120</f>
        <v>44581</v>
      </c>
      <c r="I12" s="81">
        <f>IF(A12&gt;I11,H12,I11)</f>
        <v>44581</v>
      </c>
      <c r="J12" s="141">
        <f>AJ120</f>
        <v>31</v>
      </c>
      <c r="K12" s="142">
        <f t="shared" ref="K12:K42" si="10">IF(A12&gt;$K$3,A12-$K$3,0)</f>
        <v>0</v>
      </c>
      <c r="L12" s="79">
        <f t="shared" ref="L12:L41" si="11">TRUNC((E12/D12)^TRUNC((K12/J12),9),8)</f>
        <v>1</v>
      </c>
      <c r="M12" s="82">
        <v>1</v>
      </c>
      <c r="N12" s="82">
        <v>1</v>
      </c>
      <c r="O12" s="79">
        <f t="shared" ref="O12:O41" si="12">TRUNC(TRUNC((L12*N12),15),8)</f>
        <v>1</v>
      </c>
      <c r="P12" s="79">
        <f t="shared" ref="P12:P41" si="13">TRUNC(C12*O12,8)</f>
        <v>1000</v>
      </c>
      <c r="Q12" s="83">
        <f t="shared" ref="Q12:Q75" si="14">IF(VLOOKUP(A12,AB$12:AI$116,8)=VLOOKUP(A11,AB$12:AI$116,8),0,VLOOKUP(A12,AB$12:AI$116,8))</f>
        <v>0</v>
      </c>
      <c r="R12" s="85">
        <f t="shared" ref="R12:R75" si="15">IF(Q12&gt;0,VLOOKUP($A12,$AB$12:$AG$116,6),0)</f>
        <v>0</v>
      </c>
      <c r="S12" s="79">
        <f t="shared" ref="S12:S41" si="16">IF(R12&gt;0,TRUNC(R12*P12,8),0)</f>
        <v>0</v>
      </c>
      <c r="T12" s="145">
        <f>C4</f>
        <v>9.5000000000000001E-2</v>
      </c>
      <c r="U12" s="82">
        <f t="shared" ref="U12:U75" si="17">ROUND((1+T12)^(30/360)^(K12/J12),9)</f>
        <v>1</v>
      </c>
      <c r="V12" s="79">
        <f t="shared" ref="V12:V75" si="18">TRUNC((P12*(U12-1)),8)</f>
        <v>0</v>
      </c>
      <c r="W12" s="79">
        <f t="shared" ref="W12:W75" si="19">IF(Q12&gt;0,S12+V12,0)</f>
        <v>0</v>
      </c>
      <c r="X12" s="72" t="s">
        <v>60</v>
      </c>
      <c r="Y12" s="81">
        <f>AK13</f>
        <v>44581</v>
      </c>
      <c r="Z12" s="4"/>
      <c r="AA12" s="57" t="s">
        <v>103</v>
      </c>
      <c r="AB12" s="73">
        <f>A12</f>
        <v>44550</v>
      </c>
      <c r="AC12" s="58"/>
      <c r="AD12" s="59"/>
      <c r="AE12" s="60"/>
      <c r="AF12" s="60"/>
      <c r="AG12" s="61"/>
      <c r="AH12" s="60"/>
      <c r="AI12" s="60"/>
      <c r="AJ12" s="60"/>
      <c r="AK12" s="62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5"/>
      <c r="CH12" s="16"/>
      <c r="CI12" s="14"/>
      <c r="CJ12" s="14"/>
      <c r="CK12" s="14"/>
      <c r="CL12" s="14"/>
      <c r="CM12" s="14"/>
      <c r="CN12" s="15"/>
      <c r="CO12" s="14"/>
      <c r="CP12" s="14"/>
      <c r="CQ12" s="14"/>
      <c r="CR12" s="1"/>
      <c r="CS12" s="1"/>
      <c r="CT12" s="1"/>
      <c r="CU12" s="1"/>
      <c r="CV12" s="1"/>
      <c r="CW12" s="3"/>
      <c r="CX12" s="8"/>
      <c r="CY12" s="1"/>
      <c r="CZ12" s="1"/>
      <c r="DA12" s="1"/>
      <c r="DB12" s="1"/>
      <c r="DC12" s="1"/>
      <c r="DD12" s="1"/>
      <c r="DE12" s="1"/>
      <c r="DF12" s="1"/>
      <c r="DG12" s="4"/>
      <c r="DH12" s="10"/>
      <c r="DI12" s="10"/>
      <c r="DJ12" s="10"/>
      <c r="DK12" s="17"/>
      <c r="DL12" s="10"/>
      <c r="DM12" s="10"/>
    </row>
    <row r="13" spans="1:206" ht="14.25" x14ac:dyDescent="0.25">
      <c r="A13" s="78">
        <f t="shared" ref="A13:A76" si="20">(A12+1)</f>
        <v>44551</v>
      </c>
      <c r="B13" s="79">
        <f t="shared" si="8"/>
        <v>1000</v>
      </c>
      <c r="C13" s="79">
        <f t="shared" ref="C13:C43" si="21">TRUNC(IF(Q12&gt;0,VLOOKUP(A12,$AB$14:$AC$116,2),C12),8)</f>
        <v>1000</v>
      </c>
      <c r="D13" s="77">
        <f t="shared" ref="D13:D41" si="22">IF(E13=E12,D12,E12)</f>
        <v>6018.51</v>
      </c>
      <c r="E13" s="77">
        <f>E12</f>
        <v>6075.69</v>
      </c>
      <c r="F13" s="56">
        <f>IF(D13=D12,F12,EDATE(A13,-1))</f>
        <v>44520</v>
      </c>
      <c r="G13" s="80">
        <f t="shared" si="9"/>
        <v>9.5006903702077317E-3</v>
      </c>
      <c r="H13" s="81">
        <f>IF(DAY(A13)=H$11,VLOOKUP(A13,AF$120:AK$452,4),H12)</f>
        <v>44581</v>
      </c>
      <c r="I13" s="81">
        <f t="shared" ref="I13:I41" si="23">IF(A13&gt;I12,H13,I12)</f>
        <v>44581</v>
      </c>
      <c r="J13" s="142">
        <f>J12</f>
        <v>31</v>
      </c>
      <c r="K13" s="142">
        <f t="shared" si="10"/>
        <v>0</v>
      </c>
      <c r="L13" s="79">
        <f t="shared" si="11"/>
        <v>1</v>
      </c>
      <c r="M13" s="82">
        <f t="shared" ref="M13:M41" si="24">IF(I13&gt;I12,ROUND(O12,4),M12)</f>
        <v>1</v>
      </c>
      <c r="N13" s="82">
        <v>1</v>
      </c>
      <c r="O13" s="79">
        <f t="shared" si="12"/>
        <v>1</v>
      </c>
      <c r="P13" s="79">
        <f t="shared" si="13"/>
        <v>1000</v>
      </c>
      <c r="Q13" s="83">
        <f t="shared" si="14"/>
        <v>0</v>
      </c>
      <c r="R13" s="85">
        <f t="shared" si="15"/>
        <v>0</v>
      </c>
      <c r="S13" s="79">
        <f t="shared" si="16"/>
        <v>0</v>
      </c>
      <c r="T13" s="85">
        <f t="shared" ref="T13:T76" si="25">(T12)</f>
        <v>9.5000000000000001E-2</v>
      </c>
      <c r="U13" s="82">
        <f t="shared" si="17"/>
        <v>1</v>
      </c>
      <c r="V13" s="79">
        <f t="shared" si="18"/>
        <v>0</v>
      </c>
      <c r="W13" s="79">
        <f t="shared" si="19"/>
        <v>0</v>
      </c>
      <c r="X13" s="157" t="str">
        <f t="shared" ref="X13:X76" si="26">IF($Q12&gt;0,VLOOKUP($A12,$AB$12:$AK$116,9),X12)</f>
        <v>A+J=</v>
      </c>
      <c r="Y13" s="81">
        <f t="shared" ref="Y13:Y76" si="27">IF($Q12&gt;0,VLOOKUP($A12,$AB$12:$AK$116,10),Y12)</f>
        <v>44581</v>
      </c>
      <c r="Z13" s="4"/>
      <c r="AA13" s="57" t="s">
        <v>102</v>
      </c>
      <c r="AB13" s="73">
        <f>K3</f>
        <v>44559</v>
      </c>
      <c r="AC13" s="58">
        <f>C12</f>
        <v>1000</v>
      </c>
      <c r="AD13" s="60">
        <v>0</v>
      </c>
      <c r="AE13" s="74"/>
      <c r="AF13" s="58"/>
      <c r="AG13" s="61"/>
      <c r="AH13" s="58"/>
      <c r="AI13" s="57">
        <v>0</v>
      </c>
      <c r="AJ13" s="156" t="s">
        <v>60</v>
      </c>
      <c r="AK13" s="62">
        <f t="shared" ref="AK13:AK44" si="28">AB14</f>
        <v>44581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0"/>
      <c r="DI13" s="10"/>
      <c r="DJ13" s="10"/>
      <c r="DK13" s="10"/>
      <c r="DL13" s="10"/>
      <c r="DM13" s="10"/>
    </row>
    <row r="14" spans="1:206" x14ac:dyDescent="0.25">
      <c r="A14" s="78">
        <f t="shared" si="20"/>
        <v>44552</v>
      </c>
      <c r="B14" s="79">
        <f t="shared" si="8"/>
        <v>1000</v>
      </c>
      <c r="C14" s="79">
        <f t="shared" si="21"/>
        <v>1000</v>
      </c>
      <c r="D14" s="77">
        <f t="shared" si="22"/>
        <v>6018.51</v>
      </c>
      <c r="E14" s="77">
        <f t="shared" ref="E14:E43" si="29">E13</f>
        <v>6075.69</v>
      </c>
      <c r="F14" s="56">
        <f t="shared" ref="F14:F41" si="30">IF(D14=D13,F13,EDATE(A14,-1))</f>
        <v>44520</v>
      </c>
      <c r="G14" s="80">
        <f t="shared" si="9"/>
        <v>9.5006903702077317E-3</v>
      </c>
      <c r="H14" s="81">
        <f>IF(DAY(A14)=H$11,VLOOKUP(A14,AF$120:AK$452,4),H13)</f>
        <v>44581</v>
      </c>
      <c r="I14" s="81">
        <f t="shared" si="23"/>
        <v>44581</v>
      </c>
      <c r="J14" s="142">
        <f t="shared" ref="J14:J43" si="31">J13</f>
        <v>31</v>
      </c>
      <c r="K14" s="142">
        <f t="shared" si="10"/>
        <v>0</v>
      </c>
      <c r="L14" s="79">
        <f t="shared" si="11"/>
        <v>1</v>
      </c>
      <c r="M14" s="82">
        <f t="shared" si="24"/>
        <v>1</v>
      </c>
      <c r="N14" s="82">
        <v>1</v>
      </c>
      <c r="O14" s="79">
        <f t="shared" si="12"/>
        <v>1</v>
      </c>
      <c r="P14" s="79">
        <f t="shared" si="13"/>
        <v>1000</v>
      </c>
      <c r="Q14" s="83">
        <f t="shared" si="14"/>
        <v>0</v>
      </c>
      <c r="R14" s="85">
        <f t="shared" si="15"/>
        <v>0</v>
      </c>
      <c r="S14" s="79">
        <f t="shared" si="16"/>
        <v>0</v>
      </c>
      <c r="T14" s="85">
        <f t="shared" si="25"/>
        <v>9.5000000000000001E-2</v>
      </c>
      <c r="U14" s="82">
        <f t="shared" si="17"/>
        <v>1</v>
      </c>
      <c r="V14" s="79">
        <f t="shared" si="18"/>
        <v>0</v>
      </c>
      <c r="W14" s="79">
        <f t="shared" si="19"/>
        <v>0</v>
      </c>
      <c r="X14" s="157" t="str">
        <f t="shared" si="26"/>
        <v>A+J=</v>
      </c>
      <c r="Y14" s="81">
        <f t="shared" si="27"/>
        <v>44581</v>
      </c>
      <c r="Z14" s="4"/>
      <c r="AA14" s="57">
        <v>1</v>
      </c>
      <c r="AB14" s="62">
        <f t="shared" ref="AB14:AB45" si="32">VLOOKUP(AA14,$AE$120:$AI$302,2,FALSE)</f>
        <v>44581</v>
      </c>
      <c r="AC14" s="58">
        <f t="shared" ref="AC14:AC26" si="33">(AC13-AF14)</f>
        <v>994.35</v>
      </c>
      <c r="AD14" s="63">
        <f>AB14-AB12</f>
        <v>31</v>
      </c>
      <c r="AE14" s="75">
        <f>TRUNC(AC13*(ROUND((1+AE$11)^(30/360)^((AB14-AB13)/AD14),9)-1),8)</f>
        <v>5.3816229900000003</v>
      </c>
      <c r="AF14" s="76">
        <f t="shared" ref="AF14:AF49" si="34">TRUNC((AC13*AG14),8)</f>
        <v>5.65</v>
      </c>
      <c r="AG14" s="61">
        <v>5.6499999999999996E-3</v>
      </c>
      <c r="AH14" s="58">
        <f t="shared" ref="AH14:AH45" si="35">(AE14+AF14)</f>
        <v>11.031622990000001</v>
      </c>
      <c r="AI14" s="57">
        <f t="shared" ref="AI14:AI77" si="36">AI13+1</f>
        <v>1</v>
      </c>
      <c r="AJ14" s="156" t="s">
        <v>60</v>
      </c>
      <c r="AK14" s="62">
        <f t="shared" si="28"/>
        <v>44612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0"/>
      <c r="DI14" s="10"/>
      <c r="DJ14" s="10"/>
      <c r="DK14" s="10"/>
      <c r="DL14" s="18"/>
      <c r="DM14" s="18"/>
    </row>
    <row r="15" spans="1:206" x14ac:dyDescent="0.25">
      <c r="A15" s="78">
        <f t="shared" si="20"/>
        <v>44553</v>
      </c>
      <c r="B15" s="79">
        <f t="shared" si="8"/>
        <v>1000</v>
      </c>
      <c r="C15" s="79">
        <f t="shared" si="21"/>
        <v>1000</v>
      </c>
      <c r="D15" s="77">
        <f t="shared" si="22"/>
        <v>6018.51</v>
      </c>
      <c r="E15" s="77">
        <f t="shared" si="29"/>
        <v>6075.69</v>
      </c>
      <c r="F15" s="56">
        <f t="shared" si="30"/>
        <v>44520</v>
      </c>
      <c r="G15" s="80">
        <f t="shared" si="9"/>
        <v>9.5006903702077317E-3</v>
      </c>
      <c r="H15" s="81">
        <f>IF(DAY(A15)=H$11,VLOOKUP(A15,AF$120:AK$452,4),H14)</f>
        <v>44581</v>
      </c>
      <c r="I15" s="81">
        <f t="shared" si="23"/>
        <v>44581</v>
      </c>
      <c r="J15" s="142">
        <f t="shared" si="31"/>
        <v>31</v>
      </c>
      <c r="K15" s="142">
        <f t="shared" si="10"/>
        <v>0</v>
      </c>
      <c r="L15" s="79">
        <f t="shared" si="11"/>
        <v>1</v>
      </c>
      <c r="M15" s="82">
        <f t="shared" si="24"/>
        <v>1</v>
      </c>
      <c r="N15" s="82">
        <v>1</v>
      </c>
      <c r="O15" s="79">
        <f t="shared" si="12"/>
        <v>1</v>
      </c>
      <c r="P15" s="79">
        <f t="shared" si="13"/>
        <v>1000</v>
      </c>
      <c r="Q15" s="83">
        <f t="shared" si="14"/>
        <v>0</v>
      </c>
      <c r="R15" s="85">
        <f t="shared" si="15"/>
        <v>0</v>
      </c>
      <c r="S15" s="79">
        <f t="shared" si="16"/>
        <v>0</v>
      </c>
      <c r="T15" s="85">
        <f t="shared" si="25"/>
        <v>9.5000000000000001E-2</v>
      </c>
      <c r="U15" s="82">
        <f t="shared" si="17"/>
        <v>1</v>
      </c>
      <c r="V15" s="79">
        <f t="shared" si="18"/>
        <v>0</v>
      </c>
      <c r="W15" s="79">
        <f t="shared" si="19"/>
        <v>0</v>
      </c>
      <c r="X15" s="157" t="str">
        <f t="shared" si="26"/>
        <v>A+J=</v>
      </c>
      <c r="Y15" s="81">
        <f t="shared" si="27"/>
        <v>44581</v>
      </c>
      <c r="Z15" s="4"/>
      <c r="AA15" s="57">
        <f t="shared" ref="AA15:AA78" si="37">AA14+1</f>
        <v>2</v>
      </c>
      <c r="AB15" s="62">
        <f t="shared" si="32"/>
        <v>44612</v>
      </c>
      <c r="AC15" s="58">
        <f t="shared" si="33"/>
        <v>988.7319225</v>
      </c>
      <c r="AD15" s="63">
        <f t="shared" ref="AD15:AD49" si="38">AB15-AB14</f>
        <v>31</v>
      </c>
      <c r="AE15" s="75">
        <f t="shared" ref="AE15:AE46" si="39">TRUNC(AC14*(ROUND((1+AE$11)^(30/360),9)-1),8)</f>
        <v>7.5486418300000002</v>
      </c>
      <c r="AF15" s="76">
        <f t="shared" si="34"/>
        <v>5.6180775000000001</v>
      </c>
      <c r="AG15" s="61">
        <v>5.6499999999999996E-3</v>
      </c>
      <c r="AH15" s="58">
        <f t="shared" si="35"/>
        <v>13.166719329999999</v>
      </c>
      <c r="AI15" s="57">
        <f t="shared" si="36"/>
        <v>2</v>
      </c>
      <c r="AJ15" s="156" t="s">
        <v>60</v>
      </c>
      <c r="AK15" s="62">
        <f t="shared" si="28"/>
        <v>44640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0"/>
      <c r="DI15" s="10"/>
      <c r="DJ15" s="10"/>
      <c r="DK15" s="10"/>
      <c r="DL15" s="18"/>
      <c r="DM15" s="18"/>
    </row>
    <row r="16" spans="1:206" x14ac:dyDescent="0.25">
      <c r="A16" s="78">
        <f t="shared" si="20"/>
        <v>44554</v>
      </c>
      <c r="B16" s="79">
        <f t="shared" si="8"/>
        <v>1000</v>
      </c>
      <c r="C16" s="79">
        <f t="shared" si="21"/>
        <v>1000</v>
      </c>
      <c r="D16" s="77">
        <f t="shared" si="22"/>
        <v>6018.51</v>
      </c>
      <c r="E16" s="77">
        <f t="shared" si="29"/>
        <v>6075.69</v>
      </c>
      <c r="F16" s="56">
        <f t="shared" si="30"/>
        <v>44520</v>
      </c>
      <c r="G16" s="80">
        <f t="shared" si="9"/>
        <v>9.5006903702077317E-3</v>
      </c>
      <c r="H16" s="81">
        <f>IF(DAY(A16)=H$11,VLOOKUP(A16,AF$120:AK$452,4),H15)</f>
        <v>44581</v>
      </c>
      <c r="I16" s="81">
        <f t="shared" si="23"/>
        <v>44581</v>
      </c>
      <c r="J16" s="142">
        <f t="shared" si="31"/>
        <v>31</v>
      </c>
      <c r="K16" s="142">
        <f t="shared" si="10"/>
        <v>0</v>
      </c>
      <c r="L16" s="79">
        <f t="shared" si="11"/>
        <v>1</v>
      </c>
      <c r="M16" s="82">
        <f t="shared" si="24"/>
        <v>1</v>
      </c>
      <c r="N16" s="82">
        <v>1</v>
      </c>
      <c r="O16" s="79">
        <f t="shared" si="12"/>
        <v>1</v>
      </c>
      <c r="P16" s="79">
        <f t="shared" si="13"/>
        <v>1000</v>
      </c>
      <c r="Q16" s="83">
        <f t="shared" si="14"/>
        <v>0</v>
      </c>
      <c r="R16" s="85">
        <f t="shared" si="15"/>
        <v>0</v>
      </c>
      <c r="S16" s="79">
        <f t="shared" si="16"/>
        <v>0</v>
      </c>
      <c r="T16" s="85">
        <f t="shared" si="25"/>
        <v>9.5000000000000001E-2</v>
      </c>
      <c r="U16" s="82">
        <f t="shared" si="17"/>
        <v>1</v>
      </c>
      <c r="V16" s="79">
        <f t="shared" si="18"/>
        <v>0</v>
      </c>
      <c r="W16" s="79">
        <f t="shared" si="19"/>
        <v>0</v>
      </c>
      <c r="X16" s="157" t="str">
        <f t="shared" si="26"/>
        <v>A+J=</v>
      </c>
      <c r="Y16" s="81">
        <f t="shared" si="27"/>
        <v>44581</v>
      </c>
      <c r="Z16" s="4"/>
      <c r="AA16" s="57">
        <f t="shared" si="37"/>
        <v>3</v>
      </c>
      <c r="AB16" s="62">
        <f t="shared" si="32"/>
        <v>44640</v>
      </c>
      <c r="AC16" s="58">
        <f t="shared" si="33"/>
        <v>983.14558713999998</v>
      </c>
      <c r="AD16" s="63">
        <f t="shared" si="38"/>
        <v>28</v>
      </c>
      <c r="AE16" s="75">
        <f t="shared" si="39"/>
        <v>7.505992</v>
      </c>
      <c r="AF16" s="76">
        <f t="shared" si="34"/>
        <v>5.5863353599999996</v>
      </c>
      <c r="AG16" s="61">
        <v>5.6499999999999996E-3</v>
      </c>
      <c r="AH16" s="58">
        <f t="shared" si="35"/>
        <v>13.092327359999999</v>
      </c>
      <c r="AI16" s="57">
        <f t="shared" si="36"/>
        <v>3</v>
      </c>
      <c r="AJ16" s="156" t="s">
        <v>60</v>
      </c>
      <c r="AK16" s="62">
        <f t="shared" si="28"/>
        <v>44671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0"/>
      <c r="DI16" s="10"/>
      <c r="DJ16" s="10"/>
      <c r="DK16" s="10"/>
      <c r="DL16" s="18"/>
      <c r="DM16" s="18"/>
    </row>
    <row r="17" spans="1:117" x14ac:dyDescent="0.25">
      <c r="A17" s="78">
        <f t="shared" si="20"/>
        <v>44555</v>
      </c>
      <c r="B17" s="79">
        <f t="shared" si="8"/>
        <v>1000</v>
      </c>
      <c r="C17" s="79">
        <f t="shared" si="21"/>
        <v>1000</v>
      </c>
      <c r="D17" s="77">
        <f t="shared" si="22"/>
        <v>6018.51</v>
      </c>
      <c r="E17" s="77">
        <f t="shared" si="29"/>
        <v>6075.69</v>
      </c>
      <c r="F17" s="56">
        <f t="shared" si="30"/>
        <v>44520</v>
      </c>
      <c r="G17" s="80">
        <f t="shared" si="9"/>
        <v>9.5006903702077317E-3</v>
      </c>
      <c r="H17" s="81">
        <f>IF(DAY(A17)=H$11,VLOOKUP(A17,AF$120:AK$452,4),H16)</f>
        <v>44581</v>
      </c>
      <c r="I17" s="81">
        <f t="shared" si="23"/>
        <v>44581</v>
      </c>
      <c r="J17" s="142">
        <f t="shared" si="31"/>
        <v>31</v>
      </c>
      <c r="K17" s="142">
        <f t="shared" si="10"/>
        <v>0</v>
      </c>
      <c r="L17" s="79">
        <f t="shared" si="11"/>
        <v>1</v>
      </c>
      <c r="M17" s="82">
        <f t="shared" si="24"/>
        <v>1</v>
      </c>
      <c r="N17" s="82">
        <v>1</v>
      </c>
      <c r="O17" s="79">
        <f t="shared" si="12"/>
        <v>1</v>
      </c>
      <c r="P17" s="79">
        <f t="shared" si="13"/>
        <v>1000</v>
      </c>
      <c r="Q17" s="83">
        <f t="shared" si="14"/>
        <v>0</v>
      </c>
      <c r="R17" s="85">
        <f t="shared" si="15"/>
        <v>0</v>
      </c>
      <c r="S17" s="79">
        <f t="shared" si="16"/>
        <v>0</v>
      </c>
      <c r="T17" s="85">
        <f t="shared" si="25"/>
        <v>9.5000000000000001E-2</v>
      </c>
      <c r="U17" s="82">
        <f t="shared" si="17"/>
        <v>1</v>
      </c>
      <c r="V17" s="79">
        <f t="shared" si="18"/>
        <v>0</v>
      </c>
      <c r="W17" s="79">
        <f t="shared" si="19"/>
        <v>0</v>
      </c>
      <c r="X17" s="157" t="str">
        <f t="shared" si="26"/>
        <v>A+J=</v>
      </c>
      <c r="Y17" s="81">
        <f t="shared" si="27"/>
        <v>44581</v>
      </c>
      <c r="Z17" s="4"/>
      <c r="AA17" s="57">
        <f t="shared" si="37"/>
        <v>4</v>
      </c>
      <c r="AB17" s="62">
        <f t="shared" si="32"/>
        <v>44671</v>
      </c>
      <c r="AC17" s="58">
        <f t="shared" si="33"/>
        <v>977.59081458000003</v>
      </c>
      <c r="AD17" s="63">
        <f t="shared" si="38"/>
        <v>31</v>
      </c>
      <c r="AE17" s="75">
        <f t="shared" si="39"/>
        <v>7.4635831499999998</v>
      </c>
      <c r="AF17" s="76">
        <f t="shared" si="34"/>
        <v>5.55477256</v>
      </c>
      <c r="AG17" s="61">
        <v>5.6499999999999996E-3</v>
      </c>
      <c r="AH17" s="58">
        <f t="shared" si="35"/>
        <v>13.01835571</v>
      </c>
      <c r="AI17" s="57">
        <f t="shared" si="36"/>
        <v>4</v>
      </c>
      <c r="AJ17" s="156" t="s">
        <v>60</v>
      </c>
      <c r="AK17" s="62">
        <f t="shared" si="28"/>
        <v>44701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0"/>
      <c r="DI17" s="10"/>
      <c r="DJ17" s="10"/>
      <c r="DK17" s="10"/>
      <c r="DL17" s="18"/>
      <c r="DM17" s="18"/>
    </row>
    <row r="18" spans="1:117" x14ac:dyDescent="0.25">
      <c r="A18" s="78">
        <f t="shared" si="20"/>
        <v>44556</v>
      </c>
      <c r="B18" s="79">
        <f t="shared" si="8"/>
        <v>1000</v>
      </c>
      <c r="C18" s="79">
        <f t="shared" si="21"/>
        <v>1000</v>
      </c>
      <c r="D18" s="77">
        <f t="shared" si="22"/>
        <v>6018.51</v>
      </c>
      <c r="E18" s="77">
        <f t="shared" si="29"/>
        <v>6075.69</v>
      </c>
      <c r="F18" s="56">
        <f t="shared" si="30"/>
        <v>44520</v>
      </c>
      <c r="G18" s="80">
        <f t="shared" si="9"/>
        <v>9.5006903702077317E-3</v>
      </c>
      <c r="H18" s="81">
        <f>IF(DAY(A18)=H$11,VLOOKUP(A18,AF$120:AK$452,4),H17)</f>
        <v>44581</v>
      </c>
      <c r="I18" s="81">
        <f t="shared" si="23"/>
        <v>44581</v>
      </c>
      <c r="J18" s="142">
        <f t="shared" si="31"/>
        <v>31</v>
      </c>
      <c r="K18" s="142">
        <f t="shared" si="10"/>
        <v>0</v>
      </c>
      <c r="L18" s="79">
        <f t="shared" si="11"/>
        <v>1</v>
      </c>
      <c r="M18" s="82">
        <f t="shared" si="24"/>
        <v>1</v>
      </c>
      <c r="N18" s="82">
        <v>1</v>
      </c>
      <c r="O18" s="79">
        <f t="shared" si="12"/>
        <v>1</v>
      </c>
      <c r="P18" s="79">
        <f t="shared" si="13"/>
        <v>1000</v>
      </c>
      <c r="Q18" s="83">
        <f t="shared" si="14"/>
        <v>0</v>
      </c>
      <c r="R18" s="85">
        <f t="shared" si="15"/>
        <v>0</v>
      </c>
      <c r="S18" s="79">
        <f t="shared" si="16"/>
        <v>0</v>
      </c>
      <c r="T18" s="85">
        <f t="shared" si="25"/>
        <v>9.5000000000000001E-2</v>
      </c>
      <c r="U18" s="82">
        <f t="shared" si="17"/>
        <v>1</v>
      </c>
      <c r="V18" s="79">
        <f t="shared" si="18"/>
        <v>0</v>
      </c>
      <c r="W18" s="79">
        <f t="shared" si="19"/>
        <v>0</v>
      </c>
      <c r="X18" s="157" t="str">
        <f t="shared" si="26"/>
        <v>A+J=</v>
      </c>
      <c r="Y18" s="81">
        <f t="shared" si="27"/>
        <v>44581</v>
      </c>
      <c r="Z18" s="4"/>
      <c r="AA18" s="57">
        <f t="shared" si="37"/>
        <v>5</v>
      </c>
      <c r="AB18" s="62">
        <f t="shared" si="32"/>
        <v>44701</v>
      </c>
      <c r="AC18" s="58">
        <f t="shared" si="33"/>
        <v>972.06742647999999</v>
      </c>
      <c r="AD18" s="63">
        <f t="shared" si="38"/>
        <v>30</v>
      </c>
      <c r="AE18" s="75">
        <f t="shared" si="39"/>
        <v>7.4214139000000001</v>
      </c>
      <c r="AF18" s="76">
        <f t="shared" si="34"/>
        <v>5.5233881</v>
      </c>
      <c r="AG18" s="61">
        <v>5.6499999999999996E-3</v>
      </c>
      <c r="AH18" s="58">
        <f t="shared" si="35"/>
        <v>12.944801999999999</v>
      </c>
      <c r="AI18" s="57">
        <f t="shared" si="36"/>
        <v>5</v>
      </c>
      <c r="AJ18" s="156" t="s">
        <v>60</v>
      </c>
      <c r="AK18" s="62">
        <f t="shared" si="28"/>
        <v>44732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0"/>
      <c r="DI18" s="10"/>
      <c r="DJ18" s="10"/>
      <c r="DK18" s="10"/>
      <c r="DL18" s="18"/>
      <c r="DM18" s="18"/>
    </row>
    <row r="19" spans="1:117" x14ac:dyDescent="0.25">
      <c r="A19" s="78">
        <f t="shared" si="20"/>
        <v>44557</v>
      </c>
      <c r="B19" s="79">
        <f t="shared" si="8"/>
        <v>1000</v>
      </c>
      <c r="C19" s="79">
        <f t="shared" si="21"/>
        <v>1000</v>
      </c>
      <c r="D19" s="77">
        <f>IF(E19=E18,D18,E18)</f>
        <v>6018.51</v>
      </c>
      <c r="E19" s="77">
        <f t="shared" si="29"/>
        <v>6075.69</v>
      </c>
      <c r="F19" s="56">
        <f t="shared" si="30"/>
        <v>44520</v>
      </c>
      <c r="G19" s="80">
        <f t="shared" si="9"/>
        <v>9.5006903702077317E-3</v>
      </c>
      <c r="H19" s="81">
        <f>IF(DAY(A19)=H$11,VLOOKUP(A19,AF$120:AK$452,4),H18)</f>
        <v>44581</v>
      </c>
      <c r="I19" s="81">
        <f t="shared" si="23"/>
        <v>44581</v>
      </c>
      <c r="J19" s="142">
        <f t="shared" si="31"/>
        <v>31</v>
      </c>
      <c r="K19" s="142">
        <f t="shared" si="10"/>
        <v>0</v>
      </c>
      <c r="L19" s="79">
        <f t="shared" si="11"/>
        <v>1</v>
      </c>
      <c r="M19" s="82">
        <f t="shared" si="24"/>
        <v>1</v>
      </c>
      <c r="N19" s="82">
        <v>1</v>
      </c>
      <c r="O19" s="79">
        <f t="shared" si="12"/>
        <v>1</v>
      </c>
      <c r="P19" s="79">
        <f t="shared" si="13"/>
        <v>1000</v>
      </c>
      <c r="Q19" s="83">
        <f t="shared" si="14"/>
        <v>0</v>
      </c>
      <c r="R19" s="85">
        <f t="shared" si="15"/>
        <v>0</v>
      </c>
      <c r="S19" s="79">
        <f t="shared" si="16"/>
        <v>0</v>
      </c>
      <c r="T19" s="85">
        <f t="shared" si="25"/>
        <v>9.5000000000000001E-2</v>
      </c>
      <c r="U19" s="82">
        <f t="shared" si="17"/>
        <v>1</v>
      </c>
      <c r="V19" s="79">
        <f t="shared" si="18"/>
        <v>0</v>
      </c>
      <c r="W19" s="79">
        <f t="shared" si="19"/>
        <v>0</v>
      </c>
      <c r="X19" s="157" t="str">
        <f t="shared" si="26"/>
        <v>A+J=</v>
      </c>
      <c r="Y19" s="81">
        <f t="shared" si="27"/>
        <v>44581</v>
      </c>
      <c r="Z19" s="4"/>
      <c r="AA19" s="57">
        <f t="shared" si="37"/>
        <v>6</v>
      </c>
      <c r="AB19" s="62">
        <f t="shared" si="32"/>
        <v>44732</v>
      </c>
      <c r="AC19" s="58">
        <f t="shared" si="33"/>
        <v>966.57524552999996</v>
      </c>
      <c r="AD19" s="63">
        <f t="shared" si="38"/>
        <v>31</v>
      </c>
      <c r="AE19" s="75">
        <f t="shared" si="39"/>
        <v>7.3794829100000001</v>
      </c>
      <c r="AF19" s="76">
        <f t="shared" si="34"/>
        <v>5.4921809499999998</v>
      </c>
      <c r="AG19" s="61">
        <v>5.6499999999999996E-3</v>
      </c>
      <c r="AH19" s="58">
        <f t="shared" si="35"/>
        <v>12.87166386</v>
      </c>
      <c r="AI19" s="57">
        <f t="shared" si="36"/>
        <v>6</v>
      </c>
      <c r="AJ19" s="156" t="s">
        <v>60</v>
      </c>
      <c r="AK19" s="62">
        <f t="shared" si="28"/>
        <v>44762</v>
      </c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0"/>
      <c r="DI19" s="10"/>
      <c r="DJ19" s="10"/>
      <c r="DK19" s="10"/>
      <c r="DL19" s="18"/>
      <c r="DM19" s="18"/>
    </row>
    <row r="20" spans="1:117" x14ac:dyDescent="0.25">
      <c r="A20" s="78">
        <f t="shared" si="20"/>
        <v>44558</v>
      </c>
      <c r="B20" s="79">
        <f t="shared" si="8"/>
        <v>1000</v>
      </c>
      <c r="C20" s="79">
        <f t="shared" si="21"/>
        <v>1000</v>
      </c>
      <c r="D20" s="77">
        <f t="shared" si="22"/>
        <v>6018.51</v>
      </c>
      <c r="E20" s="77">
        <f t="shared" si="29"/>
        <v>6075.69</v>
      </c>
      <c r="F20" s="56">
        <f t="shared" si="30"/>
        <v>44520</v>
      </c>
      <c r="G20" s="80">
        <f t="shared" si="9"/>
        <v>9.5006903702077317E-3</v>
      </c>
      <c r="H20" s="81">
        <f>IF(DAY(A20)=H$11,VLOOKUP(A20,AF$120:AK$452,4),H19)</f>
        <v>44581</v>
      </c>
      <c r="I20" s="81">
        <f t="shared" si="23"/>
        <v>44581</v>
      </c>
      <c r="J20" s="142">
        <f t="shared" si="31"/>
        <v>31</v>
      </c>
      <c r="K20" s="142">
        <f t="shared" si="10"/>
        <v>0</v>
      </c>
      <c r="L20" s="79">
        <f t="shared" si="11"/>
        <v>1</v>
      </c>
      <c r="M20" s="82">
        <f t="shared" si="24"/>
        <v>1</v>
      </c>
      <c r="N20" s="82">
        <v>1</v>
      </c>
      <c r="O20" s="79">
        <f t="shared" si="12"/>
        <v>1</v>
      </c>
      <c r="P20" s="79">
        <f t="shared" si="13"/>
        <v>1000</v>
      </c>
      <c r="Q20" s="83">
        <f t="shared" si="14"/>
        <v>0</v>
      </c>
      <c r="R20" s="85">
        <f t="shared" si="15"/>
        <v>0</v>
      </c>
      <c r="S20" s="79">
        <f t="shared" si="16"/>
        <v>0</v>
      </c>
      <c r="T20" s="85">
        <f t="shared" si="25"/>
        <v>9.5000000000000001E-2</v>
      </c>
      <c r="U20" s="82">
        <f t="shared" si="17"/>
        <v>1</v>
      </c>
      <c r="V20" s="79">
        <f t="shared" si="18"/>
        <v>0</v>
      </c>
      <c r="W20" s="79">
        <f t="shared" si="19"/>
        <v>0</v>
      </c>
      <c r="X20" s="157" t="str">
        <f t="shared" si="26"/>
        <v>A+J=</v>
      </c>
      <c r="Y20" s="81">
        <f t="shared" si="27"/>
        <v>44581</v>
      </c>
      <c r="Z20" s="4"/>
      <c r="AA20" s="57">
        <f t="shared" si="37"/>
        <v>7</v>
      </c>
      <c r="AB20" s="62">
        <f t="shared" si="32"/>
        <v>44762</v>
      </c>
      <c r="AC20" s="58">
        <f t="shared" si="33"/>
        <v>961.1140954</v>
      </c>
      <c r="AD20" s="63">
        <f t="shared" si="38"/>
        <v>30</v>
      </c>
      <c r="AE20" s="75">
        <f t="shared" si="39"/>
        <v>7.33778883</v>
      </c>
      <c r="AF20" s="76">
        <f t="shared" si="34"/>
        <v>5.46115013</v>
      </c>
      <c r="AG20" s="61">
        <v>5.6499999999999996E-3</v>
      </c>
      <c r="AH20" s="58">
        <f t="shared" si="35"/>
        <v>12.798938960000001</v>
      </c>
      <c r="AI20" s="57">
        <f t="shared" si="36"/>
        <v>7</v>
      </c>
      <c r="AJ20" s="156" t="s">
        <v>60</v>
      </c>
      <c r="AK20" s="62">
        <f t="shared" si="28"/>
        <v>44793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0"/>
      <c r="DI20" s="10"/>
      <c r="DJ20" s="10"/>
      <c r="DK20" s="10"/>
      <c r="DL20" s="18"/>
      <c r="DM20" s="18"/>
    </row>
    <row r="21" spans="1:117" x14ac:dyDescent="0.25">
      <c r="A21" s="78">
        <f t="shared" si="20"/>
        <v>44559</v>
      </c>
      <c r="B21" s="79">
        <f t="shared" si="8"/>
        <v>1000</v>
      </c>
      <c r="C21" s="79">
        <f t="shared" si="21"/>
        <v>1000</v>
      </c>
      <c r="D21" s="77">
        <f t="shared" si="22"/>
        <v>6018.51</v>
      </c>
      <c r="E21" s="77">
        <f t="shared" si="29"/>
        <v>6075.69</v>
      </c>
      <c r="F21" s="56">
        <f t="shared" si="30"/>
        <v>44520</v>
      </c>
      <c r="G21" s="80">
        <f t="shared" si="9"/>
        <v>9.5006903702077317E-3</v>
      </c>
      <c r="H21" s="81">
        <f>IF(DAY(A21)=H$11,VLOOKUP(A21,AF$120:AK$452,4),H20)</f>
        <v>44581</v>
      </c>
      <c r="I21" s="81">
        <f t="shared" si="23"/>
        <v>44581</v>
      </c>
      <c r="J21" s="142">
        <f t="shared" si="31"/>
        <v>31</v>
      </c>
      <c r="K21" s="142">
        <f t="shared" si="10"/>
        <v>0</v>
      </c>
      <c r="L21" s="79">
        <f t="shared" si="11"/>
        <v>1</v>
      </c>
      <c r="M21" s="82">
        <f t="shared" si="24"/>
        <v>1</v>
      </c>
      <c r="N21" s="82">
        <v>1</v>
      </c>
      <c r="O21" s="79">
        <f t="shared" si="12"/>
        <v>1</v>
      </c>
      <c r="P21" s="79">
        <f t="shared" si="13"/>
        <v>1000</v>
      </c>
      <c r="Q21" s="83">
        <f t="shared" si="14"/>
        <v>0</v>
      </c>
      <c r="R21" s="85">
        <f t="shared" si="15"/>
        <v>0</v>
      </c>
      <c r="S21" s="79">
        <f t="shared" si="16"/>
        <v>0</v>
      </c>
      <c r="T21" s="85">
        <f t="shared" si="25"/>
        <v>9.5000000000000001E-2</v>
      </c>
      <c r="U21" s="82">
        <f t="shared" si="17"/>
        <v>1</v>
      </c>
      <c r="V21" s="79">
        <f t="shared" si="18"/>
        <v>0</v>
      </c>
      <c r="W21" s="79">
        <f t="shared" si="19"/>
        <v>0</v>
      </c>
      <c r="X21" s="157" t="str">
        <f t="shared" si="26"/>
        <v>A+J=</v>
      </c>
      <c r="Y21" s="81">
        <f t="shared" si="27"/>
        <v>44581</v>
      </c>
      <c r="Z21" s="4"/>
      <c r="AA21" s="57">
        <f t="shared" si="37"/>
        <v>8</v>
      </c>
      <c r="AB21" s="62">
        <f t="shared" si="32"/>
        <v>44793</v>
      </c>
      <c r="AC21" s="58">
        <f t="shared" si="33"/>
        <v>955.68380076999995</v>
      </c>
      <c r="AD21" s="63">
        <f t="shared" si="38"/>
        <v>31</v>
      </c>
      <c r="AE21" s="75">
        <f t="shared" si="39"/>
        <v>7.29633033</v>
      </c>
      <c r="AF21" s="76">
        <f t="shared" si="34"/>
        <v>5.4302946299999997</v>
      </c>
      <c r="AG21" s="61">
        <v>5.6499999999999996E-3</v>
      </c>
      <c r="AH21" s="58">
        <f t="shared" si="35"/>
        <v>12.726624959999999</v>
      </c>
      <c r="AI21" s="57">
        <f t="shared" si="36"/>
        <v>8</v>
      </c>
      <c r="AJ21" s="156" t="s">
        <v>60</v>
      </c>
      <c r="AK21" s="62">
        <f t="shared" si="28"/>
        <v>44824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0"/>
      <c r="DI21" s="10"/>
      <c r="DJ21" s="10"/>
      <c r="DK21" s="10"/>
      <c r="DL21" s="18"/>
      <c r="DM21" s="18"/>
    </row>
    <row r="22" spans="1:117" x14ac:dyDescent="0.25">
      <c r="A22" s="78">
        <f t="shared" si="20"/>
        <v>44560</v>
      </c>
      <c r="B22" s="79">
        <f t="shared" si="8"/>
        <v>1000.54913743</v>
      </c>
      <c r="C22" s="79">
        <f t="shared" si="21"/>
        <v>1000</v>
      </c>
      <c r="D22" s="77">
        <f t="shared" si="22"/>
        <v>6018.51</v>
      </c>
      <c r="E22" s="77">
        <f t="shared" si="29"/>
        <v>6075.69</v>
      </c>
      <c r="F22" s="56">
        <f t="shared" si="30"/>
        <v>44520</v>
      </c>
      <c r="G22" s="80">
        <f t="shared" si="9"/>
        <v>9.5006903702077317E-3</v>
      </c>
      <c r="H22" s="81">
        <f>IF(DAY(A22)=H$11,VLOOKUP(A22,AF$120:AK$452,4),H21)</f>
        <v>44581</v>
      </c>
      <c r="I22" s="81">
        <f t="shared" si="23"/>
        <v>44581</v>
      </c>
      <c r="J22" s="142">
        <f t="shared" si="31"/>
        <v>31</v>
      </c>
      <c r="K22" s="142">
        <f t="shared" si="10"/>
        <v>1</v>
      </c>
      <c r="L22" s="79">
        <f t="shared" si="11"/>
        <v>1.00030507</v>
      </c>
      <c r="M22" s="82">
        <f t="shared" si="24"/>
        <v>1</v>
      </c>
      <c r="N22" s="82">
        <v>1</v>
      </c>
      <c r="O22" s="79">
        <f t="shared" si="12"/>
        <v>1.00030507</v>
      </c>
      <c r="P22" s="79">
        <f t="shared" si="13"/>
        <v>1000.30507</v>
      </c>
      <c r="Q22" s="83">
        <f t="shared" si="14"/>
        <v>0</v>
      </c>
      <c r="R22" s="85">
        <f t="shared" si="15"/>
        <v>0</v>
      </c>
      <c r="S22" s="79">
        <f t="shared" si="16"/>
        <v>0</v>
      </c>
      <c r="T22" s="85">
        <f t="shared" si="25"/>
        <v>9.5000000000000001E-2</v>
      </c>
      <c r="U22" s="82">
        <f t="shared" si="17"/>
        <v>1.000243993</v>
      </c>
      <c r="V22" s="79">
        <f t="shared" si="18"/>
        <v>0.24406743</v>
      </c>
      <c r="W22" s="79">
        <f t="shared" si="19"/>
        <v>0</v>
      </c>
      <c r="X22" s="157" t="str">
        <f t="shared" si="26"/>
        <v>A+J=</v>
      </c>
      <c r="Y22" s="81">
        <f t="shared" si="27"/>
        <v>44581</v>
      </c>
      <c r="Z22" s="4"/>
      <c r="AA22" s="57">
        <f t="shared" si="37"/>
        <v>9</v>
      </c>
      <c r="AB22" s="62">
        <f t="shared" si="32"/>
        <v>44824</v>
      </c>
      <c r="AC22" s="58">
        <f t="shared" si="33"/>
        <v>950.28418729999999</v>
      </c>
      <c r="AD22" s="63">
        <f t="shared" si="38"/>
        <v>31</v>
      </c>
      <c r="AE22" s="75">
        <f t="shared" si="39"/>
        <v>7.2551060600000001</v>
      </c>
      <c r="AF22" s="76">
        <f t="shared" si="34"/>
        <v>5.3996134700000002</v>
      </c>
      <c r="AG22" s="61">
        <v>5.6499999999999996E-3</v>
      </c>
      <c r="AH22" s="58">
        <f t="shared" si="35"/>
        <v>12.654719530000001</v>
      </c>
      <c r="AI22" s="57">
        <f t="shared" si="36"/>
        <v>9</v>
      </c>
      <c r="AJ22" s="156" t="s">
        <v>60</v>
      </c>
      <c r="AK22" s="62">
        <f t="shared" si="28"/>
        <v>44854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0"/>
      <c r="DI22" s="10"/>
      <c r="DJ22" s="10"/>
      <c r="DK22" s="10"/>
      <c r="DL22" s="18"/>
      <c r="DM22" s="18"/>
    </row>
    <row r="23" spans="1:117" x14ac:dyDescent="0.25">
      <c r="A23" s="78">
        <f t="shared" si="20"/>
        <v>44561</v>
      </c>
      <c r="B23" s="79">
        <f t="shared" si="8"/>
        <v>1001.0985838199999</v>
      </c>
      <c r="C23" s="79">
        <f t="shared" si="21"/>
        <v>1000</v>
      </c>
      <c r="D23" s="77">
        <f t="shared" si="22"/>
        <v>6018.51</v>
      </c>
      <c r="E23" s="77">
        <f t="shared" si="29"/>
        <v>6075.69</v>
      </c>
      <c r="F23" s="56">
        <f t="shared" si="30"/>
        <v>44520</v>
      </c>
      <c r="G23" s="80">
        <f t="shared" si="9"/>
        <v>9.5006903702077317E-3</v>
      </c>
      <c r="H23" s="81">
        <f>IF(DAY(A23)=H$11,VLOOKUP(A23,AF$120:AK$452,4),H22)</f>
        <v>44581</v>
      </c>
      <c r="I23" s="81">
        <f t="shared" si="23"/>
        <v>44581</v>
      </c>
      <c r="J23" s="142">
        <f t="shared" si="31"/>
        <v>31</v>
      </c>
      <c r="K23" s="142">
        <f t="shared" si="10"/>
        <v>2</v>
      </c>
      <c r="L23" s="79">
        <f t="shared" si="11"/>
        <v>1.0006102400000001</v>
      </c>
      <c r="M23" s="82">
        <f t="shared" si="24"/>
        <v>1</v>
      </c>
      <c r="N23" s="82">
        <v>1</v>
      </c>
      <c r="O23" s="79">
        <f t="shared" si="12"/>
        <v>1.0006102400000001</v>
      </c>
      <c r="P23" s="79">
        <f t="shared" si="13"/>
        <v>1000.61024</v>
      </c>
      <c r="Q23" s="83">
        <f t="shared" si="14"/>
        <v>0</v>
      </c>
      <c r="R23" s="85">
        <f t="shared" si="15"/>
        <v>0</v>
      </c>
      <c r="S23" s="79">
        <f t="shared" si="16"/>
        <v>0</v>
      </c>
      <c r="T23" s="85">
        <f t="shared" si="25"/>
        <v>9.5000000000000001E-2</v>
      </c>
      <c r="U23" s="82">
        <f t="shared" si="17"/>
        <v>1.0004880460000001</v>
      </c>
      <c r="V23" s="79">
        <f t="shared" si="18"/>
        <v>0.48834381999999998</v>
      </c>
      <c r="W23" s="79">
        <f t="shared" si="19"/>
        <v>0</v>
      </c>
      <c r="X23" s="157" t="str">
        <f t="shared" si="26"/>
        <v>A+J=</v>
      </c>
      <c r="Y23" s="81">
        <f t="shared" si="27"/>
        <v>44581</v>
      </c>
      <c r="Z23" s="4"/>
      <c r="AA23" s="57">
        <f t="shared" si="37"/>
        <v>10</v>
      </c>
      <c r="AB23" s="62">
        <f t="shared" si="32"/>
        <v>44854</v>
      </c>
      <c r="AC23" s="58">
        <f t="shared" si="33"/>
        <v>944.91508164999993</v>
      </c>
      <c r="AD23" s="63">
        <f t="shared" si="38"/>
        <v>30</v>
      </c>
      <c r="AE23" s="75">
        <f t="shared" si="39"/>
        <v>7.2141147099999996</v>
      </c>
      <c r="AF23" s="76">
        <f t="shared" si="34"/>
        <v>5.3691056499999998</v>
      </c>
      <c r="AG23" s="61">
        <v>5.6499999999999996E-3</v>
      </c>
      <c r="AH23" s="58">
        <f t="shared" si="35"/>
        <v>12.583220359999999</v>
      </c>
      <c r="AI23" s="57">
        <f t="shared" si="36"/>
        <v>10</v>
      </c>
      <c r="AJ23" s="156" t="s">
        <v>60</v>
      </c>
      <c r="AK23" s="62">
        <f t="shared" si="28"/>
        <v>44885</v>
      </c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0"/>
      <c r="DI23" s="10"/>
      <c r="DJ23" s="10"/>
      <c r="DK23" s="10"/>
      <c r="DL23" s="18"/>
      <c r="DM23" s="18"/>
    </row>
    <row r="24" spans="1:117" x14ac:dyDescent="0.25">
      <c r="A24" s="78">
        <f t="shared" si="20"/>
        <v>44562</v>
      </c>
      <c r="B24" s="79">
        <f t="shared" si="8"/>
        <v>1001.64832829</v>
      </c>
      <c r="C24" s="79">
        <f t="shared" si="21"/>
        <v>1000</v>
      </c>
      <c r="D24" s="77">
        <f t="shared" si="22"/>
        <v>6018.51</v>
      </c>
      <c r="E24" s="77">
        <f t="shared" si="29"/>
        <v>6075.69</v>
      </c>
      <c r="F24" s="56">
        <f t="shared" si="30"/>
        <v>44520</v>
      </c>
      <c r="G24" s="80">
        <f t="shared" si="9"/>
        <v>9.5006903702077317E-3</v>
      </c>
      <c r="H24" s="81">
        <f>IF(DAY(A24)=H$11,VLOOKUP(A24,AF$120:AK$452,4),H23)</f>
        <v>44581</v>
      </c>
      <c r="I24" s="81">
        <f t="shared" si="23"/>
        <v>44581</v>
      </c>
      <c r="J24" s="142">
        <f t="shared" si="31"/>
        <v>31</v>
      </c>
      <c r="K24" s="142">
        <f t="shared" si="10"/>
        <v>3</v>
      </c>
      <c r="L24" s="79">
        <f t="shared" si="11"/>
        <v>1.0009155000000001</v>
      </c>
      <c r="M24" s="82">
        <f t="shared" si="24"/>
        <v>1</v>
      </c>
      <c r="N24" s="82">
        <v>1</v>
      </c>
      <c r="O24" s="79">
        <f t="shared" si="12"/>
        <v>1.0009155000000001</v>
      </c>
      <c r="P24" s="79">
        <f t="shared" si="13"/>
        <v>1000.9155</v>
      </c>
      <c r="Q24" s="83">
        <f t="shared" si="14"/>
        <v>0</v>
      </c>
      <c r="R24" s="85">
        <f t="shared" si="15"/>
        <v>0</v>
      </c>
      <c r="S24" s="79">
        <f t="shared" si="16"/>
        <v>0</v>
      </c>
      <c r="T24" s="85">
        <f t="shared" si="25"/>
        <v>9.5000000000000001E-2</v>
      </c>
      <c r="U24" s="82">
        <f t="shared" si="17"/>
        <v>1.0007321579999999</v>
      </c>
      <c r="V24" s="79">
        <f t="shared" si="18"/>
        <v>0.73282829000000005</v>
      </c>
      <c r="W24" s="79">
        <f t="shared" si="19"/>
        <v>0</v>
      </c>
      <c r="X24" s="157" t="str">
        <f t="shared" si="26"/>
        <v>A+J=</v>
      </c>
      <c r="Y24" s="81">
        <f t="shared" si="27"/>
        <v>44581</v>
      </c>
      <c r="Z24" s="4"/>
      <c r="AA24" s="57">
        <f t="shared" si="37"/>
        <v>11</v>
      </c>
      <c r="AB24" s="62">
        <f t="shared" si="32"/>
        <v>44885</v>
      </c>
      <c r="AC24" s="58">
        <f t="shared" si="33"/>
        <v>939.57631143999993</v>
      </c>
      <c r="AD24" s="63">
        <f t="shared" si="38"/>
        <v>31</v>
      </c>
      <c r="AE24" s="75">
        <f t="shared" si="39"/>
        <v>7.1733549600000002</v>
      </c>
      <c r="AF24" s="76">
        <f t="shared" si="34"/>
        <v>5.3387702099999998</v>
      </c>
      <c r="AG24" s="61">
        <v>5.6499999999999996E-3</v>
      </c>
      <c r="AH24" s="58">
        <f t="shared" si="35"/>
        <v>12.512125170000001</v>
      </c>
      <c r="AI24" s="57">
        <f t="shared" si="36"/>
        <v>11</v>
      </c>
      <c r="AJ24" s="156" t="s">
        <v>60</v>
      </c>
      <c r="AK24" s="62">
        <f t="shared" si="28"/>
        <v>44915</v>
      </c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0"/>
      <c r="DI24" s="10"/>
      <c r="DJ24" s="10"/>
      <c r="DK24" s="10"/>
      <c r="DL24" s="18"/>
      <c r="DM24" s="18"/>
    </row>
    <row r="25" spans="1:117" x14ac:dyDescent="0.25">
      <c r="A25" s="78">
        <f t="shared" si="20"/>
        <v>44563</v>
      </c>
      <c r="B25" s="79">
        <f t="shared" si="8"/>
        <v>1002.19837195</v>
      </c>
      <c r="C25" s="79">
        <f t="shared" si="21"/>
        <v>1000</v>
      </c>
      <c r="D25" s="77">
        <f t="shared" si="22"/>
        <v>6018.51</v>
      </c>
      <c r="E25" s="77">
        <f t="shared" si="29"/>
        <v>6075.69</v>
      </c>
      <c r="F25" s="56">
        <f t="shared" si="30"/>
        <v>44520</v>
      </c>
      <c r="G25" s="80">
        <f t="shared" si="9"/>
        <v>9.5006903702077317E-3</v>
      </c>
      <c r="H25" s="81">
        <f>IF(DAY(A25)=H$11,VLOOKUP(A25,AF$120:AK$452,4),H24)</f>
        <v>44581</v>
      </c>
      <c r="I25" s="81">
        <f t="shared" si="23"/>
        <v>44581</v>
      </c>
      <c r="J25" s="142">
        <f t="shared" si="31"/>
        <v>31</v>
      </c>
      <c r="K25" s="142">
        <f t="shared" si="10"/>
        <v>4</v>
      </c>
      <c r="L25" s="79">
        <f t="shared" si="11"/>
        <v>1.0012208499999999</v>
      </c>
      <c r="M25" s="82">
        <f t="shared" si="24"/>
        <v>1</v>
      </c>
      <c r="N25" s="82">
        <v>1</v>
      </c>
      <c r="O25" s="79">
        <f t="shared" si="12"/>
        <v>1.0012208499999999</v>
      </c>
      <c r="P25" s="79">
        <f t="shared" si="13"/>
        <v>1001.22085</v>
      </c>
      <c r="Q25" s="83">
        <f t="shared" si="14"/>
        <v>0</v>
      </c>
      <c r="R25" s="85">
        <f t="shared" si="15"/>
        <v>0</v>
      </c>
      <c r="S25" s="79">
        <f t="shared" si="16"/>
        <v>0</v>
      </c>
      <c r="T25" s="85">
        <f t="shared" si="25"/>
        <v>9.5000000000000001E-2</v>
      </c>
      <c r="U25" s="82">
        <f t="shared" si="17"/>
        <v>1.0009763300000001</v>
      </c>
      <c r="V25" s="79">
        <f t="shared" si="18"/>
        <v>0.97752194999999997</v>
      </c>
      <c r="W25" s="79">
        <f t="shared" si="19"/>
        <v>0</v>
      </c>
      <c r="X25" s="157" t="str">
        <f t="shared" si="26"/>
        <v>A+J=</v>
      </c>
      <c r="Y25" s="81">
        <f t="shared" si="27"/>
        <v>44581</v>
      </c>
      <c r="Z25" s="4"/>
      <c r="AA25" s="57">
        <f t="shared" si="37"/>
        <v>12</v>
      </c>
      <c r="AB25" s="62">
        <f t="shared" si="32"/>
        <v>44915</v>
      </c>
      <c r="AC25" s="58">
        <f t="shared" si="33"/>
        <v>934.26770528999998</v>
      </c>
      <c r="AD25" s="63">
        <f t="shared" si="38"/>
        <v>30</v>
      </c>
      <c r="AE25" s="75">
        <f t="shared" si="39"/>
        <v>7.13282551</v>
      </c>
      <c r="AF25" s="76">
        <f t="shared" si="34"/>
        <v>5.3086061500000001</v>
      </c>
      <c r="AG25" s="61">
        <v>5.6499999999999996E-3</v>
      </c>
      <c r="AH25" s="58">
        <f t="shared" si="35"/>
        <v>12.441431659999999</v>
      </c>
      <c r="AI25" s="57">
        <f t="shared" si="36"/>
        <v>12</v>
      </c>
      <c r="AJ25" s="156" t="s">
        <v>60</v>
      </c>
      <c r="AK25" s="62">
        <f t="shared" si="28"/>
        <v>44946</v>
      </c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0"/>
      <c r="DI25" s="10"/>
      <c r="DJ25" s="10"/>
      <c r="DK25" s="10"/>
      <c r="DL25" s="18"/>
      <c r="DM25" s="18"/>
    </row>
    <row r="26" spans="1:117" x14ac:dyDescent="0.25">
      <c r="A26" s="78">
        <f t="shared" si="20"/>
        <v>44564</v>
      </c>
      <c r="B26" s="79">
        <f t="shared" si="8"/>
        <v>1002.74871393</v>
      </c>
      <c r="C26" s="79">
        <f t="shared" si="21"/>
        <v>1000</v>
      </c>
      <c r="D26" s="77">
        <f t="shared" si="22"/>
        <v>6018.51</v>
      </c>
      <c r="E26" s="77">
        <f t="shared" si="29"/>
        <v>6075.69</v>
      </c>
      <c r="F26" s="56">
        <f t="shared" si="30"/>
        <v>44520</v>
      </c>
      <c r="G26" s="80">
        <f t="shared" si="9"/>
        <v>9.5006903702077317E-3</v>
      </c>
      <c r="H26" s="81">
        <f>IF(DAY(A26)=H$11,VLOOKUP(A26,AF$120:AK$452,4),H25)</f>
        <v>44581</v>
      </c>
      <c r="I26" s="81">
        <f t="shared" si="23"/>
        <v>44581</v>
      </c>
      <c r="J26" s="142">
        <f t="shared" si="31"/>
        <v>31</v>
      </c>
      <c r="K26" s="142">
        <f t="shared" si="10"/>
        <v>5</v>
      </c>
      <c r="L26" s="79">
        <f t="shared" si="11"/>
        <v>1.0015262899999999</v>
      </c>
      <c r="M26" s="82">
        <f t="shared" si="24"/>
        <v>1</v>
      </c>
      <c r="N26" s="82">
        <v>1</v>
      </c>
      <c r="O26" s="79">
        <f t="shared" si="12"/>
        <v>1.0015262899999999</v>
      </c>
      <c r="P26" s="79">
        <f t="shared" si="13"/>
        <v>1001.52629</v>
      </c>
      <c r="Q26" s="83">
        <f t="shared" si="14"/>
        <v>0</v>
      </c>
      <c r="R26" s="85">
        <f t="shared" si="15"/>
        <v>0</v>
      </c>
      <c r="S26" s="79">
        <f t="shared" si="16"/>
        <v>0</v>
      </c>
      <c r="T26" s="85">
        <f t="shared" si="25"/>
        <v>9.5000000000000001E-2</v>
      </c>
      <c r="U26" s="82">
        <f t="shared" si="17"/>
        <v>1.001220561</v>
      </c>
      <c r="V26" s="79">
        <f t="shared" si="18"/>
        <v>1.2224239299999999</v>
      </c>
      <c r="W26" s="79">
        <f t="shared" si="19"/>
        <v>0</v>
      </c>
      <c r="X26" s="157" t="str">
        <f t="shared" si="26"/>
        <v>A+J=</v>
      </c>
      <c r="Y26" s="81">
        <f t="shared" si="27"/>
        <v>44581</v>
      </c>
      <c r="Z26" s="4"/>
      <c r="AA26" s="57">
        <f t="shared" si="37"/>
        <v>13</v>
      </c>
      <c r="AB26" s="62">
        <f t="shared" si="32"/>
        <v>44946</v>
      </c>
      <c r="AC26" s="58">
        <f t="shared" si="33"/>
        <v>928.98909275999995</v>
      </c>
      <c r="AD26" s="63">
        <f t="shared" si="38"/>
        <v>31</v>
      </c>
      <c r="AE26" s="75">
        <f t="shared" si="39"/>
        <v>7.0925250399999999</v>
      </c>
      <c r="AF26" s="76">
        <f t="shared" si="34"/>
        <v>5.2786125300000002</v>
      </c>
      <c r="AG26" s="61">
        <v>5.6499999999999996E-3</v>
      </c>
      <c r="AH26" s="58">
        <f t="shared" si="35"/>
        <v>12.37113757</v>
      </c>
      <c r="AI26" s="57">
        <f t="shared" si="36"/>
        <v>13</v>
      </c>
      <c r="AJ26" s="156" t="s">
        <v>60</v>
      </c>
      <c r="AK26" s="62">
        <f t="shared" si="28"/>
        <v>44977</v>
      </c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0"/>
      <c r="DI26" s="10"/>
      <c r="DJ26" s="10"/>
      <c r="DK26" s="10"/>
      <c r="DL26" s="18"/>
      <c r="DM26" s="18"/>
    </row>
    <row r="27" spans="1:117" x14ac:dyDescent="0.25">
      <c r="A27" s="78">
        <f t="shared" si="20"/>
        <v>44565</v>
      </c>
      <c r="B27" s="79">
        <f t="shared" si="8"/>
        <v>1003.29936535</v>
      </c>
      <c r="C27" s="79">
        <f t="shared" si="21"/>
        <v>1000</v>
      </c>
      <c r="D27" s="77">
        <f t="shared" si="22"/>
        <v>6018.51</v>
      </c>
      <c r="E27" s="77">
        <f t="shared" si="29"/>
        <v>6075.69</v>
      </c>
      <c r="F27" s="56">
        <f t="shared" si="30"/>
        <v>44520</v>
      </c>
      <c r="G27" s="80">
        <f t="shared" si="9"/>
        <v>9.5006903702077317E-3</v>
      </c>
      <c r="H27" s="81">
        <f>IF(DAY(A27)=H$11,VLOOKUP(A27,AF$120:AK$452,4),H26)</f>
        <v>44581</v>
      </c>
      <c r="I27" s="81">
        <f t="shared" si="23"/>
        <v>44581</v>
      </c>
      <c r="J27" s="142">
        <f t="shared" si="31"/>
        <v>31</v>
      </c>
      <c r="K27" s="142">
        <f t="shared" si="10"/>
        <v>6</v>
      </c>
      <c r="L27" s="79">
        <f t="shared" si="11"/>
        <v>1.00183183</v>
      </c>
      <c r="M27" s="82">
        <f t="shared" si="24"/>
        <v>1</v>
      </c>
      <c r="N27" s="82">
        <v>1</v>
      </c>
      <c r="O27" s="79">
        <f t="shared" si="12"/>
        <v>1.00183183</v>
      </c>
      <c r="P27" s="79">
        <f t="shared" si="13"/>
        <v>1001.83183</v>
      </c>
      <c r="Q27" s="83">
        <f t="shared" si="14"/>
        <v>0</v>
      </c>
      <c r="R27" s="85">
        <f t="shared" si="15"/>
        <v>0</v>
      </c>
      <c r="S27" s="79">
        <f t="shared" si="16"/>
        <v>0</v>
      </c>
      <c r="T27" s="85">
        <f t="shared" si="25"/>
        <v>9.5000000000000001E-2</v>
      </c>
      <c r="U27" s="82">
        <f t="shared" si="17"/>
        <v>1.001464852</v>
      </c>
      <c r="V27" s="79">
        <f t="shared" si="18"/>
        <v>1.4675353499999999</v>
      </c>
      <c r="W27" s="79">
        <f t="shared" si="19"/>
        <v>0</v>
      </c>
      <c r="X27" s="157" t="str">
        <f t="shared" si="26"/>
        <v>A+J=</v>
      </c>
      <c r="Y27" s="81">
        <f t="shared" si="27"/>
        <v>44581</v>
      </c>
      <c r="Z27" s="4"/>
      <c r="AA27" s="57">
        <f t="shared" si="37"/>
        <v>14</v>
      </c>
      <c r="AB27" s="62">
        <f t="shared" si="32"/>
        <v>44977</v>
      </c>
      <c r="AC27" s="58">
        <f t="shared" ref="AC27:AC49" si="40">(AC26-AF27)</f>
        <v>923.74030438999989</v>
      </c>
      <c r="AD27" s="63">
        <f t="shared" si="38"/>
        <v>31</v>
      </c>
      <c r="AE27" s="75">
        <f t="shared" si="39"/>
        <v>7.0524522799999998</v>
      </c>
      <c r="AF27" s="76">
        <f t="shared" si="34"/>
        <v>5.2487883699999998</v>
      </c>
      <c r="AG27" s="61">
        <v>5.6499999999999996E-3</v>
      </c>
      <c r="AH27" s="58">
        <f t="shared" si="35"/>
        <v>12.30124065</v>
      </c>
      <c r="AI27" s="57">
        <f t="shared" si="36"/>
        <v>14</v>
      </c>
      <c r="AJ27" s="156" t="s">
        <v>60</v>
      </c>
      <c r="AK27" s="62">
        <f t="shared" si="28"/>
        <v>45005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0"/>
      <c r="DH27" s="21"/>
      <c r="DI27" s="21"/>
      <c r="DJ27" s="21"/>
      <c r="DK27" s="21"/>
      <c r="DL27" s="21"/>
      <c r="DM27" s="21"/>
    </row>
    <row r="28" spans="1:117" x14ac:dyDescent="0.25">
      <c r="A28" s="78">
        <f t="shared" si="20"/>
        <v>44566</v>
      </c>
      <c r="B28" s="79">
        <f t="shared" si="8"/>
        <v>1003.8503253600001</v>
      </c>
      <c r="C28" s="79">
        <f t="shared" si="21"/>
        <v>1000</v>
      </c>
      <c r="D28" s="77">
        <f t="shared" si="22"/>
        <v>6018.51</v>
      </c>
      <c r="E28" s="77">
        <f t="shared" si="29"/>
        <v>6075.69</v>
      </c>
      <c r="F28" s="56">
        <f t="shared" si="30"/>
        <v>44520</v>
      </c>
      <c r="G28" s="80">
        <f t="shared" si="9"/>
        <v>9.5006903702077317E-3</v>
      </c>
      <c r="H28" s="81">
        <f>IF(DAY(A28)=H$11,VLOOKUP(A28,AF$120:AK$452,4),H27)</f>
        <v>44581</v>
      </c>
      <c r="I28" s="81">
        <f t="shared" si="23"/>
        <v>44581</v>
      </c>
      <c r="J28" s="142">
        <f t="shared" si="31"/>
        <v>31</v>
      </c>
      <c r="K28" s="142">
        <f t="shared" si="10"/>
        <v>7</v>
      </c>
      <c r="L28" s="79">
        <f t="shared" si="11"/>
        <v>1.0021374700000001</v>
      </c>
      <c r="M28" s="82">
        <f t="shared" si="24"/>
        <v>1</v>
      </c>
      <c r="N28" s="82">
        <v>1</v>
      </c>
      <c r="O28" s="79">
        <f t="shared" si="12"/>
        <v>1.0021374700000001</v>
      </c>
      <c r="P28" s="79">
        <f t="shared" si="13"/>
        <v>1002.13747</v>
      </c>
      <c r="Q28" s="83">
        <f t="shared" si="14"/>
        <v>0</v>
      </c>
      <c r="R28" s="85">
        <f t="shared" si="15"/>
        <v>0</v>
      </c>
      <c r="S28" s="79">
        <f t="shared" si="16"/>
        <v>0</v>
      </c>
      <c r="T28" s="85">
        <f t="shared" si="25"/>
        <v>9.5000000000000001E-2</v>
      </c>
      <c r="U28" s="82">
        <f t="shared" si="17"/>
        <v>1.001709202</v>
      </c>
      <c r="V28" s="79">
        <f t="shared" si="18"/>
        <v>1.71285536</v>
      </c>
      <c r="W28" s="79">
        <f t="shared" si="19"/>
        <v>0</v>
      </c>
      <c r="X28" s="157" t="str">
        <f t="shared" si="26"/>
        <v>A+J=</v>
      </c>
      <c r="Y28" s="81">
        <f t="shared" si="27"/>
        <v>44581</v>
      </c>
      <c r="Z28" s="4"/>
      <c r="AA28" s="57">
        <f t="shared" si="37"/>
        <v>15</v>
      </c>
      <c r="AB28" s="62">
        <f t="shared" si="32"/>
        <v>45005</v>
      </c>
      <c r="AC28" s="58">
        <f t="shared" si="40"/>
        <v>918.52117167999984</v>
      </c>
      <c r="AD28" s="63">
        <f t="shared" si="38"/>
        <v>28</v>
      </c>
      <c r="AE28" s="75">
        <f t="shared" si="39"/>
        <v>7.0126059200000004</v>
      </c>
      <c r="AF28" s="76">
        <f t="shared" si="34"/>
        <v>5.2191327100000002</v>
      </c>
      <c r="AG28" s="61">
        <v>5.6499999999999996E-3</v>
      </c>
      <c r="AH28" s="58">
        <f t="shared" si="35"/>
        <v>12.231738630000001</v>
      </c>
      <c r="AI28" s="57">
        <f t="shared" si="36"/>
        <v>15</v>
      </c>
      <c r="AJ28" s="156" t="s">
        <v>60</v>
      </c>
      <c r="AK28" s="62">
        <f t="shared" si="28"/>
        <v>45036</v>
      </c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0"/>
      <c r="DI28" s="10"/>
      <c r="DJ28" s="10"/>
      <c r="DK28" s="10"/>
      <c r="DL28" s="18"/>
      <c r="DM28" s="18"/>
    </row>
    <row r="29" spans="1:117" ht="15" x14ac:dyDescent="0.25">
      <c r="A29" s="78">
        <f t="shared" si="20"/>
        <v>44567</v>
      </c>
      <c r="B29" s="79">
        <f t="shared" si="8"/>
        <v>1004.40157604</v>
      </c>
      <c r="C29" s="79">
        <f t="shared" si="21"/>
        <v>1000</v>
      </c>
      <c r="D29" s="77">
        <f t="shared" si="22"/>
        <v>6018.51</v>
      </c>
      <c r="E29" s="77">
        <f t="shared" si="29"/>
        <v>6075.69</v>
      </c>
      <c r="F29" s="56">
        <f t="shared" si="30"/>
        <v>44520</v>
      </c>
      <c r="G29" s="80">
        <f t="shared" si="9"/>
        <v>9.5006903702077317E-3</v>
      </c>
      <c r="H29" s="81">
        <f>IF(DAY(A29)=H$11,VLOOKUP(A29,AF$120:AK$452,4),H28)</f>
        <v>44581</v>
      </c>
      <c r="I29" s="81">
        <f t="shared" si="23"/>
        <v>44581</v>
      </c>
      <c r="J29" s="142">
        <f t="shared" si="31"/>
        <v>31</v>
      </c>
      <c r="K29" s="142">
        <f t="shared" si="10"/>
        <v>8</v>
      </c>
      <c r="L29" s="79">
        <f t="shared" si="11"/>
        <v>1.0024431899999999</v>
      </c>
      <c r="M29" s="82">
        <f t="shared" si="24"/>
        <v>1</v>
      </c>
      <c r="N29" s="82">
        <v>1</v>
      </c>
      <c r="O29" s="79">
        <f t="shared" si="12"/>
        <v>1.0024431899999999</v>
      </c>
      <c r="P29" s="79">
        <f t="shared" si="13"/>
        <v>1002.44319</v>
      </c>
      <c r="Q29" s="83">
        <f t="shared" si="14"/>
        <v>0</v>
      </c>
      <c r="R29" s="85">
        <f t="shared" si="15"/>
        <v>0</v>
      </c>
      <c r="S29" s="79">
        <f t="shared" si="16"/>
        <v>0</v>
      </c>
      <c r="T29" s="85">
        <f t="shared" si="25"/>
        <v>9.5000000000000001E-2</v>
      </c>
      <c r="U29" s="82">
        <f t="shared" si="17"/>
        <v>1.001953613</v>
      </c>
      <c r="V29" s="79">
        <f t="shared" si="18"/>
        <v>1.9583860399999999</v>
      </c>
      <c r="W29" s="79">
        <f t="shared" si="19"/>
        <v>0</v>
      </c>
      <c r="X29" s="157" t="str">
        <f t="shared" si="26"/>
        <v>A+J=</v>
      </c>
      <c r="Y29" s="81">
        <f t="shared" si="27"/>
        <v>44581</v>
      </c>
      <c r="Z29" s="4"/>
      <c r="AA29" s="57">
        <f t="shared" si="37"/>
        <v>16</v>
      </c>
      <c r="AB29" s="62">
        <f t="shared" si="32"/>
        <v>45036</v>
      </c>
      <c r="AC29" s="58">
        <f t="shared" si="40"/>
        <v>907.01075318999983</v>
      </c>
      <c r="AD29" s="63">
        <f t="shared" si="38"/>
        <v>31</v>
      </c>
      <c r="AE29" s="75">
        <f t="shared" si="39"/>
        <v>6.9729846999999996</v>
      </c>
      <c r="AF29" s="76">
        <f t="shared" si="34"/>
        <v>11.510418489999999</v>
      </c>
      <c r="AG29" s="158">
        <f>VLOOKUP(AB29,A$12:R$2417,18)</f>
        <v>1.2531467806452243E-2</v>
      </c>
      <c r="AH29" s="58">
        <f t="shared" si="35"/>
        <v>18.483403189999997</v>
      </c>
      <c r="AI29" s="57">
        <f t="shared" si="36"/>
        <v>16</v>
      </c>
      <c r="AJ29" s="156" t="s">
        <v>60</v>
      </c>
      <c r="AK29" s="62">
        <f t="shared" si="28"/>
        <v>45066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0"/>
      <c r="DI29" s="10"/>
      <c r="DJ29" s="10"/>
      <c r="DK29" s="10"/>
      <c r="DL29" s="18"/>
      <c r="DM29" s="18"/>
    </row>
    <row r="30" spans="1:117" x14ac:dyDescent="0.25">
      <c r="A30" s="78">
        <f t="shared" si="20"/>
        <v>44568</v>
      </c>
      <c r="B30" s="79">
        <f t="shared" si="8"/>
        <v>1004.95313454</v>
      </c>
      <c r="C30" s="79">
        <f t="shared" si="21"/>
        <v>1000</v>
      </c>
      <c r="D30" s="77">
        <f t="shared" si="22"/>
        <v>6018.51</v>
      </c>
      <c r="E30" s="77">
        <f t="shared" si="29"/>
        <v>6075.69</v>
      </c>
      <c r="F30" s="56">
        <f t="shared" si="30"/>
        <v>44520</v>
      </c>
      <c r="G30" s="80">
        <f t="shared" si="9"/>
        <v>9.5006903702077317E-3</v>
      </c>
      <c r="H30" s="81">
        <f>IF(DAY(A30)=H$11,VLOOKUP(A30,AF$120:AK$452,4),H29)</f>
        <v>44581</v>
      </c>
      <c r="I30" s="81">
        <f t="shared" si="23"/>
        <v>44581</v>
      </c>
      <c r="J30" s="142">
        <f t="shared" si="31"/>
        <v>31</v>
      </c>
      <c r="K30" s="142">
        <f t="shared" si="10"/>
        <v>9</v>
      </c>
      <c r="L30" s="79">
        <f t="shared" si="11"/>
        <v>1.0027490100000001</v>
      </c>
      <c r="M30" s="82">
        <f t="shared" si="24"/>
        <v>1</v>
      </c>
      <c r="N30" s="82">
        <v>1</v>
      </c>
      <c r="O30" s="79">
        <f t="shared" si="12"/>
        <v>1.0027490100000001</v>
      </c>
      <c r="P30" s="79">
        <f t="shared" si="13"/>
        <v>1002.74901</v>
      </c>
      <c r="Q30" s="83">
        <f t="shared" si="14"/>
        <v>0</v>
      </c>
      <c r="R30" s="85">
        <f t="shared" si="15"/>
        <v>0</v>
      </c>
      <c r="S30" s="79">
        <f t="shared" si="16"/>
        <v>0</v>
      </c>
      <c r="T30" s="85">
        <f t="shared" si="25"/>
        <v>9.5000000000000001E-2</v>
      </c>
      <c r="U30" s="82">
        <f t="shared" si="17"/>
        <v>1.002198082</v>
      </c>
      <c r="V30" s="79">
        <f t="shared" si="18"/>
        <v>2.20412454</v>
      </c>
      <c r="W30" s="79">
        <f t="shared" si="19"/>
        <v>0</v>
      </c>
      <c r="X30" s="157" t="str">
        <f t="shared" si="26"/>
        <v>A+J=</v>
      </c>
      <c r="Y30" s="81">
        <f t="shared" si="27"/>
        <v>44581</v>
      </c>
      <c r="Z30" s="4"/>
      <c r="AA30" s="57">
        <f t="shared" si="37"/>
        <v>17</v>
      </c>
      <c r="AB30" s="62">
        <f t="shared" si="32"/>
        <v>45066</v>
      </c>
      <c r="AC30" s="58">
        <f t="shared" si="40"/>
        <v>901.88614243999984</v>
      </c>
      <c r="AD30" s="63">
        <f t="shared" si="38"/>
        <v>30</v>
      </c>
      <c r="AE30" s="75">
        <f t="shared" si="39"/>
        <v>6.8856029699999999</v>
      </c>
      <c r="AF30" s="76">
        <f t="shared" si="34"/>
        <v>5.1246107500000004</v>
      </c>
      <c r="AG30" s="61">
        <v>5.6499999999999996E-3</v>
      </c>
      <c r="AH30" s="58">
        <f t="shared" si="35"/>
        <v>12.010213719999999</v>
      </c>
      <c r="AI30" s="57">
        <f t="shared" si="36"/>
        <v>17</v>
      </c>
      <c r="AJ30" s="156" t="s">
        <v>60</v>
      </c>
      <c r="AK30" s="62">
        <f t="shared" si="28"/>
        <v>45097</v>
      </c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0"/>
      <c r="DI30" s="10"/>
      <c r="DJ30" s="10"/>
      <c r="DK30" s="10"/>
      <c r="DL30" s="18"/>
      <c r="DM30" s="18"/>
    </row>
    <row r="31" spans="1:117" x14ac:dyDescent="0.25">
      <c r="A31" s="78">
        <f t="shared" si="20"/>
        <v>44569</v>
      </c>
      <c r="B31" s="79">
        <f t="shared" si="8"/>
        <v>1005.50499398</v>
      </c>
      <c r="C31" s="79">
        <f t="shared" si="21"/>
        <v>1000</v>
      </c>
      <c r="D31" s="77">
        <f t="shared" si="22"/>
        <v>6018.51</v>
      </c>
      <c r="E31" s="77">
        <f t="shared" si="29"/>
        <v>6075.69</v>
      </c>
      <c r="F31" s="56">
        <f t="shared" si="30"/>
        <v>44520</v>
      </c>
      <c r="G31" s="80">
        <f t="shared" si="9"/>
        <v>9.5006903702077317E-3</v>
      </c>
      <c r="H31" s="81">
        <f>IF(DAY(A31)=H$11,VLOOKUP(A31,AF$120:AK$452,4),H30)</f>
        <v>44581</v>
      </c>
      <c r="I31" s="81">
        <f t="shared" si="23"/>
        <v>44581</v>
      </c>
      <c r="J31" s="142">
        <f t="shared" si="31"/>
        <v>31</v>
      </c>
      <c r="K31" s="142">
        <f t="shared" si="10"/>
        <v>10</v>
      </c>
      <c r="L31" s="79">
        <f t="shared" si="11"/>
        <v>1.0030549200000001</v>
      </c>
      <c r="M31" s="82">
        <f t="shared" si="24"/>
        <v>1</v>
      </c>
      <c r="N31" s="82">
        <v>1</v>
      </c>
      <c r="O31" s="79">
        <f t="shared" si="12"/>
        <v>1.0030549200000001</v>
      </c>
      <c r="P31" s="79">
        <f t="shared" si="13"/>
        <v>1003.05492</v>
      </c>
      <c r="Q31" s="83">
        <f t="shared" si="14"/>
        <v>0</v>
      </c>
      <c r="R31" s="85">
        <f t="shared" si="15"/>
        <v>0</v>
      </c>
      <c r="S31" s="79">
        <f t="shared" si="16"/>
        <v>0</v>
      </c>
      <c r="T31" s="85">
        <f t="shared" si="25"/>
        <v>9.5000000000000001E-2</v>
      </c>
      <c r="U31" s="82">
        <f t="shared" si="17"/>
        <v>1.0024426120000001</v>
      </c>
      <c r="V31" s="79">
        <f t="shared" si="18"/>
        <v>2.45007398</v>
      </c>
      <c r="W31" s="79">
        <f t="shared" si="19"/>
        <v>0</v>
      </c>
      <c r="X31" s="157" t="str">
        <f t="shared" si="26"/>
        <v>A+J=</v>
      </c>
      <c r="Y31" s="81">
        <f t="shared" si="27"/>
        <v>44581</v>
      </c>
      <c r="Z31" s="4"/>
      <c r="AA31" s="57">
        <f t="shared" si="37"/>
        <v>18</v>
      </c>
      <c r="AB31" s="62">
        <f t="shared" si="32"/>
        <v>45097</v>
      </c>
      <c r="AC31" s="58">
        <f t="shared" si="40"/>
        <v>896.79048573999989</v>
      </c>
      <c r="AD31" s="63">
        <f t="shared" si="38"/>
        <v>31</v>
      </c>
      <c r="AE31" s="75">
        <f t="shared" si="39"/>
        <v>6.84669931</v>
      </c>
      <c r="AF31" s="76">
        <f t="shared" si="34"/>
        <v>5.0956567000000001</v>
      </c>
      <c r="AG31" s="61">
        <v>5.6499999999999996E-3</v>
      </c>
      <c r="AH31" s="58">
        <f t="shared" si="35"/>
        <v>11.942356010000001</v>
      </c>
      <c r="AI31" s="57">
        <f t="shared" si="36"/>
        <v>18</v>
      </c>
      <c r="AJ31" s="156" t="s">
        <v>60</v>
      </c>
      <c r="AK31" s="62">
        <f t="shared" si="28"/>
        <v>45127</v>
      </c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0"/>
      <c r="DI31" s="10"/>
      <c r="DJ31" s="10"/>
      <c r="DK31" s="10"/>
      <c r="DL31" s="18"/>
      <c r="DM31" s="18"/>
    </row>
    <row r="32" spans="1:117" ht="15" x14ac:dyDescent="0.25">
      <c r="A32" s="78">
        <f t="shared" si="20"/>
        <v>44570</v>
      </c>
      <c r="B32" s="79">
        <f t="shared" si="8"/>
        <v>1006.0571624900001</v>
      </c>
      <c r="C32" s="79">
        <f t="shared" si="21"/>
        <v>1000</v>
      </c>
      <c r="D32" s="77">
        <f t="shared" si="22"/>
        <v>6018.51</v>
      </c>
      <c r="E32" s="77">
        <f t="shared" si="29"/>
        <v>6075.69</v>
      </c>
      <c r="F32" s="56">
        <f t="shared" si="30"/>
        <v>44520</v>
      </c>
      <c r="G32" s="80">
        <f t="shared" si="9"/>
        <v>9.5006903702077317E-3</v>
      </c>
      <c r="H32" s="81">
        <f>IF(DAY(A32)=H$11,VLOOKUP(A32,AF$120:AK$452,4),H31)</f>
        <v>44581</v>
      </c>
      <c r="I32" s="81">
        <f t="shared" si="23"/>
        <v>44581</v>
      </c>
      <c r="J32" s="142">
        <f t="shared" si="31"/>
        <v>31</v>
      </c>
      <c r="K32" s="142">
        <f t="shared" si="10"/>
        <v>11</v>
      </c>
      <c r="L32" s="79">
        <f t="shared" si="11"/>
        <v>1.0033609299999999</v>
      </c>
      <c r="M32" s="82">
        <f t="shared" si="24"/>
        <v>1</v>
      </c>
      <c r="N32" s="82">
        <v>1</v>
      </c>
      <c r="O32" s="79">
        <f t="shared" si="12"/>
        <v>1.0033609299999999</v>
      </c>
      <c r="P32" s="79">
        <f t="shared" si="13"/>
        <v>1003.3609300000001</v>
      </c>
      <c r="Q32" s="83">
        <f t="shared" si="14"/>
        <v>0</v>
      </c>
      <c r="R32" s="85">
        <f t="shared" si="15"/>
        <v>0</v>
      </c>
      <c r="S32" s="79">
        <f t="shared" si="16"/>
        <v>0</v>
      </c>
      <c r="T32" s="85">
        <f t="shared" si="25"/>
        <v>9.5000000000000001E-2</v>
      </c>
      <c r="U32" s="82">
        <f t="shared" si="17"/>
        <v>1.0026872010000001</v>
      </c>
      <c r="V32" s="79">
        <f t="shared" si="18"/>
        <v>2.6962324899999999</v>
      </c>
      <c r="W32" s="79">
        <f t="shared" si="19"/>
        <v>0</v>
      </c>
      <c r="X32" s="157" t="str">
        <f t="shared" si="26"/>
        <v>A+J=</v>
      </c>
      <c r="Y32" s="81">
        <f t="shared" si="27"/>
        <v>44581</v>
      </c>
      <c r="Z32" s="4"/>
      <c r="AA32" s="57">
        <f t="shared" si="37"/>
        <v>19</v>
      </c>
      <c r="AB32" s="62">
        <f t="shared" si="32"/>
        <v>45127</v>
      </c>
      <c r="AC32" s="58">
        <f t="shared" si="40"/>
        <v>875.25070842999992</v>
      </c>
      <c r="AD32" s="63">
        <f t="shared" si="38"/>
        <v>30</v>
      </c>
      <c r="AE32" s="75">
        <f t="shared" si="39"/>
        <v>6.80801546</v>
      </c>
      <c r="AF32" s="76">
        <f t="shared" si="34"/>
        <v>21.539777310000002</v>
      </c>
      <c r="AG32" s="158">
        <f>VLOOKUP(AB32,A$12:R$2417,18)</f>
        <v>2.4018739779514707E-2</v>
      </c>
      <c r="AH32" s="58">
        <f t="shared" si="35"/>
        <v>28.347792770000002</v>
      </c>
      <c r="AI32" s="57">
        <f t="shared" si="36"/>
        <v>19</v>
      </c>
      <c r="AJ32" s="156" t="s">
        <v>60</v>
      </c>
      <c r="AK32" s="62">
        <f t="shared" si="28"/>
        <v>45158</v>
      </c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0"/>
      <c r="DI32" s="10"/>
      <c r="DJ32" s="10"/>
      <c r="DK32" s="10"/>
      <c r="DL32" s="18"/>
      <c r="DM32" s="18"/>
    </row>
    <row r="33" spans="1:117" ht="15" x14ac:dyDescent="0.25">
      <c r="A33" s="78">
        <f t="shared" si="20"/>
        <v>44571</v>
      </c>
      <c r="B33" s="79">
        <f t="shared" si="8"/>
        <v>1006.60963118</v>
      </c>
      <c r="C33" s="79">
        <f t="shared" si="21"/>
        <v>1000</v>
      </c>
      <c r="D33" s="77">
        <f t="shared" si="22"/>
        <v>6018.51</v>
      </c>
      <c r="E33" s="77">
        <f t="shared" si="29"/>
        <v>6075.69</v>
      </c>
      <c r="F33" s="56">
        <f t="shared" si="30"/>
        <v>44520</v>
      </c>
      <c r="G33" s="80">
        <f t="shared" si="9"/>
        <v>9.5006903702077317E-3</v>
      </c>
      <c r="H33" s="81">
        <f>IF(DAY(A33)=H$11,VLOOKUP(A33,AF$120:AK$452,4),H32)</f>
        <v>44581</v>
      </c>
      <c r="I33" s="81">
        <f t="shared" si="23"/>
        <v>44581</v>
      </c>
      <c r="J33" s="142">
        <f t="shared" si="31"/>
        <v>31</v>
      </c>
      <c r="K33" s="142">
        <f t="shared" si="10"/>
        <v>12</v>
      </c>
      <c r="L33" s="79">
        <f t="shared" si="11"/>
        <v>1.0036670299999999</v>
      </c>
      <c r="M33" s="82">
        <f t="shared" si="24"/>
        <v>1</v>
      </c>
      <c r="N33" s="82">
        <f t="shared" ref="N33:N41" si="41">IF(I33&gt;I32,N32*M33,N32)</f>
        <v>1</v>
      </c>
      <c r="O33" s="79">
        <f t="shared" si="12"/>
        <v>1.0036670299999999</v>
      </c>
      <c r="P33" s="79">
        <f t="shared" si="13"/>
        <v>1003.66703</v>
      </c>
      <c r="Q33" s="83">
        <f t="shared" si="14"/>
        <v>0</v>
      </c>
      <c r="R33" s="85">
        <f t="shared" si="15"/>
        <v>0</v>
      </c>
      <c r="S33" s="79">
        <f t="shared" si="16"/>
        <v>0</v>
      </c>
      <c r="T33" s="85">
        <f t="shared" si="25"/>
        <v>9.5000000000000001E-2</v>
      </c>
      <c r="U33" s="82">
        <f t="shared" si="17"/>
        <v>1.00293185</v>
      </c>
      <c r="V33" s="79">
        <f t="shared" si="18"/>
        <v>2.94260118</v>
      </c>
      <c r="W33" s="79">
        <f t="shared" si="19"/>
        <v>0</v>
      </c>
      <c r="X33" s="157" t="str">
        <f t="shared" si="26"/>
        <v>A+J=</v>
      </c>
      <c r="Y33" s="81">
        <f t="shared" si="27"/>
        <v>44581</v>
      </c>
      <c r="Z33" s="4"/>
      <c r="AA33" s="57">
        <f t="shared" si="37"/>
        <v>20</v>
      </c>
      <c r="AB33" s="62">
        <f t="shared" si="32"/>
        <v>45158</v>
      </c>
      <c r="AC33" s="58">
        <f t="shared" si="40"/>
        <v>776.03372157999991</v>
      </c>
      <c r="AD33" s="63">
        <f t="shared" si="38"/>
        <v>31</v>
      </c>
      <c r="AE33" s="75">
        <f t="shared" si="39"/>
        <v>6.6444955099999996</v>
      </c>
      <c r="AF33" s="76">
        <f t="shared" si="34"/>
        <v>99.216986849999998</v>
      </c>
      <c r="AG33" s="158">
        <f>VLOOKUP(AB33,A$12:R$2417,18)</f>
        <v>0.11335836224252761</v>
      </c>
      <c r="AH33" s="58">
        <f t="shared" si="35"/>
        <v>105.86148236</v>
      </c>
      <c r="AI33" s="57">
        <f t="shared" si="36"/>
        <v>20</v>
      </c>
      <c r="AJ33" s="156" t="s">
        <v>60</v>
      </c>
      <c r="AK33" s="62">
        <f t="shared" si="28"/>
        <v>45189</v>
      </c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0"/>
      <c r="DI33" s="10"/>
      <c r="DJ33" s="10"/>
      <c r="DK33" s="10"/>
      <c r="DL33" s="18"/>
      <c r="DM33" s="18"/>
    </row>
    <row r="34" spans="1:117" ht="15" x14ac:dyDescent="0.25">
      <c r="A34" s="78">
        <f t="shared" si="20"/>
        <v>44572</v>
      </c>
      <c r="B34" s="79">
        <f t="shared" si="8"/>
        <v>1007.1623991599999</v>
      </c>
      <c r="C34" s="79">
        <f t="shared" si="21"/>
        <v>1000</v>
      </c>
      <c r="D34" s="77">
        <f t="shared" si="22"/>
        <v>6018.51</v>
      </c>
      <c r="E34" s="77">
        <f t="shared" si="29"/>
        <v>6075.69</v>
      </c>
      <c r="F34" s="56">
        <f t="shared" si="30"/>
        <v>44520</v>
      </c>
      <c r="G34" s="80">
        <f t="shared" si="9"/>
        <v>9.5006903702077317E-3</v>
      </c>
      <c r="H34" s="81">
        <f>IF(DAY(A34)=H$11,VLOOKUP(A34,AF$120:AK$452,4),H33)</f>
        <v>44581</v>
      </c>
      <c r="I34" s="81">
        <f t="shared" si="23"/>
        <v>44581</v>
      </c>
      <c r="J34" s="142">
        <f t="shared" si="31"/>
        <v>31</v>
      </c>
      <c r="K34" s="142">
        <f t="shared" si="10"/>
        <v>13</v>
      </c>
      <c r="L34" s="79">
        <f t="shared" si="11"/>
        <v>1.00397322</v>
      </c>
      <c r="M34" s="82">
        <f t="shared" si="24"/>
        <v>1</v>
      </c>
      <c r="N34" s="82">
        <f t="shared" si="41"/>
        <v>1</v>
      </c>
      <c r="O34" s="79">
        <f t="shared" si="12"/>
        <v>1.00397322</v>
      </c>
      <c r="P34" s="79">
        <f t="shared" si="13"/>
        <v>1003.97322</v>
      </c>
      <c r="Q34" s="83">
        <f t="shared" si="14"/>
        <v>0</v>
      </c>
      <c r="R34" s="85">
        <f t="shared" si="15"/>
        <v>0</v>
      </c>
      <c r="S34" s="79">
        <f t="shared" si="16"/>
        <v>0</v>
      </c>
      <c r="T34" s="85">
        <f t="shared" si="25"/>
        <v>9.5000000000000001E-2</v>
      </c>
      <c r="U34" s="82">
        <f t="shared" si="17"/>
        <v>1.0031765580000001</v>
      </c>
      <c r="V34" s="79">
        <f t="shared" si="18"/>
        <v>3.1891791600000001</v>
      </c>
      <c r="W34" s="79">
        <f t="shared" si="19"/>
        <v>0</v>
      </c>
      <c r="X34" s="157" t="str">
        <f t="shared" si="26"/>
        <v>A+J=</v>
      </c>
      <c r="Y34" s="81">
        <f t="shared" si="27"/>
        <v>44581</v>
      </c>
      <c r="Z34" s="4"/>
      <c r="AA34" s="57">
        <f t="shared" si="37"/>
        <v>21</v>
      </c>
      <c r="AB34" s="62">
        <f t="shared" si="32"/>
        <v>45189</v>
      </c>
      <c r="AC34" s="58">
        <f t="shared" si="40"/>
        <v>752.99053744999992</v>
      </c>
      <c r="AD34" s="63">
        <f t="shared" si="38"/>
        <v>31</v>
      </c>
      <c r="AE34" s="75">
        <f t="shared" si="39"/>
        <v>5.8912863800000004</v>
      </c>
      <c r="AF34" s="76">
        <f t="shared" si="34"/>
        <v>23.04318413</v>
      </c>
      <c r="AG34" s="158">
        <f>VLOOKUP(AB34,A$12:R$2417,18)</f>
        <v>2.9693534561971529E-2</v>
      </c>
      <c r="AH34" s="58">
        <f t="shared" si="35"/>
        <v>28.934470510000001</v>
      </c>
      <c r="AI34" s="57">
        <f t="shared" si="36"/>
        <v>21</v>
      </c>
      <c r="AJ34" s="156" t="s">
        <v>60</v>
      </c>
      <c r="AK34" s="62">
        <f t="shared" si="28"/>
        <v>45219</v>
      </c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0"/>
      <c r="DI34" s="10"/>
      <c r="DJ34" s="10"/>
      <c r="DK34" s="10"/>
      <c r="DL34" s="18"/>
      <c r="DM34" s="18"/>
    </row>
    <row r="35" spans="1:117" x14ac:dyDescent="0.25">
      <c r="A35" s="78">
        <f t="shared" si="20"/>
        <v>44573</v>
      </c>
      <c r="B35" s="79">
        <f t="shared" si="8"/>
        <v>1007.71547759</v>
      </c>
      <c r="C35" s="79">
        <f t="shared" si="21"/>
        <v>1000</v>
      </c>
      <c r="D35" s="77">
        <f t="shared" si="22"/>
        <v>6018.51</v>
      </c>
      <c r="E35" s="77">
        <f t="shared" si="29"/>
        <v>6075.69</v>
      </c>
      <c r="F35" s="56">
        <f t="shared" si="30"/>
        <v>44520</v>
      </c>
      <c r="G35" s="80">
        <f t="shared" si="9"/>
        <v>9.5006903702077317E-3</v>
      </c>
      <c r="H35" s="81">
        <f>IF(DAY(A35)=H$11,VLOOKUP(A35,AF$120:AK$452,4),H34)</f>
        <v>44581</v>
      </c>
      <c r="I35" s="81">
        <f t="shared" si="23"/>
        <v>44581</v>
      </c>
      <c r="J35" s="142">
        <f t="shared" si="31"/>
        <v>31</v>
      </c>
      <c r="K35" s="142">
        <f t="shared" si="10"/>
        <v>14</v>
      </c>
      <c r="L35" s="79">
        <f t="shared" si="11"/>
        <v>1.0042795099999999</v>
      </c>
      <c r="M35" s="82">
        <f t="shared" si="24"/>
        <v>1</v>
      </c>
      <c r="N35" s="82">
        <f t="shared" si="41"/>
        <v>1</v>
      </c>
      <c r="O35" s="79">
        <f t="shared" si="12"/>
        <v>1.0042795099999999</v>
      </c>
      <c r="P35" s="79">
        <f t="shared" si="13"/>
        <v>1004.27951</v>
      </c>
      <c r="Q35" s="83">
        <f t="shared" si="14"/>
        <v>0</v>
      </c>
      <c r="R35" s="85">
        <f t="shared" si="15"/>
        <v>0</v>
      </c>
      <c r="S35" s="79">
        <f t="shared" si="16"/>
        <v>0</v>
      </c>
      <c r="T35" s="85">
        <f t="shared" si="25"/>
        <v>9.5000000000000001E-2</v>
      </c>
      <c r="U35" s="82">
        <f t="shared" si="17"/>
        <v>1.003421326</v>
      </c>
      <c r="V35" s="79">
        <f t="shared" si="18"/>
        <v>3.4359675900000002</v>
      </c>
      <c r="W35" s="79">
        <f t="shared" si="19"/>
        <v>0</v>
      </c>
      <c r="X35" s="157" t="str">
        <f t="shared" si="26"/>
        <v>A+J=</v>
      </c>
      <c r="Y35" s="81">
        <f t="shared" si="27"/>
        <v>44581</v>
      </c>
      <c r="Z35" s="4"/>
      <c r="AA35" s="57">
        <f t="shared" si="37"/>
        <v>22</v>
      </c>
      <c r="AB35" s="62">
        <f t="shared" si="32"/>
        <v>45219</v>
      </c>
      <c r="AC35" s="58">
        <f t="shared" si="40"/>
        <v>740.00822759999994</v>
      </c>
      <c r="AD35" s="63">
        <f t="shared" si="38"/>
        <v>30</v>
      </c>
      <c r="AE35" s="75">
        <f t="shared" si="39"/>
        <v>5.71635326</v>
      </c>
      <c r="AF35" s="76">
        <f t="shared" si="34"/>
        <v>12.98230985</v>
      </c>
      <c r="AG35" s="61">
        <v>1.7240999999999999E-2</v>
      </c>
      <c r="AH35" s="58">
        <f t="shared" si="35"/>
        <v>18.698663109999998</v>
      </c>
      <c r="AI35" s="57">
        <f t="shared" si="36"/>
        <v>22</v>
      </c>
      <c r="AJ35" s="156" t="s">
        <v>60</v>
      </c>
      <c r="AK35" s="62">
        <f t="shared" si="28"/>
        <v>45250</v>
      </c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0"/>
      <c r="DI35" s="10"/>
      <c r="DJ35" s="10"/>
      <c r="DK35" s="10"/>
      <c r="DL35" s="18"/>
      <c r="DM35" s="18"/>
    </row>
    <row r="36" spans="1:117" x14ac:dyDescent="0.25">
      <c r="A36" s="78">
        <f t="shared" si="20"/>
        <v>44574</v>
      </c>
      <c r="B36" s="79">
        <f t="shared" si="8"/>
        <v>1008.2688565699999</v>
      </c>
      <c r="C36" s="79">
        <f t="shared" si="21"/>
        <v>1000</v>
      </c>
      <c r="D36" s="77">
        <f t="shared" si="22"/>
        <v>6018.51</v>
      </c>
      <c r="E36" s="77">
        <f t="shared" si="29"/>
        <v>6075.69</v>
      </c>
      <c r="F36" s="56">
        <f t="shared" si="30"/>
        <v>44520</v>
      </c>
      <c r="G36" s="80">
        <f t="shared" si="9"/>
        <v>9.5006903702077317E-3</v>
      </c>
      <c r="H36" s="81">
        <f>IF(DAY(A36)=H$11,VLOOKUP(A36,AF$120:AK$452,4),H35)</f>
        <v>44581</v>
      </c>
      <c r="I36" s="81">
        <f t="shared" si="23"/>
        <v>44581</v>
      </c>
      <c r="J36" s="142">
        <f t="shared" si="31"/>
        <v>31</v>
      </c>
      <c r="K36" s="142">
        <f t="shared" si="10"/>
        <v>15</v>
      </c>
      <c r="L36" s="79">
        <f t="shared" si="11"/>
        <v>1.00458589</v>
      </c>
      <c r="M36" s="82">
        <f t="shared" si="24"/>
        <v>1</v>
      </c>
      <c r="N36" s="82">
        <f t="shared" si="41"/>
        <v>1</v>
      </c>
      <c r="O36" s="79">
        <f t="shared" si="12"/>
        <v>1.00458589</v>
      </c>
      <c r="P36" s="79">
        <f t="shared" si="13"/>
        <v>1004.5858899999999</v>
      </c>
      <c r="Q36" s="83">
        <f t="shared" si="14"/>
        <v>0</v>
      </c>
      <c r="R36" s="85">
        <f t="shared" si="15"/>
        <v>0</v>
      </c>
      <c r="S36" s="79">
        <f t="shared" si="16"/>
        <v>0</v>
      </c>
      <c r="T36" s="85">
        <f t="shared" si="25"/>
        <v>9.5000000000000001E-2</v>
      </c>
      <c r="U36" s="82">
        <f t="shared" si="17"/>
        <v>1.003666154</v>
      </c>
      <c r="V36" s="79">
        <f t="shared" si="18"/>
        <v>3.6829665700000001</v>
      </c>
      <c r="W36" s="79">
        <f t="shared" si="19"/>
        <v>0</v>
      </c>
      <c r="X36" s="157" t="str">
        <f t="shared" si="26"/>
        <v>A+J=</v>
      </c>
      <c r="Y36" s="81">
        <f t="shared" si="27"/>
        <v>44581</v>
      </c>
      <c r="Z36" s="4"/>
      <c r="AA36" s="57">
        <f t="shared" si="37"/>
        <v>23</v>
      </c>
      <c r="AB36" s="62">
        <f t="shared" si="32"/>
        <v>45250</v>
      </c>
      <c r="AC36" s="58">
        <f t="shared" si="40"/>
        <v>727.02626326999996</v>
      </c>
      <c r="AD36" s="63">
        <f t="shared" si="38"/>
        <v>31</v>
      </c>
      <c r="AE36" s="75">
        <f t="shared" si="39"/>
        <v>5.6177976200000002</v>
      </c>
      <c r="AF36" s="76">
        <f t="shared" si="34"/>
        <v>12.98196433</v>
      </c>
      <c r="AG36" s="61">
        <v>1.7543E-2</v>
      </c>
      <c r="AH36" s="58">
        <f t="shared" si="35"/>
        <v>18.599761950000001</v>
      </c>
      <c r="AI36" s="57">
        <f t="shared" si="36"/>
        <v>23</v>
      </c>
      <c r="AJ36" s="156" t="s">
        <v>60</v>
      </c>
      <c r="AK36" s="62">
        <f t="shared" si="28"/>
        <v>45280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0"/>
      <c r="DI36" s="10"/>
      <c r="DJ36" s="10"/>
      <c r="DK36" s="10"/>
      <c r="DL36" s="18"/>
      <c r="DM36" s="18"/>
    </row>
    <row r="37" spans="1:117" x14ac:dyDescent="0.25">
      <c r="A37" s="78">
        <f t="shared" si="20"/>
        <v>44575</v>
      </c>
      <c r="B37" s="79">
        <f t="shared" si="8"/>
        <v>1008.8225362200001</v>
      </c>
      <c r="C37" s="79">
        <f t="shared" si="21"/>
        <v>1000</v>
      </c>
      <c r="D37" s="77">
        <f t="shared" si="22"/>
        <v>6018.51</v>
      </c>
      <c r="E37" s="77">
        <f t="shared" si="29"/>
        <v>6075.69</v>
      </c>
      <c r="F37" s="56">
        <f t="shared" si="30"/>
        <v>44520</v>
      </c>
      <c r="G37" s="80">
        <f t="shared" si="9"/>
        <v>9.5006903702077317E-3</v>
      </c>
      <c r="H37" s="81">
        <f>IF(DAY(A37)=H$11,VLOOKUP(A37,AF$120:AK$452,4),H36)</f>
        <v>44581</v>
      </c>
      <c r="I37" s="81">
        <f t="shared" si="23"/>
        <v>44581</v>
      </c>
      <c r="J37" s="142">
        <f t="shared" si="31"/>
        <v>31</v>
      </c>
      <c r="K37" s="142">
        <f t="shared" si="10"/>
        <v>16</v>
      </c>
      <c r="L37" s="79">
        <f t="shared" si="11"/>
        <v>1.0048923599999999</v>
      </c>
      <c r="M37" s="82">
        <f t="shared" si="24"/>
        <v>1</v>
      </c>
      <c r="N37" s="82">
        <f t="shared" si="41"/>
        <v>1</v>
      </c>
      <c r="O37" s="79">
        <f t="shared" si="12"/>
        <v>1.0048923599999999</v>
      </c>
      <c r="P37" s="79">
        <f t="shared" si="13"/>
        <v>1004.8923600000001</v>
      </c>
      <c r="Q37" s="83">
        <f t="shared" si="14"/>
        <v>0</v>
      </c>
      <c r="R37" s="85">
        <f t="shared" si="15"/>
        <v>0</v>
      </c>
      <c r="S37" s="79">
        <f t="shared" si="16"/>
        <v>0</v>
      </c>
      <c r="T37" s="85">
        <f t="shared" si="25"/>
        <v>9.5000000000000001E-2</v>
      </c>
      <c r="U37" s="82">
        <f t="shared" si="17"/>
        <v>1.0039110419999999</v>
      </c>
      <c r="V37" s="79">
        <f t="shared" si="18"/>
        <v>3.9301762199999999</v>
      </c>
      <c r="W37" s="79">
        <f t="shared" si="19"/>
        <v>0</v>
      </c>
      <c r="X37" s="157" t="str">
        <f t="shared" si="26"/>
        <v>A+J=</v>
      </c>
      <c r="Y37" s="81">
        <f t="shared" si="27"/>
        <v>44581</v>
      </c>
      <c r="Z37" s="4"/>
      <c r="AA37" s="57">
        <f t="shared" si="37"/>
        <v>24</v>
      </c>
      <c r="AB37" s="62">
        <f t="shared" si="32"/>
        <v>45280</v>
      </c>
      <c r="AC37" s="58">
        <f t="shared" si="40"/>
        <v>714.04375528999992</v>
      </c>
      <c r="AD37" s="63">
        <f t="shared" si="38"/>
        <v>30</v>
      </c>
      <c r="AE37" s="75">
        <f t="shared" si="39"/>
        <v>5.5192445899999996</v>
      </c>
      <c r="AF37" s="76">
        <f t="shared" si="34"/>
        <v>12.982507979999999</v>
      </c>
      <c r="AG37" s="61">
        <v>1.7857000000000001E-2</v>
      </c>
      <c r="AH37" s="58">
        <f t="shared" si="35"/>
        <v>18.501752570000001</v>
      </c>
      <c r="AI37" s="57">
        <f t="shared" si="36"/>
        <v>24</v>
      </c>
      <c r="AJ37" s="156" t="s">
        <v>60</v>
      </c>
      <c r="AK37" s="62">
        <f t="shared" si="28"/>
        <v>45311</v>
      </c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0"/>
      <c r="DI37" s="10"/>
      <c r="DJ37" s="10"/>
      <c r="DK37" s="10"/>
      <c r="DL37" s="18"/>
      <c r="DM37" s="18"/>
    </row>
    <row r="38" spans="1:117" ht="15" x14ac:dyDescent="0.25">
      <c r="A38" s="78">
        <f t="shared" si="20"/>
        <v>44576</v>
      </c>
      <c r="B38" s="79">
        <f t="shared" si="8"/>
        <v>1009.37651565</v>
      </c>
      <c r="C38" s="79">
        <f t="shared" si="21"/>
        <v>1000</v>
      </c>
      <c r="D38" s="77">
        <f t="shared" si="22"/>
        <v>6018.51</v>
      </c>
      <c r="E38" s="77">
        <f t="shared" si="29"/>
        <v>6075.69</v>
      </c>
      <c r="F38" s="56">
        <f t="shared" si="30"/>
        <v>44520</v>
      </c>
      <c r="G38" s="80">
        <f t="shared" si="9"/>
        <v>9.5006903702077317E-3</v>
      </c>
      <c r="H38" s="81">
        <f>IF(DAY(A38)=H$11,VLOOKUP(A38,AF$120:AK$452,4),H37)</f>
        <v>44581</v>
      </c>
      <c r="I38" s="81">
        <f t="shared" si="23"/>
        <v>44581</v>
      </c>
      <c r="J38" s="142">
        <f t="shared" si="31"/>
        <v>31</v>
      </c>
      <c r="K38" s="142">
        <f t="shared" si="10"/>
        <v>17</v>
      </c>
      <c r="L38" s="79">
        <f t="shared" si="11"/>
        <v>1.00519892</v>
      </c>
      <c r="M38" s="82">
        <f t="shared" si="24"/>
        <v>1</v>
      </c>
      <c r="N38" s="82">
        <f t="shared" si="41"/>
        <v>1</v>
      </c>
      <c r="O38" s="79">
        <f t="shared" si="12"/>
        <v>1.00519892</v>
      </c>
      <c r="P38" s="79">
        <f t="shared" si="13"/>
        <v>1005.19892</v>
      </c>
      <c r="Q38" s="83">
        <f t="shared" si="14"/>
        <v>0</v>
      </c>
      <c r="R38" s="85">
        <f t="shared" si="15"/>
        <v>0</v>
      </c>
      <c r="S38" s="79">
        <f t="shared" si="16"/>
        <v>0</v>
      </c>
      <c r="T38" s="85">
        <f t="shared" si="25"/>
        <v>9.5000000000000001E-2</v>
      </c>
      <c r="U38" s="82">
        <f t="shared" si="17"/>
        <v>1.004155989</v>
      </c>
      <c r="V38" s="79">
        <f t="shared" si="18"/>
        <v>4.1775956499999998</v>
      </c>
      <c r="W38" s="79">
        <f t="shared" si="19"/>
        <v>0</v>
      </c>
      <c r="X38" s="157" t="str">
        <f t="shared" si="26"/>
        <v>A+J=</v>
      </c>
      <c r="Y38" s="81">
        <f t="shared" si="27"/>
        <v>44581</v>
      </c>
      <c r="Z38" s="4"/>
      <c r="AA38" s="57">
        <f t="shared" si="37"/>
        <v>25</v>
      </c>
      <c r="AB38" s="62">
        <f t="shared" si="32"/>
        <v>45311</v>
      </c>
      <c r="AC38" s="58">
        <f t="shared" si="40"/>
        <v>692.75521509999987</v>
      </c>
      <c r="AD38" s="63">
        <f t="shared" si="38"/>
        <v>31</v>
      </c>
      <c r="AE38" s="75">
        <f t="shared" si="39"/>
        <v>5.42068744</v>
      </c>
      <c r="AF38" s="76">
        <f t="shared" si="34"/>
        <v>21.288540189999999</v>
      </c>
      <c r="AG38" s="158">
        <f>VLOOKUP(AB38,A$12:R$2417,18)</f>
        <v>2.9814055558543447E-2</v>
      </c>
      <c r="AH38" s="58">
        <f t="shared" si="35"/>
        <v>26.709227630000001</v>
      </c>
      <c r="AI38" s="57">
        <f t="shared" si="36"/>
        <v>25</v>
      </c>
      <c r="AJ38" s="156" t="s">
        <v>60</v>
      </c>
      <c r="AK38" s="62">
        <f t="shared" si="28"/>
        <v>45342</v>
      </c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0"/>
      <c r="DI38" s="10"/>
      <c r="DJ38" s="10"/>
      <c r="DK38" s="10"/>
      <c r="DL38" s="18"/>
      <c r="DM38" s="18"/>
    </row>
    <row r="39" spans="1:117" x14ac:dyDescent="0.25">
      <c r="A39" s="78">
        <f t="shared" si="20"/>
        <v>44577</v>
      </c>
      <c r="B39" s="79">
        <f t="shared" si="8"/>
        <v>1009.93080603</v>
      </c>
      <c r="C39" s="79">
        <f t="shared" si="21"/>
        <v>1000</v>
      </c>
      <c r="D39" s="77">
        <f t="shared" si="22"/>
        <v>6018.51</v>
      </c>
      <c r="E39" s="77">
        <f t="shared" si="29"/>
        <v>6075.69</v>
      </c>
      <c r="F39" s="56">
        <f t="shared" si="30"/>
        <v>44520</v>
      </c>
      <c r="G39" s="80">
        <f t="shared" si="9"/>
        <v>9.5006903702077317E-3</v>
      </c>
      <c r="H39" s="81">
        <f>IF(DAY(A39)=H$11,VLOOKUP(A39,AF$120:AK$452,4),H38)</f>
        <v>44581</v>
      </c>
      <c r="I39" s="81">
        <f t="shared" si="23"/>
        <v>44581</v>
      </c>
      <c r="J39" s="142">
        <f t="shared" si="31"/>
        <v>31</v>
      </c>
      <c r="K39" s="142">
        <f t="shared" si="10"/>
        <v>18</v>
      </c>
      <c r="L39" s="79">
        <f t="shared" si="11"/>
        <v>1.0055055799999999</v>
      </c>
      <c r="M39" s="82">
        <f t="shared" si="24"/>
        <v>1</v>
      </c>
      <c r="N39" s="82">
        <f t="shared" si="41"/>
        <v>1</v>
      </c>
      <c r="O39" s="79">
        <f t="shared" si="12"/>
        <v>1.0055055799999999</v>
      </c>
      <c r="P39" s="79">
        <f t="shared" si="13"/>
        <v>1005.50558</v>
      </c>
      <c r="Q39" s="83">
        <f t="shared" si="14"/>
        <v>0</v>
      </c>
      <c r="R39" s="85">
        <f t="shared" si="15"/>
        <v>0</v>
      </c>
      <c r="S39" s="79">
        <f t="shared" si="16"/>
        <v>0</v>
      </c>
      <c r="T39" s="85">
        <f t="shared" si="25"/>
        <v>9.5000000000000001E-2</v>
      </c>
      <c r="U39" s="82">
        <f t="shared" si="17"/>
        <v>1.004400996</v>
      </c>
      <c r="V39" s="79">
        <f t="shared" si="18"/>
        <v>4.4252260300000001</v>
      </c>
      <c r="W39" s="79">
        <f t="shared" si="19"/>
        <v>0</v>
      </c>
      <c r="X39" s="157" t="str">
        <f t="shared" si="26"/>
        <v>A+J=</v>
      </c>
      <c r="Y39" s="81">
        <f t="shared" si="27"/>
        <v>44581</v>
      </c>
      <c r="Z39" s="4"/>
      <c r="AA39" s="57">
        <f t="shared" si="37"/>
        <v>26</v>
      </c>
      <c r="AB39" s="62">
        <f t="shared" si="32"/>
        <v>45342</v>
      </c>
      <c r="AC39" s="58">
        <f t="shared" si="40"/>
        <v>679.92677402999982</v>
      </c>
      <c r="AD39" s="63">
        <f t="shared" si="38"/>
        <v>31</v>
      </c>
      <c r="AE39" s="75">
        <f t="shared" si="39"/>
        <v>5.2590747599999998</v>
      </c>
      <c r="AF39" s="76">
        <f t="shared" si="34"/>
        <v>12.82844107</v>
      </c>
      <c r="AG39" s="61">
        <v>1.8518E-2</v>
      </c>
      <c r="AH39" s="58">
        <f t="shared" si="35"/>
        <v>18.087515830000001</v>
      </c>
      <c r="AI39" s="57">
        <f t="shared" si="36"/>
        <v>26</v>
      </c>
      <c r="AJ39" s="156" t="s">
        <v>60</v>
      </c>
      <c r="AK39" s="62">
        <f t="shared" si="28"/>
        <v>45371</v>
      </c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0"/>
      <c r="DI39" s="10"/>
      <c r="DJ39" s="10"/>
      <c r="DK39" s="10"/>
      <c r="DL39" s="18"/>
      <c r="DM39" s="18"/>
    </row>
    <row r="40" spans="1:117" x14ac:dyDescent="0.25">
      <c r="A40" s="78">
        <f t="shared" si="20"/>
        <v>44578</v>
      </c>
      <c r="B40" s="79">
        <f t="shared" si="8"/>
        <v>1010.4854074899999</v>
      </c>
      <c r="C40" s="79">
        <f t="shared" si="21"/>
        <v>1000</v>
      </c>
      <c r="D40" s="77">
        <f t="shared" si="22"/>
        <v>6018.51</v>
      </c>
      <c r="E40" s="77">
        <f t="shared" si="29"/>
        <v>6075.69</v>
      </c>
      <c r="F40" s="56">
        <f t="shared" si="30"/>
        <v>44520</v>
      </c>
      <c r="G40" s="80">
        <f t="shared" si="9"/>
        <v>9.5006903702077317E-3</v>
      </c>
      <c r="H40" s="81">
        <f>IF(DAY(A40)=H$11,VLOOKUP(A40,AF$120:AK$452,4),H39)</f>
        <v>44581</v>
      </c>
      <c r="I40" s="81">
        <f t="shared" si="23"/>
        <v>44581</v>
      </c>
      <c r="J40" s="142">
        <f t="shared" si="31"/>
        <v>31</v>
      </c>
      <c r="K40" s="142">
        <f t="shared" si="10"/>
        <v>19</v>
      </c>
      <c r="L40" s="79">
        <f t="shared" si="11"/>
        <v>1.0058123400000001</v>
      </c>
      <c r="M40" s="82">
        <f t="shared" si="24"/>
        <v>1</v>
      </c>
      <c r="N40" s="82">
        <f t="shared" si="41"/>
        <v>1</v>
      </c>
      <c r="O40" s="79">
        <f t="shared" si="12"/>
        <v>1.0058123400000001</v>
      </c>
      <c r="P40" s="79">
        <f t="shared" si="13"/>
        <v>1005.8123399999999</v>
      </c>
      <c r="Q40" s="83">
        <f t="shared" si="14"/>
        <v>0</v>
      </c>
      <c r="R40" s="85">
        <f t="shared" si="15"/>
        <v>0</v>
      </c>
      <c r="S40" s="79">
        <f t="shared" si="16"/>
        <v>0</v>
      </c>
      <c r="T40" s="85">
        <f t="shared" si="25"/>
        <v>9.5000000000000001E-2</v>
      </c>
      <c r="U40" s="82">
        <f t="shared" si="17"/>
        <v>1.004646063</v>
      </c>
      <c r="V40" s="79">
        <f t="shared" si="18"/>
        <v>4.6730674900000002</v>
      </c>
      <c r="W40" s="79">
        <f t="shared" si="19"/>
        <v>0</v>
      </c>
      <c r="X40" s="157" t="str">
        <f t="shared" si="26"/>
        <v>A+J=</v>
      </c>
      <c r="Y40" s="81">
        <f t="shared" si="27"/>
        <v>44581</v>
      </c>
      <c r="Z40" s="4"/>
      <c r="AA40" s="57">
        <f t="shared" si="37"/>
        <v>27</v>
      </c>
      <c r="AB40" s="62">
        <f t="shared" si="32"/>
        <v>45371</v>
      </c>
      <c r="AC40" s="58">
        <f t="shared" si="40"/>
        <v>667.09859558999983</v>
      </c>
      <c r="AD40" s="63">
        <f t="shared" si="38"/>
        <v>29</v>
      </c>
      <c r="AE40" s="75">
        <f t="shared" si="39"/>
        <v>5.1616872200000001</v>
      </c>
      <c r="AF40" s="76">
        <f t="shared" si="34"/>
        <v>12.82817844</v>
      </c>
      <c r="AG40" s="61">
        <v>1.8866999999999998E-2</v>
      </c>
      <c r="AH40" s="58">
        <f t="shared" si="35"/>
        <v>17.98986566</v>
      </c>
      <c r="AI40" s="57">
        <f t="shared" si="36"/>
        <v>27</v>
      </c>
      <c r="AJ40" s="156" t="s">
        <v>60</v>
      </c>
      <c r="AK40" s="62">
        <f t="shared" si="28"/>
        <v>45402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0"/>
      <c r="DI40" s="10"/>
      <c r="DJ40" s="10"/>
      <c r="DK40" s="10"/>
      <c r="DL40" s="18"/>
      <c r="DM40" s="18"/>
    </row>
    <row r="41" spans="1:117" x14ac:dyDescent="0.25">
      <c r="A41" s="78">
        <f t="shared" si="20"/>
        <v>44579</v>
      </c>
      <c r="B41" s="79">
        <f t="shared" si="8"/>
        <v>1011.0403000700001</v>
      </c>
      <c r="C41" s="79">
        <f t="shared" si="21"/>
        <v>1000</v>
      </c>
      <c r="D41" s="77">
        <f t="shared" si="22"/>
        <v>6018.51</v>
      </c>
      <c r="E41" s="77">
        <f t="shared" si="29"/>
        <v>6075.69</v>
      </c>
      <c r="F41" s="56">
        <f t="shared" si="30"/>
        <v>44520</v>
      </c>
      <c r="G41" s="80">
        <f t="shared" si="9"/>
        <v>9.5006903702077317E-3</v>
      </c>
      <c r="H41" s="81">
        <f>IF(DAY(A41)=H$11,VLOOKUP(A41,AF$120:AK$452,4),H40)</f>
        <v>44581</v>
      </c>
      <c r="I41" s="81">
        <f t="shared" si="23"/>
        <v>44581</v>
      </c>
      <c r="J41" s="142">
        <f t="shared" si="31"/>
        <v>31</v>
      </c>
      <c r="K41" s="142">
        <f t="shared" si="10"/>
        <v>20</v>
      </c>
      <c r="L41" s="79">
        <f t="shared" si="11"/>
        <v>1.00611918</v>
      </c>
      <c r="M41" s="82">
        <f t="shared" si="24"/>
        <v>1</v>
      </c>
      <c r="N41" s="82">
        <f t="shared" si="41"/>
        <v>1</v>
      </c>
      <c r="O41" s="79">
        <f t="shared" si="12"/>
        <v>1.00611918</v>
      </c>
      <c r="P41" s="79">
        <f t="shared" si="13"/>
        <v>1006.11918</v>
      </c>
      <c r="Q41" s="83">
        <f t="shared" si="14"/>
        <v>0</v>
      </c>
      <c r="R41" s="85">
        <f t="shared" si="15"/>
        <v>0</v>
      </c>
      <c r="S41" s="79">
        <f t="shared" si="16"/>
        <v>0</v>
      </c>
      <c r="T41" s="85">
        <f t="shared" si="25"/>
        <v>9.5000000000000001E-2</v>
      </c>
      <c r="U41" s="82">
        <f t="shared" si="17"/>
        <v>1.0048911899999999</v>
      </c>
      <c r="V41" s="79">
        <f t="shared" si="18"/>
        <v>4.9211200699999997</v>
      </c>
      <c r="W41" s="79">
        <f t="shared" si="19"/>
        <v>0</v>
      </c>
      <c r="X41" s="157" t="str">
        <f t="shared" si="26"/>
        <v>A+J=</v>
      </c>
      <c r="Y41" s="81">
        <f t="shared" si="27"/>
        <v>44581</v>
      </c>
      <c r="Z41" s="4"/>
      <c r="AA41" s="57">
        <f t="shared" si="37"/>
        <v>28</v>
      </c>
      <c r="AB41" s="62">
        <f t="shared" si="32"/>
        <v>45402</v>
      </c>
      <c r="AC41" s="58">
        <f t="shared" si="40"/>
        <v>654.27028959999984</v>
      </c>
      <c r="AD41" s="63">
        <f t="shared" si="38"/>
        <v>31</v>
      </c>
      <c r="AE41" s="75">
        <f t="shared" si="39"/>
        <v>5.0643016599999999</v>
      </c>
      <c r="AF41" s="76">
        <f t="shared" si="34"/>
        <v>12.82830599</v>
      </c>
      <c r="AG41" s="61">
        <v>1.9230000000000001E-2</v>
      </c>
      <c r="AH41" s="58">
        <f t="shared" si="35"/>
        <v>17.892607650000002</v>
      </c>
      <c r="AI41" s="57">
        <f t="shared" si="36"/>
        <v>28</v>
      </c>
      <c r="AJ41" s="156" t="s">
        <v>60</v>
      </c>
      <c r="AK41" s="62">
        <f t="shared" si="28"/>
        <v>45432</v>
      </c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0"/>
      <c r="DI41" s="10"/>
      <c r="DJ41" s="10"/>
      <c r="DK41" s="10"/>
      <c r="DL41" s="18"/>
      <c r="DM41" s="18"/>
    </row>
    <row r="42" spans="1:117" x14ac:dyDescent="0.25">
      <c r="A42" s="78">
        <f t="shared" si="20"/>
        <v>44580</v>
      </c>
      <c r="B42" s="79">
        <f t="shared" si="8"/>
        <v>1011.59551301</v>
      </c>
      <c r="C42" s="79">
        <f t="shared" si="21"/>
        <v>1000</v>
      </c>
      <c r="D42" s="77">
        <f t="shared" ref="D42" si="42">IF(E42=E41,D41,E41)</f>
        <v>6018.51</v>
      </c>
      <c r="E42" s="77">
        <f t="shared" si="29"/>
        <v>6075.69</v>
      </c>
      <c r="F42" s="56">
        <f t="shared" ref="F42" si="43">IF(D42=D41,F41,EDATE(A42,-1))</f>
        <v>44520</v>
      </c>
      <c r="G42" s="80">
        <f t="shared" ref="G42" si="44">(E42/D42)-1</f>
        <v>9.5006903702077317E-3</v>
      </c>
      <c r="H42" s="81">
        <f>IF(DAY(A42)=H$11,VLOOKUP(A42,AF$120:AK$452,4),H41)</f>
        <v>44581</v>
      </c>
      <c r="I42" s="81">
        <f t="shared" ref="I42" si="45">IF(A42&gt;I41,H42,I41)</f>
        <v>44581</v>
      </c>
      <c r="J42" s="142">
        <f t="shared" si="31"/>
        <v>31</v>
      </c>
      <c r="K42" s="142">
        <f t="shared" si="10"/>
        <v>21</v>
      </c>
      <c r="L42" s="79">
        <f t="shared" ref="L42" si="46">TRUNC((E42/D42)^TRUNC((K42/J42),9),8)</f>
        <v>1.0064261299999999</v>
      </c>
      <c r="M42" s="82">
        <f t="shared" ref="M42" si="47">IF(I42&gt;I41,ROUND(O41,4),M41)</f>
        <v>1</v>
      </c>
      <c r="N42" s="82">
        <f t="shared" ref="N42" si="48">IF(I42&gt;I41,N41*M42,N41)</f>
        <v>1</v>
      </c>
      <c r="O42" s="79">
        <f t="shared" ref="O42" si="49">TRUNC(TRUNC((L42*N42),15),8)</f>
        <v>1.0064261299999999</v>
      </c>
      <c r="P42" s="79">
        <f t="shared" ref="P42" si="50">TRUNC(C42*O42,8)</f>
        <v>1006.4261299999999</v>
      </c>
      <c r="Q42" s="83">
        <f t="shared" si="14"/>
        <v>0</v>
      </c>
      <c r="R42" s="85">
        <f t="shared" si="15"/>
        <v>0</v>
      </c>
      <c r="S42" s="79">
        <f t="shared" ref="S42" si="51">IF(R42&gt;0,TRUNC(R42*P42,8),0)</f>
        <v>0</v>
      </c>
      <c r="T42" s="85">
        <f t="shared" si="25"/>
        <v>9.5000000000000001E-2</v>
      </c>
      <c r="U42" s="82">
        <f t="shared" si="17"/>
        <v>1.0051363760000001</v>
      </c>
      <c r="V42" s="79">
        <f t="shared" si="18"/>
        <v>5.1693830099999998</v>
      </c>
      <c r="W42" s="79">
        <f t="shared" si="19"/>
        <v>0</v>
      </c>
      <c r="X42" s="157" t="str">
        <f t="shared" si="26"/>
        <v>A+J=</v>
      </c>
      <c r="Y42" s="81">
        <f t="shared" si="27"/>
        <v>44581</v>
      </c>
      <c r="Z42" s="4"/>
      <c r="AA42" s="57">
        <f t="shared" si="37"/>
        <v>29</v>
      </c>
      <c r="AB42" s="62">
        <f t="shared" si="32"/>
        <v>45432</v>
      </c>
      <c r="AC42" s="58">
        <f t="shared" si="40"/>
        <v>641.4420120399999</v>
      </c>
      <c r="AD42" s="63">
        <f t="shared" si="38"/>
        <v>30</v>
      </c>
      <c r="AE42" s="75">
        <f t="shared" si="39"/>
        <v>4.9669151400000002</v>
      </c>
      <c r="AF42" s="76">
        <f t="shared" si="34"/>
        <v>12.82827756</v>
      </c>
      <c r="AG42" s="61">
        <v>1.9606999999999999E-2</v>
      </c>
      <c r="AH42" s="58">
        <f t="shared" si="35"/>
        <v>17.795192700000001</v>
      </c>
      <c r="AI42" s="57">
        <f t="shared" si="36"/>
        <v>29</v>
      </c>
      <c r="AJ42" s="156" t="s">
        <v>60</v>
      </c>
      <c r="AK42" s="62">
        <f t="shared" si="28"/>
        <v>45463</v>
      </c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0"/>
      <c r="DI42" s="10"/>
      <c r="DJ42" s="10"/>
      <c r="DK42" s="10"/>
      <c r="DL42" s="18"/>
      <c r="DM42" s="18"/>
    </row>
    <row r="43" spans="1:117" x14ac:dyDescent="0.25">
      <c r="A43" s="78">
        <f t="shared" si="20"/>
        <v>44581</v>
      </c>
      <c r="B43" s="79">
        <f t="shared" si="8"/>
        <v>1012.15101832</v>
      </c>
      <c r="C43" s="79">
        <f t="shared" si="21"/>
        <v>1000</v>
      </c>
      <c r="D43" s="77">
        <f t="shared" ref="D43:D44" si="52">IF(E43=E42,D42,E42)</f>
        <v>6018.51</v>
      </c>
      <c r="E43" s="77">
        <f t="shared" si="29"/>
        <v>6075.69</v>
      </c>
      <c r="F43" s="56">
        <f t="shared" ref="F43:F44" si="53">IF(D43=D42,F42,EDATE(A43,-1))</f>
        <v>44520</v>
      </c>
      <c r="G43" s="80">
        <f t="shared" ref="G43:G44" si="54">(E43/D43)-1</f>
        <v>9.5006903702077317E-3</v>
      </c>
      <c r="H43" s="81">
        <f>IF(DAY(A43)=H$11,VLOOKUP(A43,AF$120:AK$452,4),H42)</f>
        <v>44612</v>
      </c>
      <c r="I43" s="81">
        <f t="shared" ref="I43:I44" si="55">IF(A43&gt;I42,H43,I42)</f>
        <v>44581</v>
      </c>
      <c r="J43" s="142">
        <f t="shared" si="31"/>
        <v>31</v>
      </c>
      <c r="K43" s="142">
        <f t="shared" ref="K43" si="56">IF(A43&gt;$K$3,A43-$K$3,0)</f>
        <v>22</v>
      </c>
      <c r="L43" s="79">
        <f t="shared" ref="L43:L44" si="57">TRUNC((E43/D43)^TRUNC((K43/J43),9),8)</f>
        <v>1.00673316</v>
      </c>
      <c r="M43" s="82">
        <f t="shared" ref="M43" si="58">IF(I43&gt;I42,ROUND(O42,4),M42)</f>
        <v>1</v>
      </c>
      <c r="N43" s="82">
        <f t="shared" ref="N43:N44" si="59">IF(I43&gt;I42,N42*M43,N42)</f>
        <v>1</v>
      </c>
      <c r="O43" s="79">
        <f t="shared" ref="O43:O44" si="60">TRUNC(TRUNC((L43*N43),15),8)</f>
        <v>1.00673316</v>
      </c>
      <c r="P43" s="79">
        <f t="shared" ref="P43:P44" si="61">TRUNC(C43*O43,8)</f>
        <v>1006.73316</v>
      </c>
      <c r="Q43" s="83">
        <f t="shared" si="14"/>
        <v>1</v>
      </c>
      <c r="R43" s="85">
        <f t="shared" si="15"/>
        <v>5.6499999999999996E-3</v>
      </c>
      <c r="S43" s="79">
        <f t="shared" ref="S43:S44" si="62">IF(R43&gt;0,TRUNC(R43*P43,8),0)</f>
        <v>5.6880423499999999</v>
      </c>
      <c r="T43" s="85">
        <f t="shared" si="25"/>
        <v>9.5000000000000001E-2</v>
      </c>
      <c r="U43" s="82">
        <f t="shared" si="17"/>
        <v>1.0053816229999999</v>
      </c>
      <c r="V43" s="79">
        <f t="shared" si="18"/>
        <v>5.4178583199999997</v>
      </c>
      <c r="W43" s="79">
        <f t="shared" si="19"/>
        <v>11.10590067</v>
      </c>
      <c r="X43" s="157" t="str">
        <f t="shared" si="26"/>
        <v>A+J=</v>
      </c>
      <c r="Y43" s="81">
        <f t="shared" si="27"/>
        <v>44581</v>
      </c>
      <c r="Z43" s="4"/>
      <c r="AA43" s="57">
        <f t="shared" si="37"/>
        <v>30</v>
      </c>
      <c r="AB43" s="62">
        <f t="shared" si="32"/>
        <v>45463</v>
      </c>
      <c r="AC43" s="58">
        <f t="shared" si="40"/>
        <v>628.61317179999992</v>
      </c>
      <c r="AD43" s="63">
        <f t="shared" si="38"/>
        <v>31</v>
      </c>
      <c r="AE43" s="75">
        <f t="shared" si="39"/>
        <v>4.8695288400000001</v>
      </c>
      <c r="AF43" s="76">
        <f t="shared" si="34"/>
        <v>12.82884024</v>
      </c>
      <c r="AG43" s="61">
        <v>0.02</v>
      </c>
      <c r="AH43" s="58">
        <f t="shared" si="35"/>
        <v>17.698369079999999</v>
      </c>
      <c r="AI43" s="57">
        <f t="shared" si="36"/>
        <v>30</v>
      </c>
      <c r="AJ43" s="156" t="s">
        <v>60</v>
      </c>
      <c r="AK43" s="62">
        <f t="shared" si="28"/>
        <v>45493</v>
      </c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0"/>
      <c r="DI43" s="10"/>
      <c r="DJ43" s="10"/>
      <c r="DK43" s="10"/>
      <c r="DL43" s="18"/>
      <c r="DM43" s="18"/>
    </row>
    <row r="44" spans="1:117" ht="12.75" x14ac:dyDescent="0.25">
      <c r="A44" s="78">
        <f t="shared" si="20"/>
        <v>44582</v>
      </c>
      <c r="B44" s="79">
        <f t="shared" si="8"/>
        <v>1001.5243081799999</v>
      </c>
      <c r="C44" s="79">
        <f>IF(Q43&gt;0,(P43-S43),C43)</f>
        <v>1001.04511765</v>
      </c>
      <c r="D44" s="77">
        <f t="shared" si="52"/>
        <v>6075.69</v>
      </c>
      <c r="E44" s="54">
        <f>IF(K44=1,VLOOKUP(A43,[1]Plan1!$JH$192:$JI$400,2),E43)</f>
        <v>6120.04</v>
      </c>
      <c r="F44" s="56">
        <f t="shared" si="53"/>
        <v>44551</v>
      </c>
      <c r="G44" s="80">
        <f t="shared" si="54"/>
        <v>7.2995824342585447E-3</v>
      </c>
      <c r="H44" s="81">
        <f>IF(DAY(A44)=H$11,VLOOKUP(A44,AF$120:AK$452,4),H43)</f>
        <v>44612</v>
      </c>
      <c r="I44" s="81">
        <f t="shared" si="55"/>
        <v>44612</v>
      </c>
      <c r="J44" s="55">
        <f t="shared" ref="J44:J107" si="63">IF(A43=I43,VLOOKUP(A43,$AF$120:$AJ$300,5),J43)</f>
        <v>31</v>
      </c>
      <c r="K44" s="55">
        <f t="shared" ref="K44" si="64">IF(A43=I43,1,K43+1)</f>
        <v>1</v>
      </c>
      <c r="L44" s="79">
        <f t="shared" si="57"/>
        <v>1.00023464</v>
      </c>
      <c r="M44" s="82">
        <v>1</v>
      </c>
      <c r="N44" s="82">
        <f t="shared" si="59"/>
        <v>1</v>
      </c>
      <c r="O44" s="79">
        <f t="shared" si="60"/>
        <v>1.00023464</v>
      </c>
      <c r="P44" s="79">
        <f t="shared" si="61"/>
        <v>1001.28000287</v>
      </c>
      <c r="Q44" s="83">
        <f t="shared" si="14"/>
        <v>0</v>
      </c>
      <c r="R44" s="85">
        <f t="shared" si="15"/>
        <v>0</v>
      </c>
      <c r="S44" s="79">
        <f t="shared" si="62"/>
        <v>0</v>
      </c>
      <c r="T44" s="85">
        <f t="shared" si="25"/>
        <v>9.5000000000000001E-2</v>
      </c>
      <c r="U44" s="82">
        <f t="shared" si="17"/>
        <v>1.000243993</v>
      </c>
      <c r="V44" s="79">
        <f t="shared" si="18"/>
        <v>0.24430531</v>
      </c>
      <c r="W44" s="79">
        <f t="shared" si="19"/>
        <v>0</v>
      </c>
      <c r="X44" s="157" t="str">
        <f t="shared" si="26"/>
        <v>A+J=</v>
      </c>
      <c r="Y44" s="81">
        <f t="shared" si="27"/>
        <v>44612</v>
      </c>
      <c r="Z44" s="4"/>
      <c r="AA44" s="57">
        <f t="shared" si="37"/>
        <v>31</v>
      </c>
      <c r="AB44" s="62">
        <f t="shared" si="32"/>
        <v>45493</v>
      </c>
      <c r="AC44" s="58">
        <f t="shared" si="40"/>
        <v>615.78443418999996</v>
      </c>
      <c r="AD44" s="63">
        <f t="shared" si="38"/>
        <v>30</v>
      </c>
      <c r="AE44" s="75">
        <f t="shared" si="39"/>
        <v>4.7721382600000002</v>
      </c>
      <c r="AF44" s="76">
        <f t="shared" si="34"/>
        <v>12.828737609999999</v>
      </c>
      <c r="AG44" s="61">
        <v>2.0407999999999999E-2</v>
      </c>
      <c r="AH44" s="58">
        <f t="shared" si="35"/>
        <v>17.600875869999999</v>
      </c>
      <c r="AI44" s="57">
        <f t="shared" si="36"/>
        <v>31</v>
      </c>
      <c r="AJ44" s="156" t="s">
        <v>60</v>
      </c>
      <c r="AK44" s="62">
        <f t="shared" si="28"/>
        <v>45524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0"/>
      <c r="DH44" s="21"/>
      <c r="DI44" s="21"/>
      <c r="DJ44" s="21"/>
      <c r="DK44" s="21"/>
      <c r="DL44" s="21"/>
      <c r="DM44" s="21"/>
    </row>
    <row r="45" spans="1:117" ht="12.75" x14ac:dyDescent="0.25">
      <c r="A45" s="78">
        <f t="shared" si="20"/>
        <v>44583</v>
      </c>
      <c r="B45" s="79">
        <f t="shared" si="8"/>
        <v>1002.00373352</v>
      </c>
      <c r="C45" s="79">
        <f t="shared" ref="C45:C108" si="65">IF(Q44&gt;0,(P44-S44),C44)</f>
        <v>1001.04511765</v>
      </c>
      <c r="D45" s="77">
        <f t="shared" ref="D45:D108" si="66">IF(E45=E44,D44,E44)</f>
        <v>6075.69</v>
      </c>
      <c r="E45" s="54">
        <f>IF(K45=1,VLOOKUP(A44,[1]Plan1!$JH$192:$JI$400,2),E44)</f>
        <v>6120.04</v>
      </c>
      <c r="F45" s="56">
        <f t="shared" ref="F45:F108" si="67">IF(D45=D44,F44,EDATE(A45,-1))</f>
        <v>44551</v>
      </c>
      <c r="G45" s="80">
        <f t="shared" ref="G45:G108" si="68">(E45/D45)-1</f>
        <v>7.2995824342585447E-3</v>
      </c>
      <c r="H45" s="81">
        <f>IF(DAY(A45)=H$11,VLOOKUP(A45,AF$120:AK$452,4),H44)</f>
        <v>44612</v>
      </c>
      <c r="I45" s="81">
        <f t="shared" ref="I45:I108" si="69">IF(A45&gt;I44,H45,I44)</f>
        <v>44612</v>
      </c>
      <c r="J45" s="55">
        <f t="shared" si="63"/>
        <v>31</v>
      </c>
      <c r="K45" s="55">
        <f t="shared" ref="K45:K108" si="70">IF(A44=I44,1,K44+1)</f>
        <v>2</v>
      </c>
      <c r="L45" s="79">
        <f t="shared" ref="L45:L108" si="71">TRUNC((E45/D45)^TRUNC((K45/J45),9),8)</f>
        <v>1.00046934</v>
      </c>
      <c r="M45" s="82">
        <v>1</v>
      </c>
      <c r="N45" s="82">
        <f t="shared" ref="N45:N108" si="72">IF(I45&gt;I44,N44*M45,N44)</f>
        <v>1</v>
      </c>
      <c r="O45" s="79">
        <f t="shared" ref="O45:O108" si="73">TRUNC(TRUNC((L45*N45),15),8)</f>
        <v>1.00046934</v>
      </c>
      <c r="P45" s="79">
        <f t="shared" ref="P45:P108" si="74">TRUNC(C45*O45,8)</f>
        <v>1001.51494816</v>
      </c>
      <c r="Q45" s="83">
        <f t="shared" si="14"/>
        <v>0</v>
      </c>
      <c r="R45" s="85">
        <f t="shared" si="15"/>
        <v>0</v>
      </c>
      <c r="S45" s="79">
        <f t="shared" ref="S45:S108" si="75">IF(R45&gt;0,TRUNC(R45*P45,8),0)</f>
        <v>0</v>
      </c>
      <c r="T45" s="85">
        <f t="shared" si="25"/>
        <v>9.5000000000000001E-2</v>
      </c>
      <c r="U45" s="82">
        <f t="shared" si="17"/>
        <v>1.0004880460000001</v>
      </c>
      <c r="V45" s="79">
        <f t="shared" si="18"/>
        <v>0.48878536</v>
      </c>
      <c r="W45" s="79">
        <f t="shared" si="19"/>
        <v>0</v>
      </c>
      <c r="X45" s="157" t="str">
        <f t="shared" si="26"/>
        <v>A+J=</v>
      </c>
      <c r="Y45" s="81">
        <f t="shared" si="27"/>
        <v>44612</v>
      </c>
      <c r="Z45" s="4"/>
      <c r="AA45" s="57">
        <f t="shared" si="37"/>
        <v>32</v>
      </c>
      <c r="AB45" s="62">
        <f t="shared" si="32"/>
        <v>45524</v>
      </c>
      <c r="AC45" s="58">
        <f t="shared" si="40"/>
        <v>602.95579707999991</v>
      </c>
      <c r="AD45" s="63">
        <f t="shared" si="38"/>
        <v>31</v>
      </c>
      <c r="AE45" s="75">
        <f t="shared" si="39"/>
        <v>4.67474846</v>
      </c>
      <c r="AF45" s="76">
        <f t="shared" si="34"/>
        <v>12.828637110000001</v>
      </c>
      <c r="AG45" s="61">
        <v>2.0833000000000001E-2</v>
      </c>
      <c r="AH45" s="58">
        <f t="shared" si="35"/>
        <v>17.503385569999999</v>
      </c>
      <c r="AI45" s="57">
        <f t="shared" si="36"/>
        <v>32</v>
      </c>
      <c r="AJ45" s="156" t="s">
        <v>60</v>
      </c>
      <c r="AK45" s="62">
        <f t="shared" ref="AK45:AK71" si="76">AB46</f>
        <v>45555</v>
      </c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0"/>
      <c r="DI45" s="10"/>
      <c r="DJ45" s="10"/>
      <c r="DK45" s="10"/>
      <c r="DL45" s="18"/>
      <c r="DM45" s="18"/>
    </row>
    <row r="46" spans="1:117" ht="12.75" x14ac:dyDescent="0.25">
      <c r="A46" s="78">
        <f t="shared" si="20"/>
        <v>44584</v>
      </c>
      <c r="B46" s="79">
        <f t="shared" si="8"/>
        <v>1002.48338273</v>
      </c>
      <c r="C46" s="79">
        <f t="shared" si="65"/>
        <v>1001.04511765</v>
      </c>
      <c r="D46" s="77">
        <f t="shared" si="66"/>
        <v>6075.69</v>
      </c>
      <c r="E46" s="54">
        <f>IF(K46=1,VLOOKUP(A45,[1]Plan1!$JH$192:$JI$400,2),E45)</f>
        <v>6120.04</v>
      </c>
      <c r="F46" s="56">
        <f t="shared" si="67"/>
        <v>44551</v>
      </c>
      <c r="G46" s="80">
        <f t="shared" si="68"/>
        <v>7.2995824342585447E-3</v>
      </c>
      <c r="H46" s="81">
        <f>IF(DAY(A46)=H$11,VLOOKUP(A46,AF$120:AK$452,4),H45)</f>
        <v>44612</v>
      </c>
      <c r="I46" s="81">
        <f t="shared" si="69"/>
        <v>44612</v>
      </c>
      <c r="J46" s="55">
        <f t="shared" si="63"/>
        <v>31</v>
      </c>
      <c r="K46" s="55">
        <f t="shared" si="70"/>
        <v>3</v>
      </c>
      <c r="L46" s="79">
        <f t="shared" si="71"/>
        <v>1.0007040899999999</v>
      </c>
      <c r="M46" s="82">
        <v>1</v>
      </c>
      <c r="N46" s="82">
        <f t="shared" si="72"/>
        <v>1</v>
      </c>
      <c r="O46" s="79">
        <f t="shared" si="73"/>
        <v>1.0007040899999999</v>
      </c>
      <c r="P46" s="79">
        <f t="shared" si="74"/>
        <v>1001.7499435</v>
      </c>
      <c r="Q46" s="83">
        <f t="shared" si="14"/>
        <v>0</v>
      </c>
      <c r="R46" s="85">
        <f t="shared" si="15"/>
        <v>0</v>
      </c>
      <c r="S46" s="79">
        <f t="shared" si="75"/>
        <v>0</v>
      </c>
      <c r="T46" s="85">
        <f t="shared" si="25"/>
        <v>9.5000000000000001E-2</v>
      </c>
      <c r="U46" s="82">
        <f t="shared" si="17"/>
        <v>1.0007321579999999</v>
      </c>
      <c r="V46" s="79">
        <f t="shared" si="18"/>
        <v>0.73343923</v>
      </c>
      <c r="W46" s="79">
        <f t="shared" si="19"/>
        <v>0</v>
      </c>
      <c r="X46" s="157" t="str">
        <f t="shared" si="26"/>
        <v>A+J=</v>
      </c>
      <c r="Y46" s="81">
        <f t="shared" si="27"/>
        <v>44612</v>
      </c>
      <c r="Z46" s="4"/>
      <c r="AA46" s="57">
        <f t="shared" si="37"/>
        <v>33</v>
      </c>
      <c r="AB46" s="62">
        <f t="shared" ref="AB46:AB71" si="77">VLOOKUP(AA46,$AE$120:$AI$302,2,FALSE)</f>
        <v>45555</v>
      </c>
      <c r="AC46" s="58">
        <f t="shared" si="40"/>
        <v>590.12730954999995</v>
      </c>
      <c r="AD46" s="63">
        <f t="shared" si="38"/>
        <v>31</v>
      </c>
      <c r="AE46" s="75">
        <f t="shared" si="39"/>
        <v>4.5773594299999996</v>
      </c>
      <c r="AF46" s="76">
        <f t="shared" si="34"/>
        <v>12.82848753</v>
      </c>
      <c r="AG46" s="61">
        <v>2.1276E-2</v>
      </c>
      <c r="AH46" s="58">
        <f t="shared" ref="AH46:AH71" si="78">(AE46+AF46)</f>
        <v>17.405846959999998</v>
      </c>
      <c r="AI46" s="57">
        <f t="shared" si="36"/>
        <v>33</v>
      </c>
      <c r="AJ46" s="156" t="s">
        <v>60</v>
      </c>
      <c r="AK46" s="62">
        <f t="shared" si="76"/>
        <v>45585</v>
      </c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0"/>
      <c r="DI46" s="10"/>
      <c r="DJ46" s="10"/>
      <c r="DK46" s="10"/>
      <c r="DL46" s="18"/>
      <c r="DM46" s="18"/>
    </row>
    <row r="47" spans="1:117" ht="12.75" x14ac:dyDescent="0.25">
      <c r="A47" s="78">
        <f t="shared" si="20"/>
        <v>44585</v>
      </c>
      <c r="B47" s="79">
        <f t="shared" si="8"/>
        <v>1002.9632669199999</v>
      </c>
      <c r="C47" s="79">
        <f t="shared" si="65"/>
        <v>1001.04511765</v>
      </c>
      <c r="D47" s="77">
        <f t="shared" si="66"/>
        <v>6075.69</v>
      </c>
      <c r="E47" s="54">
        <f>IF(K47=1,VLOOKUP(A46,[1]Plan1!$JH$192:$JI$400,2),E46)</f>
        <v>6120.04</v>
      </c>
      <c r="F47" s="56">
        <f t="shared" si="67"/>
        <v>44551</v>
      </c>
      <c r="G47" s="80">
        <f t="shared" si="68"/>
        <v>7.2995824342585447E-3</v>
      </c>
      <c r="H47" s="81">
        <f>IF(DAY(A47)=H$11,VLOOKUP(A47,AF$120:AK$452,4),H46)</f>
        <v>44612</v>
      </c>
      <c r="I47" s="81">
        <f t="shared" si="69"/>
        <v>44612</v>
      </c>
      <c r="J47" s="55">
        <f t="shared" si="63"/>
        <v>31</v>
      </c>
      <c r="K47" s="55">
        <f t="shared" si="70"/>
        <v>4</v>
      </c>
      <c r="L47" s="79">
        <f t="shared" si="71"/>
        <v>1.0009389</v>
      </c>
      <c r="M47" s="82">
        <v>1</v>
      </c>
      <c r="N47" s="82">
        <f t="shared" si="72"/>
        <v>1</v>
      </c>
      <c r="O47" s="79">
        <f t="shared" si="73"/>
        <v>1.0009389</v>
      </c>
      <c r="P47" s="79">
        <f t="shared" si="74"/>
        <v>1001.9849989099999</v>
      </c>
      <c r="Q47" s="83">
        <f t="shared" si="14"/>
        <v>0</v>
      </c>
      <c r="R47" s="85">
        <f t="shared" si="15"/>
        <v>0</v>
      </c>
      <c r="S47" s="79">
        <f t="shared" si="75"/>
        <v>0</v>
      </c>
      <c r="T47" s="85">
        <f t="shared" si="25"/>
        <v>9.5000000000000001E-2</v>
      </c>
      <c r="U47" s="82">
        <f t="shared" si="17"/>
        <v>1.0009763300000001</v>
      </c>
      <c r="V47" s="79">
        <f t="shared" si="18"/>
        <v>0.97826800999999997</v>
      </c>
      <c r="W47" s="79">
        <f t="shared" si="19"/>
        <v>0</v>
      </c>
      <c r="X47" s="157" t="str">
        <f t="shared" si="26"/>
        <v>A+J=</v>
      </c>
      <c r="Y47" s="81">
        <f t="shared" si="27"/>
        <v>44612</v>
      </c>
      <c r="Z47" s="4"/>
      <c r="AA47" s="57">
        <f t="shared" si="37"/>
        <v>34</v>
      </c>
      <c r="AB47" s="62">
        <f t="shared" si="77"/>
        <v>45585</v>
      </c>
      <c r="AC47" s="58">
        <f t="shared" si="40"/>
        <v>577.29853197</v>
      </c>
      <c r="AD47" s="63">
        <f t="shared" si="38"/>
        <v>30</v>
      </c>
      <c r="AE47" s="75">
        <f t="shared" ref="AE47:AE71" si="79">TRUNC(AC46*(ROUND((1+AE$11)^(30/360),9)-1),8)</f>
        <v>4.4799715300000003</v>
      </c>
      <c r="AF47" s="76">
        <f t="shared" si="34"/>
        <v>12.828777580000001</v>
      </c>
      <c r="AG47" s="61">
        <v>2.1739000000000001E-2</v>
      </c>
      <c r="AH47" s="58">
        <f t="shared" si="78"/>
        <v>17.308749110000001</v>
      </c>
      <c r="AI47" s="57">
        <f t="shared" si="36"/>
        <v>34</v>
      </c>
      <c r="AJ47" s="156" t="s">
        <v>60</v>
      </c>
      <c r="AK47" s="62">
        <f t="shared" si="76"/>
        <v>45616</v>
      </c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0"/>
      <c r="DI47" s="10"/>
      <c r="DJ47" s="10"/>
      <c r="DK47" s="10"/>
      <c r="DL47" s="18"/>
      <c r="DM47" s="18"/>
    </row>
    <row r="48" spans="1:117" ht="12.75" x14ac:dyDescent="0.25">
      <c r="A48" s="78">
        <f t="shared" si="20"/>
        <v>44586</v>
      </c>
      <c r="B48" s="79">
        <f t="shared" si="8"/>
        <v>1003.44337513</v>
      </c>
      <c r="C48" s="79">
        <f t="shared" si="65"/>
        <v>1001.04511765</v>
      </c>
      <c r="D48" s="77">
        <f t="shared" si="66"/>
        <v>6075.69</v>
      </c>
      <c r="E48" s="54">
        <f>IF(K48=1,VLOOKUP(A47,[1]Plan1!$JH$192:$JI$400,2),E47)</f>
        <v>6120.04</v>
      </c>
      <c r="F48" s="56">
        <f t="shared" si="67"/>
        <v>44551</v>
      </c>
      <c r="G48" s="80">
        <f t="shared" si="68"/>
        <v>7.2995824342585447E-3</v>
      </c>
      <c r="H48" s="81">
        <f>IF(DAY(A48)=H$11,VLOOKUP(A48,AF$120:AK$452,4),H47)</f>
        <v>44612</v>
      </c>
      <c r="I48" s="81">
        <f t="shared" si="69"/>
        <v>44612</v>
      </c>
      <c r="J48" s="55">
        <f t="shared" si="63"/>
        <v>31</v>
      </c>
      <c r="K48" s="55">
        <f t="shared" si="70"/>
        <v>5</v>
      </c>
      <c r="L48" s="79">
        <f t="shared" si="71"/>
        <v>1.0011737599999999</v>
      </c>
      <c r="M48" s="82">
        <v>1</v>
      </c>
      <c r="N48" s="82">
        <f t="shared" si="72"/>
        <v>1</v>
      </c>
      <c r="O48" s="79">
        <f t="shared" si="73"/>
        <v>1.0011737599999999</v>
      </c>
      <c r="P48" s="79">
        <f t="shared" si="74"/>
        <v>1002.2201043600001</v>
      </c>
      <c r="Q48" s="83">
        <f t="shared" si="14"/>
        <v>0</v>
      </c>
      <c r="R48" s="85">
        <f t="shared" si="15"/>
        <v>0</v>
      </c>
      <c r="S48" s="79">
        <f t="shared" si="75"/>
        <v>0</v>
      </c>
      <c r="T48" s="85">
        <f t="shared" si="25"/>
        <v>9.5000000000000001E-2</v>
      </c>
      <c r="U48" s="82">
        <f t="shared" si="17"/>
        <v>1.001220561</v>
      </c>
      <c r="V48" s="79">
        <f t="shared" si="18"/>
        <v>1.2232707700000001</v>
      </c>
      <c r="W48" s="79">
        <f t="shared" si="19"/>
        <v>0</v>
      </c>
      <c r="X48" s="157" t="str">
        <f t="shared" si="26"/>
        <v>A+J=</v>
      </c>
      <c r="Y48" s="81">
        <f t="shared" si="27"/>
        <v>44612</v>
      </c>
      <c r="Z48" s="4"/>
      <c r="AA48" s="57">
        <f t="shared" si="37"/>
        <v>35</v>
      </c>
      <c r="AB48" s="62">
        <f t="shared" si="77"/>
        <v>45616</v>
      </c>
      <c r="AC48" s="58">
        <f t="shared" si="40"/>
        <v>564.46980399999995</v>
      </c>
      <c r="AD48" s="63">
        <f t="shared" si="38"/>
        <v>31</v>
      </c>
      <c r="AE48" s="75">
        <f t="shared" si="79"/>
        <v>4.3825814300000001</v>
      </c>
      <c r="AF48" s="76">
        <f t="shared" si="34"/>
        <v>12.828727969999999</v>
      </c>
      <c r="AG48" s="61">
        <v>2.2221999999999999E-2</v>
      </c>
      <c r="AH48" s="58">
        <f t="shared" si="78"/>
        <v>17.211309399999998</v>
      </c>
      <c r="AI48" s="57">
        <f t="shared" si="36"/>
        <v>35</v>
      </c>
      <c r="AJ48" s="156" t="s">
        <v>60</v>
      </c>
      <c r="AK48" s="62">
        <f t="shared" si="76"/>
        <v>45646</v>
      </c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0"/>
      <c r="DI48" s="10"/>
      <c r="DJ48" s="10"/>
      <c r="DK48" s="10"/>
      <c r="DL48" s="18"/>
      <c r="DM48" s="18"/>
    </row>
    <row r="49" spans="1:117" ht="12.75" x14ac:dyDescent="0.25">
      <c r="A49" s="78">
        <f t="shared" si="20"/>
        <v>44587</v>
      </c>
      <c r="B49" s="79">
        <f t="shared" si="8"/>
        <v>1003.9237184799999</v>
      </c>
      <c r="C49" s="79">
        <f t="shared" si="65"/>
        <v>1001.04511765</v>
      </c>
      <c r="D49" s="77">
        <f t="shared" si="66"/>
        <v>6075.69</v>
      </c>
      <c r="E49" s="54">
        <f>IF(K49=1,VLOOKUP(A48,[1]Plan1!$JH$192:$JI$400,2),E48)</f>
        <v>6120.04</v>
      </c>
      <c r="F49" s="56">
        <f t="shared" si="67"/>
        <v>44551</v>
      </c>
      <c r="G49" s="80">
        <f t="shared" si="68"/>
        <v>7.2995824342585447E-3</v>
      </c>
      <c r="H49" s="81">
        <f>IF(DAY(A49)=H$11,VLOOKUP(A49,AF$120:AK$452,4),H48)</f>
        <v>44612</v>
      </c>
      <c r="I49" s="81">
        <f t="shared" si="69"/>
        <v>44612</v>
      </c>
      <c r="J49" s="55">
        <f t="shared" si="63"/>
        <v>31</v>
      </c>
      <c r="K49" s="55">
        <f t="shared" si="70"/>
        <v>6</v>
      </c>
      <c r="L49" s="79">
        <f t="shared" si="71"/>
        <v>1.0014086799999999</v>
      </c>
      <c r="M49" s="82">
        <v>1</v>
      </c>
      <c r="N49" s="82">
        <f t="shared" si="72"/>
        <v>1</v>
      </c>
      <c r="O49" s="79">
        <f t="shared" si="73"/>
        <v>1.0014086799999999</v>
      </c>
      <c r="P49" s="79">
        <f t="shared" si="74"/>
        <v>1002.4552698799999</v>
      </c>
      <c r="Q49" s="83">
        <f t="shared" si="14"/>
        <v>0</v>
      </c>
      <c r="R49" s="85">
        <f t="shared" si="15"/>
        <v>0</v>
      </c>
      <c r="S49" s="79">
        <f t="shared" si="75"/>
        <v>0</v>
      </c>
      <c r="T49" s="85">
        <f t="shared" si="25"/>
        <v>9.5000000000000001E-2</v>
      </c>
      <c r="U49" s="82">
        <f t="shared" si="17"/>
        <v>1.001464852</v>
      </c>
      <c r="V49" s="79">
        <f t="shared" si="18"/>
        <v>1.4684486000000001</v>
      </c>
      <c r="W49" s="79">
        <f t="shared" si="19"/>
        <v>0</v>
      </c>
      <c r="X49" s="157" t="str">
        <f t="shared" si="26"/>
        <v>A+J=</v>
      </c>
      <c r="Y49" s="81">
        <f t="shared" si="27"/>
        <v>44612</v>
      </c>
      <c r="Z49" s="4"/>
      <c r="AA49" s="57">
        <f t="shared" si="37"/>
        <v>36</v>
      </c>
      <c r="AB49" s="62">
        <f t="shared" si="77"/>
        <v>45646</v>
      </c>
      <c r="AC49" s="58">
        <f t="shared" si="40"/>
        <v>551.64109876999999</v>
      </c>
      <c r="AD49" s="63">
        <f t="shared" si="38"/>
        <v>30</v>
      </c>
      <c r="AE49" s="75">
        <f t="shared" si="79"/>
        <v>4.2851917000000004</v>
      </c>
      <c r="AF49" s="76">
        <f t="shared" si="34"/>
        <v>12.828705230000001</v>
      </c>
      <c r="AG49" s="61">
        <v>2.2727000000000001E-2</v>
      </c>
      <c r="AH49" s="58">
        <f t="shared" si="78"/>
        <v>17.113896930000003</v>
      </c>
      <c r="AI49" s="57">
        <f t="shared" si="36"/>
        <v>36</v>
      </c>
      <c r="AJ49" s="156" t="s">
        <v>60</v>
      </c>
      <c r="AK49" s="62">
        <f t="shared" si="76"/>
        <v>45677</v>
      </c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0"/>
      <c r="DI49" s="10"/>
      <c r="DJ49" s="10"/>
      <c r="DK49" s="10"/>
      <c r="DL49" s="18"/>
      <c r="DM49" s="18"/>
    </row>
    <row r="50" spans="1:117" ht="12.75" x14ac:dyDescent="0.25">
      <c r="A50" s="78">
        <f t="shared" si="20"/>
        <v>44588</v>
      </c>
      <c r="B50" s="79">
        <f t="shared" si="8"/>
        <v>1004.40428603</v>
      </c>
      <c r="C50" s="79">
        <f t="shared" si="65"/>
        <v>1001.04511765</v>
      </c>
      <c r="D50" s="77">
        <f t="shared" si="66"/>
        <v>6075.69</v>
      </c>
      <c r="E50" s="54">
        <f>IF(K50=1,VLOOKUP(A49,[1]Plan1!$JH$192:$JI$400,2),E49)</f>
        <v>6120.04</v>
      </c>
      <c r="F50" s="56">
        <f t="shared" si="67"/>
        <v>44551</v>
      </c>
      <c r="G50" s="80">
        <f t="shared" si="68"/>
        <v>7.2995824342585447E-3</v>
      </c>
      <c r="H50" s="81">
        <f>IF(DAY(A50)=H$11,VLOOKUP(A50,AF$120:AK$452,4),H49)</f>
        <v>44612</v>
      </c>
      <c r="I50" s="81">
        <f t="shared" si="69"/>
        <v>44612</v>
      </c>
      <c r="J50" s="55">
        <f t="shared" si="63"/>
        <v>31</v>
      </c>
      <c r="K50" s="55">
        <f t="shared" si="70"/>
        <v>7</v>
      </c>
      <c r="L50" s="79">
        <f t="shared" si="71"/>
        <v>1.0016436500000001</v>
      </c>
      <c r="M50" s="82">
        <v>1</v>
      </c>
      <c r="N50" s="82">
        <f t="shared" si="72"/>
        <v>1</v>
      </c>
      <c r="O50" s="79">
        <f t="shared" si="73"/>
        <v>1.0016436500000001</v>
      </c>
      <c r="P50" s="79">
        <f t="shared" si="74"/>
        <v>1002.69048545</v>
      </c>
      <c r="Q50" s="83">
        <f t="shared" si="14"/>
        <v>0</v>
      </c>
      <c r="R50" s="85">
        <f t="shared" si="15"/>
        <v>0</v>
      </c>
      <c r="S50" s="79">
        <f t="shared" si="75"/>
        <v>0</v>
      </c>
      <c r="T50" s="85">
        <f t="shared" si="25"/>
        <v>9.5000000000000001E-2</v>
      </c>
      <c r="U50" s="82">
        <f t="shared" si="17"/>
        <v>1.001709202</v>
      </c>
      <c r="V50" s="79">
        <f t="shared" si="18"/>
        <v>1.71380058</v>
      </c>
      <c r="W50" s="79">
        <f t="shared" si="19"/>
        <v>0</v>
      </c>
      <c r="X50" s="157" t="str">
        <f t="shared" si="26"/>
        <v>A+J=</v>
      </c>
      <c r="Y50" s="81">
        <f t="shared" si="27"/>
        <v>44612</v>
      </c>
      <c r="Z50" s="4"/>
      <c r="AA50" s="57">
        <f t="shared" si="37"/>
        <v>37</v>
      </c>
      <c r="AB50" s="62">
        <f t="shared" si="77"/>
        <v>45677</v>
      </c>
      <c r="AC50" s="58">
        <f t="shared" ref="AC50:AC71" si="80">(AC49-AF50)</f>
        <v>538.81268502</v>
      </c>
      <c r="AD50" s="63">
        <f t="shared" ref="AD50:AD71" si="81">AB50-AB49</f>
        <v>31</v>
      </c>
      <c r="AE50" s="75">
        <f t="shared" si="79"/>
        <v>4.1878021499999996</v>
      </c>
      <c r="AF50" s="76">
        <f t="shared" ref="AF50:AF71" si="82">TRUNC((AC49*AG50),8)</f>
        <v>12.828413749999999</v>
      </c>
      <c r="AG50" s="61">
        <v>2.3255000000000001E-2</v>
      </c>
      <c r="AH50" s="58">
        <f t="shared" si="78"/>
        <v>17.016215899999999</v>
      </c>
      <c r="AI50" s="57">
        <f t="shared" si="36"/>
        <v>37</v>
      </c>
      <c r="AJ50" s="156" t="s">
        <v>60</v>
      </c>
      <c r="AK50" s="62">
        <f t="shared" si="76"/>
        <v>45708</v>
      </c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0"/>
      <c r="DI50" s="10"/>
      <c r="DJ50" s="10"/>
      <c r="DK50" s="10"/>
      <c r="DL50" s="18"/>
      <c r="DM50" s="18"/>
    </row>
    <row r="51" spans="1:117" ht="12.75" x14ac:dyDescent="0.25">
      <c r="A51" s="78">
        <f t="shared" si="20"/>
        <v>44589</v>
      </c>
      <c r="B51" s="79">
        <f t="shared" si="8"/>
        <v>1004.88508989</v>
      </c>
      <c r="C51" s="79">
        <f t="shared" si="65"/>
        <v>1001.04511765</v>
      </c>
      <c r="D51" s="77">
        <f t="shared" si="66"/>
        <v>6075.69</v>
      </c>
      <c r="E51" s="54">
        <f>IF(K51=1,VLOOKUP(A50,[1]Plan1!$JH$192:$JI$400,2),E50)</f>
        <v>6120.04</v>
      </c>
      <c r="F51" s="56">
        <f t="shared" si="67"/>
        <v>44551</v>
      </c>
      <c r="G51" s="80">
        <f t="shared" si="68"/>
        <v>7.2995824342585447E-3</v>
      </c>
      <c r="H51" s="81">
        <f>IF(DAY(A51)=H$11,VLOOKUP(A51,AF$120:AK$452,4),H50)</f>
        <v>44612</v>
      </c>
      <c r="I51" s="81">
        <f t="shared" si="69"/>
        <v>44612</v>
      </c>
      <c r="J51" s="55">
        <f t="shared" si="63"/>
        <v>31</v>
      </c>
      <c r="K51" s="55">
        <f t="shared" si="70"/>
        <v>8</v>
      </c>
      <c r="L51" s="79">
        <f t="shared" si="71"/>
        <v>1.0018786799999999</v>
      </c>
      <c r="M51" s="82">
        <v>1</v>
      </c>
      <c r="N51" s="82">
        <f t="shared" si="72"/>
        <v>1</v>
      </c>
      <c r="O51" s="79">
        <f t="shared" si="73"/>
        <v>1.0018786799999999</v>
      </c>
      <c r="P51" s="79">
        <f t="shared" si="74"/>
        <v>1002.92576109</v>
      </c>
      <c r="Q51" s="83">
        <f t="shared" si="14"/>
        <v>0</v>
      </c>
      <c r="R51" s="85">
        <f t="shared" si="15"/>
        <v>0</v>
      </c>
      <c r="S51" s="79">
        <f t="shared" si="75"/>
        <v>0</v>
      </c>
      <c r="T51" s="85">
        <f t="shared" si="25"/>
        <v>9.5000000000000001E-2</v>
      </c>
      <c r="U51" s="82">
        <f t="shared" si="17"/>
        <v>1.001953613</v>
      </c>
      <c r="V51" s="79">
        <f t="shared" si="18"/>
        <v>1.9593288</v>
      </c>
      <c r="W51" s="79">
        <f t="shared" si="19"/>
        <v>0</v>
      </c>
      <c r="X51" s="157" t="str">
        <f t="shared" si="26"/>
        <v>A+J=</v>
      </c>
      <c r="Y51" s="81">
        <f t="shared" si="27"/>
        <v>44612</v>
      </c>
      <c r="Z51" s="4"/>
      <c r="AA51" s="57">
        <f t="shared" si="37"/>
        <v>38</v>
      </c>
      <c r="AB51" s="62">
        <f t="shared" si="77"/>
        <v>45708</v>
      </c>
      <c r="AC51" s="58">
        <f t="shared" si="80"/>
        <v>525.98409380999999</v>
      </c>
      <c r="AD51" s="63">
        <f t="shared" si="81"/>
        <v>31</v>
      </c>
      <c r="AE51" s="75">
        <f t="shared" si="79"/>
        <v>4.0904148100000004</v>
      </c>
      <c r="AF51" s="76">
        <f t="shared" si="82"/>
        <v>12.828591210000001</v>
      </c>
      <c r="AG51" s="61">
        <v>2.3809E-2</v>
      </c>
      <c r="AH51" s="58">
        <f t="shared" si="78"/>
        <v>16.919006020000001</v>
      </c>
      <c r="AI51" s="57">
        <f t="shared" si="36"/>
        <v>38</v>
      </c>
      <c r="AJ51" s="156" t="s">
        <v>60</v>
      </c>
      <c r="AK51" s="62">
        <f t="shared" si="76"/>
        <v>45736</v>
      </c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1"/>
    </row>
    <row r="52" spans="1:117" ht="12.75" x14ac:dyDescent="0.25">
      <c r="A52" s="78">
        <f t="shared" si="20"/>
        <v>44590</v>
      </c>
      <c r="B52" s="79">
        <f t="shared" si="8"/>
        <v>1005.36611709</v>
      </c>
      <c r="C52" s="79">
        <f t="shared" si="65"/>
        <v>1001.04511765</v>
      </c>
      <c r="D52" s="77">
        <f t="shared" si="66"/>
        <v>6075.69</v>
      </c>
      <c r="E52" s="54">
        <f>IF(K52=1,VLOOKUP(A51,[1]Plan1!$JH$192:$JI$400,2),E51)</f>
        <v>6120.04</v>
      </c>
      <c r="F52" s="56">
        <f t="shared" si="67"/>
        <v>44551</v>
      </c>
      <c r="G52" s="80">
        <f t="shared" si="68"/>
        <v>7.2995824342585447E-3</v>
      </c>
      <c r="H52" s="81">
        <f>IF(DAY(A52)=H$11,VLOOKUP(A52,AF$120:AK$452,4),H51)</f>
        <v>44612</v>
      </c>
      <c r="I52" s="81">
        <f t="shared" si="69"/>
        <v>44612</v>
      </c>
      <c r="J52" s="55">
        <f t="shared" si="63"/>
        <v>31</v>
      </c>
      <c r="K52" s="55">
        <f t="shared" si="70"/>
        <v>9</v>
      </c>
      <c r="L52" s="79">
        <f t="shared" si="71"/>
        <v>1.0021137600000001</v>
      </c>
      <c r="M52" s="82">
        <v>1</v>
      </c>
      <c r="N52" s="82">
        <f t="shared" si="72"/>
        <v>1</v>
      </c>
      <c r="O52" s="79">
        <f t="shared" si="73"/>
        <v>1.0021137600000001</v>
      </c>
      <c r="P52" s="79">
        <f t="shared" si="74"/>
        <v>1003.16108677</v>
      </c>
      <c r="Q52" s="83">
        <f t="shared" si="14"/>
        <v>0</v>
      </c>
      <c r="R52" s="85">
        <f t="shared" si="15"/>
        <v>0</v>
      </c>
      <c r="S52" s="79">
        <f t="shared" si="75"/>
        <v>0</v>
      </c>
      <c r="T52" s="85">
        <f t="shared" si="25"/>
        <v>9.5000000000000001E-2</v>
      </c>
      <c r="U52" s="82">
        <f t="shared" si="17"/>
        <v>1.002198082</v>
      </c>
      <c r="V52" s="79">
        <f t="shared" si="18"/>
        <v>2.2050303200000001</v>
      </c>
      <c r="W52" s="79">
        <f t="shared" si="19"/>
        <v>0</v>
      </c>
      <c r="X52" s="157" t="str">
        <f t="shared" si="26"/>
        <v>A+J=</v>
      </c>
      <c r="Y52" s="81">
        <f t="shared" si="27"/>
        <v>44612</v>
      </c>
      <c r="Z52" s="4"/>
      <c r="AA52" s="57">
        <f t="shared" si="37"/>
        <v>39</v>
      </c>
      <c r="AB52" s="62">
        <f t="shared" si="77"/>
        <v>45736</v>
      </c>
      <c r="AC52" s="58">
        <f t="shared" si="80"/>
        <v>513.15534176999995</v>
      </c>
      <c r="AD52" s="63">
        <f t="shared" si="81"/>
        <v>28</v>
      </c>
      <c r="AE52" s="75">
        <f t="shared" si="79"/>
        <v>3.9930261300000001</v>
      </c>
      <c r="AF52" s="76">
        <f t="shared" si="82"/>
        <v>12.828752039999999</v>
      </c>
      <c r="AG52" s="61">
        <v>2.4389999999999998E-2</v>
      </c>
      <c r="AH52" s="58">
        <f t="shared" si="78"/>
        <v>16.821778169999998</v>
      </c>
      <c r="AI52" s="57">
        <f t="shared" si="36"/>
        <v>39</v>
      </c>
      <c r="AJ52" s="156" t="s">
        <v>60</v>
      </c>
      <c r="AK52" s="62">
        <f t="shared" si="76"/>
        <v>45767</v>
      </c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1"/>
    </row>
    <row r="53" spans="1:117" ht="12.75" x14ac:dyDescent="0.25">
      <c r="A53" s="78">
        <f t="shared" si="20"/>
        <v>44591</v>
      </c>
      <c r="B53" s="79">
        <f t="shared" si="8"/>
        <v>1005.84738078</v>
      </c>
      <c r="C53" s="79">
        <f t="shared" si="65"/>
        <v>1001.04511765</v>
      </c>
      <c r="D53" s="77">
        <f t="shared" si="66"/>
        <v>6075.69</v>
      </c>
      <c r="E53" s="54">
        <f>IF(K53=1,VLOOKUP(A52,[1]Plan1!$JH$192:$JI$400,2),E52)</f>
        <v>6120.04</v>
      </c>
      <c r="F53" s="56">
        <f t="shared" si="67"/>
        <v>44551</v>
      </c>
      <c r="G53" s="80">
        <f t="shared" si="68"/>
        <v>7.2995824342585447E-3</v>
      </c>
      <c r="H53" s="81">
        <f>IF(DAY(A53)=H$11,VLOOKUP(A53,AF$120:AK$452,4),H52)</f>
        <v>44612</v>
      </c>
      <c r="I53" s="81">
        <f t="shared" si="69"/>
        <v>44612</v>
      </c>
      <c r="J53" s="55">
        <f t="shared" si="63"/>
        <v>31</v>
      </c>
      <c r="K53" s="55">
        <f t="shared" si="70"/>
        <v>10</v>
      </c>
      <c r="L53" s="79">
        <f t="shared" si="71"/>
        <v>1.0023489000000001</v>
      </c>
      <c r="M53" s="82">
        <v>1</v>
      </c>
      <c r="N53" s="82">
        <f t="shared" si="72"/>
        <v>1</v>
      </c>
      <c r="O53" s="79">
        <f t="shared" si="73"/>
        <v>1.0023489000000001</v>
      </c>
      <c r="P53" s="79">
        <f t="shared" si="74"/>
        <v>1003.39647252</v>
      </c>
      <c r="Q53" s="83">
        <f t="shared" si="14"/>
        <v>0</v>
      </c>
      <c r="R53" s="85">
        <f t="shared" si="15"/>
        <v>0</v>
      </c>
      <c r="S53" s="79">
        <f t="shared" si="75"/>
        <v>0</v>
      </c>
      <c r="T53" s="85">
        <f t="shared" si="25"/>
        <v>9.5000000000000001E-2</v>
      </c>
      <c r="U53" s="82">
        <f t="shared" si="17"/>
        <v>1.0024426120000001</v>
      </c>
      <c r="V53" s="79">
        <f t="shared" si="18"/>
        <v>2.4509082599999998</v>
      </c>
      <c r="W53" s="79">
        <f t="shared" si="19"/>
        <v>0</v>
      </c>
      <c r="X53" s="157" t="str">
        <f t="shared" si="26"/>
        <v>A+J=</v>
      </c>
      <c r="Y53" s="81">
        <f t="shared" si="27"/>
        <v>44612</v>
      </c>
      <c r="Z53" s="4"/>
      <c r="AA53" s="57">
        <f t="shared" si="37"/>
        <v>40</v>
      </c>
      <c r="AB53" s="62">
        <f t="shared" si="77"/>
        <v>45767</v>
      </c>
      <c r="AC53" s="58">
        <f t="shared" si="80"/>
        <v>500.32645822999996</v>
      </c>
      <c r="AD53" s="63">
        <f t="shared" si="81"/>
        <v>31</v>
      </c>
      <c r="AE53" s="75">
        <f t="shared" si="79"/>
        <v>3.8956362200000001</v>
      </c>
      <c r="AF53" s="76">
        <f t="shared" si="82"/>
        <v>12.82888354</v>
      </c>
      <c r="AG53" s="61">
        <v>2.5000000000000001E-2</v>
      </c>
      <c r="AH53" s="58">
        <f t="shared" si="78"/>
        <v>16.72451976</v>
      </c>
      <c r="AI53" s="57">
        <f t="shared" si="36"/>
        <v>40</v>
      </c>
      <c r="AJ53" s="156" t="s">
        <v>60</v>
      </c>
      <c r="AK53" s="62">
        <f t="shared" si="76"/>
        <v>45797</v>
      </c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1"/>
      <c r="DI53" s="11"/>
      <c r="DJ53" s="11"/>
      <c r="DK53" s="11"/>
      <c r="DL53" s="11"/>
      <c r="DM53" s="11"/>
    </row>
    <row r="54" spans="1:117" ht="12.75" x14ac:dyDescent="0.25">
      <c r="A54" s="78">
        <f t="shared" si="20"/>
        <v>44592</v>
      </c>
      <c r="B54" s="79">
        <f t="shared" si="8"/>
        <v>1006.3288689799999</v>
      </c>
      <c r="C54" s="79">
        <f t="shared" si="65"/>
        <v>1001.04511765</v>
      </c>
      <c r="D54" s="77">
        <f t="shared" si="66"/>
        <v>6075.69</v>
      </c>
      <c r="E54" s="54">
        <f>IF(K54=1,VLOOKUP(A53,[1]Plan1!$JH$192:$JI$400,2),E53)</f>
        <v>6120.04</v>
      </c>
      <c r="F54" s="56">
        <f t="shared" si="67"/>
        <v>44551</v>
      </c>
      <c r="G54" s="80">
        <f t="shared" si="68"/>
        <v>7.2995824342585447E-3</v>
      </c>
      <c r="H54" s="81">
        <f>IF(DAY(A54)=H$11,VLOOKUP(A54,AF$120:AK$452,4),H53)</f>
        <v>44612</v>
      </c>
      <c r="I54" s="81">
        <f t="shared" si="69"/>
        <v>44612</v>
      </c>
      <c r="J54" s="55">
        <f t="shared" si="63"/>
        <v>31</v>
      </c>
      <c r="K54" s="55">
        <f t="shared" si="70"/>
        <v>11</v>
      </c>
      <c r="L54" s="79">
        <f t="shared" si="71"/>
        <v>1.00258409</v>
      </c>
      <c r="M54" s="82">
        <v>1</v>
      </c>
      <c r="N54" s="82">
        <f t="shared" si="72"/>
        <v>1</v>
      </c>
      <c r="O54" s="79">
        <f t="shared" si="73"/>
        <v>1.00258409</v>
      </c>
      <c r="P54" s="79">
        <f t="shared" si="74"/>
        <v>1003.63190832</v>
      </c>
      <c r="Q54" s="83">
        <f t="shared" si="14"/>
        <v>0</v>
      </c>
      <c r="R54" s="85">
        <f t="shared" si="15"/>
        <v>0</v>
      </c>
      <c r="S54" s="79">
        <f t="shared" si="75"/>
        <v>0</v>
      </c>
      <c r="T54" s="85">
        <f t="shared" si="25"/>
        <v>9.5000000000000001E-2</v>
      </c>
      <c r="U54" s="82">
        <f t="shared" si="17"/>
        <v>1.0026872010000001</v>
      </c>
      <c r="V54" s="79">
        <f t="shared" si="18"/>
        <v>2.6969606599999998</v>
      </c>
      <c r="W54" s="79">
        <f t="shared" si="19"/>
        <v>0</v>
      </c>
      <c r="X54" s="157" t="str">
        <f t="shared" si="26"/>
        <v>A+J=</v>
      </c>
      <c r="Y54" s="81">
        <f t="shared" si="27"/>
        <v>44612</v>
      </c>
      <c r="Z54" s="4"/>
      <c r="AA54" s="57">
        <f t="shared" si="37"/>
        <v>41</v>
      </c>
      <c r="AB54" s="62">
        <f t="shared" si="77"/>
        <v>45797</v>
      </c>
      <c r="AC54" s="58">
        <f t="shared" si="80"/>
        <v>487.49758751999997</v>
      </c>
      <c r="AD54" s="63">
        <f t="shared" si="81"/>
        <v>30</v>
      </c>
      <c r="AE54" s="75">
        <f t="shared" si="79"/>
        <v>3.79824531</v>
      </c>
      <c r="AF54" s="76">
        <f t="shared" si="82"/>
        <v>12.82887071</v>
      </c>
      <c r="AG54" s="61">
        <v>2.5641000000000001E-2</v>
      </c>
      <c r="AH54" s="58">
        <f t="shared" si="78"/>
        <v>16.627116019999999</v>
      </c>
      <c r="AI54" s="57">
        <f t="shared" si="36"/>
        <v>41</v>
      </c>
      <c r="AJ54" s="156" t="s">
        <v>60</v>
      </c>
      <c r="AK54" s="62">
        <f t="shared" si="76"/>
        <v>45828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4"/>
      <c r="DI54" s="24"/>
      <c r="DJ54" s="19"/>
      <c r="DK54" s="10"/>
      <c r="DL54" s="11"/>
      <c r="DM54" s="17"/>
    </row>
    <row r="55" spans="1:117" ht="12.75" x14ac:dyDescent="0.25">
      <c r="A55" s="78">
        <f t="shared" si="20"/>
        <v>44593</v>
      </c>
      <c r="B55" s="79">
        <f t="shared" si="8"/>
        <v>1006.81059283</v>
      </c>
      <c r="C55" s="79">
        <f t="shared" si="65"/>
        <v>1001.04511765</v>
      </c>
      <c r="D55" s="77">
        <f t="shared" si="66"/>
        <v>6075.69</v>
      </c>
      <c r="E55" s="54">
        <f>IF(K55=1,VLOOKUP(A54,[1]Plan1!$JH$192:$JI$400,2),E54)</f>
        <v>6120.04</v>
      </c>
      <c r="F55" s="56">
        <f t="shared" si="67"/>
        <v>44551</v>
      </c>
      <c r="G55" s="80">
        <f t="shared" si="68"/>
        <v>7.2995824342585447E-3</v>
      </c>
      <c r="H55" s="81">
        <f>IF(DAY(A55)=H$11,VLOOKUP(A55,AF$120:AK$452,4),H54)</f>
        <v>44612</v>
      </c>
      <c r="I55" s="81">
        <f t="shared" si="69"/>
        <v>44612</v>
      </c>
      <c r="J55" s="55">
        <f t="shared" si="63"/>
        <v>31</v>
      </c>
      <c r="K55" s="55">
        <f t="shared" si="70"/>
        <v>12</v>
      </c>
      <c r="L55" s="79">
        <f t="shared" si="71"/>
        <v>1.0028193400000001</v>
      </c>
      <c r="M55" s="82">
        <v>1</v>
      </c>
      <c r="N55" s="82">
        <f t="shared" si="72"/>
        <v>1</v>
      </c>
      <c r="O55" s="79">
        <f t="shared" si="73"/>
        <v>1.0028193400000001</v>
      </c>
      <c r="P55" s="79">
        <f t="shared" si="74"/>
        <v>1003.86740419</v>
      </c>
      <c r="Q55" s="83">
        <f t="shared" si="14"/>
        <v>0</v>
      </c>
      <c r="R55" s="85">
        <f t="shared" si="15"/>
        <v>0</v>
      </c>
      <c r="S55" s="79">
        <f t="shared" si="75"/>
        <v>0</v>
      </c>
      <c r="T55" s="85">
        <f t="shared" si="25"/>
        <v>9.5000000000000001E-2</v>
      </c>
      <c r="U55" s="82">
        <f t="shared" si="17"/>
        <v>1.00293185</v>
      </c>
      <c r="V55" s="79">
        <f t="shared" si="18"/>
        <v>2.9431886399999998</v>
      </c>
      <c r="W55" s="79">
        <f t="shared" si="19"/>
        <v>0</v>
      </c>
      <c r="X55" s="157" t="str">
        <f t="shared" si="26"/>
        <v>A+J=</v>
      </c>
      <c r="Y55" s="81">
        <f t="shared" si="27"/>
        <v>44612</v>
      </c>
      <c r="Z55" s="4"/>
      <c r="AA55" s="57">
        <f t="shared" si="37"/>
        <v>42</v>
      </c>
      <c r="AB55" s="62">
        <f t="shared" si="77"/>
        <v>45828</v>
      </c>
      <c r="AC55" s="58">
        <f t="shared" si="80"/>
        <v>474.66908850999999</v>
      </c>
      <c r="AD55" s="63">
        <f t="shared" si="81"/>
        <v>31</v>
      </c>
      <c r="AE55" s="75">
        <f t="shared" si="79"/>
        <v>3.7008545100000001</v>
      </c>
      <c r="AF55" s="76">
        <f t="shared" si="82"/>
        <v>12.82849901</v>
      </c>
      <c r="AG55" s="61">
        <v>2.6315000000000002E-2</v>
      </c>
      <c r="AH55" s="58">
        <f t="shared" si="78"/>
        <v>16.529353520000001</v>
      </c>
      <c r="AI55" s="57">
        <f t="shared" si="36"/>
        <v>42</v>
      </c>
      <c r="AJ55" s="156" t="s">
        <v>60</v>
      </c>
      <c r="AK55" s="62">
        <f t="shared" si="76"/>
        <v>45858</v>
      </c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0"/>
      <c r="DI55" s="10"/>
      <c r="DJ55" s="19"/>
      <c r="DK55" s="10"/>
      <c r="DL55" s="11"/>
      <c r="DM55" s="10"/>
    </row>
    <row r="56" spans="1:117" ht="12.75" x14ac:dyDescent="0.25">
      <c r="A56" s="78">
        <f t="shared" si="20"/>
        <v>44594</v>
      </c>
      <c r="B56" s="79">
        <f t="shared" si="8"/>
        <v>1007.2925514</v>
      </c>
      <c r="C56" s="79">
        <f t="shared" si="65"/>
        <v>1001.04511765</v>
      </c>
      <c r="D56" s="77">
        <f t="shared" si="66"/>
        <v>6075.69</v>
      </c>
      <c r="E56" s="54">
        <f>IF(K56=1,VLOOKUP(A55,[1]Plan1!$JH$192:$JI$400,2),E55)</f>
        <v>6120.04</v>
      </c>
      <c r="F56" s="56">
        <f t="shared" si="67"/>
        <v>44551</v>
      </c>
      <c r="G56" s="80">
        <f t="shared" si="68"/>
        <v>7.2995824342585447E-3</v>
      </c>
      <c r="H56" s="81">
        <f>IF(DAY(A56)=H$11,VLOOKUP(A56,AF$120:AK$452,4),H55)</f>
        <v>44612</v>
      </c>
      <c r="I56" s="81">
        <f t="shared" si="69"/>
        <v>44612</v>
      </c>
      <c r="J56" s="55">
        <f t="shared" si="63"/>
        <v>31</v>
      </c>
      <c r="K56" s="55">
        <f t="shared" si="70"/>
        <v>13</v>
      </c>
      <c r="L56" s="79">
        <f t="shared" si="71"/>
        <v>1.0030546499999999</v>
      </c>
      <c r="M56" s="82">
        <v>1</v>
      </c>
      <c r="N56" s="82">
        <f t="shared" si="72"/>
        <v>1</v>
      </c>
      <c r="O56" s="79">
        <f t="shared" si="73"/>
        <v>1.0030546499999999</v>
      </c>
      <c r="P56" s="79">
        <f t="shared" si="74"/>
        <v>1004.10296011</v>
      </c>
      <c r="Q56" s="83">
        <f t="shared" si="14"/>
        <v>0</v>
      </c>
      <c r="R56" s="85">
        <f t="shared" si="15"/>
        <v>0</v>
      </c>
      <c r="S56" s="79">
        <f t="shared" si="75"/>
        <v>0</v>
      </c>
      <c r="T56" s="85">
        <f t="shared" si="25"/>
        <v>9.5000000000000001E-2</v>
      </c>
      <c r="U56" s="82">
        <f t="shared" si="17"/>
        <v>1.0031765580000001</v>
      </c>
      <c r="V56" s="79">
        <f t="shared" si="18"/>
        <v>3.1895912900000001</v>
      </c>
      <c r="W56" s="79">
        <f t="shared" si="19"/>
        <v>0</v>
      </c>
      <c r="X56" s="157" t="str">
        <f t="shared" si="26"/>
        <v>A+J=</v>
      </c>
      <c r="Y56" s="81">
        <f t="shared" si="27"/>
        <v>44612</v>
      </c>
      <c r="Z56" s="4"/>
      <c r="AA56" s="57">
        <f t="shared" si="37"/>
        <v>43</v>
      </c>
      <c r="AB56" s="62">
        <f t="shared" si="77"/>
        <v>45858</v>
      </c>
      <c r="AC56" s="58">
        <f t="shared" si="80"/>
        <v>461.84020706000001</v>
      </c>
      <c r="AD56" s="63">
        <f t="shared" si="81"/>
        <v>30</v>
      </c>
      <c r="AE56" s="75">
        <f t="shared" si="79"/>
        <v>3.60346652</v>
      </c>
      <c r="AF56" s="76">
        <f t="shared" si="82"/>
        <v>12.828881450000001</v>
      </c>
      <c r="AG56" s="61">
        <v>2.7026999999999999E-2</v>
      </c>
      <c r="AH56" s="58">
        <f t="shared" si="78"/>
        <v>16.432347970000002</v>
      </c>
      <c r="AI56" s="57">
        <f t="shared" si="36"/>
        <v>43</v>
      </c>
      <c r="AJ56" s="156" t="s">
        <v>60</v>
      </c>
      <c r="AK56" s="62">
        <f t="shared" si="76"/>
        <v>45889</v>
      </c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0"/>
      <c r="DI56" s="10"/>
      <c r="DJ56" s="19"/>
      <c r="DK56" s="10"/>
      <c r="DL56" s="11"/>
      <c r="DM56" s="10"/>
    </row>
    <row r="57" spans="1:117" ht="12.75" x14ac:dyDescent="0.25">
      <c r="A57" s="78">
        <f t="shared" si="20"/>
        <v>44595</v>
      </c>
      <c r="B57" s="79">
        <f t="shared" si="8"/>
        <v>1007.77473573</v>
      </c>
      <c r="C57" s="79">
        <f t="shared" si="65"/>
        <v>1001.04511765</v>
      </c>
      <c r="D57" s="77">
        <f t="shared" si="66"/>
        <v>6075.69</v>
      </c>
      <c r="E57" s="54">
        <f>IF(K57=1,VLOOKUP(A56,[1]Plan1!$JH$192:$JI$400,2),E56)</f>
        <v>6120.04</v>
      </c>
      <c r="F57" s="56">
        <f t="shared" si="67"/>
        <v>44551</v>
      </c>
      <c r="G57" s="80">
        <f t="shared" si="68"/>
        <v>7.2995824342585447E-3</v>
      </c>
      <c r="H57" s="81">
        <f>IF(DAY(A57)=H$11,VLOOKUP(A57,AF$120:AK$452,4),H56)</f>
        <v>44612</v>
      </c>
      <c r="I57" s="81">
        <f t="shared" si="69"/>
        <v>44612</v>
      </c>
      <c r="J57" s="55">
        <f t="shared" si="63"/>
        <v>31</v>
      </c>
      <c r="K57" s="55">
        <f t="shared" si="70"/>
        <v>14</v>
      </c>
      <c r="L57" s="79">
        <f t="shared" si="71"/>
        <v>1.00329001</v>
      </c>
      <c r="M57" s="82">
        <v>1</v>
      </c>
      <c r="N57" s="82">
        <f t="shared" si="72"/>
        <v>1</v>
      </c>
      <c r="O57" s="79">
        <f t="shared" si="73"/>
        <v>1.00329001</v>
      </c>
      <c r="P57" s="79">
        <f t="shared" si="74"/>
        <v>1004.33856609</v>
      </c>
      <c r="Q57" s="83">
        <f t="shared" si="14"/>
        <v>0</v>
      </c>
      <c r="R57" s="85">
        <f t="shared" si="15"/>
        <v>0</v>
      </c>
      <c r="S57" s="79">
        <f t="shared" si="75"/>
        <v>0</v>
      </c>
      <c r="T57" s="85">
        <f t="shared" si="25"/>
        <v>9.5000000000000001E-2</v>
      </c>
      <c r="U57" s="82">
        <f t="shared" si="17"/>
        <v>1.003421326</v>
      </c>
      <c r="V57" s="79">
        <f t="shared" si="18"/>
        <v>3.4361696400000001</v>
      </c>
      <c r="W57" s="79">
        <f t="shared" si="19"/>
        <v>0</v>
      </c>
      <c r="X57" s="157" t="str">
        <f t="shared" si="26"/>
        <v>A+J=</v>
      </c>
      <c r="Y57" s="81">
        <f t="shared" si="27"/>
        <v>44612</v>
      </c>
      <c r="Z57" s="4"/>
      <c r="AA57" s="57">
        <f t="shared" si="37"/>
        <v>44</v>
      </c>
      <c r="AB57" s="62">
        <f t="shared" si="77"/>
        <v>45889</v>
      </c>
      <c r="AC57" s="58">
        <f t="shared" si="80"/>
        <v>449.01167163000002</v>
      </c>
      <c r="AD57" s="63">
        <f t="shared" si="81"/>
        <v>31</v>
      </c>
      <c r="AE57" s="75">
        <f t="shared" si="79"/>
        <v>3.5060756300000002</v>
      </c>
      <c r="AF57" s="76">
        <f t="shared" si="82"/>
        <v>12.828535430000001</v>
      </c>
      <c r="AG57" s="61">
        <v>2.7777E-2</v>
      </c>
      <c r="AH57" s="58">
        <f t="shared" si="78"/>
        <v>16.33461106</v>
      </c>
      <c r="AI57" s="57">
        <f t="shared" si="36"/>
        <v>44</v>
      </c>
      <c r="AJ57" s="156" t="s">
        <v>60</v>
      </c>
      <c r="AK57" s="62">
        <f t="shared" si="76"/>
        <v>45920</v>
      </c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0"/>
      <c r="DI57" s="10"/>
      <c r="DJ57" s="19"/>
      <c r="DK57" s="10"/>
      <c r="DL57" s="11"/>
      <c r="DM57" s="10"/>
    </row>
    <row r="58" spans="1:117" ht="12.75" x14ac:dyDescent="0.25">
      <c r="A58" s="78">
        <f t="shared" si="20"/>
        <v>44596</v>
      </c>
      <c r="B58" s="79">
        <f t="shared" si="8"/>
        <v>1008.25714592</v>
      </c>
      <c r="C58" s="79">
        <f t="shared" si="65"/>
        <v>1001.04511765</v>
      </c>
      <c r="D58" s="77">
        <f t="shared" si="66"/>
        <v>6075.69</v>
      </c>
      <c r="E58" s="54">
        <f>IF(K58=1,VLOOKUP(A57,[1]Plan1!$JH$192:$JI$400,2),E57)</f>
        <v>6120.04</v>
      </c>
      <c r="F58" s="56">
        <f t="shared" si="67"/>
        <v>44551</v>
      </c>
      <c r="G58" s="80">
        <f t="shared" si="68"/>
        <v>7.2995824342585447E-3</v>
      </c>
      <c r="H58" s="81">
        <f>IF(DAY(A58)=H$11,VLOOKUP(A58,AF$120:AK$452,4),H57)</f>
        <v>44612</v>
      </c>
      <c r="I58" s="81">
        <f t="shared" si="69"/>
        <v>44612</v>
      </c>
      <c r="J58" s="55">
        <f t="shared" si="63"/>
        <v>31</v>
      </c>
      <c r="K58" s="55">
        <f t="shared" si="70"/>
        <v>15</v>
      </c>
      <c r="L58" s="79">
        <f t="shared" si="71"/>
        <v>1.0035254199999999</v>
      </c>
      <c r="M58" s="82">
        <v>1</v>
      </c>
      <c r="N58" s="82">
        <f t="shared" si="72"/>
        <v>1</v>
      </c>
      <c r="O58" s="79">
        <f t="shared" si="73"/>
        <v>1.0035254199999999</v>
      </c>
      <c r="P58" s="79">
        <f t="shared" si="74"/>
        <v>1004.5742221199999</v>
      </c>
      <c r="Q58" s="83">
        <f t="shared" si="14"/>
        <v>0</v>
      </c>
      <c r="R58" s="85">
        <f t="shared" si="15"/>
        <v>0</v>
      </c>
      <c r="S58" s="79">
        <f t="shared" si="75"/>
        <v>0</v>
      </c>
      <c r="T58" s="85">
        <f t="shared" si="25"/>
        <v>9.5000000000000001E-2</v>
      </c>
      <c r="U58" s="82">
        <f t="shared" si="17"/>
        <v>1.003666154</v>
      </c>
      <c r="V58" s="79">
        <f t="shared" si="18"/>
        <v>3.6829238000000002</v>
      </c>
      <c r="W58" s="79">
        <f t="shared" si="19"/>
        <v>0</v>
      </c>
      <c r="X58" s="157" t="str">
        <f t="shared" si="26"/>
        <v>A+J=</v>
      </c>
      <c r="Y58" s="81">
        <f t="shared" si="27"/>
        <v>44612</v>
      </c>
      <c r="Z58" s="4"/>
      <c r="AA58" s="57">
        <f t="shared" si="37"/>
        <v>45</v>
      </c>
      <c r="AB58" s="62">
        <f t="shared" si="77"/>
        <v>45920</v>
      </c>
      <c r="AC58" s="58">
        <f t="shared" si="80"/>
        <v>436.18295916</v>
      </c>
      <c r="AD58" s="63">
        <f t="shared" si="81"/>
        <v>31</v>
      </c>
      <c r="AE58" s="75">
        <f t="shared" si="79"/>
        <v>3.40868737</v>
      </c>
      <c r="AF58" s="76">
        <f t="shared" si="82"/>
        <v>12.828712469999999</v>
      </c>
      <c r="AG58" s="61">
        <v>2.8570999999999999E-2</v>
      </c>
      <c r="AH58" s="58">
        <f t="shared" si="78"/>
        <v>16.237399839999998</v>
      </c>
      <c r="AI58" s="57">
        <f t="shared" si="36"/>
        <v>45</v>
      </c>
      <c r="AJ58" s="156" t="s">
        <v>60</v>
      </c>
      <c r="AK58" s="62">
        <f t="shared" si="76"/>
        <v>45950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0"/>
      <c r="DI58" s="10"/>
      <c r="DJ58" s="19"/>
      <c r="DK58" s="10"/>
      <c r="DL58" s="11"/>
      <c r="DM58" s="10"/>
    </row>
    <row r="59" spans="1:117" ht="12.75" x14ac:dyDescent="0.25">
      <c r="A59" s="78">
        <f t="shared" si="20"/>
        <v>44597</v>
      </c>
      <c r="B59" s="79">
        <f t="shared" si="8"/>
        <v>1008.73979209</v>
      </c>
      <c r="C59" s="79">
        <f t="shared" si="65"/>
        <v>1001.04511765</v>
      </c>
      <c r="D59" s="77">
        <f t="shared" si="66"/>
        <v>6075.69</v>
      </c>
      <c r="E59" s="54">
        <f>IF(K59=1,VLOOKUP(A58,[1]Plan1!$JH$192:$JI$400,2),E58)</f>
        <v>6120.04</v>
      </c>
      <c r="F59" s="56">
        <f t="shared" si="67"/>
        <v>44551</v>
      </c>
      <c r="G59" s="80">
        <f t="shared" si="68"/>
        <v>7.2995824342585447E-3</v>
      </c>
      <c r="H59" s="81">
        <f>IF(DAY(A59)=H$11,VLOOKUP(A59,AF$120:AK$452,4),H58)</f>
        <v>44612</v>
      </c>
      <c r="I59" s="81">
        <f t="shared" si="69"/>
        <v>44612</v>
      </c>
      <c r="J59" s="55">
        <f t="shared" si="63"/>
        <v>31</v>
      </c>
      <c r="K59" s="55">
        <f t="shared" si="70"/>
        <v>16</v>
      </c>
      <c r="L59" s="79">
        <f t="shared" si="71"/>
        <v>1.0037608899999999</v>
      </c>
      <c r="M59" s="82">
        <v>1</v>
      </c>
      <c r="N59" s="82">
        <f t="shared" si="72"/>
        <v>1</v>
      </c>
      <c r="O59" s="79">
        <f t="shared" si="73"/>
        <v>1.0037608899999999</v>
      </c>
      <c r="P59" s="79">
        <f t="shared" si="74"/>
        <v>1004.80993822</v>
      </c>
      <c r="Q59" s="83">
        <f t="shared" si="14"/>
        <v>0</v>
      </c>
      <c r="R59" s="85">
        <f t="shared" si="15"/>
        <v>0</v>
      </c>
      <c r="S59" s="79">
        <f t="shared" si="75"/>
        <v>0</v>
      </c>
      <c r="T59" s="85">
        <f t="shared" si="25"/>
        <v>9.5000000000000001E-2</v>
      </c>
      <c r="U59" s="82">
        <f t="shared" si="17"/>
        <v>1.0039110419999999</v>
      </c>
      <c r="V59" s="79">
        <f t="shared" si="18"/>
        <v>3.9298538700000001</v>
      </c>
      <c r="W59" s="79">
        <f t="shared" si="19"/>
        <v>0</v>
      </c>
      <c r="X59" s="157" t="str">
        <f t="shared" si="26"/>
        <v>A+J=</v>
      </c>
      <c r="Y59" s="81">
        <f t="shared" si="27"/>
        <v>44612</v>
      </c>
      <c r="Z59" s="4"/>
      <c r="AA59" s="57">
        <f t="shared" si="37"/>
        <v>46</v>
      </c>
      <c r="AB59" s="62">
        <f t="shared" si="77"/>
        <v>45950</v>
      </c>
      <c r="AC59" s="58">
        <f t="shared" si="80"/>
        <v>423.35438214999999</v>
      </c>
      <c r="AD59" s="63">
        <f t="shared" si="81"/>
        <v>30</v>
      </c>
      <c r="AE59" s="75">
        <f t="shared" si="79"/>
        <v>3.31129776</v>
      </c>
      <c r="AF59" s="76">
        <f t="shared" si="82"/>
        <v>12.82857701</v>
      </c>
      <c r="AG59" s="61">
        <v>2.9411E-2</v>
      </c>
      <c r="AH59" s="58">
        <f t="shared" si="78"/>
        <v>16.139874769999999</v>
      </c>
      <c r="AI59" s="57">
        <f t="shared" si="36"/>
        <v>46</v>
      </c>
      <c r="AJ59" s="156" t="s">
        <v>60</v>
      </c>
      <c r="AK59" s="62">
        <f t="shared" si="76"/>
        <v>45981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0"/>
      <c r="DI59" s="10"/>
      <c r="DJ59" s="19"/>
      <c r="DK59" s="10"/>
      <c r="DL59" s="11"/>
      <c r="DM59" s="10"/>
    </row>
    <row r="60" spans="1:117" ht="12.75" x14ac:dyDescent="0.25">
      <c r="A60" s="78">
        <f t="shared" si="20"/>
        <v>44598</v>
      </c>
      <c r="B60" s="79">
        <f t="shared" si="8"/>
        <v>1009.2226733</v>
      </c>
      <c r="C60" s="79">
        <f t="shared" si="65"/>
        <v>1001.04511765</v>
      </c>
      <c r="D60" s="77">
        <f t="shared" si="66"/>
        <v>6075.69</v>
      </c>
      <c r="E60" s="54">
        <f>IF(K60=1,VLOOKUP(A59,[1]Plan1!$JH$192:$JI$400,2),E59)</f>
        <v>6120.04</v>
      </c>
      <c r="F60" s="56">
        <f t="shared" si="67"/>
        <v>44551</v>
      </c>
      <c r="G60" s="80">
        <f t="shared" si="68"/>
        <v>7.2995824342585447E-3</v>
      </c>
      <c r="H60" s="81">
        <f>IF(DAY(A60)=H$11,VLOOKUP(A60,AF$120:AK$452,4),H59)</f>
        <v>44612</v>
      </c>
      <c r="I60" s="81">
        <f t="shared" si="69"/>
        <v>44612</v>
      </c>
      <c r="J60" s="55">
        <f t="shared" si="63"/>
        <v>31</v>
      </c>
      <c r="K60" s="55">
        <f t="shared" si="70"/>
        <v>17</v>
      </c>
      <c r="L60" s="79">
        <f t="shared" si="71"/>
        <v>1.00399642</v>
      </c>
      <c r="M60" s="82">
        <v>1</v>
      </c>
      <c r="N60" s="82">
        <f t="shared" si="72"/>
        <v>1</v>
      </c>
      <c r="O60" s="79">
        <f t="shared" si="73"/>
        <v>1.00399642</v>
      </c>
      <c r="P60" s="79">
        <f t="shared" si="74"/>
        <v>1005.04571437</v>
      </c>
      <c r="Q60" s="83">
        <f t="shared" si="14"/>
        <v>0</v>
      </c>
      <c r="R60" s="85">
        <f t="shared" si="15"/>
        <v>0</v>
      </c>
      <c r="S60" s="79">
        <f t="shared" si="75"/>
        <v>0</v>
      </c>
      <c r="T60" s="85">
        <f t="shared" si="25"/>
        <v>9.5000000000000001E-2</v>
      </c>
      <c r="U60" s="82">
        <f t="shared" si="17"/>
        <v>1.004155989</v>
      </c>
      <c r="V60" s="79">
        <f t="shared" si="18"/>
        <v>4.1769589299999996</v>
      </c>
      <c r="W60" s="79">
        <f t="shared" si="19"/>
        <v>0</v>
      </c>
      <c r="X60" s="157" t="str">
        <f t="shared" si="26"/>
        <v>A+J=</v>
      </c>
      <c r="Y60" s="81">
        <f t="shared" si="27"/>
        <v>44612</v>
      </c>
      <c r="Z60" s="4"/>
      <c r="AA60" s="57">
        <f t="shared" si="37"/>
        <v>47</v>
      </c>
      <c r="AB60" s="62">
        <f t="shared" si="77"/>
        <v>45981</v>
      </c>
      <c r="AC60" s="58">
        <f t="shared" si="80"/>
        <v>410.52547430999999</v>
      </c>
      <c r="AD60" s="63">
        <f t="shared" si="81"/>
        <v>31</v>
      </c>
      <c r="AE60" s="75">
        <f t="shared" si="79"/>
        <v>3.2139091799999999</v>
      </c>
      <c r="AF60" s="76">
        <f t="shared" si="82"/>
        <v>12.828907839999999</v>
      </c>
      <c r="AG60" s="61">
        <v>3.0303E-2</v>
      </c>
      <c r="AH60" s="58">
        <f t="shared" si="78"/>
        <v>16.042817020000001</v>
      </c>
      <c r="AI60" s="57">
        <f t="shared" si="36"/>
        <v>47</v>
      </c>
      <c r="AJ60" s="156" t="s">
        <v>60</v>
      </c>
      <c r="AK60" s="62">
        <f t="shared" si="76"/>
        <v>46011</v>
      </c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0"/>
      <c r="DI60" s="10"/>
      <c r="DJ60" s="19"/>
      <c r="DK60" s="10"/>
      <c r="DL60" s="11"/>
      <c r="DM60" s="10"/>
    </row>
    <row r="61" spans="1:117" ht="12.75" x14ac:dyDescent="0.25">
      <c r="A61" s="78">
        <f t="shared" si="20"/>
        <v>44599</v>
      </c>
      <c r="B61" s="79">
        <f t="shared" si="8"/>
        <v>1009.7057806099999</v>
      </c>
      <c r="C61" s="79">
        <f t="shared" si="65"/>
        <v>1001.04511765</v>
      </c>
      <c r="D61" s="77">
        <f t="shared" si="66"/>
        <v>6075.69</v>
      </c>
      <c r="E61" s="54">
        <f>IF(K61=1,VLOOKUP(A60,[1]Plan1!$JH$192:$JI$400,2),E60)</f>
        <v>6120.04</v>
      </c>
      <c r="F61" s="56">
        <f t="shared" si="67"/>
        <v>44551</v>
      </c>
      <c r="G61" s="80">
        <f t="shared" si="68"/>
        <v>7.2995824342585447E-3</v>
      </c>
      <c r="H61" s="81">
        <f>IF(DAY(A61)=H$11,VLOOKUP(A61,AF$120:AK$452,4),H60)</f>
        <v>44612</v>
      </c>
      <c r="I61" s="81">
        <f t="shared" si="69"/>
        <v>44612</v>
      </c>
      <c r="J61" s="55">
        <f t="shared" si="63"/>
        <v>31</v>
      </c>
      <c r="K61" s="55">
        <f t="shared" si="70"/>
        <v>18</v>
      </c>
      <c r="L61" s="79">
        <f t="shared" si="71"/>
        <v>1.004232</v>
      </c>
      <c r="M61" s="82">
        <v>1</v>
      </c>
      <c r="N61" s="82">
        <f t="shared" si="72"/>
        <v>1</v>
      </c>
      <c r="O61" s="79">
        <f t="shared" si="73"/>
        <v>1.004232</v>
      </c>
      <c r="P61" s="79">
        <f t="shared" si="74"/>
        <v>1005.28154058</v>
      </c>
      <c r="Q61" s="83">
        <f t="shared" si="14"/>
        <v>0</v>
      </c>
      <c r="R61" s="85">
        <f t="shared" si="15"/>
        <v>0</v>
      </c>
      <c r="S61" s="79">
        <f t="shared" si="75"/>
        <v>0</v>
      </c>
      <c r="T61" s="85">
        <f t="shared" si="25"/>
        <v>9.5000000000000001E-2</v>
      </c>
      <c r="U61" s="82">
        <f t="shared" si="17"/>
        <v>1.004400996</v>
      </c>
      <c r="V61" s="79">
        <f t="shared" si="18"/>
        <v>4.42424003</v>
      </c>
      <c r="W61" s="79">
        <f t="shared" si="19"/>
        <v>0</v>
      </c>
      <c r="X61" s="157" t="str">
        <f t="shared" si="26"/>
        <v>A+J=</v>
      </c>
      <c r="Y61" s="81">
        <f t="shared" si="27"/>
        <v>44612</v>
      </c>
      <c r="Z61" s="4"/>
      <c r="AA61" s="57">
        <f t="shared" si="37"/>
        <v>48</v>
      </c>
      <c r="AB61" s="62">
        <f t="shared" si="77"/>
        <v>46011</v>
      </c>
      <c r="AC61" s="58">
        <f t="shared" si="80"/>
        <v>397.69655324000001</v>
      </c>
      <c r="AD61" s="63">
        <f t="shared" si="81"/>
        <v>30</v>
      </c>
      <c r="AE61" s="75">
        <f t="shared" si="79"/>
        <v>3.11651809</v>
      </c>
      <c r="AF61" s="76">
        <f t="shared" si="82"/>
        <v>12.82892107</v>
      </c>
      <c r="AG61" s="61">
        <v>3.125E-2</v>
      </c>
      <c r="AH61" s="58">
        <f t="shared" si="78"/>
        <v>15.945439159999999</v>
      </c>
      <c r="AI61" s="57">
        <f t="shared" si="36"/>
        <v>48</v>
      </c>
      <c r="AJ61" s="156" t="s">
        <v>60</v>
      </c>
      <c r="AK61" s="62">
        <f t="shared" si="76"/>
        <v>46042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0"/>
      <c r="DI61" s="10"/>
      <c r="DJ61" s="19"/>
      <c r="DK61" s="10"/>
      <c r="DL61" s="11"/>
      <c r="DM61" s="10"/>
    </row>
    <row r="62" spans="1:117" ht="12.75" x14ac:dyDescent="0.25">
      <c r="A62" s="78">
        <f t="shared" si="20"/>
        <v>44600</v>
      </c>
      <c r="B62" s="79">
        <f t="shared" si="8"/>
        <v>1010.1891141</v>
      </c>
      <c r="C62" s="79">
        <f t="shared" si="65"/>
        <v>1001.04511765</v>
      </c>
      <c r="D62" s="77">
        <f t="shared" si="66"/>
        <v>6075.69</v>
      </c>
      <c r="E62" s="54">
        <f>IF(K62=1,VLOOKUP(A61,[1]Plan1!$JH$192:$JI$400,2),E61)</f>
        <v>6120.04</v>
      </c>
      <c r="F62" s="56">
        <f t="shared" si="67"/>
        <v>44551</v>
      </c>
      <c r="G62" s="80">
        <f t="shared" si="68"/>
        <v>7.2995824342585447E-3</v>
      </c>
      <c r="H62" s="81">
        <f>IF(DAY(A62)=H$11,VLOOKUP(A62,AF$120:AK$452,4),H61)</f>
        <v>44612</v>
      </c>
      <c r="I62" s="81">
        <f t="shared" si="69"/>
        <v>44612</v>
      </c>
      <c r="J62" s="55">
        <f t="shared" si="63"/>
        <v>31</v>
      </c>
      <c r="K62" s="55">
        <f t="shared" si="70"/>
        <v>19</v>
      </c>
      <c r="L62" s="79">
        <f t="shared" si="71"/>
        <v>1.0044676299999999</v>
      </c>
      <c r="M62" s="82">
        <v>1</v>
      </c>
      <c r="N62" s="82">
        <f t="shared" si="72"/>
        <v>1</v>
      </c>
      <c r="O62" s="79">
        <f t="shared" si="73"/>
        <v>1.0044676299999999</v>
      </c>
      <c r="P62" s="79">
        <f t="shared" si="74"/>
        <v>1005.51741684</v>
      </c>
      <c r="Q62" s="83">
        <f t="shared" si="14"/>
        <v>0</v>
      </c>
      <c r="R62" s="85">
        <f t="shared" si="15"/>
        <v>0</v>
      </c>
      <c r="S62" s="79">
        <f t="shared" si="75"/>
        <v>0</v>
      </c>
      <c r="T62" s="85">
        <f t="shared" si="25"/>
        <v>9.5000000000000001E-2</v>
      </c>
      <c r="U62" s="82">
        <f t="shared" si="17"/>
        <v>1.004646063</v>
      </c>
      <c r="V62" s="79">
        <f t="shared" si="18"/>
        <v>4.6716972600000002</v>
      </c>
      <c r="W62" s="79">
        <f t="shared" si="19"/>
        <v>0</v>
      </c>
      <c r="X62" s="157" t="str">
        <f t="shared" si="26"/>
        <v>A+J=</v>
      </c>
      <c r="Y62" s="81">
        <f t="shared" si="27"/>
        <v>44612</v>
      </c>
      <c r="Z62" s="4"/>
      <c r="AA62" s="57">
        <f t="shared" si="37"/>
        <v>49</v>
      </c>
      <c r="AB62" s="62">
        <f t="shared" si="77"/>
        <v>46042</v>
      </c>
      <c r="AC62" s="58">
        <f t="shared" si="80"/>
        <v>384.86765783000004</v>
      </c>
      <c r="AD62" s="63">
        <f t="shared" si="81"/>
        <v>31</v>
      </c>
      <c r="AE62" s="75">
        <f t="shared" si="79"/>
        <v>3.0191268999999998</v>
      </c>
      <c r="AF62" s="76">
        <f t="shared" si="82"/>
        <v>12.828895409999999</v>
      </c>
      <c r="AG62" s="61">
        <v>3.2258000000000002E-2</v>
      </c>
      <c r="AH62" s="58">
        <f t="shared" si="78"/>
        <v>15.848022309999999</v>
      </c>
      <c r="AI62" s="57">
        <f t="shared" si="36"/>
        <v>49</v>
      </c>
      <c r="AJ62" s="156" t="s">
        <v>60</v>
      </c>
      <c r="AK62" s="62">
        <f t="shared" si="76"/>
        <v>46073</v>
      </c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0"/>
      <c r="DI62" s="10"/>
      <c r="DJ62" s="19"/>
      <c r="DK62" s="10"/>
      <c r="DL62" s="11"/>
      <c r="DM62" s="10"/>
    </row>
    <row r="63" spans="1:117" ht="12.75" x14ac:dyDescent="0.25">
      <c r="A63" s="78">
        <f t="shared" si="20"/>
        <v>44601</v>
      </c>
      <c r="B63" s="79">
        <f t="shared" si="8"/>
        <v>1010.6726839099999</v>
      </c>
      <c r="C63" s="79">
        <f t="shared" si="65"/>
        <v>1001.04511765</v>
      </c>
      <c r="D63" s="77">
        <f t="shared" si="66"/>
        <v>6075.69</v>
      </c>
      <c r="E63" s="54">
        <f>IF(K63=1,VLOOKUP(A62,[1]Plan1!$JH$192:$JI$400,2),E62)</f>
        <v>6120.04</v>
      </c>
      <c r="F63" s="56">
        <f t="shared" si="67"/>
        <v>44551</v>
      </c>
      <c r="G63" s="80">
        <f t="shared" si="68"/>
        <v>7.2995824342585447E-3</v>
      </c>
      <c r="H63" s="81">
        <f>IF(DAY(A63)=H$11,VLOOKUP(A63,AF$120:AK$452,4),H62)</f>
        <v>44612</v>
      </c>
      <c r="I63" s="81">
        <f t="shared" si="69"/>
        <v>44612</v>
      </c>
      <c r="J63" s="55">
        <f t="shared" si="63"/>
        <v>31</v>
      </c>
      <c r="K63" s="55">
        <f t="shared" si="70"/>
        <v>20</v>
      </c>
      <c r="L63" s="79">
        <f t="shared" si="71"/>
        <v>1.00470332</v>
      </c>
      <c r="M63" s="82">
        <v>1</v>
      </c>
      <c r="N63" s="82">
        <f t="shared" si="72"/>
        <v>1</v>
      </c>
      <c r="O63" s="79">
        <f t="shared" si="73"/>
        <v>1.00470332</v>
      </c>
      <c r="P63" s="79">
        <f t="shared" si="74"/>
        <v>1005.75335317</v>
      </c>
      <c r="Q63" s="83">
        <f t="shared" si="14"/>
        <v>0</v>
      </c>
      <c r="R63" s="85">
        <f t="shared" si="15"/>
        <v>0</v>
      </c>
      <c r="S63" s="79">
        <f t="shared" si="75"/>
        <v>0</v>
      </c>
      <c r="T63" s="85">
        <f t="shared" si="25"/>
        <v>9.5000000000000001E-2</v>
      </c>
      <c r="U63" s="82">
        <f t="shared" si="17"/>
        <v>1.0048911899999999</v>
      </c>
      <c r="V63" s="79">
        <f t="shared" si="18"/>
        <v>4.9193307400000004</v>
      </c>
      <c r="W63" s="79">
        <f t="shared" si="19"/>
        <v>0</v>
      </c>
      <c r="X63" s="157" t="str">
        <f t="shared" si="26"/>
        <v>A+J=</v>
      </c>
      <c r="Y63" s="81">
        <f t="shared" si="27"/>
        <v>44612</v>
      </c>
      <c r="Z63" s="4"/>
      <c r="AA63" s="57">
        <f t="shared" si="37"/>
        <v>50</v>
      </c>
      <c r="AB63" s="62">
        <f t="shared" si="77"/>
        <v>46073</v>
      </c>
      <c r="AC63" s="58">
        <f t="shared" si="80"/>
        <v>372.03886420000003</v>
      </c>
      <c r="AD63" s="63">
        <f t="shared" si="81"/>
        <v>31</v>
      </c>
      <c r="AE63" s="75">
        <f t="shared" si="79"/>
        <v>2.9217358999999998</v>
      </c>
      <c r="AF63" s="76">
        <f t="shared" si="82"/>
        <v>12.82879363</v>
      </c>
      <c r="AG63" s="61">
        <v>3.3333000000000002E-2</v>
      </c>
      <c r="AH63" s="58">
        <f t="shared" si="78"/>
        <v>15.75052953</v>
      </c>
      <c r="AI63" s="57">
        <f t="shared" si="36"/>
        <v>50</v>
      </c>
      <c r="AJ63" s="156" t="s">
        <v>60</v>
      </c>
      <c r="AK63" s="62">
        <f t="shared" si="76"/>
        <v>46101</v>
      </c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0"/>
      <c r="DI63" s="10"/>
      <c r="DJ63" s="19"/>
      <c r="DK63" s="10"/>
      <c r="DL63" s="11"/>
      <c r="DM63" s="10"/>
    </row>
    <row r="64" spans="1:117" ht="12.75" x14ac:dyDescent="0.25">
      <c r="A64" s="78">
        <f t="shared" si="20"/>
        <v>44602</v>
      </c>
      <c r="B64" s="79">
        <f t="shared" si="8"/>
        <v>1011.1564891</v>
      </c>
      <c r="C64" s="79">
        <f t="shared" si="65"/>
        <v>1001.04511765</v>
      </c>
      <c r="D64" s="77">
        <f t="shared" si="66"/>
        <v>6075.69</v>
      </c>
      <c r="E64" s="54">
        <f>IF(K64=1,VLOOKUP(A63,[1]Plan1!$JH$192:$JI$400,2),E63)</f>
        <v>6120.04</v>
      </c>
      <c r="F64" s="56">
        <f t="shared" si="67"/>
        <v>44551</v>
      </c>
      <c r="G64" s="80">
        <f t="shared" si="68"/>
        <v>7.2995824342585447E-3</v>
      </c>
      <c r="H64" s="81">
        <f>IF(DAY(A64)=H$11,VLOOKUP(A64,AF$120:AK$452,4),H63)</f>
        <v>44612</v>
      </c>
      <c r="I64" s="81">
        <f t="shared" si="69"/>
        <v>44612</v>
      </c>
      <c r="J64" s="55">
        <f t="shared" si="63"/>
        <v>31</v>
      </c>
      <c r="K64" s="55">
        <f t="shared" si="70"/>
        <v>21</v>
      </c>
      <c r="L64" s="79">
        <f t="shared" si="71"/>
        <v>1.00493907</v>
      </c>
      <c r="M64" s="82">
        <v>1</v>
      </c>
      <c r="N64" s="82">
        <f t="shared" si="72"/>
        <v>1</v>
      </c>
      <c r="O64" s="79">
        <f t="shared" si="73"/>
        <v>1.00493907</v>
      </c>
      <c r="P64" s="79">
        <f t="shared" si="74"/>
        <v>1005.98934955</v>
      </c>
      <c r="Q64" s="83">
        <f t="shared" si="14"/>
        <v>0</v>
      </c>
      <c r="R64" s="85">
        <f t="shared" si="15"/>
        <v>0</v>
      </c>
      <c r="S64" s="79">
        <f t="shared" si="75"/>
        <v>0</v>
      </c>
      <c r="T64" s="85">
        <f t="shared" si="25"/>
        <v>9.5000000000000001E-2</v>
      </c>
      <c r="U64" s="82">
        <f t="shared" si="17"/>
        <v>1.0051363760000001</v>
      </c>
      <c r="V64" s="79">
        <f t="shared" si="18"/>
        <v>5.1671395499999999</v>
      </c>
      <c r="W64" s="79">
        <f t="shared" si="19"/>
        <v>0</v>
      </c>
      <c r="X64" s="157" t="str">
        <f t="shared" si="26"/>
        <v>A+J=</v>
      </c>
      <c r="Y64" s="81">
        <f t="shared" si="27"/>
        <v>44612</v>
      </c>
      <c r="Z64" s="4"/>
      <c r="AA64" s="57">
        <f t="shared" si="37"/>
        <v>51</v>
      </c>
      <c r="AB64" s="62">
        <f t="shared" si="77"/>
        <v>46101</v>
      </c>
      <c r="AC64" s="58">
        <f t="shared" si="80"/>
        <v>359.21022009000001</v>
      </c>
      <c r="AD64" s="63">
        <f t="shared" si="81"/>
        <v>28</v>
      </c>
      <c r="AE64" s="75">
        <f t="shared" si="79"/>
        <v>2.82434568</v>
      </c>
      <c r="AF64" s="76">
        <f t="shared" si="82"/>
        <v>12.828644110000001</v>
      </c>
      <c r="AG64" s="61">
        <v>3.4481999999999999E-2</v>
      </c>
      <c r="AH64" s="58">
        <f t="shared" si="78"/>
        <v>15.652989790000001</v>
      </c>
      <c r="AI64" s="57">
        <f t="shared" si="36"/>
        <v>51</v>
      </c>
      <c r="AJ64" s="156" t="s">
        <v>60</v>
      </c>
      <c r="AK64" s="62">
        <f t="shared" si="76"/>
        <v>46132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0"/>
      <c r="DI64" s="10"/>
      <c r="DJ64" s="19"/>
      <c r="DK64" s="10"/>
      <c r="DL64" s="11"/>
      <c r="DM64" s="10"/>
    </row>
    <row r="65" spans="1:117" ht="12.75" x14ac:dyDescent="0.25">
      <c r="A65" s="78">
        <f t="shared" si="20"/>
        <v>44603</v>
      </c>
      <c r="B65" s="79">
        <f t="shared" si="8"/>
        <v>1011.64052172</v>
      </c>
      <c r="C65" s="79">
        <f t="shared" si="65"/>
        <v>1001.04511765</v>
      </c>
      <c r="D65" s="77">
        <f t="shared" si="66"/>
        <v>6075.69</v>
      </c>
      <c r="E65" s="54">
        <f>IF(K65=1,VLOOKUP(A64,[1]Plan1!$JH$192:$JI$400,2),E64)</f>
        <v>6120.04</v>
      </c>
      <c r="F65" s="56">
        <f t="shared" si="67"/>
        <v>44551</v>
      </c>
      <c r="G65" s="80">
        <f t="shared" si="68"/>
        <v>7.2995824342585447E-3</v>
      </c>
      <c r="H65" s="81">
        <f>IF(DAY(A65)=H$11,VLOOKUP(A65,AF$120:AK$452,4),H64)</f>
        <v>44612</v>
      </c>
      <c r="I65" s="81">
        <f t="shared" si="69"/>
        <v>44612</v>
      </c>
      <c r="J65" s="55">
        <f t="shared" si="63"/>
        <v>31</v>
      </c>
      <c r="K65" s="55">
        <f t="shared" si="70"/>
        <v>22</v>
      </c>
      <c r="L65" s="79">
        <f t="shared" si="71"/>
        <v>1.0051748700000001</v>
      </c>
      <c r="M65" s="82">
        <v>1</v>
      </c>
      <c r="N65" s="82">
        <f t="shared" si="72"/>
        <v>1</v>
      </c>
      <c r="O65" s="79">
        <f t="shared" si="73"/>
        <v>1.0051748700000001</v>
      </c>
      <c r="P65" s="79">
        <f t="shared" si="74"/>
        <v>1006.22539599</v>
      </c>
      <c r="Q65" s="83">
        <f t="shared" si="14"/>
        <v>0</v>
      </c>
      <c r="R65" s="85">
        <f t="shared" si="15"/>
        <v>0</v>
      </c>
      <c r="S65" s="79">
        <f t="shared" si="75"/>
        <v>0</v>
      </c>
      <c r="T65" s="85">
        <f t="shared" si="25"/>
        <v>9.5000000000000001E-2</v>
      </c>
      <c r="U65" s="82">
        <f t="shared" si="17"/>
        <v>1.0053816229999999</v>
      </c>
      <c r="V65" s="79">
        <f t="shared" si="18"/>
        <v>5.4151257299999997</v>
      </c>
      <c r="W65" s="79">
        <f t="shared" si="19"/>
        <v>0</v>
      </c>
      <c r="X65" s="157" t="str">
        <f t="shared" si="26"/>
        <v>A+J=</v>
      </c>
      <c r="Y65" s="81">
        <f t="shared" si="27"/>
        <v>44612</v>
      </c>
      <c r="Z65" s="4"/>
      <c r="AA65" s="57">
        <f t="shared" si="37"/>
        <v>52</v>
      </c>
      <c r="AB65" s="62">
        <f t="shared" si="77"/>
        <v>46132</v>
      </c>
      <c r="AC65" s="58">
        <f t="shared" si="80"/>
        <v>346.38138629000002</v>
      </c>
      <c r="AD65" s="63">
        <f t="shared" si="81"/>
        <v>31</v>
      </c>
      <c r="AE65" s="75">
        <f t="shared" si="79"/>
        <v>2.7269565899999999</v>
      </c>
      <c r="AF65" s="76">
        <f t="shared" si="82"/>
        <v>12.8288338</v>
      </c>
      <c r="AG65" s="61">
        <v>3.5714000000000003E-2</v>
      </c>
      <c r="AH65" s="58">
        <f t="shared" si="78"/>
        <v>15.55579039</v>
      </c>
      <c r="AI65" s="57">
        <f t="shared" si="36"/>
        <v>52</v>
      </c>
      <c r="AJ65" s="156" t="s">
        <v>60</v>
      </c>
      <c r="AK65" s="62">
        <f t="shared" si="76"/>
        <v>46162</v>
      </c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0"/>
      <c r="DI65" s="10"/>
      <c r="DJ65" s="19"/>
      <c r="DK65" s="10"/>
      <c r="DL65" s="11"/>
      <c r="DM65" s="10"/>
    </row>
    <row r="66" spans="1:117" ht="12.75" x14ac:dyDescent="0.25">
      <c r="A66" s="78">
        <f t="shared" si="20"/>
        <v>44604</v>
      </c>
      <c r="B66" s="79">
        <f t="shared" si="8"/>
        <v>1012.1247899</v>
      </c>
      <c r="C66" s="79">
        <f t="shared" si="65"/>
        <v>1001.04511765</v>
      </c>
      <c r="D66" s="77">
        <f t="shared" si="66"/>
        <v>6075.69</v>
      </c>
      <c r="E66" s="54">
        <f>IF(K66=1,VLOOKUP(A65,[1]Plan1!$JH$192:$JI$400,2),E65)</f>
        <v>6120.04</v>
      </c>
      <c r="F66" s="56">
        <f t="shared" si="67"/>
        <v>44551</v>
      </c>
      <c r="G66" s="80">
        <f t="shared" si="68"/>
        <v>7.2995824342585447E-3</v>
      </c>
      <c r="H66" s="81">
        <f>IF(DAY(A66)=H$11,VLOOKUP(A66,AF$120:AK$452,4),H65)</f>
        <v>44612</v>
      </c>
      <c r="I66" s="81">
        <f t="shared" si="69"/>
        <v>44612</v>
      </c>
      <c r="J66" s="55">
        <f t="shared" si="63"/>
        <v>31</v>
      </c>
      <c r="K66" s="55">
        <f t="shared" si="70"/>
        <v>23</v>
      </c>
      <c r="L66" s="79">
        <f t="shared" si="71"/>
        <v>1.0054107299999999</v>
      </c>
      <c r="M66" s="82">
        <v>1</v>
      </c>
      <c r="N66" s="82">
        <f t="shared" si="72"/>
        <v>1</v>
      </c>
      <c r="O66" s="79">
        <f t="shared" si="73"/>
        <v>1.0054107299999999</v>
      </c>
      <c r="P66" s="79">
        <f t="shared" si="74"/>
        <v>1006.46150249</v>
      </c>
      <c r="Q66" s="83">
        <f t="shared" si="14"/>
        <v>0</v>
      </c>
      <c r="R66" s="85">
        <f t="shared" si="15"/>
        <v>0</v>
      </c>
      <c r="S66" s="79">
        <f t="shared" si="75"/>
        <v>0</v>
      </c>
      <c r="T66" s="85">
        <f t="shared" si="25"/>
        <v>9.5000000000000001E-2</v>
      </c>
      <c r="U66" s="82">
        <f t="shared" si="17"/>
        <v>1.0056269289999999</v>
      </c>
      <c r="V66" s="79">
        <f t="shared" si="18"/>
        <v>5.6632874099999997</v>
      </c>
      <c r="W66" s="79">
        <f t="shared" si="19"/>
        <v>0</v>
      </c>
      <c r="X66" s="157" t="str">
        <f t="shared" si="26"/>
        <v>A+J=</v>
      </c>
      <c r="Y66" s="81">
        <f t="shared" si="27"/>
        <v>44612</v>
      </c>
      <c r="Z66" s="4"/>
      <c r="AA66" s="57">
        <f t="shared" si="37"/>
        <v>53</v>
      </c>
      <c r="AB66" s="62">
        <f t="shared" si="77"/>
        <v>46162</v>
      </c>
      <c r="AC66" s="58">
        <f t="shared" si="80"/>
        <v>333.55245889000003</v>
      </c>
      <c r="AD66" s="63">
        <f t="shared" si="81"/>
        <v>30</v>
      </c>
      <c r="AE66" s="75">
        <f t="shared" si="79"/>
        <v>2.6295660700000001</v>
      </c>
      <c r="AF66" s="76">
        <f t="shared" si="82"/>
        <v>12.8289274</v>
      </c>
      <c r="AG66" s="61">
        <v>3.7037E-2</v>
      </c>
      <c r="AH66" s="58">
        <f t="shared" si="78"/>
        <v>15.458493470000001</v>
      </c>
      <c r="AI66" s="57">
        <f t="shared" si="36"/>
        <v>53</v>
      </c>
      <c r="AJ66" s="156" t="s">
        <v>60</v>
      </c>
      <c r="AK66" s="62">
        <f t="shared" si="76"/>
        <v>46193</v>
      </c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0"/>
      <c r="DI66" s="10"/>
      <c r="DJ66" s="19"/>
      <c r="DK66" s="10"/>
      <c r="DL66" s="11"/>
      <c r="DM66" s="10"/>
    </row>
    <row r="67" spans="1:117" ht="12.75" x14ac:dyDescent="0.25">
      <c r="A67" s="78">
        <f t="shared" si="20"/>
        <v>44605</v>
      </c>
      <c r="B67" s="79">
        <f t="shared" si="8"/>
        <v>1012.60928467</v>
      </c>
      <c r="C67" s="79">
        <f t="shared" si="65"/>
        <v>1001.04511765</v>
      </c>
      <c r="D67" s="77">
        <f t="shared" si="66"/>
        <v>6075.69</v>
      </c>
      <c r="E67" s="54">
        <f>IF(K67=1,VLOOKUP(A66,[1]Plan1!$JH$192:$JI$400,2),E66)</f>
        <v>6120.04</v>
      </c>
      <c r="F67" s="56">
        <f t="shared" si="67"/>
        <v>44551</v>
      </c>
      <c r="G67" s="80">
        <f t="shared" si="68"/>
        <v>7.2995824342585447E-3</v>
      </c>
      <c r="H67" s="81">
        <f>IF(DAY(A67)=H$11,VLOOKUP(A67,AF$120:AK$452,4),H66)</f>
        <v>44612</v>
      </c>
      <c r="I67" s="81">
        <f t="shared" si="69"/>
        <v>44612</v>
      </c>
      <c r="J67" s="55">
        <f t="shared" si="63"/>
        <v>31</v>
      </c>
      <c r="K67" s="55">
        <f t="shared" si="70"/>
        <v>24</v>
      </c>
      <c r="L67" s="79">
        <f t="shared" si="71"/>
        <v>1.0056466399999999</v>
      </c>
      <c r="M67" s="82">
        <v>1</v>
      </c>
      <c r="N67" s="82">
        <f t="shared" si="72"/>
        <v>1</v>
      </c>
      <c r="O67" s="79">
        <f t="shared" si="73"/>
        <v>1.0056466399999999</v>
      </c>
      <c r="P67" s="79">
        <f t="shared" si="74"/>
        <v>1006.69765905</v>
      </c>
      <c r="Q67" s="83">
        <f t="shared" si="14"/>
        <v>0</v>
      </c>
      <c r="R67" s="85">
        <f t="shared" si="15"/>
        <v>0</v>
      </c>
      <c r="S67" s="79">
        <f t="shared" si="75"/>
        <v>0</v>
      </c>
      <c r="T67" s="85">
        <f t="shared" si="25"/>
        <v>9.5000000000000001E-2</v>
      </c>
      <c r="U67" s="82">
        <f t="shared" si="17"/>
        <v>1.0058722950000001</v>
      </c>
      <c r="V67" s="79">
        <f t="shared" si="18"/>
        <v>5.9116256199999997</v>
      </c>
      <c r="W67" s="79">
        <f t="shared" si="19"/>
        <v>0</v>
      </c>
      <c r="X67" s="157" t="str">
        <f t="shared" si="26"/>
        <v>A+J=</v>
      </c>
      <c r="Y67" s="81">
        <f t="shared" si="27"/>
        <v>44612</v>
      </c>
      <c r="Z67" s="4"/>
      <c r="AA67" s="57">
        <f t="shared" si="37"/>
        <v>54</v>
      </c>
      <c r="AB67" s="62">
        <f t="shared" si="77"/>
        <v>46193</v>
      </c>
      <c r="AC67" s="58">
        <f t="shared" si="80"/>
        <v>320.72369777</v>
      </c>
      <c r="AD67" s="63">
        <f t="shared" si="81"/>
        <v>31</v>
      </c>
      <c r="AE67" s="75">
        <f t="shared" si="79"/>
        <v>2.5321748300000002</v>
      </c>
      <c r="AF67" s="76">
        <f t="shared" si="82"/>
        <v>12.828761119999999</v>
      </c>
      <c r="AG67" s="61">
        <v>3.8461000000000002E-2</v>
      </c>
      <c r="AH67" s="58">
        <f t="shared" si="78"/>
        <v>15.36093595</v>
      </c>
      <c r="AI67" s="57">
        <f t="shared" si="36"/>
        <v>54</v>
      </c>
      <c r="AJ67" s="156" t="s">
        <v>60</v>
      </c>
      <c r="AK67" s="62">
        <f t="shared" si="76"/>
        <v>46223</v>
      </c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0"/>
      <c r="DI67" s="10"/>
      <c r="DJ67" s="19"/>
      <c r="DK67" s="10"/>
      <c r="DL67" s="11"/>
      <c r="DM67" s="21"/>
    </row>
    <row r="68" spans="1:117" ht="12.75" x14ac:dyDescent="0.25">
      <c r="A68" s="78">
        <f t="shared" si="20"/>
        <v>44606</v>
      </c>
      <c r="B68" s="79">
        <f t="shared" si="8"/>
        <v>1013.09401617</v>
      </c>
      <c r="C68" s="79">
        <f t="shared" si="65"/>
        <v>1001.04511765</v>
      </c>
      <c r="D68" s="77">
        <f t="shared" si="66"/>
        <v>6075.69</v>
      </c>
      <c r="E68" s="54">
        <f>IF(K68=1,VLOOKUP(A67,[1]Plan1!$JH$192:$JI$400,2),E67)</f>
        <v>6120.04</v>
      </c>
      <c r="F68" s="56">
        <f t="shared" si="67"/>
        <v>44551</v>
      </c>
      <c r="G68" s="80">
        <f t="shared" si="68"/>
        <v>7.2995824342585447E-3</v>
      </c>
      <c r="H68" s="81">
        <f>IF(DAY(A68)=H$11,VLOOKUP(A68,AF$120:AK$452,4),H67)</f>
        <v>44612</v>
      </c>
      <c r="I68" s="81">
        <f t="shared" si="69"/>
        <v>44612</v>
      </c>
      <c r="J68" s="55">
        <f t="shared" si="63"/>
        <v>31</v>
      </c>
      <c r="K68" s="55">
        <f t="shared" si="70"/>
        <v>25</v>
      </c>
      <c r="L68" s="79">
        <f t="shared" si="71"/>
        <v>1.00588261</v>
      </c>
      <c r="M68" s="82">
        <v>1</v>
      </c>
      <c r="N68" s="82">
        <f t="shared" si="72"/>
        <v>1</v>
      </c>
      <c r="O68" s="79">
        <f t="shared" si="73"/>
        <v>1.00588261</v>
      </c>
      <c r="P68" s="79">
        <f t="shared" si="74"/>
        <v>1006.93387566</v>
      </c>
      <c r="Q68" s="83">
        <f t="shared" si="14"/>
        <v>0</v>
      </c>
      <c r="R68" s="85">
        <f t="shared" si="15"/>
        <v>0</v>
      </c>
      <c r="S68" s="79">
        <f t="shared" si="75"/>
        <v>0</v>
      </c>
      <c r="T68" s="85">
        <f t="shared" si="25"/>
        <v>9.5000000000000001E-2</v>
      </c>
      <c r="U68" s="82">
        <f t="shared" si="17"/>
        <v>1.0061177210000001</v>
      </c>
      <c r="V68" s="79">
        <f t="shared" si="18"/>
        <v>6.1601405099999997</v>
      </c>
      <c r="W68" s="79">
        <f t="shared" si="19"/>
        <v>0</v>
      </c>
      <c r="X68" s="157" t="str">
        <f t="shared" si="26"/>
        <v>A+J=</v>
      </c>
      <c r="Y68" s="81">
        <f t="shared" si="27"/>
        <v>44612</v>
      </c>
      <c r="Z68" s="4"/>
      <c r="AA68" s="57">
        <f t="shared" si="37"/>
        <v>55</v>
      </c>
      <c r="AB68" s="62">
        <f t="shared" si="77"/>
        <v>46223</v>
      </c>
      <c r="AC68" s="58">
        <f t="shared" si="80"/>
        <v>307.89474985999999</v>
      </c>
      <c r="AD68" s="63">
        <f t="shared" si="81"/>
        <v>30</v>
      </c>
      <c r="AE68" s="75">
        <f t="shared" si="79"/>
        <v>2.4347848499999998</v>
      </c>
      <c r="AF68" s="76">
        <f t="shared" si="82"/>
        <v>12.82894791</v>
      </c>
      <c r="AG68" s="61">
        <v>0.04</v>
      </c>
      <c r="AH68" s="58">
        <f t="shared" si="78"/>
        <v>15.26373276</v>
      </c>
      <c r="AI68" s="57">
        <f t="shared" si="36"/>
        <v>55</v>
      </c>
      <c r="AJ68" s="156" t="s">
        <v>60</v>
      </c>
      <c r="AK68" s="62">
        <f t="shared" si="76"/>
        <v>46254</v>
      </c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0"/>
      <c r="DI68" s="10"/>
      <c r="DJ68" s="19"/>
      <c r="DK68" s="10"/>
      <c r="DL68" s="11"/>
      <c r="DM68" s="10"/>
    </row>
    <row r="69" spans="1:117" ht="12.75" x14ac:dyDescent="0.25">
      <c r="A69" s="78">
        <f t="shared" si="20"/>
        <v>44607</v>
      </c>
      <c r="B69" s="79">
        <f t="shared" si="8"/>
        <v>1013.57897442</v>
      </c>
      <c r="C69" s="79">
        <f t="shared" si="65"/>
        <v>1001.04511765</v>
      </c>
      <c r="D69" s="77">
        <f t="shared" si="66"/>
        <v>6075.69</v>
      </c>
      <c r="E69" s="54">
        <f>IF(K69=1,VLOOKUP(A68,[1]Plan1!$JH$192:$JI$400,2),E68)</f>
        <v>6120.04</v>
      </c>
      <c r="F69" s="56">
        <f t="shared" si="67"/>
        <v>44551</v>
      </c>
      <c r="G69" s="80">
        <f t="shared" si="68"/>
        <v>7.2995824342585447E-3</v>
      </c>
      <c r="H69" s="81">
        <f>IF(DAY(A69)=H$11,VLOOKUP(A69,AF$120:AK$452,4),H68)</f>
        <v>44612</v>
      </c>
      <c r="I69" s="81">
        <f t="shared" si="69"/>
        <v>44612</v>
      </c>
      <c r="J69" s="55">
        <f t="shared" si="63"/>
        <v>31</v>
      </c>
      <c r="K69" s="55">
        <f t="shared" si="70"/>
        <v>26</v>
      </c>
      <c r="L69" s="79">
        <f t="shared" si="71"/>
        <v>1.00611863</v>
      </c>
      <c r="M69" s="82">
        <v>1</v>
      </c>
      <c r="N69" s="82">
        <f t="shared" si="72"/>
        <v>1</v>
      </c>
      <c r="O69" s="79">
        <f t="shared" si="73"/>
        <v>1.00611863</v>
      </c>
      <c r="P69" s="79">
        <f t="shared" si="74"/>
        <v>1007.17014233</v>
      </c>
      <c r="Q69" s="83">
        <f t="shared" si="14"/>
        <v>0</v>
      </c>
      <c r="R69" s="85">
        <f t="shared" si="15"/>
        <v>0</v>
      </c>
      <c r="S69" s="79">
        <f t="shared" si="75"/>
        <v>0</v>
      </c>
      <c r="T69" s="85">
        <f t="shared" si="25"/>
        <v>9.5000000000000001E-2</v>
      </c>
      <c r="U69" s="82">
        <f t="shared" si="17"/>
        <v>1.0063632069999999</v>
      </c>
      <c r="V69" s="79">
        <f t="shared" si="18"/>
        <v>6.4088320899999998</v>
      </c>
      <c r="W69" s="79">
        <f t="shared" si="19"/>
        <v>0</v>
      </c>
      <c r="X69" s="157" t="str">
        <f t="shared" si="26"/>
        <v>A+J=</v>
      </c>
      <c r="Y69" s="81">
        <f t="shared" si="27"/>
        <v>44612</v>
      </c>
      <c r="Z69" s="4"/>
      <c r="AA69" s="57">
        <f t="shared" si="37"/>
        <v>56</v>
      </c>
      <c r="AB69" s="62">
        <f t="shared" si="77"/>
        <v>46254</v>
      </c>
      <c r="AC69" s="58">
        <f t="shared" si="80"/>
        <v>295.06600722000002</v>
      </c>
      <c r="AD69" s="63">
        <f t="shared" si="81"/>
        <v>31</v>
      </c>
      <c r="AE69" s="75">
        <f t="shared" si="79"/>
        <v>2.3373934599999999</v>
      </c>
      <c r="AF69" s="76">
        <f t="shared" si="82"/>
        <v>12.82874264</v>
      </c>
      <c r="AG69" s="61">
        <v>4.1666000000000002E-2</v>
      </c>
      <c r="AH69" s="58">
        <f t="shared" si="78"/>
        <v>15.166136099999999</v>
      </c>
      <c r="AI69" s="57">
        <f t="shared" si="36"/>
        <v>56</v>
      </c>
      <c r="AJ69" s="156" t="s">
        <v>60</v>
      </c>
      <c r="AK69" s="62">
        <f t="shared" si="76"/>
        <v>46285</v>
      </c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0"/>
      <c r="DI69" s="10"/>
      <c r="DJ69" s="19"/>
      <c r="DK69" s="10"/>
      <c r="DL69" s="11"/>
      <c r="DM69" s="10"/>
    </row>
    <row r="70" spans="1:117" ht="12.75" x14ac:dyDescent="0.25">
      <c r="A70" s="78">
        <f t="shared" si="20"/>
        <v>44608</v>
      </c>
      <c r="B70" s="79">
        <f t="shared" si="8"/>
        <v>1014.06416857</v>
      </c>
      <c r="C70" s="79">
        <f t="shared" si="65"/>
        <v>1001.04511765</v>
      </c>
      <c r="D70" s="77">
        <f t="shared" si="66"/>
        <v>6075.69</v>
      </c>
      <c r="E70" s="54">
        <f>IF(K70=1,VLOOKUP(A69,[1]Plan1!$JH$192:$JI$400,2),E69)</f>
        <v>6120.04</v>
      </c>
      <c r="F70" s="56">
        <f t="shared" si="67"/>
        <v>44551</v>
      </c>
      <c r="G70" s="80">
        <f t="shared" si="68"/>
        <v>7.2995824342585447E-3</v>
      </c>
      <c r="H70" s="81">
        <f>IF(DAY(A70)=H$11,VLOOKUP(A70,AF$120:AK$452,4),H69)</f>
        <v>44612</v>
      </c>
      <c r="I70" s="81">
        <f t="shared" si="69"/>
        <v>44612</v>
      </c>
      <c r="J70" s="55">
        <f t="shared" si="63"/>
        <v>31</v>
      </c>
      <c r="K70" s="55">
        <f t="shared" si="70"/>
        <v>27</v>
      </c>
      <c r="L70" s="79">
        <f t="shared" si="71"/>
        <v>1.0063547100000001</v>
      </c>
      <c r="M70" s="82">
        <v>1</v>
      </c>
      <c r="N70" s="82">
        <f t="shared" si="72"/>
        <v>1</v>
      </c>
      <c r="O70" s="79">
        <f t="shared" si="73"/>
        <v>1.0063547100000001</v>
      </c>
      <c r="P70" s="79">
        <f t="shared" si="74"/>
        <v>1007.4064690599999</v>
      </c>
      <c r="Q70" s="83">
        <f t="shared" si="14"/>
        <v>0</v>
      </c>
      <c r="R70" s="85">
        <f t="shared" si="15"/>
        <v>0</v>
      </c>
      <c r="S70" s="79">
        <f t="shared" si="75"/>
        <v>0</v>
      </c>
      <c r="T70" s="85">
        <f t="shared" si="25"/>
        <v>9.5000000000000001E-2</v>
      </c>
      <c r="U70" s="82">
        <f t="shared" si="17"/>
        <v>1.006608752</v>
      </c>
      <c r="V70" s="79">
        <f t="shared" si="18"/>
        <v>6.6576995099999996</v>
      </c>
      <c r="W70" s="79">
        <f t="shared" si="19"/>
        <v>0</v>
      </c>
      <c r="X70" s="157" t="str">
        <f t="shared" si="26"/>
        <v>A+J=</v>
      </c>
      <c r="Y70" s="81">
        <f t="shared" si="27"/>
        <v>44612</v>
      </c>
      <c r="Z70" s="4"/>
      <c r="AA70" s="57">
        <f t="shared" si="37"/>
        <v>57</v>
      </c>
      <c r="AB70" s="62">
        <f t="shared" si="77"/>
        <v>46285</v>
      </c>
      <c r="AC70" s="58">
        <f t="shared" si="80"/>
        <v>282.23712736000004</v>
      </c>
      <c r="AD70" s="63">
        <f t="shared" si="81"/>
        <v>31</v>
      </c>
      <c r="AE70" s="75">
        <f t="shared" si="79"/>
        <v>2.24000362</v>
      </c>
      <c r="AF70" s="76">
        <f t="shared" si="82"/>
        <v>12.828879860000001</v>
      </c>
      <c r="AG70" s="61">
        <v>4.3478000000000003E-2</v>
      </c>
      <c r="AH70" s="58">
        <f t="shared" si="78"/>
        <v>15.06888348</v>
      </c>
      <c r="AI70" s="57">
        <f t="shared" si="36"/>
        <v>57</v>
      </c>
      <c r="AJ70" s="156" t="s">
        <v>60</v>
      </c>
      <c r="AK70" s="62">
        <f t="shared" si="76"/>
        <v>46315</v>
      </c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0"/>
      <c r="DI70" s="10"/>
      <c r="DJ70" s="19"/>
      <c r="DK70" s="10"/>
      <c r="DL70" s="11"/>
      <c r="DM70" s="10"/>
    </row>
    <row r="71" spans="1:117" ht="12.75" x14ac:dyDescent="0.25">
      <c r="A71" s="78">
        <f t="shared" si="20"/>
        <v>44609</v>
      </c>
      <c r="B71" s="79">
        <f t="shared" si="8"/>
        <v>1014.5495906499999</v>
      </c>
      <c r="C71" s="79">
        <f t="shared" si="65"/>
        <v>1001.04511765</v>
      </c>
      <c r="D71" s="77">
        <f t="shared" si="66"/>
        <v>6075.69</v>
      </c>
      <c r="E71" s="54">
        <f>IF(K71=1,VLOOKUP(A70,[1]Plan1!$JH$192:$JI$400,2),E70)</f>
        <v>6120.04</v>
      </c>
      <c r="F71" s="56">
        <f t="shared" si="67"/>
        <v>44551</v>
      </c>
      <c r="G71" s="80">
        <f t="shared" si="68"/>
        <v>7.2995824342585447E-3</v>
      </c>
      <c r="H71" s="81">
        <f>IF(DAY(A71)=H$11,VLOOKUP(A71,AF$120:AK$452,4),H70)</f>
        <v>44612</v>
      </c>
      <c r="I71" s="81">
        <f t="shared" si="69"/>
        <v>44612</v>
      </c>
      <c r="J71" s="55">
        <f t="shared" si="63"/>
        <v>31</v>
      </c>
      <c r="K71" s="55">
        <f t="shared" si="70"/>
        <v>28</v>
      </c>
      <c r="L71" s="79">
        <f t="shared" si="71"/>
        <v>1.0065908400000001</v>
      </c>
      <c r="M71" s="82">
        <v>1</v>
      </c>
      <c r="N71" s="82">
        <f t="shared" si="72"/>
        <v>1</v>
      </c>
      <c r="O71" s="79">
        <f t="shared" si="73"/>
        <v>1.0065908400000001</v>
      </c>
      <c r="P71" s="79">
        <f t="shared" si="74"/>
        <v>1007.64284585</v>
      </c>
      <c r="Q71" s="83">
        <f t="shared" si="14"/>
        <v>0</v>
      </c>
      <c r="R71" s="85">
        <f t="shared" si="15"/>
        <v>0</v>
      </c>
      <c r="S71" s="79">
        <f t="shared" si="75"/>
        <v>0</v>
      </c>
      <c r="T71" s="85">
        <f t="shared" si="25"/>
        <v>9.5000000000000001E-2</v>
      </c>
      <c r="U71" s="82">
        <f t="shared" si="17"/>
        <v>1.006854358</v>
      </c>
      <c r="V71" s="79">
        <f t="shared" si="18"/>
        <v>6.9067448000000002</v>
      </c>
      <c r="W71" s="79">
        <f t="shared" si="19"/>
        <v>0</v>
      </c>
      <c r="X71" s="157" t="str">
        <f t="shared" si="26"/>
        <v>A+J=</v>
      </c>
      <c r="Y71" s="81">
        <f t="shared" si="27"/>
        <v>44612</v>
      </c>
      <c r="Z71" s="4"/>
      <c r="AA71" s="57">
        <f t="shared" si="37"/>
        <v>58</v>
      </c>
      <c r="AB71" s="62">
        <f t="shared" si="77"/>
        <v>46315</v>
      </c>
      <c r="AC71" s="58">
        <f t="shared" si="80"/>
        <v>269.40832098000004</v>
      </c>
      <c r="AD71" s="63">
        <f t="shared" si="81"/>
        <v>30</v>
      </c>
      <c r="AE71" s="75">
        <f t="shared" si="79"/>
        <v>2.1426127400000001</v>
      </c>
      <c r="AF71" s="76">
        <f t="shared" si="82"/>
        <v>12.82880638</v>
      </c>
      <c r="AG71" s="61">
        <v>4.5454000000000001E-2</v>
      </c>
      <c r="AH71" s="58">
        <f t="shared" si="78"/>
        <v>14.97141912</v>
      </c>
      <c r="AI71" s="57">
        <f t="shared" si="36"/>
        <v>58</v>
      </c>
      <c r="AJ71" s="156" t="s">
        <v>60</v>
      </c>
      <c r="AK71" s="62">
        <f t="shared" si="76"/>
        <v>46346</v>
      </c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0"/>
      <c r="DI71" s="10"/>
      <c r="DJ71" s="19"/>
      <c r="DK71" s="10"/>
      <c r="DL71" s="11"/>
      <c r="DM71" s="10"/>
    </row>
    <row r="72" spans="1:117" ht="12.75" x14ac:dyDescent="0.25">
      <c r="A72" s="78">
        <f t="shared" si="20"/>
        <v>44610</v>
      </c>
      <c r="B72" s="79">
        <f t="shared" si="8"/>
        <v>1015.03524877</v>
      </c>
      <c r="C72" s="79">
        <f t="shared" si="65"/>
        <v>1001.04511765</v>
      </c>
      <c r="D72" s="77">
        <f t="shared" si="66"/>
        <v>6075.69</v>
      </c>
      <c r="E72" s="54">
        <f>IF(K72=1,VLOOKUP(A71,[1]Plan1!$JH$192:$JI$400,2),E71)</f>
        <v>6120.04</v>
      </c>
      <c r="F72" s="56">
        <f t="shared" si="67"/>
        <v>44551</v>
      </c>
      <c r="G72" s="80">
        <f t="shared" si="68"/>
        <v>7.2995824342585447E-3</v>
      </c>
      <c r="H72" s="81">
        <f>IF(DAY(A72)=H$11,VLOOKUP(A72,AF$120:AK$452,4),H71)</f>
        <v>44612</v>
      </c>
      <c r="I72" s="81">
        <f t="shared" si="69"/>
        <v>44612</v>
      </c>
      <c r="J72" s="55">
        <f t="shared" si="63"/>
        <v>31</v>
      </c>
      <c r="K72" s="55">
        <f t="shared" si="70"/>
        <v>29</v>
      </c>
      <c r="L72" s="79">
        <f t="shared" si="71"/>
        <v>1.00682703</v>
      </c>
      <c r="M72" s="82">
        <v>1</v>
      </c>
      <c r="N72" s="82">
        <f t="shared" si="72"/>
        <v>1</v>
      </c>
      <c r="O72" s="79">
        <f t="shared" si="73"/>
        <v>1.00682703</v>
      </c>
      <c r="P72" s="79">
        <f t="shared" si="74"/>
        <v>1007.87928269</v>
      </c>
      <c r="Q72" s="83">
        <f t="shared" si="14"/>
        <v>0</v>
      </c>
      <c r="R72" s="85">
        <f t="shared" si="15"/>
        <v>0</v>
      </c>
      <c r="S72" s="79">
        <f t="shared" si="75"/>
        <v>0</v>
      </c>
      <c r="T72" s="85">
        <f t="shared" si="25"/>
        <v>9.5000000000000001E-2</v>
      </c>
      <c r="U72" s="82">
        <f t="shared" si="17"/>
        <v>1.007100023</v>
      </c>
      <c r="V72" s="79">
        <f t="shared" si="18"/>
        <v>7.1559660799999998</v>
      </c>
      <c r="W72" s="79">
        <f t="shared" si="19"/>
        <v>0</v>
      </c>
      <c r="X72" s="157" t="str">
        <f t="shared" si="26"/>
        <v>A+J=</v>
      </c>
      <c r="Y72" s="81">
        <f t="shared" si="27"/>
        <v>44612</v>
      </c>
      <c r="Z72" s="4"/>
      <c r="AA72" s="57">
        <f t="shared" si="37"/>
        <v>59</v>
      </c>
      <c r="AB72" s="62">
        <f t="shared" ref="AB72:AB92" si="83">VLOOKUP(AA72,$AE$120:$AI$302,2,FALSE)</f>
        <v>46346</v>
      </c>
      <c r="AC72" s="58">
        <f t="shared" ref="AC72:AC92" si="84">(AC71-AF72)</f>
        <v>256.57936615000006</v>
      </c>
      <c r="AD72" s="63">
        <f t="shared" ref="AD72:AD92" si="85">AB72-AB71</f>
        <v>31</v>
      </c>
      <c r="AE72" s="75">
        <f t="shared" ref="AE72:AE92" si="86">TRUNC(AC71*(ROUND((1+AE$11)^(30/360),9)-1),8)</f>
        <v>2.04522242</v>
      </c>
      <c r="AF72" s="76">
        <f t="shared" ref="AF72:AF91" si="87">TRUNC((AC71*AG72),8)</f>
        <v>12.828954830000001</v>
      </c>
      <c r="AG72" s="61">
        <v>4.7619000000000002E-2</v>
      </c>
      <c r="AH72" s="58">
        <f t="shared" ref="AH72:AH92" si="88">(AE72+AF72)</f>
        <v>14.874177250000001</v>
      </c>
      <c r="AI72" s="57">
        <f t="shared" si="36"/>
        <v>59</v>
      </c>
      <c r="AJ72" s="156" t="s">
        <v>60</v>
      </c>
      <c r="AK72" s="62">
        <f t="shared" ref="AK72:AK91" si="89">AB73</f>
        <v>46376</v>
      </c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0"/>
      <c r="DI72" s="10"/>
      <c r="DJ72" s="19"/>
      <c r="DK72" s="10"/>
      <c r="DL72" s="11"/>
      <c r="DM72" s="10"/>
    </row>
    <row r="73" spans="1:117" ht="12.75" x14ac:dyDescent="0.25">
      <c r="A73" s="78">
        <f t="shared" si="20"/>
        <v>44611</v>
      </c>
      <c r="B73" s="79">
        <f t="shared" si="8"/>
        <v>1015.52114507</v>
      </c>
      <c r="C73" s="79">
        <f t="shared" si="65"/>
        <v>1001.04511765</v>
      </c>
      <c r="D73" s="77">
        <f t="shared" si="66"/>
        <v>6075.69</v>
      </c>
      <c r="E73" s="54">
        <f>IF(K73=1,VLOOKUP(A72,[1]Plan1!$JH$192:$JI$400,2),E72)</f>
        <v>6120.04</v>
      </c>
      <c r="F73" s="56">
        <f t="shared" si="67"/>
        <v>44551</v>
      </c>
      <c r="G73" s="80">
        <f t="shared" si="68"/>
        <v>7.2995824342585447E-3</v>
      </c>
      <c r="H73" s="81">
        <f>IF(DAY(A73)=H$11,VLOOKUP(A73,AF$120:AK$452,4),H72)</f>
        <v>44612</v>
      </c>
      <c r="I73" s="81">
        <f t="shared" si="69"/>
        <v>44612</v>
      </c>
      <c r="J73" s="55">
        <f t="shared" si="63"/>
        <v>31</v>
      </c>
      <c r="K73" s="55">
        <f t="shared" si="70"/>
        <v>30</v>
      </c>
      <c r="L73" s="79">
        <f t="shared" si="71"/>
        <v>1.0070632799999999</v>
      </c>
      <c r="M73" s="82">
        <v>1</v>
      </c>
      <c r="N73" s="82">
        <f t="shared" si="72"/>
        <v>1</v>
      </c>
      <c r="O73" s="79">
        <f t="shared" si="73"/>
        <v>1.0070632799999999</v>
      </c>
      <c r="P73" s="79">
        <f t="shared" si="74"/>
        <v>1008.1157796</v>
      </c>
      <c r="Q73" s="83">
        <f t="shared" si="14"/>
        <v>0</v>
      </c>
      <c r="R73" s="85">
        <f t="shared" si="15"/>
        <v>0</v>
      </c>
      <c r="S73" s="79">
        <f t="shared" si="75"/>
        <v>0</v>
      </c>
      <c r="T73" s="85">
        <f t="shared" si="25"/>
        <v>9.5000000000000001E-2</v>
      </c>
      <c r="U73" s="82">
        <f t="shared" si="17"/>
        <v>1.007345749</v>
      </c>
      <c r="V73" s="79">
        <f t="shared" si="18"/>
        <v>7.4053654699999996</v>
      </c>
      <c r="W73" s="79">
        <f t="shared" si="19"/>
        <v>0</v>
      </c>
      <c r="X73" s="157" t="str">
        <f t="shared" si="26"/>
        <v>A+J=</v>
      </c>
      <c r="Y73" s="81">
        <f t="shared" si="27"/>
        <v>44612</v>
      </c>
      <c r="Z73" s="4"/>
      <c r="AA73" s="57">
        <f t="shared" si="37"/>
        <v>60</v>
      </c>
      <c r="AB73" s="62">
        <f t="shared" si="83"/>
        <v>46376</v>
      </c>
      <c r="AC73" s="58">
        <f t="shared" si="84"/>
        <v>243.75039785000007</v>
      </c>
      <c r="AD73" s="63">
        <f t="shared" si="85"/>
        <v>30</v>
      </c>
      <c r="AE73" s="75">
        <f t="shared" si="86"/>
        <v>1.94783098</v>
      </c>
      <c r="AF73" s="76">
        <f t="shared" si="87"/>
        <v>12.8289683</v>
      </c>
      <c r="AG73" s="61">
        <v>0.05</v>
      </c>
      <c r="AH73" s="58">
        <f t="shared" si="88"/>
        <v>14.776799279999999</v>
      </c>
      <c r="AI73" s="57">
        <f t="shared" si="36"/>
        <v>60</v>
      </c>
      <c r="AJ73" s="156" t="s">
        <v>60</v>
      </c>
      <c r="AK73" s="62">
        <f t="shared" si="89"/>
        <v>46407</v>
      </c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0"/>
      <c r="DI73" s="10"/>
      <c r="DJ73" s="19"/>
      <c r="DK73" s="10"/>
      <c r="DL73" s="11"/>
      <c r="DM73" s="10"/>
    </row>
    <row r="74" spans="1:117" ht="12.75" x14ac:dyDescent="0.25">
      <c r="A74" s="78">
        <f t="shared" si="20"/>
        <v>44612</v>
      </c>
      <c r="B74" s="79">
        <f t="shared" si="8"/>
        <v>1016.00726753</v>
      </c>
      <c r="C74" s="79">
        <f t="shared" si="65"/>
        <v>1001.04511765</v>
      </c>
      <c r="D74" s="77">
        <f t="shared" si="66"/>
        <v>6075.69</v>
      </c>
      <c r="E74" s="54">
        <f>IF(K74=1,VLOOKUP(A73,[1]Plan1!$JH$192:$JI$400,2),E73)</f>
        <v>6120.04</v>
      </c>
      <c r="F74" s="56">
        <f t="shared" si="67"/>
        <v>44551</v>
      </c>
      <c r="G74" s="80">
        <f t="shared" si="68"/>
        <v>7.2995824342585447E-3</v>
      </c>
      <c r="H74" s="81">
        <f>IF(DAY(A74)=H$11,VLOOKUP(A74,AF$120:AK$452,4),H73)</f>
        <v>44640</v>
      </c>
      <c r="I74" s="81">
        <f t="shared" si="69"/>
        <v>44612</v>
      </c>
      <c r="J74" s="55">
        <f t="shared" si="63"/>
        <v>31</v>
      </c>
      <c r="K74" s="55">
        <f t="shared" si="70"/>
        <v>31</v>
      </c>
      <c r="L74" s="79">
        <f t="shared" si="71"/>
        <v>1.00729958</v>
      </c>
      <c r="M74" s="82">
        <v>1</v>
      </c>
      <c r="N74" s="82">
        <f t="shared" si="72"/>
        <v>1</v>
      </c>
      <c r="O74" s="79">
        <f t="shared" si="73"/>
        <v>1.00729958</v>
      </c>
      <c r="P74" s="79">
        <f t="shared" si="74"/>
        <v>1008.3523265600001</v>
      </c>
      <c r="Q74" s="83">
        <f t="shared" si="14"/>
        <v>2</v>
      </c>
      <c r="R74" s="85">
        <f t="shared" si="15"/>
        <v>5.6499999999999996E-3</v>
      </c>
      <c r="S74" s="79">
        <f t="shared" si="75"/>
        <v>5.6971906399999996</v>
      </c>
      <c r="T74" s="85">
        <f t="shared" si="25"/>
        <v>9.5000000000000001E-2</v>
      </c>
      <c r="U74" s="82">
        <f t="shared" si="17"/>
        <v>1.0075915339999999</v>
      </c>
      <c r="V74" s="79">
        <f t="shared" si="18"/>
        <v>7.6549409700000002</v>
      </c>
      <c r="W74" s="79">
        <f t="shared" si="19"/>
        <v>13.352131610000001</v>
      </c>
      <c r="X74" s="157" t="str">
        <f t="shared" si="26"/>
        <v>A+J=</v>
      </c>
      <c r="Y74" s="81">
        <f t="shared" si="27"/>
        <v>44612</v>
      </c>
      <c r="Z74" s="4"/>
      <c r="AA74" s="57">
        <f t="shared" si="37"/>
        <v>61</v>
      </c>
      <c r="AB74" s="62">
        <f t="shared" si="83"/>
        <v>46407</v>
      </c>
      <c r="AC74" s="58">
        <f t="shared" si="84"/>
        <v>230.92157067000008</v>
      </c>
      <c r="AD74" s="63">
        <f t="shared" si="85"/>
        <v>31</v>
      </c>
      <c r="AE74" s="75">
        <f t="shared" si="86"/>
        <v>1.85043943</v>
      </c>
      <c r="AF74" s="76">
        <f t="shared" si="87"/>
        <v>12.828827179999999</v>
      </c>
      <c r="AG74" s="61">
        <v>5.2630999999999997E-2</v>
      </c>
      <c r="AH74" s="58">
        <f t="shared" si="88"/>
        <v>14.679266609999999</v>
      </c>
      <c r="AI74" s="57">
        <f t="shared" si="36"/>
        <v>61</v>
      </c>
      <c r="AJ74" s="156" t="s">
        <v>60</v>
      </c>
      <c r="AK74" s="62">
        <f t="shared" si="89"/>
        <v>46438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0"/>
      <c r="DH74" s="10"/>
      <c r="DI74" s="10"/>
      <c r="DJ74" s="19"/>
      <c r="DK74" s="10"/>
      <c r="DL74" s="11"/>
      <c r="DM74" s="10"/>
    </row>
    <row r="75" spans="1:117" ht="12.75" x14ac:dyDescent="0.25">
      <c r="A75" s="78">
        <f t="shared" si="20"/>
        <v>44613</v>
      </c>
      <c r="B75" s="79">
        <f t="shared" si="8"/>
        <v>1003.11891501</v>
      </c>
      <c r="C75" s="79">
        <f t="shared" si="65"/>
        <v>1002.65513592</v>
      </c>
      <c r="D75" s="77">
        <f t="shared" si="66"/>
        <v>6120.04</v>
      </c>
      <c r="E75" s="54">
        <f>IF(K75=1,VLOOKUP(A74,[1]Plan1!$JH$192:$JI$400,2),E74)</f>
        <v>6153.09</v>
      </c>
      <c r="F75" s="56">
        <f t="shared" si="67"/>
        <v>44582</v>
      </c>
      <c r="G75" s="80">
        <f t="shared" si="68"/>
        <v>5.4002915013626751E-3</v>
      </c>
      <c r="H75" s="81">
        <f>IF(DAY(A75)=H$11,VLOOKUP(A75,AF$120:AK$452,4),H74)</f>
        <v>44640</v>
      </c>
      <c r="I75" s="81">
        <f t="shared" si="69"/>
        <v>44640</v>
      </c>
      <c r="J75" s="55">
        <f t="shared" si="63"/>
        <v>28</v>
      </c>
      <c r="K75" s="55">
        <f t="shared" si="70"/>
        <v>1</v>
      </c>
      <c r="L75" s="79">
        <f t="shared" si="71"/>
        <v>1.00019236</v>
      </c>
      <c r="M75" s="82">
        <v>1</v>
      </c>
      <c r="N75" s="82">
        <f t="shared" si="72"/>
        <v>1</v>
      </c>
      <c r="O75" s="79">
        <f t="shared" si="73"/>
        <v>1.00019236</v>
      </c>
      <c r="P75" s="79">
        <f t="shared" si="74"/>
        <v>1002.84800666</v>
      </c>
      <c r="Q75" s="83">
        <f t="shared" si="14"/>
        <v>0</v>
      </c>
      <c r="R75" s="85">
        <f t="shared" si="15"/>
        <v>0</v>
      </c>
      <c r="S75" s="79">
        <f t="shared" si="75"/>
        <v>0</v>
      </c>
      <c r="T75" s="85">
        <f t="shared" si="25"/>
        <v>9.5000000000000001E-2</v>
      </c>
      <c r="U75" s="82">
        <f t="shared" si="17"/>
        <v>1.0002701389999999</v>
      </c>
      <c r="V75" s="79">
        <f t="shared" si="18"/>
        <v>0.27090835000000002</v>
      </c>
      <c r="W75" s="79">
        <f t="shared" si="19"/>
        <v>0</v>
      </c>
      <c r="X75" s="157" t="str">
        <f t="shared" si="26"/>
        <v>A+J=</v>
      </c>
      <c r="Y75" s="81">
        <f t="shared" si="27"/>
        <v>44640</v>
      </c>
      <c r="Z75" s="4"/>
      <c r="AA75" s="57">
        <f t="shared" si="37"/>
        <v>62</v>
      </c>
      <c r="AB75" s="62">
        <f t="shared" si="83"/>
        <v>46438</v>
      </c>
      <c r="AC75" s="58">
        <f t="shared" si="84"/>
        <v>218.09272282000009</v>
      </c>
      <c r="AD75" s="63">
        <f t="shared" si="85"/>
        <v>31</v>
      </c>
      <c r="AE75" s="75">
        <f t="shared" si="86"/>
        <v>1.7530489499999999</v>
      </c>
      <c r="AF75" s="76">
        <f t="shared" si="87"/>
        <v>12.828847850000001</v>
      </c>
      <c r="AG75" s="61">
        <v>5.5555E-2</v>
      </c>
      <c r="AH75" s="58">
        <f t="shared" si="88"/>
        <v>14.581896800000001</v>
      </c>
      <c r="AI75" s="57">
        <f t="shared" si="36"/>
        <v>62</v>
      </c>
      <c r="AJ75" s="156" t="s">
        <v>60</v>
      </c>
      <c r="AK75" s="62">
        <f t="shared" si="89"/>
        <v>46466</v>
      </c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0"/>
      <c r="DI75" s="10"/>
      <c r="DJ75" s="19"/>
      <c r="DK75" s="10"/>
      <c r="DL75" s="11"/>
      <c r="DM75" s="10"/>
    </row>
    <row r="76" spans="1:117" ht="12.75" x14ac:dyDescent="0.25">
      <c r="A76" s="78">
        <f t="shared" si="20"/>
        <v>44614</v>
      </c>
      <c r="B76" s="79">
        <f t="shared" ref="B76:B139" si="90">(P76+V76)</f>
        <v>1003.5829206899999</v>
      </c>
      <c r="C76" s="79">
        <f t="shared" si="65"/>
        <v>1002.65513592</v>
      </c>
      <c r="D76" s="77">
        <f t="shared" si="66"/>
        <v>6120.04</v>
      </c>
      <c r="E76" s="54">
        <f>IF(K76=1,VLOOKUP(A75,[1]Plan1!$JH$192:$JI$400,2),E75)</f>
        <v>6153.09</v>
      </c>
      <c r="F76" s="56">
        <f t="shared" si="67"/>
        <v>44582</v>
      </c>
      <c r="G76" s="80">
        <f t="shared" si="68"/>
        <v>5.4002915013626751E-3</v>
      </c>
      <c r="H76" s="81">
        <f>IF(DAY(A76)=H$11,VLOOKUP(A76,AF$120:AK$452,4),H75)</f>
        <v>44640</v>
      </c>
      <c r="I76" s="81">
        <f t="shared" si="69"/>
        <v>44640</v>
      </c>
      <c r="J76" s="55">
        <f t="shared" si="63"/>
        <v>28</v>
      </c>
      <c r="K76" s="55">
        <f t="shared" si="70"/>
        <v>2</v>
      </c>
      <c r="L76" s="79">
        <f t="shared" si="71"/>
        <v>1.0003847699999999</v>
      </c>
      <c r="M76" s="82">
        <v>1</v>
      </c>
      <c r="N76" s="82">
        <f t="shared" si="72"/>
        <v>1</v>
      </c>
      <c r="O76" s="79">
        <f t="shared" si="73"/>
        <v>1.0003847699999999</v>
      </c>
      <c r="P76" s="79">
        <f t="shared" si="74"/>
        <v>1003.04092753</v>
      </c>
      <c r="Q76" s="83">
        <f t="shared" ref="Q76:Q139" si="91">IF(VLOOKUP(A76,AB$12:AI$116,8)=VLOOKUP(A75,AB$12:AI$116,8),0,VLOOKUP(A76,AB$12:AI$116,8))</f>
        <v>0</v>
      </c>
      <c r="R76" s="85">
        <f t="shared" ref="R76:R139" si="92">IF(Q76&gt;0,VLOOKUP($A76,$AB$12:$AG$116,6),0)</f>
        <v>0</v>
      </c>
      <c r="S76" s="79">
        <f t="shared" si="75"/>
        <v>0</v>
      </c>
      <c r="T76" s="85">
        <f t="shared" si="25"/>
        <v>9.5000000000000001E-2</v>
      </c>
      <c r="U76" s="82">
        <f t="shared" ref="U76:U139" si="93">ROUND((1+T76)^(30/360)^(K76/J76),9)</f>
        <v>1.0005403500000001</v>
      </c>
      <c r="V76" s="79">
        <f t="shared" ref="V76:V139" si="94">TRUNC((P76*(U76-1)),8)</f>
        <v>0.54199315999999997</v>
      </c>
      <c r="W76" s="79">
        <f t="shared" ref="W76:W139" si="95">IF(Q76&gt;0,S76+V76,0)</f>
        <v>0</v>
      </c>
      <c r="X76" s="157" t="str">
        <f t="shared" si="26"/>
        <v>A+J=</v>
      </c>
      <c r="Y76" s="81">
        <f t="shared" si="27"/>
        <v>44640</v>
      </c>
      <c r="Z76" s="4"/>
      <c r="AA76" s="57">
        <f t="shared" si="37"/>
        <v>63</v>
      </c>
      <c r="AB76" s="62">
        <f t="shared" si="83"/>
        <v>46466</v>
      </c>
      <c r="AC76" s="58">
        <f t="shared" si="84"/>
        <v>205.26385459000008</v>
      </c>
      <c r="AD76" s="63">
        <f t="shared" si="85"/>
        <v>28</v>
      </c>
      <c r="AE76" s="75">
        <f t="shared" si="86"/>
        <v>1.6556583199999999</v>
      </c>
      <c r="AF76" s="76">
        <f t="shared" si="87"/>
        <v>12.828868229999999</v>
      </c>
      <c r="AG76" s="61">
        <v>5.8823E-2</v>
      </c>
      <c r="AH76" s="58">
        <f t="shared" si="88"/>
        <v>14.48452655</v>
      </c>
      <c r="AI76" s="57">
        <f t="shared" si="36"/>
        <v>63</v>
      </c>
      <c r="AJ76" s="156" t="s">
        <v>60</v>
      </c>
      <c r="AK76" s="62">
        <f t="shared" si="89"/>
        <v>46497</v>
      </c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1"/>
      <c r="DI76" s="10"/>
      <c r="DJ76" s="19"/>
      <c r="DK76" s="21"/>
      <c r="DL76" s="25"/>
      <c r="DM76" s="21"/>
    </row>
    <row r="77" spans="1:117" ht="12.75" x14ac:dyDescent="0.25">
      <c r="A77" s="78">
        <f t="shared" ref="A77:A140" si="96">(A76+1)</f>
        <v>44615</v>
      </c>
      <c r="B77" s="79">
        <f t="shared" si="90"/>
        <v>1004.04713498</v>
      </c>
      <c r="C77" s="79">
        <f t="shared" si="65"/>
        <v>1002.65513592</v>
      </c>
      <c r="D77" s="77">
        <f t="shared" si="66"/>
        <v>6120.04</v>
      </c>
      <c r="E77" s="54">
        <f>IF(K77=1,VLOOKUP(A76,[1]Plan1!$JH$192:$JI$400,2),E76)</f>
        <v>6153.09</v>
      </c>
      <c r="F77" s="56">
        <f t="shared" si="67"/>
        <v>44582</v>
      </c>
      <c r="G77" s="80">
        <f t="shared" si="68"/>
        <v>5.4002915013626751E-3</v>
      </c>
      <c r="H77" s="81">
        <f>IF(DAY(A77)=H$11,VLOOKUP(A77,AF$120:AK$452,4),H76)</f>
        <v>44640</v>
      </c>
      <c r="I77" s="81">
        <f t="shared" si="69"/>
        <v>44640</v>
      </c>
      <c r="J77" s="55">
        <f t="shared" si="63"/>
        <v>28</v>
      </c>
      <c r="K77" s="55">
        <f t="shared" si="70"/>
        <v>3</v>
      </c>
      <c r="L77" s="79">
        <f t="shared" si="71"/>
        <v>1.0005772100000001</v>
      </c>
      <c r="M77" s="82">
        <v>1</v>
      </c>
      <c r="N77" s="82">
        <f t="shared" si="72"/>
        <v>1</v>
      </c>
      <c r="O77" s="79">
        <f t="shared" si="73"/>
        <v>1.0005772100000001</v>
      </c>
      <c r="P77" s="79">
        <f t="shared" si="74"/>
        <v>1003.2338784900001</v>
      </c>
      <c r="Q77" s="83">
        <f t="shared" si="91"/>
        <v>0</v>
      </c>
      <c r="R77" s="85">
        <f t="shared" si="92"/>
        <v>0</v>
      </c>
      <c r="S77" s="79">
        <f t="shared" si="75"/>
        <v>0</v>
      </c>
      <c r="T77" s="85">
        <f t="shared" ref="T77:T140" si="97">(T76)</f>
        <v>9.5000000000000001E-2</v>
      </c>
      <c r="U77" s="82">
        <f t="shared" si="93"/>
        <v>1.0008106349999999</v>
      </c>
      <c r="V77" s="79">
        <f t="shared" si="94"/>
        <v>0.81325649</v>
      </c>
      <c r="W77" s="79">
        <f t="shared" si="95"/>
        <v>0</v>
      </c>
      <c r="X77" s="157" t="str">
        <f t="shared" ref="X77:X140" si="98">IF($Q76&gt;0,VLOOKUP($A76,$AB$12:$AK$116,9),X76)</f>
        <v>A+J=</v>
      </c>
      <c r="Y77" s="81">
        <f t="shared" ref="Y77:Y140" si="99">IF($Q76&gt;0,VLOOKUP($A76,$AB$12:$AK$116,10),Y76)</f>
        <v>44640</v>
      </c>
      <c r="Z77" s="4"/>
      <c r="AA77" s="57">
        <f t="shared" si="37"/>
        <v>64</v>
      </c>
      <c r="AB77" s="62">
        <f t="shared" si="83"/>
        <v>46497</v>
      </c>
      <c r="AC77" s="58">
        <f t="shared" si="84"/>
        <v>192.43486368000009</v>
      </c>
      <c r="AD77" s="63">
        <f t="shared" si="85"/>
        <v>31</v>
      </c>
      <c r="AE77" s="75">
        <f t="shared" si="86"/>
        <v>1.55826753</v>
      </c>
      <c r="AF77" s="76">
        <f t="shared" si="87"/>
        <v>12.82899091</v>
      </c>
      <c r="AG77" s="61">
        <v>6.25E-2</v>
      </c>
      <c r="AH77" s="58">
        <f t="shared" si="88"/>
        <v>14.38725844</v>
      </c>
      <c r="AI77" s="57">
        <f t="shared" si="36"/>
        <v>64</v>
      </c>
      <c r="AJ77" s="156" t="s">
        <v>60</v>
      </c>
      <c r="AK77" s="62">
        <f t="shared" si="89"/>
        <v>46527</v>
      </c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0"/>
      <c r="DI77" s="10"/>
      <c r="DJ77" s="19"/>
      <c r="DK77" s="10"/>
      <c r="DL77" s="11"/>
      <c r="DM77" s="10"/>
    </row>
    <row r="78" spans="1:117" ht="12.75" x14ac:dyDescent="0.25">
      <c r="A78" s="78">
        <f t="shared" si="96"/>
        <v>44616</v>
      </c>
      <c r="B78" s="79">
        <f t="shared" si="90"/>
        <v>1004.51156697</v>
      </c>
      <c r="C78" s="79">
        <f t="shared" si="65"/>
        <v>1002.65513592</v>
      </c>
      <c r="D78" s="77">
        <f t="shared" si="66"/>
        <v>6120.04</v>
      </c>
      <c r="E78" s="54">
        <f>IF(K78=1,VLOOKUP(A77,[1]Plan1!$JH$192:$JI$400,2),E77)</f>
        <v>6153.09</v>
      </c>
      <c r="F78" s="56">
        <f t="shared" si="67"/>
        <v>44582</v>
      </c>
      <c r="G78" s="80">
        <f t="shared" si="68"/>
        <v>5.4002915013626751E-3</v>
      </c>
      <c r="H78" s="81">
        <f>IF(DAY(A78)=H$11,VLOOKUP(A78,AF$120:AK$452,4),H77)</f>
        <v>44640</v>
      </c>
      <c r="I78" s="81">
        <f t="shared" si="69"/>
        <v>44640</v>
      </c>
      <c r="J78" s="55">
        <f t="shared" si="63"/>
        <v>28</v>
      </c>
      <c r="K78" s="55">
        <f t="shared" si="70"/>
        <v>4</v>
      </c>
      <c r="L78" s="79">
        <f t="shared" si="71"/>
        <v>1.00076969</v>
      </c>
      <c r="M78" s="82">
        <v>1</v>
      </c>
      <c r="N78" s="82">
        <f t="shared" si="72"/>
        <v>1</v>
      </c>
      <c r="O78" s="79">
        <f t="shared" si="73"/>
        <v>1.00076969</v>
      </c>
      <c r="P78" s="79">
        <f t="shared" si="74"/>
        <v>1003.42686955</v>
      </c>
      <c r="Q78" s="83">
        <f t="shared" si="91"/>
        <v>0</v>
      </c>
      <c r="R78" s="85">
        <f t="shared" si="92"/>
        <v>0</v>
      </c>
      <c r="S78" s="79">
        <f t="shared" si="75"/>
        <v>0</v>
      </c>
      <c r="T78" s="85">
        <f t="shared" si="97"/>
        <v>9.5000000000000001E-2</v>
      </c>
      <c r="U78" s="82">
        <f t="shared" si="93"/>
        <v>1.001080993</v>
      </c>
      <c r="V78" s="79">
        <f t="shared" si="94"/>
        <v>1.0846974199999999</v>
      </c>
      <c r="W78" s="79">
        <f t="shared" si="95"/>
        <v>0</v>
      </c>
      <c r="X78" s="157" t="str">
        <f t="shared" si="98"/>
        <v>A+J=</v>
      </c>
      <c r="Y78" s="81">
        <f t="shared" si="99"/>
        <v>44640</v>
      </c>
      <c r="Z78" s="4"/>
      <c r="AA78" s="57">
        <f t="shared" si="37"/>
        <v>65</v>
      </c>
      <c r="AB78" s="62">
        <f t="shared" si="83"/>
        <v>46527</v>
      </c>
      <c r="AC78" s="58">
        <f t="shared" si="84"/>
        <v>179.6060010600001</v>
      </c>
      <c r="AD78" s="63">
        <f t="shared" si="85"/>
        <v>30</v>
      </c>
      <c r="AE78" s="75">
        <f t="shared" si="86"/>
        <v>1.4608758100000001</v>
      </c>
      <c r="AF78" s="76">
        <f t="shared" si="87"/>
        <v>12.828862620000001</v>
      </c>
      <c r="AG78" s="61">
        <v>6.6666000000000003E-2</v>
      </c>
      <c r="AH78" s="58">
        <f t="shared" si="88"/>
        <v>14.28973843</v>
      </c>
      <c r="AI78" s="57">
        <f t="shared" ref="AI78:AI92" si="100">AI77+1</f>
        <v>65</v>
      </c>
      <c r="AJ78" s="156" t="s">
        <v>60</v>
      </c>
      <c r="AK78" s="62">
        <f t="shared" si="89"/>
        <v>46558</v>
      </c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0"/>
      <c r="DI78" s="10"/>
      <c r="DJ78" s="19"/>
      <c r="DK78" s="10"/>
      <c r="DL78" s="11"/>
      <c r="DM78" s="10"/>
    </row>
    <row r="79" spans="1:117" ht="12.75" x14ac:dyDescent="0.25">
      <c r="A79" s="78">
        <f t="shared" si="96"/>
        <v>44617</v>
      </c>
      <c r="B79" s="79">
        <f t="shared" si="90"/>
        <v>1004.97620669</v>
      </c>
      <c r="C79" s="79">
        <f t="shared" si="65"/>
        <v>1002.65513592</v>
      </c>
      <c r="D79" s="77">
        <f t="shared" si="66"/>
        <v>6120.04</v>
      </c>
      <c r="E79" s="54">
        <f>IF(K79=1,VLOOKUP(A78,[1]Plan1!$JH$192:$JI$400,2),E78)</f>
        <v>6153.09</v>
      </c>
      <c r="F79" s="56">
        <f t="shared" si="67"/>
        <v>44582</v>
      </c>
      <c r="G79" s="80">
        <f t="shared" si="68"/>
        <v>5.4002915013626751E-3</v>
      </c>
      <c r="H79" s="81">
        <f>IF(DAY(A79)=H$11,VLOOKUP(A79,AF$120:AK$452,4),H78)</f>
        <v>44640</v>
      </c>
      <c r="I79" s="81">
        <f t="shared" si="69"/>
        <v>44640</v>
      </c>
      <c r="J79" s="55">
        <f t="shared" si="63"/>
        <v>28</v>
      </c>
      <c r="K79" s="55">
        <f t="shared" si="70"/>
        <v>5</v>
      </c>
      <c r="L79" s="79">
        <f t="shared" si="71"/>
        <v>1.0009622</v>
      </c>
      <c r="M79" s="82">
        <v>1</v>
      </c>
      <c r="N79" s="82">
        <f t="shared" si="72"/>
        <v>1</v>
      </c>
      <c r="O79" s="79">
        <f t="shared" si="73"/>
        <v>1.0009622</v>
      </c>
      <c r="P79" s="79">
        <f t="shared" si="74"/>
        <v>1003.61989069</v>
      </c>
      <c r="Q79" s="83">
        <f t="shared" si="91"/>
        <v>0</v>
      </c>
      <c r="R79" s="85">
        <f t="shared" si="92"/>
        <v>0</v>
      </c>
      <c r="S79" s="79">
        <f t="shared" si="75"/>
        <v>0</v>
      </c>
      <c r="T79" s="85">
        <f t="shared" si="97"/>
        <v>9.5000000000000001E-2</v>
      </c>
      <c r="U79" s="82">
        <f t="shared" si="93"/>
        <v>1.0013514240000001</v>
      </c>
      <c r="V79" s="79">
        <f t="shared" si="94"/>
        <v>1.3563160000000001</v>
      </c>
      <c r="W79" s="79">
        <f t="shared" si="95"/>
        <v>0</v>
      </c>
      <c r="X79" s="157" t="str">
        <f t="shared" si="98"/>
        <v>A+J=</v>
      </c>
      <c r="Y79" s="81">
        <f t="shared" si="99"/>
        <v>44640</v>
      </c>
      <c r="Z79" s="4"/>
      <c r="AA79" s="57">
        <f t="shared" ref="AA79:AA92" si="101">AA78+1</f>
        <v>66</v>
      </c>
      <c r="AB79" s="62">
        <f t="shared" si="83"/>
        <v>46558</v>
      </c>
      <c r="AC79" s="58">
        <f t="shared" si="84"/>
        <v>166.7771036200001</v>
      </c>
      <c r="AD79" s="63">
        <f t="shared" si="85"/>
        <v>31</v>
      </c>
      <c r="AE79" s="75">
        <f t="shared" si="86"/>
        <v>1.3634850599999999</v>
      </c>
      <c r="AF79" s="76">
        <f t="shared" si="87"/>
        <v>12.82889744</v>
      </c>
      <c r="AG79" s="61">
        <v>7.1428000000000005E-2</v>
      </c>
      <c r="AH79" s="58">
        <f t="shared" si="88"/>
        <v>14.192382500000001</v>
      </c>
      <c r="AI79" s="57">
        <f t="shared" si="100"/>
        <v>66</v>
      </c>
      <c r="AJ79" s="156" t="s">
        <v>60</v>
      </c>
      <c r="AK79" s="62">
        <f t="shared" si="89"/>
        <v>46588</v>
      </c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0"/>
      <c r="DI79" s="10"/>
      <c r="DJ79" s="19"/>
      <c r="DK79" s="10"/>
      <c r="DL79" s="11"/>
      <c r="DM79" s="21"/>
    </row>
    <row r="80" spans="1:117" ht="12.75" x14ac:dyDescent="0.25">
      <c r="A80" s="78">
        <f t="shared" si="96"/>
        <v>44618</v>
      </c>
      <c r="B80" s="79">
        <f t="shared" si="90"/>
        <v>1005.4410642600001</v>
      </c>
      <c r="C80" s="79">
        <f t="shared" si="65"/>
        <v>1002.65513592</v>
      </c>
      <c r="D80" s="77">
        <f t="shared" si="66"/>
        <v>6120.04</v>
      </c>
      <c r="E80" s="54">
        <f>IF(K80=1,VLOOKUP(A79,[1]Plan1!$JH$192:$JI$400,2),E79)</f>
        <v>6153.09</v>
      </c>
      <c r="F80" s="56">
        <f t="shared" si="67"/>
        <v>44582</v>
      </c>
      <c r="G80" s="80">
        <f t="shared" si="68"/>
        <v>5.4002915013626751E-3</v>
      </c>
      <c r="H80" s="81">
        <f>IF(DAY(A80)=H$11,VLOOKUP(A80,AF$120:AK$452,4),H79)</f>
        <v>44640</v>
      </c>
      <c r="I80" s="81">
        <f t="shared" si="69"/>
        <v>44640</v>
      </c>
      <c r="J80" s="55">
        <f t="shared" si="63"/>
        <v>28</v>
      </c>
      <c r="K80" s="55">
        <f t="shared" si="70"/>
        <v>6</v>
      </c>
      <c r="L80" s="79">
        <f t="shared" si="71"/>
        <v>1.00115475</v>
      </c>
      <c r="M80" s="82">
        <v>1</v>
      </c>
      <c r="N80" s="82">
        <f t="shared" si="72"/>
        <v>1</v>
      </c>
      <c r="O80" s="79">
        <f t="shared" si="73"/>
        <v>1.00115475</v>
      </c>
      <c r="P80" s="79">
        <f t="shared" si="74"/>
        <v>1003.8129519300001</v>
      </c>
      <c r="Q80" s="83">
        <f t="shared" si="91"/>
        <v>0</v>
      </c>
      <c r="R80" s="85">
        <f t="shared" si="92"/>
        <v>0</v>
      </c>
      <c r="S80" s="79">
        <f t="shared" si="75"/>
        <v>0</v>
      </c>
      <c r="T80" s="85">
        <f t="shared" si="97"/>
        <v>9.5000000000000001E-2</v>
      </c>
      <c r="U80" s="82">
        <f t="shared" si="93"/>
        <v>1.0016219280000001</v>
      </c>
      <c r="V80" s="79">
        <f t="shared" si="94"/>
        <v>1.62811233</v>
      </c>
      <c r="W80" s="79">
        <f t="shared" si="95"/>
        <v>0</v>
      </c>
      <c r="X80" s="157" t="str">
        <f t="shared" si="98"/>
        <v>A+J=</v>
      </c>
      <c r="Y80" s="81">
        <f t="shared" si="99"/>
        <v>44640</v>
      </c>
      <c r="Z80" s="4"/>
      <c r="AA80" s="57">
        <f t="shared" si="101"/>
        <v>67</v>
      </c>
      <c r="AB80" s="62">
        <f t="shared" si="83"/>
        <v>46588</v>
      </c>
      <c r="AC80" s="58">
        <f t="shared" si="84"/>
        <v>153.94810848000012</v>
      </c>
      <c r="AD80" s="63">
        <f t="shared" si="85"/>
        <v>30</v>
      </c>
      <c r="AE80" s="75">
        <f t="shared" si="86"/>
        <v>1.26609405</v>
      </c>
      <c r="AF80" s="76">
        <f t="shared" si="87"/>
        <v>12.82899514</v>
      </c>
      <c r="AG80" s="61">
        <v>7.6923000000000005E-2</v>
      </c>
      <c r="AH80" s="58">
        <f t="shared" si="88"/>
        <v>14.095089189999999</v>
      </c>
      <c r="AI80" s="57">
        <f t="shared" si="100"/>
        <v>67</v>
      </c>
      <c r="AJ80" s="156" t="s">
        <v>60</v>
      </c>
      <c r="AK80" s="62">
        <f t="shared" si="89"/>
        <v>46619</v>
      </c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0"/>
      <c r="DI80" s="10"/>
      <c r="DJ80" s="19"/>
      <c r="DK80" s="10"/>
      <c r="DL80" s="11"/>
      <c r="DM80" s="10"/>
    </row>
    <row r="81" spans="1:117" ht="12.75" x14ac:dyDescent="0.25">
      <c r="A81" s="78">
        <f t="shared" si="96"/>
        <v>44619</v>
      </c>
      <c r="B81" s="79">
        <f t="shared" si="90"/>
        <v>1005.90613876</v>
      </c>
      <c r="C81" s="79">
        <f t="shared" si="65"/>
        <v>1002.65513592</v>
      </c>
      <c r="D81" s="77">
        <f t="shared" si="66"/>
        <v>6120.04</v>
      </c>
      <c r="E81" s="54">
        <f>IF(K81=1,VLOOKUP(A80,[1]Plan1!$JH$192:$JI$400,2),E80)</f>
        <v>6153.09</v>
      </c>
      <c r="F81" s="56">
        <f t="shared" si="67"/>
        <v>44582</v>
      </c>
      <c r="G81" s="80">
        <f t="shared" si="68"/>
        <v>5.4002915013626751E-3</v>
      </c>
      <c r="H81" s="81">
        <f>IF(DAY(A81)=H$11,VLOOKUP(A81,AF$120:AK$452,4),H80)</f>
        <v>44640</v>
      </c>
      <c r="I81" s="81">
        <f t="shared" si="69"/>
        <v>44640</v>
      </c>
      <c r="J81" s="55">
        <f t="shared" si="63"/>
        <v>28</v>
      </c>
      <c r="K81" s="55">
        <f t="shared" si="70"/>
        <v>7</v>
      </c>
      <c r="L81" s="79">
        <f t="shared" si="71"/>
        <v>1.0013473399999999</v>
      </c>
      <c r="M81" s="82">
        <v>1</v>
      </c>
      <c r="N81" s="82">
        <f t="shared" si="72"/>
        <v>1</v>
      </c>
      <c r="O81" s="79">
        <f t="shared" si="73"/>
        <v>1.0013473399999999</v>
      </c>
      <c r="P81" s="79">
        <f t="shared" si="74"/>
        <v>1004.00605329</v>
      </c>
      <c r="Q81" s="83">
        <f t="shared" si="91"/>
        <v>0</v>
      </c>
      <c r="R81" s="85">
        <f t="shared" si="92"/>
        <v>0</v>
      </c>
      <c r="S81" s="79">
        <f t="shared" si="75"/>
        <v>0</v>
      </c>
      <c r="T81" s="85">
        <f t="shared" si="97"/>
        <v>9.5000000000000001E-2</v>
      </c>
      <c r="U81" s="82">
        <f t="shared" si="93"/>
        <v>1.001892504</v>
      </c>
      <c r="V81" s="79">
        <f t="shared" si="94"/>
        <v>1.9000854700000001</v>
      </c>
      <c r="W81" s="79">
        <f t="shared" si="95"/>
        <v>0</v>
      </c>
      <c r="X81" s="157" t="str">
        <f t="shared" si="98"/>
        <v>A+J=</v>
      </c>
      <c r="Y81" s="81">
        <f t="shared" si="99"/>
        <v>44640</v>
      </c>
      <c r="Z81" s="4"/>
      <c r="AA81" s="57">
        <f t="shared" si="101"/>
        <v>68</v>
      </c>
      <c r="AB81" s="62">
        <f t="shared" si="83"/>
        <v>46619</v>
      </c>
      <c r="AC81" s="58">
        <f t="shared" si="84"/>
        <v>141.11915076000011</v>
      </c>
      <c r="AD81" s="63">
        <f t="shared" si="85"/>
        <v>31</v>
      </c>
      <c r="AE81" s="75">
        <f t="shared" si="86"/>
        <v>1.1687022899999999</v>
      </c>
      <c r="AF81" s="76">
        <f t="shared" si="87"/>
        <v>12.82895772</v>
      </c>
      <c r="AG81" s="61">
        <v>8.3333000000000004E-2</v>
      </c>
      <c r="AH81" s="58">
        <f t="shared" si="88"/>
        <v>13.997660010000001</v>
      </c>
      <c r="AI81" s="57">
        <f t="shared" si="100"/>
        <v>68</v>
      </c>
      <c r="AJ81" s="156" t="s">
        <v>60</v>
      </c>
      <c r="AK81" s="62">
        <f t="shared" si="89"/>
        <v>46650</v>
      </c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0"/>
      <c r="DI81" s="10"/>
      <c r="DJ81" s="19"/>
      <c r="DK81" s="10"/>
      <c r="DL81" s="11"/>
      <c r="DM81" s="10"/>
    </row>
    <row r="82" spans="1:117" ht="12.75" x14ac:dyDescent="0.25">
      <c r="A82" s="78">
        <f t="shared" si="96"/>
        <v>44620</v>
      </c>
      <c r="B82" s="79">
        <f t="shared" si="90"/>
        <v>1006.3714322400001</v>
      </c>
      <c r="C82" s="79">
        <f t="shared" si="65"/>
        <v>1002.65513592</v>
      </c>
      <c r="D82" s="77">
        <f t="shared" si="66"/>
        <v>6120.04</v>
      </c>
      <c r="E82" s="54">
        <f>IF(K82=1,VLOOKUP(A81,[1]Plan1!$JH$192:$JI$400,2),E81)</f>
        <v>6153.09</v>
      </c>
      <c r="F82" s="56">
        <f t="shared" si="67"/>
        <v>44582</v>
      </c>
      <c r="G82" s="80">
        <f t="shared" si="68"/>
        <v>5.4002915013626751E-3</v>
      </c>
      <c r="H82" s="81">
        <f>IF(DAY(A82)=H$11,VLOOKUP(A82,AF$120:AK$452,4),H81)</f>
        <v>44640</v>
      </c>
      <c r="I82" s="81">
        <f t="shared" si="69"/>
        <v>44640</v>
      </c>
      <c r="J82" s="55">
        <f t="shared" si="63"/>
        <v>28</v>
      </c>
      <c r="K82" s="55">
        <f t="shared" si="70"/>
        <v>8</v>
      </c>
      <c r="L82" s="79">
        <f t="shared" si="71"/>
        <v>1.0015399700000001</v>
      </c>
      <c r="M82" s="82">
        <v>1</v>
      </c>
      <c r="N82" s="82">
        <f t="shared" si="72"/>
        <v>1</v>
      </c>
      <c r="O82" s="79">
        <f t="shared" si="73"/>
        <v>1.0015399700000001</v>
      </c>
      <c r="P82" s="79">
        <f t="shared" si="74"/>
        <v>1004.1991947400001</v>
      </c>
      <c r="Q82" s="83">
        <f t="shared" si="91"/>
        <v>0</v>
      </c>
      <c r="R82" s="85">
        <f t="shared" si="92"/>
        <v>0</v>
      </c>
      <c r="S82" s="79">
        <f t="shared" si="75"/>
        <v>0</v>
      </c>
      <c r="T82" s="85">
        <f t="shared" si="97"/>
        <v>9.5000000000000001E-2</v>
      </c>
      <c r="U82" s="82">
        <f t="shared" si="93"/>
        <v>1.002163154</v>
      </c>
      <c r="V82" s="79">
        <f t="shared" si="94"/>
        <v>2.1722375</v>
      </c>
      <c r="W82" s="79">
        <f t="shared" si="95"/>
        <v>0</v>
      </c>
      <c r="X82" s="157" t="str">
        <f t="shared" si="98"/>
        <v>A+J=</v>
      </c>
      <c r="Y82" s="81">
        <f t="shared" si="99"/>
        <v>44640</v>
      </c>
      <c r="Z82" s="4"/>
      <c r="AA82" s="57">
        <f t="shared" si="101"/>
        <v>69</v>
      </c>
      <c r="AB82" s="62">
        <f t="shared" si="83"/>
        <v>46650</v>
      </c>
      <c r="AC82" s="58">
        <f t="shared" si="84"/>
        <v>128.29014989000012</v>
      </c>
      <c r="AD82" s="63">
        <f t="shared" si="85"/>
        <v>31</v>
      </c>
      <c r="AE82" s="75">
        <f t="shared" si="86"/>
        <v>1.07131083</v>
      </c>
      <c r="AF82" s="76">
        <f t="shared" si="87"/>
        <v>12.82900087</v>
      </c>
      <c r="AG82" s="61">
        <v>9.0909000000000004E-2</v>
      </c>
      <c r="AH82" s="58">
        <f t="shared" si="88"/>
        <v>13.9003117</v>
      </c>
      <c r="AI82" s="57">
        <f t="shared" si="100"/>
        <v>69</v>
      </c>
      <c r="AJ82" s="156" t="s">
        <v>60</v>
      </c>
      <c r="AK82" s="62">
        <f t="shared" si="89"/>
        <v>46680</v>
      </c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0"/>
      <c r="DI82" s="10"/>
      <c r="DJ82" s="19"/>
      <c r="DK82" s="10"/>
      <c r="DL82" s="11"/>
      <c r="DM82" s="10"/>
    </row>
    <row r="83" spans="1:117" ht="12.75" x14ac:dyDescent="0.25">
      <c r="A83" s="78">
        <f t="shared" si="96"/>
        <v>44621</v>
      </c>
      <c r="B83" s="79">
        <f t="shared" si="90"/>
        <v>1006.8369347600001</v>
      </c>
      <c r="C83" s="79">
        <f t="shared" si="65"/>
        <v>1002.65513592</v>
      </c>
      <c r="D83" s="77">
        <f t="shared" si="66"/>
        <v>6120.04</v>
      </c>
      <c r="E83" s="54">
        <f>IF(K83=1,VLOOKUP(A82,[1]Plan1!$JH$192:$JI$400,2),E82)</f>
        <v>6153.09</v>
      </c>
      <c r="F83" s="56">
        <f t="shared" si="67"/>
        <v>44582</v>
      </c>
      <c r="G83" s="80">
        <f t="shared" si="68"/>
        <v>5.4002915013626751E-3</v>
      </c>
      <c r="H83" s="81">
        <f>IF(DAY(A83)=H$11,VLOOKUP(A83,AF$120:AK$452,4),H82)</f>
        <v>44640</v>
      </c>
      <c r="I83" s="81">
        <f t="shared" si="69"/>
        <v>44640</v>
      </c>
      <c r="J83" s="55">
        <f t="shared" si="63"/>
        <v>28</v>
      </c>
      <c r="K83" s="55">
        <f t="shared" si="70"/>
        <v>9</v>
      </c>
      <c r="L83" s="79">
        <f t="shared" si="71"/>
        <v>1.00173263</v>
      </c>
      <c r="M83" s="82">
        <v>1</v>
      </c>
      <c r="N83" s="82">
        <f t="shared" si="72"/>
        <v>1</v>
      </c>
      <c r="O83" s="79">
        <f t="shared" si="73"/>
        <v>1.00173263</v>
      </c>
      <c r="P83" s="79">
        <f t="shared" si="74"/>
        <v>1004.39236628</v>
      </c>
      <c r="Q83" s="83">
        <f t="shared" si="91"/>
        <v>0</v>
      </c>
      <c r="R83" s="85">
        <f t="shared" si="92"/>
        <v>0</v>
      </c>
      <c r="S83" s="79">
        <f t="shared" si="75"/>
        <v>0</v>
      </c>
      <c r="T83" s="85">
        <f t="shared" si="97"/>
        <v>9.5000000000000001E-2</v>
      </c>
      <c r="U83" s="82">
        <f t="shared" si="93"/>
        <v>1.0024338779999999</v>
      </c>
      <c r="V83" s="79">
        <f t="shared" si="94"/>
        <v>2.44456848</v>
      </c>
      <c r="W83" s="79">
        <f t="shared" si="95"/>
        <v>0</v>
      </c>
      <c r="X83" s="157" t="str">
        <f t="shared" si="98"/>
        <v>A+J=</v>
      </c>
      <c r="Y83" s="81">
        <f t="shared" si="99"/>
        <v>44640</v>
      </c>
      <c r="Z83" s="4"/>
      <c r="AA83" s="57">
        <f t="shared" si="101"/>
        <v>70</v>
      </c>
      <c r="AB83" s="62">
        <f t="shared" si="83"/>
        <v>46680</v>
      </c>
      <c r="AC83" s="58">
        <f t="shared" si="84"/>
        <v>115.46113491000013</v>
      </c>
      <c r="AD83" s="63">
        <f t="shared" si="85"/>
        <v>30</v>
      </c>
      <c r="AE83" s="75">
        <f t="shared" si="86"/>
        <v>0.97391903000000002</v>
      </c>
      <c r="AF83" s="76">
        <f t="shared" si="87"/>
        <v>12.82901498</v>
      </c>
      <c r="AG83" s="61">
        <v>0.1</v>
      </c>
      <c r="AH83" s="58">
        <f t="shared" si="88"/>
        <v>13.80293401</v>
      </c>
      <c r="AI83" s="57">
        <f t="shared" si="100"/>
        <v>70</v>
      </c>
      <c r="AJ83" s="156" t="s">
        <v>60</v>
      </c>
      <c r="AK83" s="62">
        <f t="shared" si="89"/>
        <v>46711</v>
      </c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0"/>
      <c r="DI83" s="10"/>
      <c r="DJ83" s="19"/>
      <c r="DK83" s="10"/>
      <c r="DL83" s="11"/>
      <c r="DM83" s="10"/>
    </row>
    <row r="84" spans="1:117" ht="12.75" x14ac:dyDescent="0.25">
      <c r="A84" s="78">
        <f t="shared" si="96"/>
        <v>44622</v>
      </c>
      <c r="B84" s="79">
        <f t="shared" si="90"/>
        <v>1007.30265442</v>
      </c>
      <c r="C84" s="79">
        <f t="shared" si="65"/>
        <v>1002.65513592</v>
      </c>
      <c r="D84" s="77">
        <f t="shared" si="66"/>
        <v>6120.04</v>
      </c>
      <c r="E84" s="54">
        <f>IF(K84=1,VLOOKUP(A83,[1]Plan1!$JH$192:$JI$400,2),E83)</f>
        <v>6153.09</v>
      </c>
      <c r="F84" s="56">
        <f t="shared" si="67"/>
        <v>44582</v>
      </c>
      <c r="G84" s="80">
        <f t="shared" si="68"/>
        <v>5.4002915013626751E-3</v>
      </c>
      <c r="H84" s="81">
        <f>IF(DAY(A84)=H$11,VLOOKUP(A84,AF$120:AK$452,4),H83)</f>
        <v>44640</v>
      </c>
      <c r="I84" s="81">
        <f t="shared" si="69"/>
        <v>44640</v>
      </c>
      <c r="J84" s="55">
        <f t="shared" si="63"/>
        <v>28</v>
      </c>
      <c r="K84" s="55">
        <f t="shared" si="70"/>
        <v>10</v>
      </c>
      <c r="L84" s="79">
        <f t="shared" si="71"/>
        <v>1.0019253299999999</v>
      </c>
      <c r="M84" s="82">
        <v>1</v>
      </c>
      <c r="N84" s="82">
        <f t="shared" si="72"/>
        <v>1</v>
      </c>
      <c r="O84" s="79">
        <f t="shared" si="73"/>
        <v>1.0019253299999999</v>
      </c>
      <c r="P84" s="79">
        <f t="shared" si="74"/>
        <v>1004.58557793</v>
      </c>
      <c r="Q84" s="83">
        <f t="shared" si="91"/>
        <v>0</v>
      </c>
      <c r="R84" s="85">
        <f t="shared" si="92"/>
        <v>0</v>
      </c>
      <c r="S84" s="79">
        <f t="shared" si="75"/>
        <v>0</v>
      </c>
      <c r="T84" s="85">
        <f t="shared" si="97"/>
        <v>9.5000000000000001E-2</v>
      </c>
      <c r="U84" s="82">
        <f t="shared" si="93"/>
        <v>1.0027046740000001</v>
      </c>
      <c r="V84" s="79">
        <f t="shared" si="94"/>
        <v>2.7170764900000002</v>
      </c>
      <c r="W84" s="79">
        <f t="shared" si="95"/>
        <v>0</v>
      </c>
      <c r="X84" s="157" t="str">
        <f t="shared" si="98"/>
        <v>A+J=</v>
      </c>
      <c r="Y84" s="81">
        <f t="shared" si="99"/>
        <v>44640</v>
      </c>
      <c r="Z84" s="4"/>
      <c r="AA84" s="57">
        <f t="shared" si="101"/>
        <v>71</v>
      </c>
      <c r="AB84" s="62">
        <f t="shared" si="83"/>
        <v>46711</v>
      </c>
      <c r="AC84" s="58">
        <f t="shared" si="84"/>
        <v>102.63213275000012</v>
      </c>
      <c r="AD84" s="63">
        <f t="shared" si="85"/>
        <v>31</v>
      </c>
      <c r="AE84" s="75">
        <f t="shared" si="86"/>
        <v>0.87652713000000004</v>
      </c>
      <c r="AF84" s="76">
        <f t="shared" si="87"/>
        <v>12.82900216</v>
      </c>
      <c r="AG84" s="61">
        <v>0.111111</v>
      </c>
      <c r="AH84" s="58">
        <f t="shared" si="88"/>
        <v>13.705529289999999</v>
      </c>
      <c r="AI84" s="57">
        <f t="shared" si="100"/>
        <v>71</v>
      </c>
      <c r="AJ84" s="156" t="s">
        <v>60</v>
      </c>
      <c r="AK84" s="62">
        <f t="shared" si="89"/>
        <v>46741</v>
      </c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0"/>
      <c r="DI84" s="10"/>
      <c r="DJ84" s="19"/>
      <c r="DK84" s="10"/>
      <c r="DL84" s="11"/>
      <c r="DM84" s="10"/>
    </row>
    <row r="85" spans="1:117" ht="12.75" x14ac:dyDescent="0.25">
      <c r="A85" s="78">
        <f t="shared" si="96"/>
        <v>44623</v>
      </c>
      <c r="B85" s="79">
        <f t="shared" si="90"/>
        <v>1007.7685922899999</v>
      </c>
      <c r="C85" s="79">
        <f t="shared" si="65"/>
        <v>1002.65513592</v>
      </c>
      <c r="D85" s="77">
        <f t="shared" si="66"/>
        <v>6120.04</v>
      </c>
      <c r="E85" s="54">
        <f>IF(K85=1,VLOOKUP(A84,[1]Plan1!$JH$192:$JI$400,2),E84)</f>
        <v>6153.09</v>
      </c>
      <c r="F85" s="56">
        <f t="shared" si="67"/>
        <v>44582</v>
      </c>
      <c r="G85" s="80">
        <f t="shared" si="68"/>
        <v>5.4002915013626751E-3</v>
      </c>
      <c r="H85" s="81">
        <f>IF(DAY(A85)=H$11,VLOOKUP(A85,AF$120:AK$452,4),H84)</f>
        <v>44640</v>
      </c>
      <c r="I85" s="81">
        <f t="shared" si="69"/>
        <v>44640</v>
      </c>
      <c r="J85" s="55">
        <f t="shared" si="63"/>
        <v>28</v>
      </c>
      <c r="K85" s="55">
        <f t="shared" si="70"/>
        <v>11</v>
      </c>
      <c r="L85" s="79">
        <f t="shared" si="71"/>
        <v>1.0021180700000001</v>
      </c>
      <c r="M85" s="82">
        <v>1</v>
      </c>
      <c r="N85" s="82">
        <f t="shared" si="72"/>
        <v>1</v>
      </c>
      <c r="O85" s="79">
        <f t="shared" si="73"/>
        <v>1.0021180700000001</v>
      </c>
      <c r="P85" s="79">
        <f t="shared" si="74"/>
        <v>1004.7788296799999</v>
      </c>
      <c r="Q85" s="83">
        <f t="shared" si="91"/>
        <v>0</v>
      </c>
      <c r="R85" s="85">
        <f t="shared" si="92"/>
        <v>0</v>
      </c>
      <c r="S85" s="79">
        <f t="shared" si="75"/>
        <v>0</v>
      </c>
      <c r="T85" s="85">
        <f t="shared" si="97"/>
        <v>9.5000000000000001E-2</v>
      </c>
      <c r="U85" s="82">
        <f t="shared" si="93"/>
        <v>1.002975543</v>
      </c>
      <c r="V85" s="79">
        <f t="shared" si="94"/>
        <v>2.9897626100000001</v>
      </c>
      <c r="W85" s="79">
        <f t="shared" si="95"/>
        <v>0</v>
      </c>
      <c r="X85" s="157" t="str">
        <f t="shared" si="98"/>
        <v>A+J=</v>
      </c>
      <c r="Y85" s="81">
        <f t="shared" si="99"/>
        <v>44640</v>
      </c>
      <c r="Z85" s="4"/>
      <c r="AA85" s="57">
        <f t="shared" si="101"/>
        <v>72</v>
      </c>
      <c r="AB85" s="62">
        <f t="shared" si="83"/>
        <v>46741</v>
      </c>
      <c r="AC85" s="58">
        <f t="shared" si="84"/>
        <v>89.80311616000013</v>
      </c>
      <c r="AD85" s="63">
        <f t="shared" si="85"/>
        <v>30</v>
      </c>
      <c r="AE85" s="75">
        <f t="shared" si="86"/>
        <v>0.77913531999999996</v>
      </c>
      <c r="AF85" s="76">
        <f t="shared" si="87"/>
        <v>12.82901659</v>
      </c>
      <c r="AG85" s="61">
        <v>0.125</v>
      </c>
      <c r="AH85" s="58">
        <f t="shared" si="88"/>
        <v>13.60815191</v>
      </c>
      <c r="AI85" s="57">
        <f t="shared" si="100"/>
        <v>72</v>
      </c>
      <c r="AJ85" s="156" t="s">
        <v>60</v>
      </c>
      <c r="AK85" s="62">
        <f t="shared" si="89"/>
        <v>46772</v>
      </c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0"/>
      <c r="DI85" s="10"/>
      <c r="DJ85" s="19"/>
      <c r="DK85" s="10"/>
      <c r="DL85" s="11"/>
      <c r="DM85" s="10"/>
    </row>
    <row r="86" spans="1:117" ht="12.75" x14ac:dyDescent="0.25">
      <c r="A86" s="78">
        <f t="shared" si="96"/>
        <v>44624</v>
      </c>
      <c r="B86" s="79">
        <f t="shared" si="90"/>
        <v>1008.2347394</v>
      </c>
      <c r="C86" s="79">
        <f t="shared" si="65"/>
        <v>1002.65513592</v>
      </c>
      <c r="D86" s="77">
        <f t="shared" si="66"/>
        <v>6120.04</v>
      </c>
      <c r="E86" s="54">
        <f>IF(K86=1,VLOOKUP(A85,[1]Plan1!$JH$192:$JI$400,2),E85)</f>
        <v>6153.09</v>
      </c>
      <c r="F86" s="56">
        <f t="shared" si="67"/>
        <v>44582</v>
      </c>
      <c r="G86" s="80">
        <f t="shared" si="68"/>
        <v>5.4002915013626751E-3</v>
      </c>
      <c r="H86" s="81">
        <f>IF(DAY(A86)=H$11,VLOOKUP(A86,AF$120:AK$452,4),H85)</f>
        <v>44640</v>
      </c>
      <c r="I86" s="81">
        <f t="shared" si="69"/>
        <v>44640</v>
      </c>
      <c r="J86" s="55">
        <f t="shared" si="63"/>
        <v>28</v>
      </c>
      <c r="K86" s="55">
        <f t="shared" si="70"/>
        <v>12</v>
      </c>
      <c r="L86" s="79">
        <f t="shared" si="71"/>
        <v>1.00231084</v>
      </c>
      <c r="M86" s="82">
        <v>1</v>
      </c>
      <c r="N86" s="82">
        <f t="shared" si="72"/>
        <v>1</v>
      </c>
      <c r="O86" s="79">
        <f t="shared" si="73"/>
        <v>1.00231084</v>
      </c>
      <c r="P86" s="79">
        <f t="shared" si="74"/>
        <v>1004.97211151</v>
      </c>
      <c r="Q86" s="83">
        <f t="shared" si="91"/>
        <v>0</v>
      </c>
      <c r="R86" s="85">
        <f t="shared" si="92"/>
        <v>0</v>
      </c>
      <c r="S86" s="79">
        <f t="shared" si="75"/>
        <v>0</v>
      </c>
      <c r="T86" s="85">
        <f t="shared" si="97"/>
        <v>9.5000000000000001E-2</v>
      </c>
      <c r="U86" s="82">
        <f t="shared" si="93"/>
        <v>1.0032464860000001</v>
      </c>
      <c r="V86" s="79">
        <f t="shared" si="94"/>
        <v>3.2626278900000001</v>
      </c>
      <c r="W86" s="79">
        <f t="shared" si="95"/>
        <v>0</v>
      </c>
      <c r="X86" s="157" t="str">
        <f t="shared" si="98"/>
        <v>A+J=</v>
      </c>
      <c r="Y86" s="81">
        <f t="shared" si="99"/>
        <v>44640</v>
      </c>
      <c r="Z86" s="4"/>
      <c r="AA86" s="57">
        <f t="shared" si="101"/>
        <v>73</v>
      </c>
      <c r="AB86" s="62">
        <f t="shared" si="83"/>
        <v>46772</v>
      </c>
      <c r="AC86" s="58">
        <f t="shared" si="84"/>
        <v>76.974112400000124</v>
      </c>
      <c r="AD86" s="63">
        <f t="shared" si="85"/>
        <v>31</v>
      </c>
      <c r="AE86" s="75">
        <f t="shared" si="86"/>
        <v>0.6817434</v>
      </c>
      <c r="AF86" s="76">
        <f t="shared" si="87"/>
        <v>12.829003760000001</v>
      </c>
      <c r="AG86" s="61">
        <v>0.14285700000000001</v>
      </c>
      <c r="AH86" s="58">
        <f t="shared" si="88"/>
        <v>13.510747160000001</v>
      </c>
      <c r="AI86" s="57">
        <f t="shared" si="100"/>
        <v>73</v>
      </c>
      <c r="AJ86" s="156" t="s">
        <v>60</v>
      </c>
      <c r="AK86" s="62">
        <f t="shared" si="89"/>
        <v>46803</v>
      </c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0"/>
      <c r="DI86" s="10"/>
      <c r="DJ86" s="19"/>
      <c r="DK86" s="10"/>
      <c r="DL86" s="11"/>
      <c r="DM86" s="10"/>
    </row>
    <row r="87" spans="1:117" ht="12.75" x14ac:dyDescent="0.25">
      <c r="A87" s="78">
        <f t="shared" si="96"/>
        <v>44625</v>
      </c>
      <c r="B87" s="79">
        <f t="shared" si="90"/>
        <v>1008.70111392</v>
      </c>
      <c r="C87" s="79">
        <f t="shared" si="65"/>
        <v>1002.65513592</v>
      </c>
      <c r="D87" s="77">
        <f t="shared" si="66"/>
        <v>6120.04</v>
      </c>
      <c r="E87" s="54">
        <f>IF(K87=1,VLOOKUP(A86,[1]Plan1!$JH$192:$JI$400,2),E86)</f>
        <v>6153.09</v>
      </c>
      <c r="F87" s="56">
        <f t="shared" si="67"/>
        <v>44582</v>
      </c>
      <c r="G87" s="80">
        <f t="shared" si="68"/>
        <v>5.4002915013626751E-3</v>
      </c>
      <c r="H87" s="81">
        <f>IF(DAY(A87)=H$11,VLOOKUP(A87,AF$120:AK$452,4),H86)</f>
        <v>44640</v>
      </c>
      <c r="I87" s="81">
        <f t="shared" si="69"/>
        <v>44640</v>
      </c>
      <c r="J87" s="55">
        <f t="shared" si="63"/>
        <v>28</v>
      </c>
      <c r="K87" s="55">
        <f t="shared" si="70"/>
        <v>13</v>
      </c>
      <c r="L87" s="79">
        <f t="shared" si="71"/>
        <v>1.0025036599999999</v>
      </c>
      <c r="M87" s="82">
        <v>1</v>
      </c>
      <c r="N87" s="82">
        <f t="shared" si="72"/>
        <v>1</v>
      </c>
      <c r="O87" s="79">
        <f t="shared" si="73"/>
        <v>1.0025036599999999</v>
      </c>
      <c r="P87" s="79">
        <f t="shared" si="74"/>
        <v>1005.16544347</v>
      </c>
      <c r="Q87" s="83">
        <f t="shared" si="91"/>
        <v>0</v>
      </c>
      <c r="R87" s="85">
        <f t="shared" si="92"/>
        <v>0</v>
      </c>
      <c r="S87" s="79">
        <f t="shared" si="75"/>
        <v>0</v>
      </c>
      <c r="T87" s="85">
        <f t="shared" si="97"/>
        <v>9.5000000000000001E-2</v>
      </c>
      <c r="U87" s="82">
        <f t="shared" si="93"/>
        <v>1.0035175009999999</v>
      </c>
      <c r="V87" s="79">
        <f t="shared" si="94"/>
        <v>3.53567045</v>
      </c>
      <c r="W87" s="79">
        <f t="shared" si="95"/>
        <v>0</v>
      </c>
      <c r="X87" s="157" t="str">
        <f t="shared" si="98"/>
        <v>A+J=</v>
      </c>
      <c r="Y87" s="81">
        <f t="shared" si="99"/>
        <v>44640</v>
      </c>
      <c r="Z87" s="4"/>
      <c r="AA87" s="57">
        <f t="shared" si="101"/>
        <v>74</v>
      </c>
      <c r="AB87" s="62">
        <f t="shared" si="83"/>
        <v>46803</v>
      </c>
      <c r="AC87" s="58">
        <f t="shared" si="84"/>
        <v>64.145144990000119</v>
      </c>
      <c r="AD87" s="63">
        <f t="shared" si="85"/>
        <v>31</v>
      </c>
      <c r="AE87" s="75">
        <f t="shared" si="86"/>
        <v>0.58435159000000003</v>
      </c>
      <c r="AF87" s="76">
        <f t="shared" si="87"/>
        <v>12.828967410000001</v>
      </c>
      <c r="AG87" s="61">
        <v>0.16666600000000001</v>
      </c>
      <c r="AH87" s="58">
        <f t="shared" si="88"/>
        <v>13.413319000000001</v>
      </c>
      <c r="AI87" s="57">
        <f t="shared" si="100"/>
        <v>74</v>
      </c>
      <c r="AJ87" s="156" t="s">
        <v>60</v>
      </c>
      <c r="AK87" s="62">
        <f t="shared" si="89"/>
        <v>46832</v>
      </c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0"/>
      <c r="DI87" s="10"/>
      <c r="DJ87" s="19"/>
      <c r="DK87" s="10"/>
      <c r="DL87" s="11"/>
      <c r="DM87" s="10"/>
    </row>
    <row r="88" spans="1:117" ht="12.75" x14ac:dyDescent="0.25">
      <c r="A88" s="78">
        <f t="shared" si="96"/>
        <v>44626</v>
      </c>
      <c r="B88" s="79">
        <f t="shared" si="90"/>
        <v>1009.1676978300001</v>
      </c>
      <c r="C88" s="79">
        <f t="shared" si="65"/>
        <v>1002.65513592</v>
      </c>
      <c r="D88" s="77">
        <f t="shared" si="66"/>
        <v>6120.04</v>
      </c>
      <c r="E88" s="54">
        <f>IF(K88=1,VLOOKUP(A87,[1]Plan1!$JH$192:$JI$400,2),E87)</f>
        <v>6153.09</v>
      </c>
      <c r="F88" s="56">
        <f t="shared" si="67"/>
        <v>44582</v>
      </c>
      <c r="G88" s="80">
        <f t="shared" si="68"/>
        <v>5.4002915013626751E-3</v>
      </c>
      <c r="H88" s="81">
        <f>IF(DAY(A88)=H$11,VLOOKUP(A88,AF$120:AK$452,4),H87)</f>
        <v>44640</v>
      </c>
      <c r="I88" s="81">
        <f t="shared" si="69"/>
        <v>44640</v>
      </c>
      <c r="J88" s="55">
        <f t="shared" si="63"/>
        <v>28</v>
      </c>
      <c r="K88" s="55">
        <f t="shared" si="70"/>
        <v>14</v>
      </c>
      <c r="L88" s="79">
        <f t="shared" si="71"/>
        <v>1.00269651</v>
      </c>
      <c r="M88" s="82">
        <v>1</v>
      </c>
      <c r="N88" s="82">
        <f t="shared" si="72"/>
        <v>1</v>
      </c>
      <c r="O88" s="79">
        <f t="shared" si="73"/>
        <v>1.00269651</v>
      </c>
      <c r="P88" s="79">
        <f t="shared" si="74"/>
        <v>1005.35880552</v>
      </c>
      <c r="Q88" s="83">
        <f t="shared" si="91"/>
        <v>0</v>
      </c>
      <c r="R88" s="85">
        <f t="shared" si="92"/>
        <v>0</v>
      </c>
      <c r="S88" s="79">
        <f t="shared" si="75"/>
        <v>0</v>
      </c>
      <c r="T88" s="85">
        <f t="shared" si="97"/>
        <v>9.5000000000000001E-2</v>
      </c>
      <c r="U88" s="82">
        <f t="shared" si="93"/>
        <v>1.0037885900000001</v>
      </c>
      <c r="V88" s="79">
        <f t="shared" si="94"/>
        <v>3.8088923100000001</v>
      </c>
      <c r="W88" s="79">
        <f t="shared" si="95"/>
        <v>0</v>
      </c>
      <c r="X88" s="157" t="str">
        <f t="shared" si="98"/>
        <v>A+J=</v>
      </c>
      <c r="Y88" s="81">
        <f t="shared" si="99"/>
        <v>44640</v>
      </c>
      <c r="Z88" s="4"/>
      <c r="AA88" s="57">
        <f t="shared" si="101"/>
        <v>75</v>
      </c>
      <c r="AB88" s="62">
        <f t="shared" si="83"/>
        <v>46832</v>
      </c>
      <c r="AC88" s="58">
        <f t="shared" si="84"/>
        <v>51.316116000000122</v>
      </c>
      <c r="AD88" s="63">
        <f t="shared" si="85"/>
        <v>29</v>
      </c>
      <c r="AE88" s="75">
        <f t="shared" si="86"/>
        <v>0.48696003999999998</v>
      </c>
      <c r="AF88" s="76">
        <f t="shared" si="87"/>
        <v>12.829028989999999</v>
      </c>
      <c r="AG88" s="61">
        <v>0.2</v>
      </c>
      <c r="AH88" s="58">
        <f t="shared" si="88"/>
        <v>13.315989029999999</v>
      </c>
      <c r="AI88" s="57">
        <f t="shared" si="100"/>
        <v>75</v>
      </c>
      <c r="AJ88" s="156" t="s">
        <v>60</v>
      </c>
      <c r="AK88" s="62">
        <f t="shared" si="89"/>
        <v>46863</v>
      </c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0"/>
      <c r="DI88" s="10"/>
      <c r="DJ88" s="19"/>
      <c r="DK88" s="10"/>
      <c r="DL88" s="11"/>
      <c r="DM88" s="10"/>
    </row>
    <row r="89" spans="1:117" ht="12.75" x14ac:dyDescent="0.25">
      <c r="A89" s="78">
        <f t="shared" si="96"/>
        <v>44627</v>
      </c>
      <c r="B89" s="79">
        <f t="shared" si="90"/>
        <v>1009.6344911900001</v>
      </c>
      <c r="C89" s="79">
        <f t="shared" si="65"/>
        <v>1002.65513592</v>
      </c>
      <c r="D89" s="77">
        <f t="shared" si="66"/>
        <v>6120.04</v>
      </c>
      <c r="E89" s="54">
        <f>IF(K89=1,VLOOKUP(A88,[1]Plan1!$JH$192:$JI$400,2),E88)</f>
        <v>6153.09</v>
      </c>
      <c r="F89" s="56">
        <f t="shared" si="67"/>
        <v>44582</v>
      </c>
      <c r="G89" s="80">
        <f t="shared" si="68"/>
        <v>5.4002915013626751E-3</v>
      </c>
      <c r="H89" s="81">
        <f>IF(DAY(A89)=H$11,VLOOKUP(A89,AF$120:AK$452,4),H88)</f>
        <v>44640</v>
      </c>
      <c r="I89" s="81">
        <f t="shared" si="69"/>
        <v>44640</v>
      </c>
      <c r="J89" s="55">
        <f t="shared" si="63"/>
        <v>28</v>
      </c>
      <c r="K89" s="55">
        <f t="shared" si="70"/>
        <v>15</v>
      </c>
      <c r="L89" s="79">
        <f t="shared" si="71"/>
        <v>1.00288939</v>
      </c>
      <c r="M89" s="82">
        <v>1</v>
      </c>
      <c r="N89" s="82">
        <f t="shared" si="72"/>
        <v>1</v>
      </c>
      <c r="O89" s="79">
        <f t="shared" si="73"/>
        <v>1.00288939</v>
      </c>
      <c r="P89" s="79">
        <f t="shared" si="74"/>
        <v>1005.55219764</v>
      </c>
      <c r="Q89" s="83">
        <f t="shared" si="91"/>
        <v>0</v>
      </c>
      <c r="R89" s="85">
        <f t="shared" si="92"/>
        <v>0</v>
      </c>
      <c r="S89" s="79">
        <f t="shared" si="75"/>
        <v>0</v>
      </c>
      <c r="T89" s="85">
        <f t="shared" si="97"/>
        <v>9.5000000000000001E-2</v>
      </c>
      <c r="U89" s="82">
        <f t="shared" si="93"/>
        <v>1.0040597529999999</v>
      </c>
      <c r="V89" s="79">
        <f t="shared" si="94"/>
        <v>4.0822935500000002</v>
      </c>
      <c r="W89" s="79">
        <f t="shared" si="95"/>
        <v>0</v>
      </c>
      <c r="X89" s="157" t="str">
        <f t="shared" si="98"/>
        <v>A+J=</v>
      </c>
      <c r="Y89" s="81">
        <f t="shared" si="99"/>
        <v>44640</v>
      </c>
      <c r="Z89" s="4"/>
      <c r="AA89" s="57">
        <f t="shared" si="101"/>
        <v>76</v>
      </c>
      <c r="AB89" s="62">
        <f t="shared" si="83"/>
        <v>46863</v>
      </c>
      <c r="AC89" s="58">
        <f t="shared" si="84"/>
        <v>38.487087000000123</v>
      </c>
      <c r="AD89" s="63">
        <f t="shared" si="85"/>
        <v>31</v>
      </c>
      <c r="AE89" s="75">
        <f t="shared" si="86"/>
        <v>0.38956803000000001</v>
      </c>
      <c r="AF89" s="76">
        <f t="shared" si="87"/>
        <v>12.829029</v>
      </c>
      <c r="AG89" s="61">
        <v>0.25</v>
      </c>
      <c r="AH89" s="58">
        <f t="shared" si="88"/>
        <v>13.21859703</v>
      </c>
      <c r="AI89" s="57">
        <f t="shared" si="100"/>
        <v>76</v>
      </c>
      <c r="AJ89" s="156" t="s">
        <v>60</v>
      </c>
      <c r="AK89" s="62">
        <f t="shared" si="89"/>
        <v>46893</v>
      </c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0"/>
      <c r="DI89" s="10"/>
      <c r="DJ89" s="19"/>
      <c r="DK89" s="10"/>
      <c r="DL89" s="11"/>
      <c r="DM89" s="10"/>
    </row>
    <row r="90" spans="1:117" ht="12.75" x14ac:dyDescent="0.25">
      <c r="A90" s="78">
        <f t="shared" si="96"/>
        <v>44628</v>
      </c>
      <c r="B90" s="79">
        <f t="shared" si="90"/>
        <v>1010.10150212</v>
      </c>
      <c r="C90" s="79">
        <f t="shared" si="65"/>
        <v>1002.65513592</v>
      </c>
      <c r="D90" s="77">
        <f t="shared" si="66"/>
        <v>6120.04</v>
      </c>
      <c r="E90" s="54">
        <f>IF(K90=1,VLOOKUP(A89,[1]Plan1!$JH$192:$JI$400,2),E89)</f>
        <v>6153.09</v>
      </c>
      <c r="F90" s="56">
        <f t="shared" si="67"/>
        <v>44582</v>
      </c>
      <c r="G90" s="80">
        <f t="shared" si="68"/>
        <v>5.4002915013626751E-3</v>
      </c>
      <c r="H90" s="81">
        <f>IF(DAY(A90)=H$11,VLOOKUP(A90,AF$120:AK$452,4),H89)</f>
        <v>44640</v>
      </c>
      <c r="I90" s="81">
        <f t="shared" si="69"/>
        <v>44640</v>
      </c>
      <c r="J90" s="55">
        <f t="shared" si="63"/>
        <v>28</v>
      </c>
      <c r="K90" s="55">
        <f t="shared" si="70"/>
        <v>16</v>
      </c>
      <c r="L90" s="79">
        <f t="shared" si="71"/>
        <v>1.0030823099999999</v>
      </c>
      <c r="M90" s="82">
        <v>1</v>
      </c>
      <c r="N90" s="82">
        <f t="shared" si="72"/>
        <v>1</v>
      </c>
      <c r="O90" s="79">
        <f t="shared" si="73"/>
        <v>1.0030823099999999</v>
      </c>
      <c r="P90" s="79">
        <f t="shared" si="74"/>
        <v>1005.74562987</v>
      </c>
      <c r="Q90" s="83">
        <f t="shared" si="91"/>
        <v>0</v>
      </c>
      <c r="R90" s="85">
        <f t="shared" si="92"/>
        <v>0</v>
      </c>
      <c r="S90" s="79">
        <f t="shared" si="75"/>
        <v>0</v>
      </c>
      <c r="T90" s="85">
        <f t="shared" si="97"/>
        <v>9.5000000000000001E-2</v>
      </c>
      <c r="U90" s="82">
        <f t="shared" si="93"/>
        <v>1.004330988</v>
      </c>
      <c r="V90" s="79">
        <f t="shared" si="94"/>
        <v>4.35587225</v>
      </c>
      <c r="W90" s="79">
        <f t="shared" si="95"/>
        <v>0</v>
      </c>
      <c r="X90" s="157" t="str">
        <f t="shared" si="98"/>
        <v>A+J=</v>
      </c>
      <c r="Y90" s="81">
        <f t="shared" si="99"/>
        <v>44640</v>
      </c>
      <c r="Z90" s="4"/>
      <c r="AA90" s="57">
        <f t="shared" si="101"/>
        <v>77</v>
      </c>
      <c r="AB90" s="62">
        <f t="shared" si="83"/>
        <v>46893</v>
      </c>
      <c r="AC90" s="58">
        <f t="shared" si="84"/>
        <v>25.658070830000124</v>
      </c>
      <c r="AD90" s="63">
        <f t="shared" si="85"/>
        <v>30</v>
      </c>
      <c r="AE90" s="75">
        <f t="shared" si="86"/>
        <v>0.29217601999999998</v>
      </c>
      <c r="AF90" s="76">
        <f t="shared" si="87"/>
        <v>12.829016169999999</v>
      </c>
      <c r="AG90" s="61">
        <v>0.33333299999999999</v>
      </c>
      <c r="AH90" s="58">
        <f t="shared" si="88"/>
        <v>13.121192189999999</v>
      </c>
      <c r="AI90" s="57">
        <f t="shared" si="100"/>
        <v>77</v>
      </c>
      <c r="AJ90" s="156" t="s">
        <v>60</v>
      </c>
      <c r="AK90" s="62">
        <f t="shared" si="89"/>
        <v>46924</v>
      </c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0"/>
      <c r="DI90" s="10"/>
      <c r="DJ90" s="19"/>
      <c r="DK90" s="10"/>
      <c r="DL90" s="11"/>
      <c r="DM90" s="10"/>
    </row>
    <row r="91" spans="1:117" ht="12.75" x14ac:dyDescent="0.25">
      <c r="A91" s="78">
        <f t="shared" si="96"/>
        <v>44629</v>
      </c>
      <c r="B91" s="79">
        <f t="shared" si="90"/>
        <v>1010.5687327099999</v>
      </c>
      <c r="C91" s="79">
        <f t="shared" si="65"/>
        <v>1002.65513592</v>
      </c>
      <c r="D91" s="77">
        <f t="shared" si="66"/>
        <v>6120.04</v>
      </c>
      <c r="E91" s="54">
        <f>IF(K91=1,VLOOKUP(A90,[1]Plan1!$JH$192:$JI$400,2),E90)</f>
        <v>6153.09</v>
      </c>
      <c r="F91" s="56">
        <f t="shared" si="67"/>
        <v>44582</v>
      </c>
      <c r="G91" s="80">
        <f t="shared" si="68"/>
        <v>5.4002915013626751E-3</v>
      </c>
      <c r="H91" s="81">
        <f>IF(DAY(A91)=H$11,VLOOKUP(A91,AF$120:AK$452,4),H90)</f>
        <v>44640</v>
      </c>
      <c r="I91" s="81">
        <f t="shared" si="69"/>
        <v>44640</v>
      </c>
      <c r="J91" s="55">
        <f t="shared" si="63"/>
        <v>28</v>
      </c>
      <c r="K91" s="55">
        <f t="shared" si="70"/>
        <v>17</v>
      </c>
      <c r="L91" s="79">
        <f t="shared" si="71"/>
        <v>1.0032752700000001</v>
      </c>
      <c r="M91" s="82">
        <v>1</v>
      </c>
      <c r="N91" s="82">
        <f t="shared" si="72"/>
        <v>1</v>
      </c>
      <c r="O91" s="79">
        <f t="shared" si="73"/>
        <v>1.0032752700000001</v>
      </c>
      <c r="P91" s="79">
        <f t="shared" si="74"/>
        <v>1005.9391022</v>
      </c>
      <c r="Q91" s="83">
        <f t="shared" si="91"/>
        <v>0</v>
      </c>
      <c r="R91" s="85">
        <f t="shared" si="92"/>
        <v>0</v>
      </c>
      <c r="S91" s="79">
        <f t="shared" si="75"/>
        <v>0</v>
      </c>
      <c r="T91" s="85">
        <f t="shared" si="97"/>
        <v>9.5000000000000001E-2</v>
      </c>
      <c r="U91" s="82">
        <f t="shared" si="93"/>
        <v>1.0046022969999999</v>
      </c>
      <c r="V91" s="79">
        <f t="shared" si="94"/>
        <v>4.6296305100000001</v>
      </c>
      <c r="W91" s="79">
        <f t="shared" si="95"/>
        <v>0</v>
      </c>
      <c r="X91" s="157" t="str">
        <f t="shared" si="98"/>
        <v>A+J=</v>
      </c>
      <c r="Y91" s="81">
        <f t="shared" si="99"/>
        <v>44640</v>
      </c>
      <c r="Z91" s="4"/>
      <c r="AA91" s="57">
        <f t="shared" si="101"/>
        <v>78</v>
      </c>
      <c r="AB91" s="62">
        <f t="shared" si="83"/>
        <v>46924</v>
      </c>
      <c r="AC91" s="58">
        <f t="shared" si="84"/>
        <v>12.829035420000125</v>
      </c>
      <c r="AD91" s="63">
        <f t="shared" si="85"/>
        <v>31</v>
      </c>
      <c r="AE91" s="75">
        <f t="shared" si="86"/>
        <v>0.19478411000000001</v>
      </c>
      <c r="AF91" s="76">
        <f t="shared" si="87"/>
        <v>12.829035409999999</v>
      </c>
      <c r="AG91" s="61">
        <v>0.5</v>
      </c>
      <c r="AH91" s="58">
        <f t="shared" si="88"/>
        <v>13.02381952</v>
      </c>
      <c r="AI91" s="57">
        <f t="shared" si="100"/>
        <v>78</v>
      </c>
      <c r="AJ91" s="156" t="s">
        <v>60</v>
      </c>
      <c r="AK91" s="62">
        <f t="shared" si="89"/>
        <v>46954</v>
      </c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0"/>
      <c r="DI91" s="10"/>
      <c r="DJ91" s="19"/>
      <c r="DK91" s="10"/>
      <c r="DL91" s="11"/>
      <c r="DM91" s="21"/>
    </row>
    <row r="92" spans="1:117" ht="12.75" x14ac:dyDescent="0.25">
      <c r="A92" s="78">
        <f t="shared" si="96"/>
        <v>44630</v>
      </c>
      <c r="B92" s="79">
        <f t="shared" si="90"/>
        <v>1011.0361820300001</v>
      </c>
      <c r="C92" s="79">
        <f t="shared" si="65"/>
        <v>1002.65513592</v>
      </c>
      <c r="D92" s="77">
        <f t="shared" si="66"/>
        <v>6120.04</v>
      </c>
      <c r="E92" s="54">
        <f>IF(K92=1,VLOOKUP(A91,[1]Plan1!$JH$192:$JI$400,2),E91)</f>
        <v>6153.09</v>
      </c>
      <c r="F92" s="56">
        <f t="shared" si="67"/>
        <v>44582</v>
      </c>
      <c r="G92" s="80">
        <f t="shared" si="68"/>
        <v>5.4002915013626751E-3</v>
      </c>
      <c r="H92" s="81">
        <f>IF(DAY(A92)=H$11,VLOOKUP(A92,AF$120:AK$452,4),H91)</f>
        <v>44640</v>
      </c>
      <c r="I92" s="81">
        <f t="shared" si="69"/>
        <v>44640</v>
      </c>
      <c r="J92" s="55">
        <f t="shared" si="63"/>
        <v>28</v>
      </c>
      <c r="K92" s="55">
        <f t="shared" si="70"/>
        <v>18</v>
      </c>
      <c r="L92" s="79">
        <f t="shared" si="71"/>
        <v>1.0034682699999999</v>
      </c>
      <c r="M92" s="82">
        <v>1</v>
      </c>
      <c r="N92" s="82">
        <f t="shared" si="72"/>
        <v>1</v>
      </c>
      <c r="O92" s="79">
        <f t="shared" si="73"/>
        <v>1.0034682699999999</v>
      </c>
      <c r="P92" s="79">
        <f t="shared" si="74"/>
        <v>1006.13261464</v>
      </c>
      <c r="Q92" s="83">
        <f t="shared" si="91"/>
        <v>0</v>
      </c>
      <c r="R92" s="85">
        <f t="shared" si="92"/>
        <v>0</v>
      </c>
      <c r="S92" s="79">
        <f t="shared" si="75"/>
        <v>0</v>
      </c>
      <c r="T92" s="85">
        <f t="shared" si="97"/>
        <v>9.5000000000000001E-2</v>
      </c>
      <c r="U92" s="82">
        <f t="shared" si="93"/>
        <v>1.0048736789999999</v>
      </c>
      <c r="V92" s="79">
        <f t="shared" si="94"/>
        <v>4.9035673900000001</v>
      </c>
      <c r="W92" s="79">
        <f t="shared" si="95"/>
        <v>0</v>
      </c>
      <c r="X92" s="157" t="str">
        <f t="shared" si="98"/>
        <v>A+J=</v>
      </c>
      <c r="Y92" s="81">
        <f t="shared" si="99"/>
        <v>44640</v>
      </c>
      <c r="Z92" s="4"/>
      <c r="AA92" s="57">
        <f t="shared" si="101"/>
        <v>79</v>
      </c>
      <c r="AB92" s="62">
        <f t="shared" si="83"/>
        <v>46954</v>
      </c>
      <c r="AC92" s="58">
        <f t="shared" si="84"/>
        <v>0</v>
      </c>
      <c r="AD92" s="63">
        <f t="shared" si="85"/>
        <v>30</v>
      </c>
      <c r="AE92" s="75">
        <f t="shared" si="86"/>
        <v>9.7392049999999994E-2</v>
      </c>
      <c r="AF92" s="76">
        <f>AC91</f>
        <v>12.829035420000125</v>
      </c>
      <c r="AG92" s="61">
        <v>1</v>
      </c>
      <c r="AH92" s="58">
        <f t="shared" si="88"/>
        <v>12.926427470000124</v>
      </c>
      <c r="AI92" s="57">
        <f t="shared" si="100"/>
        <v>79</v>
      </c>
      <c r="AJ92" s="156"/>
      <c r="AK92" s="62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0"/>
      <c r="DI92" s="10"/>
      <c r="DJ92" s="19"/>
      <c r="DK92" s="10"/>
      <c r="DL92" s="11"/>
      <c r="DM92" s="10"/>
    </row>
    <row r="93" spans="1:117" ht="12.75" x14ac:dyDescent="0.25">
      <c r="A93" s="78">
        <f t="shared" si="96"/>
        <v>44631</v>
      </c>
      <c r="B93" s="79">
        <f t="shared" si="90"/>
        <v>1011.50385016</v>
      </c>
      <c r="C93" s="79">
        <f t="shared" si="65"/>
        <v>1002.65513592</v>
      </c>
      <c r="D93" s="77">
        <f t="shared" si="66"/>
        <v>6120.04</v>
      </c>
      <c r="E93" s="54">
        <f>IF(K93=1,VLOOKUP(A92,[1]Plan1!$JH$192:$JI$400,2),E92)</f>
        <v>6153.09</v>
      </c>
      <c r="F93" s="56">
        <f t="shared" si="67"/>
        <v>44582</v>
      </c>
      <c r="G93" s="80">
        <f t="shared" si="68"/>
        <v>5.4002915013626751E-3</v>
      </c>
      <c r="H93" s="81">
        <f>IF(DAY(A93)=H$11,VLOOKUP(A93,AF$120:AK$452,4),H92)</f>
        <v>44640</v>
      </c>
      <c r="I93" s="81">
        <f t="shared" si="69"/>
        <v>44640</v>
      </c>
      <c r="J93" s="55">
        <f t="shared" si="63"/>
        <v>28</v>
      </c>
      <c r="K93" s="55">
        <f t="shared" si="70"/>
        <v>19</v>
      </c>
      <c r="L93" s="79">
        <f t="shared" si="71"/>
        <v>1.00366131</v>
      </c>
      <c r="M93" s="82">
        <v>1</v>
      </c>
      <c r="N93" s="82">
        <f t="shared" si="72"/>
        <v>1</v>
      </c>
      <c r="O93" s="79">
        <f t="shared" si="73"/>
        <v>1.00366131</v>
      </c>
      <c r="P93" s="79">
        <f t="shared" si="74"/>
        <v>1006.32616719</v>
      </c>
      <c r="Q93" s="83">
        <f t="shared" si="91"/>
        <v>0</v>
      </c>
      <c r="R93" s="85">
        <f t="shared" si="92"/>
        <v>0</v>
      </c>
      <c r="S93" s="79">
        <f t="shared" si="75"/>
        <v>0</v>
      </c>
      <c r="T93" s="85">
        <f t="shared" si="97"/>
        <v>9.5000000000000001E-2</v>
      </c>
      <c r="U93" s="82">
        <f t="shared" si="93"/>
        <v>1.0051451339999999</v>
      </c>
      <c r="V93" s="79">
        <f t="shared" si="94"/>
        <v>5.1776829700000002</v>
      </c>
      <c r="W93" s="79">
        <f t="shared" si="95"/>
        <v>0</v>
      </c>
      <c r="X93" s="157" t="str">
        <f t="shared" si="98"/>
        <v>A+J=</v>
      </c>
      <c r="Y93" s="81">
        <f t="shared" si="99"/>
        <v>44640</v>
      </c>
      <c r="Z93" s="4"/>
      <c r="AA93" s="57"/>
      <c r="AB93" s="62"/>
      <c r="AC93" s="58"/>
      <c r="AD93" s="63"/>
      <c r="AE93" s="75"/>
      <c r="AF93" s="76"/>
      <c r="AG93" s="61"/>
      <c r="AH93" s="58"/>
      <c r="AI93" s="57"/>
      <c r="AJ93" s="156"/>
      <c r="AK93" s="62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0"/>
      <c r="DI93" s="10"/>
      <c r="DJ93" s="19"/>
      <c r="DK93" s="10"/>
      <c r="DL93" s="11"/>
      <c r="DM93" s="10"/>
    </row>
    <row r="94" spans="1:117" ht="12.75" x14ac:dyDescent="0.25">
      <c r="A94" s="78">
        <f t="shared" si="96"/>
        <v>44632</v>
      </c>
      <c r="B94" s="79">
        <f t="shared" si="90"/>
        <v>1011.9717281000001</v>
      </c>
      <c r="C94" s="79">
        <f t="shared" si="65"/>
        <v>1002.65513592</v>
      </c>
      <c r="D94" s="77">
        <f t="shared" si="66"/>
        <v>6120.04</v>
      </c>
      <c r="E94" s="54">
        <f>IF(K94=1,VLOOKUP(A93,[1]Plan1!$JH$192:$JI$400,2),E93)</f>
        <v>6153.09</v>
      </c>
      <c r="F94" s="56">
        <f t="shared" si="67"/>
        <v>44582</v>
      </c>
      <c r="G94" s="80">
        <f t="shared" si="68"/>
        <v>5.4002915013626751E-3</v>
      </c>
      <c r="H94" s="81">
        <f>IF(DAY(A94)=H$11,VLOOKUP(A94,AF$120:AK$452,4),H93)</f>
        <v>44640</v>
      </c>
      <c r="I94" s="81">
        <f t="shared" si="69"/>
        <v>44640</v>
      </c>
      <c r="J94" s="55">
        <f t="shared" si="63"/>
        <v>28</v>
      </c>
      <c r="K94" s="55">
        <f t="shared" si="70"/>
        <v>20</v>
      </c>
      <c r="L94" s="79">
        <f t="shared" si="71"/>
        <v>1.0038543799999999</v>
      </c>
      <c r="M94" s="82">
        <v>1</v>
      </c>
      <c r="N94" s="82">
        <f t="shared" si="72"/>
        <v>1</v>
      </c>
      <c r="O94" s="79">
        <f t="shared" si="73"/>
        <v>1.0038543799999999</v>
      </c>
      <c r="P94" s="79">
        <f t="shared" si="74"/>
        <v>1006.51974982</v>
      </c>
      <c r="Q94" s="83">
        <f t="shared" si="91"/>
        <v>0</v>
      </c>
      <c r="R94" s="85">
        <f t="shared" si="92"/>
        <v>0</v>
      </c>
      <c r="S94" s="79">
        <f t="shared" si="75"/>
        <v>0</v>
      </c>
      <c r="T94" s="85">
        <f t="shared" si="97"/>
        <v>9.5000000000000001E-2</v>
      </c>
      <c r="U94" s="82">
        <f t="shared" si="93"/>
        <v>1.0054166630000001</v>
      </c>
      <c r="V94" s="79">
        <f t="shared" si="94"/>
        <v>5.4519782799999996</v>
      </c>
      <c r="W94" s="79">
        <f t="shared" si="95"/>
        <v>0</v>
      </c>
      <c r="X94" s="157" t="str">
        <f t="shared" si="98"/>
        <v>A+J=</v>
      </c>
      <c r="Y94" s="81">
        <f t="shared" si="99"/>
        <v>44640</v>
      </c>
      <c r="Z94" s="4"/>
      <c r="AA94" s="57"/>
      <c r="AB94" s="62"/>
      <c r="AC94" s="58"/>
      <c r="AD94" s="63"/>
      <c r="AE94" s="75"/>
      <c r="AF94" s="76"/>
      <c r="AG94" s="61"/>
      <c r="AH94" s="58"/>
      <c r="AI94" s="57"/>
      <c r="AJ94" s="156"/>
      <c r="AK94" s="62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0"/>
      <c r="DI94" s="10"/>
      <c r="DJ94" s="19"/>
      <c r="DK94" s="10"/>
      <c r="DL94" s="11"/>
      <c r="DM94" s="10"/>
    </row>
    <row r="95" spans="1:117" ht="12.75" x14ac:dyDescent="0.25">
      <c r="A95" s="78">
        <f t="shared" si="96"/>
        <v>44633</v>
      </c>
      <c r="B95" s="79">
        <f t="shared" si="90"/>
        <v>1012.43982499</v>
      </c>
      <c r="C95" s="79">
        <f t="shared" si="65"/>
        <v>1002.65513592</v>
      </c>
      <c r="D95" s="77">
        <f t="shared" si="66"/>
        <v>6120.04</v>
      </c>
      <c r="E95" s="54">
        <f>IF(K95=1,VLOOKUP(A94,[1]Plan1!$JH$192:$JI$400,2),E94)</f>
        <v>6153.09</v>
      </c>
      <c r="F95" s="56">
        <f t="shared" si="67"/>
        <v>44582</v>
      </c>
      <c r="G95" s="80">
        <f t="shared" si="68"/>
        <v>5.4002915013626751E-3</v>
      </c>
      <c r="H95" s="81">
        <f>IF(DAY(A95)=H$11,VLOOKUP(A95,AF$120:AK$452,4),H94)</f>
        <v>44640</v>
      </c>
      <c r="I95" s="81">
        <f t="shared" si="69"/>
        <v>44640</v>
      </c>
      <c r="J95" s="55">
        <f t="shared" si="63"/>
        <v>28</v>
      </c>
      <c r="K95" s="55">
        <f t="shared" si="70"/>
        <v>21</v>
      </c>
      <c r="L95" s="79">
        <f t="shared" si="71"/>
        <v>1.00404749</v>
      </c>
      <c r="M95" s="82">
        <v>1</v>
      </c>
      <c r="N95" s="82">
        <f t="shared" si="72"/>
        <v>1</v>
      </c>
      <c r="O95" s="79">
        <f t="shared" si="73"/>
        <v>1.00404749</v>
      </c>
      <c r="P95" s="79">
        <f t="shared" si="74"/>
        <v>1006.71337255</v>
      </c>
      <c r="Q95" s="83">
        <f t="shared" si="91"/>
        <v>0</v>
      </c>
      <c r="R95" s="85">
        <f t="shared" si="92"/>
        <v>0</v>
      </c>
      <c r="S95" s="79">
        <f t="shared" si="75"/>
        <v>0</v>
      </c>
      <c r="T95" s="85">
        <f t="shared" si="97"/>
        <v>9.5000000000000001E-2</v>
      </c>
      <c r="U95" s="82">
        <f t="shared" si="93"/>
        <v>1.0056882650000001</v>
      </c>
      <c r="V95" s="79">
        <f t="shared" si="94"/>
        <v>5.7264524400000001</v>
      </c>
      <c r="W95" s="79">
        <f t="shared" si="95"/>
        <v>0</v>
      </c>
      <c r="X95" s="157" t="str">
        <f t="shared" si="98"/>
        <v>A+J=</v>
      </c>
      <c r="Y95" s="81">
        <f t="shared" si="99"/>
        <v>44640</v>
      </c>
      <c r="Z95" s="4"/>
      <c r="AA95" s="57"/>
      <c r="AB95" s="62"/>
      <c r="AC95" s="58"/>
      <c r="AD95" s="63"/>
      <c r="AE95" s="75"/>
      <c r="AF95" s="76"/>
      <c r="AG95" s="61"/>
      <c r="AH95" s="58"/>
      <c r="AI95" s="57"/>
      <c r="AJ95" s="156"/>
      <c r="AK95" s="62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0"/>
      <c r="DI95" s="10"/>
      <c r="DJ95" s="19"/>
      <c r="DK95" s="10"/>
      <c r="DL95" s="11"/>
      <c r="DM95" s="10"/>
    </row>
    <row r="96" spans="1:117" ht="12.75" x14ac:dyDescent="0.25">
      <c r="A96" s="78">
        <f t="shared" si="96"/>
        <v>44634</v>
      </c>
      <c r="B96" s="79">
        <f t="shared" si="90"/>
        <v>1012.90813081</v>
      </c>
      <c r="C96" s="79">
        <f t="shared" si="65"/>
        <v>1002.65513592</v>
      </c>
      <c r="D96" s="77">
        <f t="shared" si="66"/>
        <v>6120.04</v>
      </c>
      <c r="E96" s="54">
        <f>IF(K96=1,VLOOKUP(A95,[1]Plan1!$JH$192:$JI$400,2),E95)</f>
        <v>6153.09</v>
      </c>
      <c r="F96" s="56">
        <f t="shared" si="67"/>
        <v>44582</v>
      </c>
      <c r="G96" s="80">
        <f t="shared" si="68"/>
        <v>5.4002915013626751E-3</v>
      </c>
      <c r="H96" s="81">
        <f>IF(DAY(A96)=H$11,VLOOKUP(A96,AF$120:AK$452,4),H95)</f>
        <v>44640</v>
      </c>
      <c r="I96" s="81">
        <f t="shared" si="69"/>
        <v>44640</v>
      </c>
      <c r="J96" s="55">
        <f t="shared" si="63"/>
        <v>28</v>
      </c>
      <c r="K96" s="55">
        <f t="shared" si="70"/>
        <v>22</v>
      </c>
      <c r="L96" s="79">
        <f t="shared" si="71"/>
        <v>1.00424063</v>
      </c>
      <c r="M96" s="82">
        <v>1</v>
      </c>
      <c r="N96" s="82">
        <f t="shared" si="72"/>
        <v>1</v>
      </c>
      <c r="O96" s="79">
        <f t="shared" si="73"/>
        <v>1.00424063</v>
      </c>
      <c r="P96" s="79">
        <f t="shared" si="74"/>
        <v>1006.90702536</v>
      </c>
      <c r="Q96" s="83">
        <f t="shared" si="91"/>
        <v>0</v>
      </c>
      <c r="R96" s="85">
        <f t="shared" si="92"/>
        <v>0</v>
      </c>
      <c r="S96" s="79">
        <f t="shared" si="75"/>
        <v>0</v>
      </c>
      <c r="T96" s="85">
        <f t="shared" si="97"/>
        <v>9.5000000000000001E-2</v>
      </c>
      <c r="U96" s="82">
        <f t="shared" si="93"/>
        <v>1.0059599400000001</v>
      </c>
      <c r="V96" s="79">
        <f t="shared" si="94"/>
        <v>6.0011054499999998</v>
      </c>
      <c r="W96" s="79">
        <f t="shared" si="95"/>
        <v>0</v>
      </c>
      <c r="X96" s="157" t="str">
        <f t="shared" si="98"/>
        <v>A+J=</v>
      </c>
      <c r="Y96" s="81">
        <f t="shared" si="99"/>
        <v>44640</v>
      </c>
      <c r="Z96" s="4"/>
      <c r="AA96" s="57"/>
      <c r="AB96" s="62"/>
      <c r="AC96" s="58"/>
      <c r="AD96" s="63"/>
      <c r="AE96" s="75"/>
      <c r="AF96" s="76"/>
      <c r="AG96" s="61"/>
      <c r="AH96" s="58"/>
      <c r="AI96" s="57"/>
      <c r="AJ96" s="156"/>
      <c r="AK96" s="62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0"/>
      <c r="DI96" s="10"/>
      <c r="DJ96" s="19"/>
      <c r="DK96" s="10"/>
      <c r="DL96" s="11"/>
      <c r="DM96" s="10"/>
    </row>
    <row r="97" spans="1:117" ht="12.75" x14ac:dyDescent="0.25">
      <c r="A97" s="78">
        <f t="shared" si="96"/>
        <v>44635</v>
      </c>
      <c r="B97" s="79">
        <f t="shared" si="90"/>
        <v>1013.37665674</v>
      </c>
      <c r="C97" s="79">
        <f t="shared" si="65"/>
        <v>1002.65513592</v>
      </c>
      <c r="D97" s="77">
        <f t="shared" si="66"/>
        <v>6120.04</v>
      </c>
      <c r="E97" s="54">
        <f>IF(K97=1,VLOOKUP(A96,[1]Plan1!$JH$192:$JI$400,2),E96)</f>
        <v>6153.09</v>
      </c>
      <c r="F97" s="56">
        <f t="shared" si="67"/>
        <v>44582</v>
      </c>
      <c r="G97" s="80">
        <f t="shared" si="68"/>
        <v>5.4002915013626751E-3</v>
      </c>
      <c r="H97" s="81">
        <f>IF(DAY(A97)=H$11,VLOOKUP(A97,AF$120:AK$452,4),H96)</f>
        <v>44640</v>
      </c>
      <c r="I97" s="81">
        <f t="shared" si="69"/>
        <v>44640</v>
      </c>
      <c r="J97" s="55">
        <f t="shared" si="63"/>
        <v>28</v>
      </c>
      <c r="K97" s="55">
        <f t="shared" si="70"/>
        <v>23</v>
      </c>
      <c r="L97" s="79">
        <f t="shared" si="71"/>
        <v>1.0044338100000001</v>
      </c>
      <c r="M97" s="82">
        <v>1</v>
      </c>
      <c r="N97" s="82">
        <f t="shared" si="72"/>
        <v>1</v>
      </c>
      <c r="O97" s="79">
        <f t="shared" si="73"/>
        <v>1.0044338100000001</v>
      </c>
      <c r="P97" s="79">
        <f t="shared" si="74"/>
        <v>1007.10071828</v>
      </c>
      <c r="Q97" s="83">
        <f t="shared" si="91"/>
        <v>0</v>
      </c>
      <c r="R97" s="85">
        <f t="shared" si="92"/>
        <v>0</v>
      </c>
      <c r="S97" s="79">
        <f t="shared" si="75"/>
        <v>0</v>
      </c>
      <c r="T97" s="85">
        <f t="shared" si="97"/>
        <v>9.5000000000000001E-2</v>
      </c>
      <c r="U97" s="82">
        <f t="shared" si="93"/>
        <v>1.006231689</v>
      </c>
      <c r="V97" s="79">
        <f t="shared" si="94"/>
        <v>6.2759384599999999</v>
      </c>
      <c r="W97" s="79">
        <f t="shared" si="95"/>
        <v>0</v>
      </c>
      <c r="X97" s="157" t="str">
        <f t="shared" si="98"/>
        <v>A+J=</v>
      </c>
      <c r="Y97" s="81">
        <f t="shared" si="99"/>
        <v>44640</v>
      </c>
      <c r="Z97" s="4"/>
      <c r="AA97" s="57"/>
      <c r="AB97" s="62"/>
      <c r="AC97" s="58"/>
      <c r="AD97" s="63"/>
      <c r="AE97" s="75"/>
      <c r="AF97" s="76"/>
      <c r="AG97" s="61"/>
      <c r="AH97" s="58"/>
      <c r="AI97" s="57"/>
      <c r="AJ97" s="156"/>
      <c r="AK97" s="62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0"/>
      <c r="DI97" s="10"/>
      <c r="DJ97" s="19"/>
      <c r="DK97" s="10"/>
      <c r="DL97" s="11"/>
      <c r="DM97" s="10"/>
    </row>
    <row r="98" spans="1:117" ht="12.75" x14ac:dyDescent="0.25">
      <c r="A98" s="78">
        <f t="shared" si="96"/>
        <v>44636</v>
      </c>
      <c r="B98" s="79">
        <f t="shared" si="90"/>
        <v>1013.84540185</v>
      </c>
      <c r="C98" s="79">
        <f t="shared" si="65"/>
        <v>1002.65513592</v>
      </c>
      <c r="D98" s="77">
        <f t="shared" si="66"/>
        <v>6120.04</v>
      </c>
      <c r="E98" s="54">
        <f>IF(K98=1,VLOOKUP(A97,[1]Plan1!$JH$192:$JI$400,2),E97)</f>
        <v>6153.09</v>
      </c>
      <c r="F98" s="56">
        <f t="shared" si="67"/>
        <v>44582</v>
      </c>
      <c r="G98" s="80">
        <f t="shared" si="68"/>
        <v>5.4002915013626751E-3</v>
      </c>
      <c r="H98" s="81">
        <f>IF(DAY(A98)=H$11,VLOOKUP(A98,AF$120:AK$452,4),H97)</f>
        <v>44640</v>
      </c>
      <c r="I98" s="81">
        <f t="shared" si="69"/>
        <v>44640</v>
      </c>
      <c r="J98" s="55">
        <f t="shared" si="63"/>
        <v>28</v>
      </c>
      <c r="K98" s="55">
        <f t="shared" si="70"/>
        <v>24</v>
      </c>
      <c r="L98" s="79">
        <f t="shared" si="71"/>
        <v>1.00462703</v>
      </c>
      <c r="M98" s="82">
        <v>1</v>
      </c>
      <c r="N98" s="82">
        <f t="shared" si="72"/>
        <v>1</v>
      </c>
      <c r="O98" s="79">
        <f t="shared" si="73"/>
        <v>1.00462703</v>
      </c>
      <c r="P98" s="79">
        <f t="shared" si="74"/>
        <v>1007.29445131</v>
      </c>
      <c r="Q98" s="83">
        <f t="shared" si="91"/>
        <v>0</v>
      </c>
      <c r="R98" s="85">
        <f t="shared" si="92"/>
        <v>0</v>
      </c>
      <c r="S98" s="79">
        <f t="shared" si="75"/>
        <v>0</v>
      </c>
      <c r="T98" s="85">
        <f t="shared" si="97"/>
        <v>9.5000000000000001E-2</v>
      </c>
      <c r="U98" s="82">
        <f t="shared" si="93"/>
        <v>1.006503511</v>
      </c>
      <c r="V98" s="79">
        <f t="shared" si="94"/>
        <v>6.5509505399999997</v>
      </c>
      <c r="W98" s="79">
        <f t="shared" si="95"/>
        <v>0</v>
      </c>
      <c r="X98" s="157" t="str">
        <f t="shared" si="98"/>
        <v>A+J=</v>
      </c>
      <c r="Y98" s="81">
        <f t="shared" si="99"/>
        <v>44640</v>
      </c>
      <c r="Z98" s="4"/>
      <c r="AA98" s="57"/>
      <c r="AB98" s="62"/>
      <c r="AC98" s="58"/>
      <c r="AD98" s="63"/>
      <c r="AE98" s="75"/>
      <c r="AF98" s="76"/>
      <c r="AG98" s="61"/>
      <c r="AH98" s="58"/>
      <c r="AI98" s="57"/>
      <c r="AJ98" s="156"/>
      <c r="AK98" s="62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0"/>
      <c r="DI98" s="10"/>
      <c r="DJ98" s="19"/>
      <c r="DK98" s="10"/>
      <c r="DL98" s="11"/>
      <c r="DM98" s="10"/>
    </row>
    <row r="99" spans="1:117" ht="12.75" x14ac:dyDescent="0.25">
      <c r="A99" s="78">
        <f t="shared" si="96"/>
        <v>44637</v>
      </c>
      <c r="B99" s="79">
        <f t="shared" si="90"/>
        <v>1014.3143672</v>
      </c>
      <c r="C99" s="79">
        <f t="shared" si="65"/>
        <v>1002.65513592</v>
      </c>
      <c r="D99" s="77">
        <f t="shared" si="66"/>
        <v>6120.04</v>
      </c>
      <c r="E99" s="54">
        <f>IF(K99=1,VLOOKUP(A98,[1]Plan1!$JH$192:$JI$400,2),E98)</f>
        <v>6153.09</v>
      </c>
      <c r="F99" s="56">
        <f t="shared" si="67"/>
        <v>44582</v>
      </c>
      <c r="G99" s="80">
        <f t="shared" si="68"/>
        <v>5.4002915013626751E-3</v>
      </c>
      <c r="H99" s="81">
        <f>IF(DAY(A99)=H$11,VLOOKUP(A99,AF$120:AK$452,4),H98)</f>
        <v>44640</v>
      </c>
      <c r="I99" s="81">
        <f t="shared" si="69"/>
        <v>44640</v>
      </c>
      <c r="J99" s="55">
        <f t="shared" si="63"/>
        <v>28</v>
      </c>
      <c r="K99" s="55">
        <f t="shared" si="70"/>
        <v>25</v>
      </c>
      <c r="L99" s="79">
        <f t="shared" si="71"/>
        <v>1.0048202900000001</v>
      </c>
      <c r="M99" s="82">
        <v>1</v>
      </c>
      <c r="N99" s="82">
        <f t="shared" si="72"/>
        <v>1</v>
      </c>
      <c r="O99" s="79">
        <f t="shared" si="73"/>
        <v>1.0048202900000001</v>
      </c>
      <c r="P99" s="79">
        <f t="shared" si="74"/>
        <v>1007.48822444</v>
      </c>
      <c r="Q99" s="83">
        <f t="shared" si="91"/>
        <v>0</v>
      </c>
      <c r="R99" s="85">
        <f t="shared" si="92"/>
        <v>0</v>
      </c>
      <c r="S99" s="79">
        <f t="shared" si="75"/>
        <v>0</v>
      </c>
      <c r="T99" s="85">
        <f t="shared" si="97"/>
        <v>9.5000000000000001E-2</v>
      </c>
      <c r="U99" s="82">
        <f t="shared" si="93"/>
        <v>1.0067754069999999</v>
      </c>
      <c r="V99" s="79">
        <f t="shared" si="94"/>
        <v>6.8261427599999998</v>
      </c>
      <c r="W99" s="79">
        <f t="shared" si="95"/>
        <v>0</v>
      </c>
      <c r="X99" s="157" t="str">
        <f t="shared" si="98"/>
        <v>A+J=</v>
      </c>
      <c r="Y99" s="81">
        <f t="shared" si="99"/>
        <v>44640</v>
      </c>
      <c r="Z99" s="4"/>
      <c r="AA99" s="57"/>
      <c r="AB99" s="62"/>
      <c r="AC99" s="58"/>
      <c r="AD99" s="63"/>
      <c r="AE99" s="75"/>
      <c r="AF99" s="76"/>
      <c r="AG99" s="61"/>
      <c r="AH99" s="58"/>
      <c r="AI99" s="57"/>
      <c r="AJ99" s="156"/>
      <c r="AK99" s="62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0"/>
      <c r="DI99" s="10"/>
      <c r="DJ99" s="19"/>
      <c r="DK99" s="10"/>
      <c r="DL99" s="11"/>
      <c r="DM99" s="10"/>
    </row>
    <row r="100" spans="1:117" ht="12.75" x14ac:dyDescent="0.25">
      <c r="A100" s="78">
        <f t="shared" si="96"/>
        <v>44638</v>
      </c>
      <c r="B100" s="79">
        <f t="shared" si="90"/>
        <v>1014.78355188</v>
      </c>
      <c r="C100" s="79">
        <f t="shared" si="65"/>
        <v>1002.65513592</v>
      </c>
      <c r="D100" s="77">
        <f t="shared" si="66"/>
        <v>6120.04</v>
      </c>
      <c r="E100" s="54">
        <f>IF(K100=1,VLOOKUP(A99,[1]Plan1!$JH$192:$JI$400,2),E99)</f>
        <v>6153.09</v>
      </c>
      <c r="F100" s="56">
        <f t="shared" si="67"/>
        <v>44582</v>
      </c>
      <c r="G100" s="80">
        <f t="shared" si="68"/>
        <v>5.4002915013626751E-3</v>
      </c>
      <c r="H100" s="81">
        <f>IF(DAY(A100)=H$11,VLOOKUP(A100,AF$120:AK$452,4),H99)</f>
        <v>44640</v>
      </c>
      <c r="I100" s="81">
        <f t="shared" si="69"/>
        <v>44640</v>
      </c>
      <c r="J100" s="55">
        <f t="shared" si="63"/>
        <v>28</v>
      </c>
      <c r="K100" s="55">
        <f t="shared" si="70"/>
        <v>26</v>
      </c>
      <c r="L100" s="79">
        <f t="shared" si="71"/>
        <v>1.0050135899999999</v>
      </c>
      <c r="M100" s="82">
        <v>1</v>
      </c>
      <c r="N100" s="82">
        <f t="shared" si="72"/>
        <v>1</v>
      </c>
      <c r="O100" s="79">
        <f t="shared" si="73"/>
        <v>1.0050135899999999</v>
      </c>
      <c r="P100" s="79">
        <f t="shared" si="74"/>
        <v>1007.68203768</v>
      </c>
      <c r="Q100" s="83">
        <f t="shared" si="91"/>
        <v>0</v>
      </c>
      <c r="R100" s="85">
        <f t="shared" si="92"/>
        <v>0</v>
      </c>
      <c r="S100" s="79">
        <f t="shared" si="75"/>
        <v>0</v>
      </c>
      <c r="T100" s="85">
        <f t="shared" si="97"/>
        <v>9.5000000000000001E-2</v>
      </c>
      <c r="U100" s="82">
        <f t="shared" si="93"/>
        <v>1.007047376</v>
      </c>
      <c r="V100" s="79">
        <f t="shared" si="94"/>
        <v>7.1015142000000004</v>
      </c>
      <c r="W100" s="79">
        <f t="shared" si="95"/>
        <v>0</v>
      </c>
      <c r="X100" s="157" t="str">
        <f t="shared" si="98"/>
        <v>A+J=</v>
      </c>
      <c r="Y100" s="81">
        <f t="shared" si="99"/>
        <v>44640</v>
      </c>
      <c r="Z100" s="4"/>
      <c r="AA100" s="57"/>
      <c r="AB100" s="62"/>
      <c r="AC100" s="58"/>
      <c r="AD100" s="63"/>
      <c r="AE100" s="75"/>
      <c r="AF100" s="76"/>
      <c r="AG100" s="61"/>
      <c r="AH100" s="58"/>
      <c r="AI100" s="57"/>
      <c r="AJ100" s="156"/>
      <c r="AK100" s="62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0"/>
      <c r="DI100" s="10"/>
      <c r="DJ100" s="19"/>
      <c r="DK100" s="10"/>
      <c r="DL100" s="11"/>
      <c r="DM100" s="10"/>
    </row>
    <row r="101" spans="1:117" ht="12.75" x14ac:dyDescent="0.25">
      <c r="A101" s="78">
        <f t="shared" si="96"/>
        <v>44639</v>
      </c>
      <c r="B101" s="79">
        <f t="shared" si="90"/>
        <v>1015.2529458600001</v>
      </c>
      <c r="C101" s="79">
        <f t="shared" si="65"/>
        <v>1002.65513592</v>
      </c>
      <c r="D101" s="77">
        <f t="shared" si="66"/>
        <v>6120.04</v>
      </c>
      <c r="E101" s="54">
        <f>IF(K101=1,VLOOKUP(A100,[1]Plan1!$JH$192:$JI$400,2),E100)</f>
        <v>6153.09</v>
      </c>
      <c r="F101" s="56">
        <f t="shared" si="67"/>
        <v>44582</v>
      </c>
      <c r="G101" s="80">
        <f t="shared" si="68"/>
        <v>5.4002915013626751E-3</v>
      </c>
      <c r="H101" s="81">
        <f>IF(DAY(A101)=H$11,VLOOKUP(A101,AF$120:AK$452,4),H100)</f>
        <v>44640</v>
      </c>
      <c r="I101" s="81">
        <f t="shared" si="69"/>
        <v>44640</v>
      </c>
      <c r="J101" s="55">
        <f t="shared" si="63"/>
        <v>28</v>
      </c>
      <c r="K101" s="55">
        <f t="shared" si="70"/>
        <v>27</v>
      </c>
      <c r="L101" s="79">
        <f t="shared" si="71"/>
        <v>1.00520692</v>
      </c>
      <c r="M101" s="82">
        <v>1</v>
      </c>
      <c r="N101" s="82">
        <f t="shared" si="72"/>
        <v>1</v>
      </c>
      <c r="O101" s="79">
        <f t="shared" si="73"/>
        <v>1.00520692</v>
      </c>
      <c r="P101" s="79">
        <f t="shared" si="74"/>
        <v>1007.875881</v>
      </c>
      <c r="Q101" s="83">
        <f t="shared" si="91"/>
        <v>0</v>
      </c>
      <c r="R101" s="85">
        <f t="shared" si="92"/>
        <v>0</v>
      </c>
      <c r="S101" s="79">
        <f t="shared" si="75"/>
        <v>0</v>
      </c>
      <c r="T101" s="85">
        <f t="shared" si="97"/>
        <v>9.5000000000000001E-2</v>
      </c>
      <c r="U101" s="82">
        <f t="shared" si="93"/>
        <v>1.007319418</v>
      </c>
      <c r="V101" s="79">
        <f t="shared" si="94"/>
        <v>7.3770648599999999</v>
      </c>
      <c r="W101" s="79">
        <f t="shared" si="95"/>
        <v>0</v>
      </c>
      <c r="X101" s="157" t="str">
        <f t="shared" si="98"/>
        <v>A+J=</v>
      </c>
      <c r="Y101" s="81">
        <f t="shared" si="99"/>
        <v>44640</v>
      </c>
      <c r="Z101" s="4"/>
      <c r="AA101" s="57"/>
      <c r="AB101" s="62"/>
      <c r="AC101" s="58"/>
      <c r="AD101" s="63"/>
      <c r="AE101" s="75"/>
      <c r="AF101" s="76"/>
      <c r="AG101" s="61"/>
      <c r="AH101" s="58"/>
      <c r="AI101" s="57"/>
      <c r="AJ101" s="156"/>
      <c r="AK101" s="62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0"/>
      <c r="DI101" s="10"/>
      <c r="DJ101" s="19"/>
      <c r="DK101" s="10"/>
      <c r="DL101" s="11"/>
      <c r="DM101" s="10"/>
    </row>
    <row r="102" spans="1:117" ht="12.75" x14ac:dyDescent="0.25">
      <c r="A102" s="78">
        <f t="shared" si="96"/>
        <v>44640</v>
      </c>
      <c r="B102" s="79">
        <f t="shared" si="90"/>
        <v>1015.7225603099999</v>
      </c>
      <c r="C102" s="79">
        <f t="shared" si="65"/>
        <v>1002.65513592</v>
      </c>
      <c r="D102" s="77">
        <f t="shared" si="66"/>
        <v>6120.04</v>
      </c>
      <c r="E102" s="54">
        <f>IF(K102=1,VLOOKUP(A101,[1]Plan1!$JH$192:$JI$400,2),E101)</f>
        <v>6153.09</v>
      </c>
      <c r="F102" s="56">
        <f t="shared" si="67"/>
        <v>44582</v>
      </c>
      <c r="G102" s="80">
        <f t="shared" si="68"/>
        <v>5.4002915013626751E-3</v>
      </c>
      <c r="H102" s="81">
        <f>IF(DAY(A102)=H$11,VLOOKUP(A102,AF$120:AK$452,4),H101)</f>
        <v>44671</v>
      </c>
      <c r="I102" s="81">
        <f t="shared" si="69"/>
        <v>44640</v>
      </c>
      <c r="J102" s="55">
        <f t="shared" si="63"/>
        <v>28</v>
      </c>
      <c r="K102" s="55">
        <f t="shared" si="70"/>
        <v>28</v>
      </c>
      <c r="L102" s="79">
        <f t="shared" si="71"/>
        <v>1.0054002900000001</v>
      </c>
      <c r="M102" s="82">
        <v>1</v>
      </c>
      <c r="N102" s="82">
        <f t="shared" si="72"/>
        <v>1</v>
      </c>
      <c r="O102" s="79">
        <f t="shared" si="73"/>
        <v>1.0054002900000001</v>
      </c>
      <c r="P102" s="79">
        <f t="shared" si="74"/>
        <v>1008.06976442</v>
      </c>
      <c r="Q102" s="83">
        <f t="shared" si="91"/>
        <v>3</v>
      </c>
      <c r="R102" s="85">
        <f t="shared" si="92"/>
        <v>5.6499999999999996E-3</v>
      </c>
      <c r="S102" s="79">
        <f t="shared" si="75"/>
        <v>5.6955941599999997</v>
      </c>
      <c r="T102" s="85">
        <f t="shared" si="97"/>
        <v>9.5000000000000001E-2</v>
      </c>
      <c r="U102" s="82">
        <f t="shared" si="93"/>
        <v>1.0075915339999999</v>
      </c>
      <c r="V102" s="79">
        <f t="shared" si="94"/>
        <v>7.6527958900000002</v>
      </c>
      <c r="W102" s="79">
        <f t="shared" si="95"/>
        <v>13.348390049999999</v>
      </c>
      <c r="X102" s="157" t="str">
        <f t="shared" si="98"/>
        <v>A+J=</v>
      </c>
      <c r="Y102" s="81">
        <f t="shared" si="99"/>
        <v>44640</v>
      </c>
      <c r="Z102" s="4"/>
      <c r="AA102" s="57"/>
      <c r="AB102" s="62"/>
      <c r="AC102" s="58"/>
      <c r="AD102" s="63"/>
      <c r="AE102" s="75"/>
      <c r="AF102" s="76"/>
      <c r="AG102" s="61"/>
      <c r="AH102" s="58"/>
      <c r="AI102" s="57"/>
      <c r="AJ102" s="156"/>
      <c r="AK102" s="62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0"/>
      <c r="DI102" s="10"/>
      <c r="DJ102" s="19"/>
      <c r="DK102" s="10"/>
      <c r="DL102" s="11"/>
      <c r="DM102" s="10"/>
    </row>
    <row r="103" spans="1:117" ht="12.75" x14ac:dyDescent="0.25">
      <c r="A103" s="78">
        <f t="shared" si="96"/>
        <v>44641</v>
      </c>
      <c r="B103" s="79">
        <f t="shared" si="90"/>
        <v>1002.94383164</v>
      </c>
      <c r="C103" s="79">
        <f t="shared" si="65"/>
        <v>1002.3741702599999</v>
      </c>
      <c r="D103" s="77">
        <f t="shared" si="66"/>
        <v>6153.09</v>
      </c>
      <c r="E103" s="54">
        <f>IF(K103=1,VLOOKUP(A102,[1]Plan1!$JH$192:$JI$400,2),E102)</f>
        <v>6215.24</v>
      </c>
      <c r="F103" s="56">
        <f t="shared" si="67"/>
        <v>44613</v>
      </c>
      <c r="G103" s="80">
        <f t="shared" si="68"/>
        <v>1.0100616113204897E-2</v>
      </c>
      <c r="H103" s="81">
        <f>IF(DAY(A103)=H$11,VLOOKUP(A103,AF$120:AK$452,4),H102)</f>
        <v>44671</v>
      </c>
      <c r="I103" s="81">
        <f t="shared" si="69"/>
        <v>44671</v>
      </c>
      <c r="J103" s="55">
        <f t="shared" si="63"/>
        <v>31</v>
      </c>
      <c r="K103" s="55">
        <f t="shared" si="70"/>
        <v>1</v>
      </c>
      <c r="L103" s="79">
        <f t="shared" si="71"/>
        <v>1.0003242400000001</v>
      </c>
      <c r="M103" s="82">
        <v>1</v>
      </c>
      <c r="N103" s="82">
        <f t="shared" si="72"/>
        <v>1</v>
      </c>
      <c r="O103" s="79">
        <f t="shared" si="73"/>
        <v>1.0003242400000001</v>
      </c>
      <c r="P103" s="79">
        <f t="shared" si="74"/>
        <v>1002.69918006</v>
      </c>
      <c r="Q103" s="83">
        <f t="shared" si="91"/>
        <v>0</v>
      </c>
      <c r="R103" s="85">
        <f t="shared" si="92"/>
        <v>0</v>
      </c>
      <c r="S103" s="79">
        <f t="shared" si="75"/>
        <v>0</v>
      </c>
      <c r="T103" s="85">
        <f t="shared" si="97"/>
        <v>9.5000000000000001E-2</v>
      </c>
      <c r="U103" s="82">
        <f t="shared" si="93"/>
        <v>1.000243993</v>
      </c>
      <c r="V103" s="79">
        <f t="shared" si="94"/>
        <v>0.24465158000000001</v>
      </c>
      <c r="W103" s="79">
        <f t="shared" si="95"/>
        <v>0</v>
      </c>
      <c r="X103" s="157" t="str">
        <f t="shared" si="98"/>
        <v>A+J=</v>
      </c>
      <c r="Y103" s="81">
        <f t="shared" si="99"/>
        <v>44671</v>
      </c>
      <c r="Z103" s="4"/>
      <c r="AA103" s="57"/>
      <c r="AB103" s="62"/>
      <c r="AC103" s="58"/>
      <c r="AD103" s="63"/>
      <c r="AE103" s="75"/>
      <c r="AF103" s="76"/>
      <c r="AG103" s="61"/>
      <c r="AH103" s="58"/>
      <c r="AI103" s="57"/>
      <c r="AJ103" s="156"/>
      <c r="AK103" s="62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0"/>
      <c r="DI103" s="10"/>
      <c r="DJ103" s="19"/>
      <c r="DK103" s="10"/>
      <c r="DL103" s="11"/>
      <c r="DM103" s="21"/>
    </row>
    <row r="104" spans="1:117" ht="12.75" x14ac:dyDescent="0.25">
      <c r="A104" s="78">
        <f t="shared" si="96"/>
        <v>44642</v>
      </c>
      <c r="B104" s="79">
        <f t="shared" si="90"/>
        <v>1003.51382211</v>
      </c>
      <c r="C104" s="79">
        <f t="shared" si="65"/>
        <v>1002.3741702599999</v>
      </c>
      <c r="D104" s="77">
        <f t="shared" si="66"/>
        <v>6153.09</v>
      </c>
      <c r="E104" s="54">
        <f>IF(K104=1,VLOOKUP(A103,[1]Plan1!$JH$192:$JI$400,2),E103)</f>
        <v>6215.24</v>
      </c>
      <c r="F104" s="56">
        <f t="shared" si="67"/>
        <v>44613</v>
      </c>
      <c r="G104" s="80">
        <f t="shared" si="68"/>
        <v>1.0100616113204897E-2</v>
      </c>
      <c r="H104" s="81">
        <f>IF(DAY(A104)=H$11,VLOOKUP(A104,AF$120:AK$452,4),H103)</f>
        <v>44671</v>
      </c>
      <c r="I104" s="81">
        <f t="shared" si="69"/>
        <v>44671</v>
      </c>
      <c r="J104" s="55">
        <f t="shared" si="63"/>
        <v>31</v>
      </c>
      <c r="K104" s="55">
        <f t="shared" si="70"/>
        <v>2</v>
      </c>
      <c r="L104" s="79">
        <f t="shared" si="71"/>
        <v>1.0006485899999999</v>
      </c>
      <c r="M104" s="82">
        <v>1</v>
      </c>
      <c r="N104" s="82">
        <f t="shared" si="72"/>
        <v>1</v>
      </c>
      <c r="O104" s="79">
        <f t="shared" si="73"/>
        <v>1.0006485899999999</v>
      </c>
      <c r="P104" s="79">
        <f t="shared" si="74"/>
        <v>1003.02430012</v>
      </c>
      <c r="Q104" s="83">
        <f t="shared" si="91"/>
        <v>0</v>
      </c>
      <c r="R104" s="85">
        <f t="shared" si="92"/>
        <v>0</v>
      </c>
      <c r="S104" s="79">
        <f t="shared" si="75"/>
        <v>0</v>
      </c>
      <c r="T104" s="85">
        <f t="shared" si="97"/>
        <v>9.5000000000000001E-2</v>
      </c>
      <c r="U104" s="82">
        <f t="shared" si="93"/>
        <v>1.0004880460000001</v>
      </c>
      <c r="V104" s="79">
        <f t="shared" si="94"/>
        <v>0.48952199000000002</v>
      </c>
      <c r="W104" s="79">
        <f t="shared" si="95"/>
        <v>0</v>
      </c>
      <c r="X104" s="157" t="str">
        <f t="shared" si="98"/>
        <v>A+J=</v>
      </c>
      <c r="Y104" s="81">
        <f t="shared" si="99"/>
        <v>44671</v>
      </c>
      <c r="Z104" s="4"/>
      <c r="AA104" s="57"/>
      <c r="AB104" s="62"/>
      <c r="AC104" s="58"/>
      <c r="AD104" s="63"/>
      <c r="AE104" s="75"/>
      <c r="AF104" s="76"/>
      <c r="AG104" s="61"/>
      <c r="AH104" s="58"/>
      <c r="AI104" s="57"/>
      <c r="AJ104" s="156"/>
      <c r="AK104" s="62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0"/>
      <c r="DH104" s="10"/>
      <c r="DI104" s="10"/>
      <c r="DJ104" s="19"/>
      <c r="DK104" s="10"/>
      <c r="DL104" s="11"/>
      <c r="DM104" s="10"/>
    </row>
    <row r="105" spans="1:117" ht="12.75" x14ac:dyDescent="0.25">
      <c r="A105" s="78">
        <f t="shared" si="96"/>
        <v>44643</v>
      </c>
      <c r="B105" s="79">
        <f t="shared" si="90"/>
        <v>1004.08413079</v>
      </c>
      <c r="C105" s="79">
        <f t="shared" si="65"/>
        <v>1002.3741702599999</v>
      </c>
      <c r="D105" s="77">
        <f t="shared" si="66"/>
        <v>6153.09</v>
      </c>
      <c r="E105" s="54">
        <f>IF(K105=1,VLOOKUP(A104,[1]Plan1!$JH$192:$JI$400,2),E104)</f>
        <v>6215.24</v>
      </c>
      <c r="F105" s="56">
        <f t="shared" si="67"/>
        <v>44613</v>
      </c>
      <c r="G105" s="80">
        <f t="shared" si="68"/>
        <v>1.0100616113204897E-2</v>
      </c>
      <c r="H105" s="81">
        <f>IF(DAY(A105)=H$11,VLOOKUP(A105,AF$120:AK$452,4),H104)</f>
        <v>44671</v>
      </c>
      <c r="I105" s="81">
        <f t="shared" si="69"/>
        <v>44671</v>
      </c>
      <c r="J105" s="55">
        <f t="shared" si="63"/>
        <v>31</v>
      </c>
      <c r="K105" s="55">
        <f t="shared" si="70"/>
        <v>3</v>
      </c>
      <c r="L105" s="79">
        <f t="shared" si="71"/>
        <v>1.0009730400000001</v>
      </c>
      <c r="M105" s="82">
        <v>1</v>
      </c>
      <c r="N105" s="82">
        <f t="shared" si="72"/>
        <v>1</v>
      </c>
      <c r="O105" s="79">
        <f t="shared" si="73"/>
        <v>1.0009730400000001</v>
      </c>
      <c r="P105" s="79">
        <f t="shared" si="74"/>
        <v>1003.34952042</v>
      </c>
      <c r="Q105" s="83">
        <f t="shared" si="91"/>
        <v>0</v>
      </c>
      <c r="R105" s="85">
        <f t="shared" si="92"/>
        <v>0</v>
      </c>
      <c r="S105" s="79">
        <f t="shared" si="75"/>
        <v>0</v>
      </c>
      <c r="T105" s="85">
        <f t="shared" si="97"/>
        <v>9.5000000000000001E-2</v>
      </c>
      <c r="U105" s="82">
        <f t="shared" si="93"/>
        <v>1.0007321579999999</v>
      </c>
      <c r="V105" s="79">
        <f t="shared" si="94"/>
        <v>0.73461036999999996</v>
      </c>
      <c r="W105" s="79">
        <f t="shared" si="95"/>
        <v>0</v>
      </c>
      <c r="X105" s="157" t="str">
        <f t="shared" si="98"/>
        <v>A+J=</v>
      </c>
      <c r="Y105" s="81">
        <f t="shared" si="99"/>
        <v>44671</v>
      </c>
      <c r="Z105" s="4"/>
      <c r="AA105" s="57"/>
      <c r="AB105" s="62"/>
      <c r="AC105" s="58"/>
      <c r="AD105" s="63"/>
      <c r="AE105" s="75"/>
      <c r="AF105" s="76"/>
      <c r="AG105" s="61"/>
      <c r="AH105" s="58"/>
      <c r="AI105" s="57"/>
      <c r="AJ105" s="156"/>
      <c r="AK105" s="62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0"/>
      <c r="DI105" s="10"/>
      <c r="DJ105" s="19"/>
      <c r="DK105" s="10"/>
      <c r="DL105" s="11"/>
      <c r="DM105" s="10"/>
    </row>
    <row r="106" spans="1:117" ht="12.75" x14ac:dyDescent="0.25">
      <c r="A106" s="78">
        <f t="shared" si="96"/>
        <v>44644</v>
      </c>
      <c r="B106" s="79">
        <f t="shared" si="90"/>
        <v>1004.65476884</v>
      </c>
      <c r="C106" s="79">
        <f t="shared" si="65"/>
        <v>1002.3741702599999</v>
      </c>
      <c r="D106" s="77">
        <f t="shared" si="66"/>
        <v>6153.09</v>
      </c>
      <c r="E106" s="54">
        <f>IF(K106=1,VLOOKUP(A105,[1]Plan1!$JH$192:$JI$400,2),E105)</f>
        <v>6215.24</v>
      </c>
      <c r="F106" s="56">
        <f t="shared" si="67"/>
        <v>44613</v>
      </c>
      <c r="G106" s="80">
        <f t="shared" si="68"/>
        <v>1.0100616113204897E-2</v>
      </c>
      <c r="H106" s="81">
        <f>IF(DAY(A106)=H$11,VLOOKUP(A106,AF$120:AK$452,4),H105)</f>
        <v>44671</v>
      </c>
      <c r="I106" s="81">
        <f t="shared" si="69"/>
        <v>44671</v>
      </c>
      <c r="J106" s="55">
        <f t="shared" si="63"/>
        <v>31</v>
      </c>
      <c r="K106" s="55">
        <f t="shared" si="70"/>
        <v>4</v>
      </c>
      <c r="L106" s="79">
        <f t="shared" si="71"/>
        <v>1.0012976</v>
      </c>
      <c r="M106" s="82">
        <v>1</v>
      </c>
      <c r="N106" s="82">
        <f t="shared" si="72"/>
        <v>1</v>
      </c>
      <c r="O106" s="79">
        <f t="shared" si="73"/>
        <v>1.0012976</v>
      </c>
      <c r="P106" s="79">
        <f t="shared" si="74"/>
        <v>1003.67485098</v>
      </c>
      <c r="Q106" s="83">
        <f t="shared" si="91"/>
        <v>0</v>
      </c>
      <c r="R106" s="85">
        <f t="shared" si="92"/>
        <v>0</v>
      </c>
      <c r="S106" s="79">
        <f t="shared" si="75"/>
        <v>0</v>
      </c>
      <c r="T106" s="85">
        <f t="shared" si="97"/>
        <v>9.5000000000000001E-2</v>
      </c>
      <c r="U106" s="82">
        <f t="shared" si="93"/>
        <v>1.0009763300000001</v>
      </c>
      <c r="V106" s="79">
        <f t="shared" si="94"/>
        <v>0.97991786000000003</v>
      </c>
      <c r="W106" s="79">
        <f t="shared" si="95"/>
        <v>0</v>
      </c>
      <c r="X106" s="157" t="str">
        <f t="shared" si="98"/>
        <v>A+J=</v>
      </c>
      <c r="Y106" s="81">
        <f t="shared" si="99"/>
        <v>44671</v>
      </c>
      <c r="Z106" s="4"/>
      <c r="AA106" s="57"/>
      <c r="AB106" s="62"/>
      <c r="AC106" s="58"/>
      <c r="AD106" s="63"/>
      <c r="AE106" s="75"/>
      <c r="AF106" s="76"/>
      <c r="AG106" s="61"/>
      <c r="AH106" s="58"/>
      <c r="AI106" s="57"/>
      <c r="AJ106" s="57"/>
      <c r="AK106" s="62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7"/>
      <c r="DI106" s="10"/>
      <c r="DJ106" s="19"/>
      <c r="DK106" s="17"/>
      <c r="DL106" s="11"/>
      <c r="DM106" s="10"/>
    </row>
    <row r="107" spans="1:117" ht="12.75" x14ac:dyDescent="0.25">
      <c r="A107" s="78">
        <f t="shared" si="96"/>
        <v>44645</v>
      </c>
      <c r="B107" s="79">
        <f t="shared" si="90"/>
        <v>1005.2257354</v>
      </c>
      <c r="C107" s="79">
        <f t="shared" si="65"/>
        <v>1002.3741702599999</v>
      </c>
      <c r="D107" s="77">
        <f t="shared" si="66"/>
        <v>6153.09</v>
      </c>
      <c r="E107" s="54">
        <f>IF(K107=1,VLOOKUP(A106,[1]Plan1!$JH$192:$JI$400,2),E106)</f>
        <v>6215.24</v>
      </c>
      <c r="F107" s="56">
        <f t="shared" si="67"/>
        <v>44613</v>
      </c>
      <c r="G107" s="80">
        <f t="shared" si="68"/>
        <v>1.0100616113204897E-2</v>
      </c>
      <c r="H107" s="81">
        <f>IF(DAY(A107)=H$11,VLOOKUP(A107,AF$120:AK$452,4),H106)</f>
        <v>44671</v>
      </c>
      <c r="I107" s="81">
        <f t="shared" si="69"/>
        <v>44671</v>
      </c>
      <c r="J107" s="55">
        <f t="shared" si="63"/>
        <v>31</v>
      </c>
      <c r="K107" s="55">
        <f t="shared" si="70"/>
        <v>5</v>
      </c>
      <c r="L107" s="79">
        <f t="shared" si="71"/>
        <v>1.0016222699999999</v>
      </c>
      <c r="M107" s="82">
        <v>1</v>
      </c>
      <c r="N107" s="82">
        <f t="shared" si="72"/>
        <v>1</v>
      </c>
      <c r="O107" s="79">
        <f t="shared" si="73"/>
        <v>1.0016222699999999</v>
      </c>
      <c r="P107" s="79">
        <f t="shared" si="74"/>
        <v>1004.0002918</v>
      </c>
      <c r="Q107" s="83">
        <f t="shared" si="91"/>
        <v>0</v>
      </c>
      <c r="R107" s="85">
        <f t="shared" si="92"/>
        <v>0</v>
      </c>
      <c r="S107" s="79">
        <f t="shared" si="75"/>
        <v>0</v>
      </c>
      <c r="T107" s="85">
        <f t="shared" si="97"/>
        <v>9.5000000000000001E-2</v>
      </c>
      <c r="U107" s="82">
        <f t="shared" si="93"/>
        <v>1.001220561</v>
      </c>
      <c r="V107" s="79">
        <f t="shared" si="94"/>
        <v>1.2254436</v>
      </c>
      <c r="W107" s="79">
        <f t="shared" si="95"/>
        <v>0</v>
      </c>
      <c r="X107" s="157" t="str">
        <f t="shared" si="98"/>
        <v>A+J=</v>
      </c>
      <c r="Y107" s="81">
        <f t="shared" si="99"/>
        <v>44671</v>
      </c>
      <c r="Z107" s="4"/>
      <c r="AA107" s="57"/>
      <c r="AB107" s="62"/>
      <c r="AC107" s="58"/>
      <c r="AD107" s="63"/>
      <c r="AE107" s="75"/>
      <c r="AF107" s="76"/>
      <c r="AG107" s="61"/>
      <c r="AH107" s="58"/>
      <c r="AI107" s="57"/>
      <c r="AJ107" s="57"/>
      <c r="AK107" s="62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1"/>
      <c r="DI107" s="10"/>
      <c r="DJ107" s="19"/>
      <c r="DK107" s="21"/>
      <c r="DL107" s="3"/>
      <c r="DM107" s="21"/>
    </row>
    <row r="108" spans="1:117" ht="12.75" x14ac:dyDescent="0.25">
      <c r="A108" s="78">
        <f t="shared" si="96"/>
        <v>44646</v>
      </c>
      <c r="B108" s="79">
        <f t="shared" si="90"/>
        <v>1005.79702156</v>
      </c>
      <c r="C108" s="79">
        <f t="shared" si="65"/>
        <v>1002.3741702599999</v>
      </c>
      <c r="D108" s="77">
        <f t="shared" si="66"/>
        <v>6153.09</v>
      </c>
      <c r="E108" s="54">
        <f>IF(K108=1,VLOOKUP(A107,[1]Plan1!$JH$192:$JI$400,2),E107)</f>
        <v>6215.24</v>
      </c>
      <c r="F108" s="56">
        <f t="shared" si="67"/>
        <v>44613</v>
      </c>
      <c r="G108" s="80">
        <f t="shared" si="68"/>
        <v>1.0100616113204897E-2</v>
      </c>
      <c r="H108" s="81">
        <f>IF(DAY(A108)=H$11,VLOOKUP(A108,AF$120:AK$452,4),H107)</f>
        <v>44671</v>
      </c>
      <c r="I108" s="81">
        <f t="shared" si="69"/>
        <v>44671</v>
      </c>
      <c r="J108" s="55">
        <f t="shared" ref="J108:J171" si="102">IF(A107=I107,VLOOKUP(A107,$AF$120:$AJ$300,5),J107)</f>
        <v>31</v>
      </c>
      <c r="K108" s="55">
        <f t="shared" si="70"/>
        <v>6</v>
      </c>
      <c r="L108" s="79">
        <f t="shared" si="71"/>
        <v>1.0019470399999999</v>
      </c>
      <c r="M108" s="82">
        <v>1</v>
      </c>
      <c r="N108" s="82">
        <f t="shared" si="72"/>
        <v>1</v>
      </c>
      <c r="O108" s="79">
        <f t="shared" si="73"/>
        <v>1.0019470399999999</v>
      </c>
      <c r="P108" s="79">
        <f t="shared" si="74"/>
        <v>1004.32583286</v>
      </c>
      <c r="Q108" s="83">
        <f t="shared" si="91"/>
        <v>0</v>
      </c>
      <c r="R108" s="85">
        <f t="shared" si="92"/>
        <v>0</v>
      </c>
      <c r="S108" s="79">
        <f t="shared" si="75"/>
        <v>0</v>
      </c>
      <c r="T108" s="85">
        <f t="shared" si="97"/>
        <v>9.5000000000000001E-2</v>
      </c>
      <c r="U108" s="82">
        <f t="shared" si="93"/>
        <v>1.001464852</v>
      </c>
      <c r="V108" s="79">
        <f t="shared" si="94"/>
        <v>1.4711886999999999</v>
      </c>
      <c r="W108" s="79">
        <f t="shared" si="95"/>
        <v>0</v>
      </c>
      <c r="X108" s="157" t="str">
        <f t="shared" si="98"/>
        <v>A+J=</v>
      </c>
      <c r="Y108" s="81">
        <f t="shared" si="99"/>
        <v>44671</v>
      </c>
      <c r="Z108" s="4"/>
      <c r="AA108" s="57"/>
      <c r="AB108" s="62"/>
      <c r="AC108" s="58"/>
      <c r="AD108" s="63"/>
      <c r="AE108" s="75"/>
      <c r="AF108" s="76"/>
      <c r="AG108" s="61"/>
      <c r="AH108" s="58"/>
      <c r="AI108" s="57"/>
      <c r="AJ108" s="57"/>
      <c r="AK108" s="62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0"/>
      <c r="DI108" s="10"/>
      <c r="DJ108" s="19"/>
      <c r="DK108" s="10"/>
      <c r="DL108" s="1"/>
      <c r="DM108" s="10"/>
    </row>
    <row r="109" spans="1:117" ht="12.75" x14ac:dyDescent="0.25">
      <c r="A109" s="78">
        <f t="shared" si="96"/>
        <v>44647</v>
      </c>
      <c r="B109" s="79">
        <f t="shared" si="90"/>
        <v>1006.36862646</v>
      </c>
      <c r="C109" s="79">
        <f t="shared" ref="C109:C172" si="103">IF(Q108&gt;0,(P108-S108),C108)</f>
        <v>1002.3741702599999</v>
      </c>
      <c r="D109" s="77">
        <f t="shared" ref="D109:D172" si="104">IF(E109=E108,D108,E108)</f>
        <v>6153.09</v>
      </c>
      <c r="E109" s="54">
        <f>IF(K109=1,VLOOKUP(A108,[1]Plan1!$JH$192:$JI$400,2),E108)</f>
        <v>6215.24</v>
      </c>
      <c r="F109" s="56">
        <f t="shared" ref="F109:F172" si="105">IF(D109=D108,F108,EDATE(A109,-1))</f>
        <v>44613</v>
      </c>
      <c r="G109" s="80">
        <f t="shared" ref="G109:G172" si="106">(E109/D109)-1</f>
        <v>1.0100616113204897E-2</v>
      </c>
      <c r="H109" s="81">
        <f>IF(DAY(A109)=H$11,VLOOKUP(A109,AF$120:AK$452,4),H108)</f>
        <v>44671</v>
      </c>
      <c r="I109" s="81">
        <f t="shared" ref="I109:I172" si="107">IF(A109&gt;I108,H109,I108)</f>
        <v>44671</v>
      </c>
      <c r="J109" s="55">
        <f t="shared" si="102"/>
        <v>31</v>
      </c>
      <c r="K109" s="55">
        <f t="shared" ref="K109:K172" si="108">IF(A108=I108,1,K108+1)</f>
        <v>7</v>
      </c>
      <c r="L109" s="79">
        <f t="shared" ref="L109:L172" si="109">TRUNC((E109/D109)^TRUNC((K109/J109),9),8)</f>
        <v>1.0022719099999999</v>
      </c>
      <c r="M109" s="82">
        <v>1</v>
      </c>
      <c r="N109" s="82">
        <f t="shared" ref="N109:N172" si="110">IF(I109&gt;I108,N108*M109,N108)</f>
        <v>1</v>
      </c>
      <c r="O109" s="79">
        <f t="shared" ref="O109:O172" si="111">TRUNC(TRUNC((L109*N109),15),8)</f>
        <v>1.0022719099999999</v>
      </c>
      <c r="P109" s="79">
        <f t="shared" ref="P109:P172" si="112">TRUNC(C109*O109,8)</f>
        <v>1004.65147416</v>
      </c>
      <c r="Q109" s="83">
        <f t="shared" si="91"/>
        <v>0</v>
      </c>
      <c r="R109" s="85">
        <f t="shared" si="92"/>
        <v>0</v>
      </c>
      <c r="S109" s="79">
        <f t="shared" ref="S109:S172" si="113">IF(R109&gt;0,TRUNC(R109*P109,8),0)</f>
        <v>0</v>
      </c>
      <c r="T109" s="85">
        <f t="shared" si="97"/>
        <v>9.5000000000000001E-2</v>
      </c>
      <c r="U109" s="82">
        <f t="shared" si="93"/>
        <v>1.001709202</v>
      </c>
      <c r="V109" s="79">
        <f t="shared" si="94"/>
        <v>1.7171523</v>
      </c>
      <c r="W109" s="79">
        <f t="shared" si="95"/>
        <v>0</v>
      </c>
      <c r="X109" s="157" t="str">
        <f t="shared" si="98"/>
        <v>A+J=</v>
      </c>
      <c r="Y109" s="81">
        <f t="shared" si="99"/>
        <v>44671</v>
      </c>
      <c r="Z109" s="4"/>
      <c r="AA109" s="57"/>
      <c r="AB109" s="62"/>
      <c r="AC109" s="58"/>
      <c r="AD109" s="63"/>
      <c r="AE109" s="75"/>
      <c r="AF109" s="76"/>
      <c r="AG109" s="61"/>
      <c r="AH109" s="58"/>
      <c r="AI109" s="57"/>
      <c r="AJ109" s="57"/>
      <c r="AK109" s="62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0"/>
      <c r="DI109" s="10"/>
      <c r="DJ109" s="19"/>
      <c r="DK109" s="10"/>
      <c r="DL109" s="1"/>
      <c r="DM109" s="10"/>
    </row>
    <row r="110" spans="1:117" ht="12.75" x14ac:dyDescent="0.25">
      <c r="A110" s="78">
        <f t="shared" si="96"/>
        <v>44648</v>
      </c>
      <c r="B110" s="79">
        <f t="shared" si="90"/>
        <v>1006.94057233</v>
      </c>
      <c r="C110" s="79">
        <f t="shared" si="103"/>
        <v>1002.3741702599999</v>
      </c>
      <c r="D110" s="77">
        <f t="shared" si="104"/>
        <v>6153.09</v>
      </c>
      <c r="E110" s="54">
        <f>IF(K110=1,VLOOKUP(A109,[1]Plan1!$JH$192:$JI$400,2),E109)</f>
        <v>6215.24</v>
      </c>
      <c r="F110" s="56">
        <f t="shared" si="105"/>
        <v>44613</v>
      </c>
      <c r="G110" s="80">
        <f t="shared" si="106"/>
        <v>1.0100616113204897E-2</v>
      </c>
      <c r="H110" s="81">
        <f>IF(DAY(A110)=H$11,VLOOKUP(A110,AF$120:AK$452,4),H109)</f>
        <v>44671</v>
      </c>
      <c r="I110" s="81">
        <f t="shared" si="107"/>
        <v>44671</v>
      </c>
      <c r="J110" s="55">
        <f t="shared" si="102"/>
        <v>31</v>
      </c>
      <c r="K110" s="55">
        <f t="shared" si="108"/>
        <v>8</v>
      </c>
      <c r="L110" s="79">
        <f t="shared" si="109"/>
        <v>1.0025968999999999</v>
      </c>
      <c r="M110" s="82">
        <v>1</v>
      </c>
      <c r="N110" s="82">
        <f t="shared" si="110"/>
        <v>1</v>
      </c>
      <c r="O110" s="79">
        <f t="shared" si="111"/>
        <v>1.0025968999999999</v>
      </c>
      <c r="P110" s="79">
        <f t="shared" si="112"/>
        <v>1004.97723574</v>
      </c>
      <c r="Q110" s="83">
        <f t="shared" si="91"/>
        <v>0</v>
      </c>
      <c r="R110" s="85">
        <f t="shared" si="92"/>
        <v>0</v>
      </c>
      <c r="S110" s="79">
        <f t="shared" si="113"/>
        <v>0</v>
      </c>
      <c r="T110" s="85">
        <f t="shared" si="97"/>
        <v>9.5000000000000001E-2</v>
      </c>
      <c r="U110" s="82">
        <f t="shared" si="93"/>
        <v>1.001953613</v>
      </c>
      <c r="V110" s="79">
        <f t="shared" si="94"/>
        <v>1.9633365899999999</v>
      </c>
      <c r="W110" s="79">
        <f t="shared" si="95"/>
        <v>0</v>
      </c>
      <c r="X110" s="157" t="str">
        <f t="shared" si="98"/>
        <v>A+J=</v>
      </c>
      <c r="Y110" s="81">
        <f t="shared" si="99"/>
        <v>44671</v>
      </c>
      <c r="Z110" s="4"/>
      <c r="AA110" s="57"/>
      <c r="AB110" s="62"/>
      <c r="AC110" s="58"/>
      <c r="AD110" s="63"/>
      <c r="AE110" s="75"/>
      <c r="AF110" s="76"/>
      <c r="AG110" s="61"/>
      <c r="AH110" s="58"/>
      <c r="AI110" s="57"/>
      <c r="AJ110" s="57"/>
      <c r="AK110" s="62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0"/>
      <c r="DI110" s="10"/>
      <c r="DJ110" s="19"/>
      <c r="DK110" s="10"/>
      <c r="DL110" s="1"/>
      <c r="DM110" s="10"/>
    </row>
    <row r="111" spans="1:117" ht="12.75" x14ac:dyDescent="0.25">
      <c r="A111" s="78">
        <f t="shared" si="96"/>
        <v>44649</v>
      </c>
      <c r="B111" s="79">
        <f t="shared" si="90"/>
        <v>1007.51282615</v>
      </c>
      <c r="C111" s="79">
        <f t="shared" si="103"/>
        <v>1002.3741702599999</v>
      </c>
      <c r="D111" s="77">
        <f t="shared" si="104"/>
        <v>6153.09</v>
      </c>
      <c r="E111" s="54">
        <f>IF(K111=1,VLOOKUP(A110,[1]Plan1!$JH$192:$JI$400,2),E110)</f>
        <v>6215.24</v>
      </c>
      <c r="F111" s="56">
        <f t="shared" si="105"/>
        <v>44613</v>
      </c>
      <c r="G111" s="80">
        <f t="shared" si="106"/>
        <v>1.0100616113204897E-2</v>
      </c>
      <c r="H111" s="81">
        <f>IF(DAY(A111)=H$11,VLOOKUP(A111,AF$120:AK$452,4),H110)</f>
        <v>44671</v>
      </c>
      <c r="I111" s="81">
        <f t="shared" si="107"/>
        <v>44671</v>
      </c>
      <c r="J111" s="55">
        <f t="shared" si="102"/>
        <v>31</v>
      </c>
      <c r="K111" s="55">
        <f t="shared" si="108"/>
        <v>9</v>
      </c>
      <c r="L111" s="79">
        <f t="shared" si="109"/>
        <v>1.00292198</v>
      </c>
      <c r="M111" s="82">
        <v>1</v>
      </c>
      <c r="N111" s="82">
        <f t="shared" si="110"/>
        <v>1</v>
      </c>
      <c r="O111" s="79">
        <f t="shared" si="111"/>
        <v>1.00292198</v>
      </c>
      <c r="P111" s="79">
        <f t="shared" si="112"/>
        <v>1005.30308753</v>
      </c>
      <c r="Q111" s="83">
        <f t="shared" si="91"/>
        <v>0</v>
      </c>
      <c r="R111" s="85">
        <f t="shared" si="92"/>
        <v>0</v>
      </c>
      <c r="S111" s="79">
        <f t="shared" si="113"/>
        <v>0</v>
      </c>
      <c r="T111" s="85">
        <f t="shared" si="97"/>
        <v>9.5000000000000001E-2</v>
      </c>
      <c r="U111" s="82">
        <f t="shared" si="93"/>
        <v>1.002198082</v>
      </c>
      <c r="V111" s="79">
        <f t="shared" si="94"/>
        <v>2.20973862</v>
      </c>
      <c r="W111" s="79">
        <f t="shared" si="95"/>
        <v>0</v>
      </c>
      <c r="X111" s="157" t="str">
        <f t="shared" si="98"/>
        <v>A+J=</v>
      </c>
      <c r="Y111" s="81">
        <f t="shared" si="99"/>
        <v>44671</v>
      </c>
      <c r="Z111" s="4"/>
      <c r="AA111" s="57"/>
      <c r="AB111" s="62"/>
      <c r="AC111" s="58"/>
      <c r="AD111" s="63"/>
      <c r="AE111" s="75"/>
      <c r="AF111" s="76"/>
      <c r="AG111" s="61"/>
      <c r="AH111" s="58"/>
      <c r="AI111" s="57"/>
      <c r="AJ111" s="57"/>
      <c r="AK111" s="62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0"/>
      <c r="DI111" s="10"/>
      <c r="DJ111" s="19"/>
      <c r="DK111" s="10"/>
      <c r="DL111" s="1"/>
      <c r="DM111" s="10"/>
    </row>
    <row r="112" spans="1:117" ht="12.75" x14ac:dyDescent="0.25">
      <c r="A112" s="78">
        <f t="shared" si="96"/>
        <v>44650</v>
      </c>
      <c r="B112" s="79">
        <f t="shared" si="90"/>
        <v>1008.08541117</v>
      </c>
      <c r="C112" s="79">
        <f t="shared" si="103"/>
        <v>1002.3741702599999</v>
      </c>
      <c r="D112" s="77">
        <f t="shared" si="104"/>
        <v>6153.09</v>
      </c>
      <c r="E112" s="54">
        <f>IF(K112=1,VLOOKUP(A111,[1]Plan1!$JH$192:$JI$400,2),E111)</f>
        <v>6215.24</v>
      </c>
      <c r="F112" s="56">
        <f t="shared" si="105"/>
        <v>44613</v>
      </c>
      <c r="G112" s="80">
        <f t="shared" si="106"/>
        <v>1.0100616113204897E-2</v>
      </c>
      <c r="H112" s="81">
        <f>IF(DAY(A112)=H$11,VLOOKUP(A112,AF$120:AK$452,4),H111)</f>
        <v>44671</v>
      </c>
      <c r="I112" s="81">
        <f t="shared" si="107"/>
        <v>44671</v>
      </c>
      <c r="J112" s="55">
        <f t="shared" si="102"/>
        <v>31</v>
      </c>
      <c r="K112" s="55">
        <f t="shared" si="108"/>
        <v>10</v>
      </c>
      <c r="L112" s="79">
        <f t="shared" si="109"/>
        <v>1.0032471700000001</v>
      </c>
      <c r="M112" s="82">
        <v>1</v>
      </c>
      <c r="N112" s="82">
        <f t="shared" si="110"/>
        <v>1</v>
      </c>
      <c r="O112" s="79">
        <f t="shared" si="111"/>
        <v>1.0032471700000001</v>
      </c>
      <c r="P112" s="79">
        <f t="shared" si="112"/>
        <v>1005.62904959</v>
      </c>
      <c r="Q112" s="83">
        <f t="shared" si="91"/>
        <v>0</v>
      </c>
      <c r="R112" s="85">
        <f t="shared" si="92"/>
        <v>0</v>
      </c>
      <c r="S112" s="79">
        <f t="shared" si="113"/>
        <v>0</v>
      </c>
      <c r="T112" s="85">
        <f t="shared" si="97"/>
        <v>9.5000000000000001E-2</v>
      </c>
      <c r="U112" s="82">
        <f t="shared" si="93"/>
        <v>1.0024426120000001</v>
      </c>
      <c r="V112" s="79">
        <f t="shared" si="94"/>
        <v>2.4563615799999998</v>
      </c>
      <c r="W112" s="79">
        <f t="shared" si="95"/>
        <v>0</v>
      </c>
      <c r="X112" s="157" t="str">
        <f t="shared" si="98"/>
        <v>A+J=</v>
      </c>
      <c r="Y112" s="81">
        <f t="shared" si="99"/>
        <v>44671</v>
      </c>
      <c r="Z112" s="4"/>
      <c r="AA112" s="57"/>
      <c r="AB112" s="62"/>
      <c r="AC112" s="58"/>
      <c r="AD112" s="63"/>
      <c r="AE112" s="75"/>
      <c r="AF112" s="76"/>
      <c r="AG112" s="61"/>
      <c r="AH112" s="58"/>
      <c r="AI112" s="57"/>
      <c r="AJ112" s="57"/>
      <c r="AK112" s="62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0"/>
      <c r="DI112" s="10"/>
      <c r="DJ112" s="19"/>
      <c r="DK112" s="10"/>
      <c r="DL112" s="1"/>
      <c r="DM112" s="10"/>
    </row>
    <row r="113" spans="1:117" ht="12.75" x14ac:dyDescent="0.25">
      <c r="A113" s="78">
        <f t="shared" si="96"/>
        <v>44651</v>
      </c>
      <c r="B113" s="79">
        <f t="shared" si="90"/>
        <v>1008.6583255100001</v>
      </c>
      <c r="C113" s="79">
        <f t="shared" si="103"/>
        <v>1002.3741702599999</v>
      </c>
      <c r="D113" s="77">
        <f t="shared" si="104"/>
        <v>6153.09</v>
      </c>
      <c r="E113" s="54">
        <f>IF(K113=1,VLOOKUP(A112,[1]Plan1!$JH$192:$JI$400,2),E112)</f>
        <v>6215.24</v>
      </c>
      <c r="F113" s="56">
        <f t="shared" si="105"/>
        <v>44613</v>
      </c>
      <c r="G113" s="80">
        <f t="shared" si="106"/>
        <v>1.0100616113204897E-2</v>
      </c>
      <c r="H113" s="81">
        <f>IF(DAY(A113)=H$11,VLOOKUP(A113,AF$120:AK$452,4),H112)</f>
        <v>44671</v>
      </c>
      <c r="I113" s="81">
        <f t="shared" si="107"/>
        <v>44671</v>
      </c>
      <c r="J113" s="55">
        <f t="shared" si="102"/>
        <v>31</v>
      </c>
      <c r="K113" s="55">
        <f t="shared" si="108"/>
        <v>11</v>
      </c>
      <c r="L113" s="79">
        <f t="shared" si="109"/>
        <v>1.0035724699999999</v>
      </c>
      <c r="M113" s="82">
        <v>1</v>
      </c>
      <c r="N113" s="82">
        <f t="shared" si="110"/>
        <v>1</v>
      </c>
      <c r="O113" s="79">
        <f t="shared" si="111"/>
        <v>1.0035724699999999</v>
      </c>
      <c r="P113" s="79">
        <f t="shared" si="112"/>
        <v>1005.95512191</v>
      </c>
      <c r="Q113" s="83">
        <f t="shared" si="91"/>
        <v>0</v>
      </c>
      <c r="R113" s="85">
        <f t="shared" si="92"/>
        <v>0</v>
      </c>
      <c r="S113" s="79">
        <f t="shared" si="113"/>
        <v>0</v>
      </c>
      <c r="T113" s="85">
        <f t="shared" si="97"/>
        <v>9.5000000000000001E-2</v>
      </c>
      <c r="U113" s="82">
        <f t="shared" si="93"/>
        <v>1.0026872010000001</v>
      </c>
      <c r="V113" s="79">
        <f t="shared" si="94"/>
        <v>2.7032036000000002</v>
      </c>
      <c r="W113" s="79">
        <f t="shared" si="95"/>
        <v>0</v>
      </c>
      <c r="X113" s="157" t="str">
        <f t="shared" si="98"/>
        <v>A+J=</v>
      </c>
      <c r="Y113" s="81">
        <f t="shared" si="99"/>
        <v>44671</v>
      </c>
      <c r="Z113" s="4"/>
      <c r="AA113" s="57"/>
      <c r="AB113" s="62"/>
      <c r="AC113" s="58"/>
      <c r="AD113" s="63"/>
      <c r="AE113" s="75"/>
      <c r="AF113" s="76"/>
      <c r="AG113" s="61"/>
      <c r="AH113" s="58"/>
      <c r="AI113" s="57"/>
      <c r="AJ113" s="57"/>
      <c r="AK113" s="62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0"/>
      <c r="DI113" s="10"/>
      <c r="DJ113" s="19"/>
      <c r="DK113" s="10"/>
      <c r="DL113" s="1"/>
      <c r="DM113" s="10"/>
    </row>
    <row r="114" spans="1:117" ht="12.75" x14ac:dyDescent="0.25">
      <c r="A114" s="78">
        <f t="shared" si="96"/>
        <v>44652</v>
      </c>
      <c r="B114" s="79">
        <f t="shared" si="90"/>
        <v>1009.23156027</v>
      </c>
      <c r="C114" s="79">
        <f t="shared" si="103"/>
        <v>1002.3741702599999</v>
      </c>
      <c r="D114" s="77">
        <f t="shared" si="104"/>
        <v>6153.09</v>
      </c>
      <c r="E114" s="54">
        <f>IF(K114=1,VLOOKUP(A113,[1]Plan1!$JH$192:$JI$400,2),E113)</f>
        <v>6215.24</v>
      </c>
      <c r="F114" s="56">
        <f t="shared" si="105"/>
        <v>44613</v>
      </c>
      <c r="G114" s="80">
        <f t="shared" si="106"/>
        <v>1.0100616113204897E-2</v>
      </c>
      <c r="H114" s="81">
        <f>IF(DAY(A114)=H$11,VLOOKUP(A114,AF$120:AK$452,4),H113)</f>
        <v>44671</v>
      </c>
      <c r="I114" s="81">
        <f t="shared" si="107"/>
        <v>44671</v>
      </c>
      <c r="J114" s="55">
        <f t="shared" si="102"/>
        <v>31</v>
      </c>
      <c r="K114" s="55">
        <f t="shared" si="108"/>
        <v>12</v>
      </c>
      <c r="L114" s="79">
        <f t="shared" si="109"/>
        <v>1.0038978700000001</v>
      </c>
      <c r="M114" s="82">
        <v>1</v>
      </c>
      <c r="N114" s="82">
        <f t="shared" si="110"/>
        <v>1</v>
      </c>
      <c r="O114" s="79">
        <f t="shared" si="111"/>
        <v>1.0038978700000001</v>
      </c>
      <c r="P114" s="79">
        <f t="shared" si="112"/>
        <v>1006.28129446</v>
      </c>
      <c r="Q114" s="83">
        <f t="shared" si="91"/>
        <v>0</v>
      </c>
      <c r="R114" s="85">
        <f t="shared" si="92"/>
        <v>0</v>
      </c>
      <c r="S114" s="79">
        <f t="shared" si="113"/>
        <v>0</v>
      </c>
      <c r="T114" s="85">
        <f t="shared" si="97"/>
        <v>9.5000000000000001E-2</v>
      </c>
      <c r="U114" s="82">
        <f t="shared" si="93"/>
        <v>1.00293185</v>
      </c>
      <c r="V114" s="79">
        <f t="shared" si="94"/>
        <v>2.9502658099999999</v>
      </c>
      <c r="W114" s="79">
        <f t="shared" si="95"/>
        <v>0</v>
      </c>
      <c r="X114" s="157" t="str">
        <f t="shared" si="98"/>
        <v>A+J=</v>
      </c>
      <c r="Y114" s="81">
        <f t="shared" si="99"/>
        <v>44671</v>
      </c>
      <c r="Z114" s="4"/>
      <c r="AA114" s="57"/>
      <c r="AB114" s="62"/>
      <c r="AC114" s="58"/>
      <c r="AD114" s="63"/>
      <c r="AE114" s="75"/>
      <c r="AF114" s="76"/>
      <c r="AG114" s="61"/>
      <c r="AH114" s="58"/>
      <c r="AI114" s="57"/>
      <c r="AJ114" s="57"/>
      <c r="AK114" s="62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0"/>
      <c r="DI114" s="10"/>
      <c r="DJ114" s="19"/>
      <c r="DK114" s="10"/>
      <c r="DL114" s="1"/>
      <c r="DM114" s="10"/>
    </row>
    <row r="115" spans="1:117" ht="12.75" x14ac:dyDescent="0.25">
      <c r="A115" s="78">
        <f t="shared" si="96"/>
        <v>44653</v>
      </c>
      <c r="B115" s="79">
        <f t="shared" si="90"/>
        <v>1009.80512463</v>
      </c>
      <c r="C115" s="79">
        <f t="shared" si="103"/>
        <v>1002.3741702599999</v>
      </c>
      <c r="D115" s="77">
        <f t="shared" si="104"/>
        <v>6153.09</v>
      </c>
      <c r="E115" s="54">
        <f>IF(K115=1,VLOOKUP(A114,[1]Plan1!$JH$192:$JI$400,2),E114)</f>
        <v>6215.24</v>
      </c>
      <c r="F115" s="56">
        <f t="shared" si="105"/>
        <v>44613</v>
      </c>
      <c r="G115" s="80">
        <f t="shared" si="106"/>
        <v>1.0100616113204897E-2</v>
      </c>
      <c r="H115" s="81">
        <f>IF(DAY(A115)=H$11,VLOOKUP(A115,AF$120:AK$452,4),H114)</f>
        <v>44671</v>
      </c>
      <c r="I115" s="81">
        <f t="shared" si="107"/>
        <v>44671</v>
      </c>
      <c r="J115" s="55">
        <f t="shared" si="102"/>
        <v>31</v>
      </c>
      <c r="K115" s="55">
        <f t="shared" si="108"/>
        <v>13</v>
      </c>
      <c r="L115" s="79">
        <f t="shared" si="109"/>
        <v>1.00422338</v>
      </c>
      <c r="M115" s="82">
        <v>1</v>
      </c>
      <c r="N115" s="82">
        <f t="shared" si="110"/>
        <v>1</v>
      </c>
      <c r="O115" s="79">
        <f t="shared" si="111"/>
        <v>1.00422338</v>
      </c>
      <c r="P115" s="79">
        <f t="shared" si="112"/>
        <v>1006.60757728</v>
      </c>
      <c r="Q115" s="83">
        <f t="shared" si="91"/>
        <v>0</v>
      </c>
      <c r="R115" s="85">
        <f t="shared" si="92"/>
        <v>0</v>
      </c>
      <c r="S115" s="79">
        <f t="shared" si="113"/>
        <v>0</v>
      </c>
      <c r="T115" s="85">
        <f t="shared" si="97"/>
        <v>9.5000000000000001E-2</v>
      </c>
      <c r="U115" s="82">
        <f t="shared" si="93"/>
        <v>1.0031765580000001</v>
      </c>
      <c r="V115" s="79">
        <f t="shared" si="94"/>
        <v>3.1975473499999998</v>
      </c>
      <c r="W115" s="79">
        <f t="shared" si="95"/>
        <v>0</v>
      </c>
      <c r="X115" s="157" t="str">
        <f t="shared" si="98"/>
        <v>A+J=</v>
      </c>
      <c r="Y115" s="81">
        <f t="shared" si="99"/>
        <v>44671</v>
      </c>
      <c r="Z115" s="4"/>
      <c r="AA115" s="57"/>
      <c r="AB115" s="62"/>
      <c r="AC115" s="58"/>
      <c r="AD115" s="63"/>
      <c r="AE115" s="75"/>
      <c r="AF115" s="76"/>
      <c r="AG115" s="61"/>
      <c r="AH115" s="58"/>
      <c r="AI115" s="57"/>
      <c r="AJ115" s="57"/>
      <c r="AK115" s="62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0"/>
      <c r="DI115" s="10"/>
      <c r="DJ115" s="19"/>
      <c r="DK115" s="10"/>
      <c r="DL115" s="1"/>
      <c r="DM115" s="21"/>
    </row>
    <row r="116" spans="1:117" ht="12.75" x14ac:dyDescent="0.25">
      <c r="A116" s="78">
        <f t="shared" si="96"/>
        <v>44654</v>
      </c>
      <c r="B116" s="79">
        <f t="shared" si="90"/>
        <v>1010.37901973</v>
      </c>
      <c r="C116" s="79">
        <f t="shared" si="103"/>
        <v>1002.3741702599999</v>
      </c>
      <c r="D116" s="77">
        <f t="shared" si="104"/>
        <v>6153.09</v>
      </c>
      <c r="E116" s="54">
        <f>IF(K116=1,VLOOKUP(A115,[1]Plan1!$JH$192:$JI$400,2),E115)</f>
        <v>6215.24</v>
      </c>
      <c r="F116" s="56">
        <f t="shared" si="105"/>
        <v>44613</v>
      </c>
      <c r="G116" s="80">
        <f t="shared" si="106"/>
        <v>1.0100616113204897E-2</v>
      </c>
      <c r="H116" s="81">
        <f>IF(DAY(A116)=H$11,VLOOKUP(A116,AF$120:AK$452,4),H115)</f>
        <v>44671</v>
      </c>
      <c r="I116" s="81">
        <f t="shared" si="107"/>
        <v>44671</v>
      </c>
      <c r="J116" s="55">
        <f t="shared" si="102"/>
        <v>31</v>
      </c>
      <c r="K116" s="55">
        <f t="shared" si="108"/>
        <v>14</v>
      </c>
      <c r="L116" s="79">
        <f t="shared" si="109"/>
        <v>1.0045489999999999</v>
      </c>
      <c r="M116" s="82">
        <v>1</v>
      </c>
      <c r="N116" s="82">
        <f t="shared" si="110"/>
        <v>1</v>
      </c>
      <c r="O116" s="79">
        <f t="shared" si="111"/>
        <v>1.0045489999999999</v>
      </c>
      <c r="P116" s="79">
        <f t="shared" si="112"/>
        <v>1006.93397036</v>
      </c>
      <c r="Q116" s="83">
        <f t="shared" si="91"/>
        <v>0</v>
      </c>
      <c r="R116" s="85">
        <f t="shared" si="92"/>
        <v>0</v>
      </c>
      <c r="S116" s="79">
        <f t="shared" si="113"/>
        <v>0</v>
      </c>
      <c r="T116" s="85">
        <f t="shared" si="97"/>
        <v>9.5000000000000001E-2</v>
      </c>
      <c r="U116" s="82">
        <f t="shared" si="93"/>
        <v>1.003421326</v>
      </c>
      <c r="V116" s="79">
        <f t="shared" si="94"/>
        <v>3.44504937</v>
      </c>
      <c r="W116" s="79">
        <f t="shared" si="95"/>
        <v>0</v>
      </c>
      <c r="X116" s="157" t="str">
        <f t="shared" si="98"/>
        <v>A+J=</v>
      </c>
      <c r="Y116" s="81">
        <f t="shared" si="99"/>
        <v>44671</v>
      </c>
      <c r="Z116" s="4"/>
      <c r="AA116" s="57"/>
      <c r="AB116" s="62"/>
      <c r="AC116" s="58"/>
      <c r="AD116" s="63"/>
      <c r="AE116" s="75"/>
      <c r="AF116" s="76"/>
      <c r="AG116" s="61"/>
      <c r="AH116" s="58"/>
      <c r="AI116" s="57"/>
      <c r="AJ116" s="57"/>
      <c r="AK116" s="62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0"/>
      <c r="DI116" s="10"/>
      <c r="DJ116" s="19"/>
      <c r="DK116" s="10"/>
      <c r="DL116" s="1"/>
      <c r="DM116" s="10"/>
    </row>
    <row r="117" spans="1:117" ht="12.75" x14ac:dyDescent="0.25">
      <c r="A117" s="78">
        <f t="shared" si="96"/>
        <v>44655</v>
      </c>
      <c r="B117" s="79">
        <f t="shared" si="90"/>
        <v>1010.9532255900001</v>
      </c>
      <c r="C117" s="79">
        <f t="shared" si="103"/>
        <v>1002.3741702599999</v>
      </c>
      <c r="D117" s="77">
        <f t="shared" si="104"/>
        <v>6153.09</v>
      </c>
      <c r="E117" s="54">
        <f>IF(K117=1,VLOOKUP(A116,[1]Plan1!$JH$192:$JI$400,2),E116)</f>
        <v>6215.24</v>
      </c>
      <c r="F117" s="56">
        <f t="shared" si="105"/>
        <v>44613</v>
      </c>
      <c r="G117" s="80">
        <f t="shared" si="106"/>
        <v>1.0100616113204897E-2</v>
      </c>
      <c r="H117" s="81">
        <f>IF(DAY(A117)=H$11,VLOOKUP(A117,AF$120:AK$452,4),H116)</f>
        <v>44671</v>
      </c>
      <c r="I117" s="81">
        <f t="shared" si="107"/>
        <v>44671</v>
      </c>
      <c r="J117" s="55">
        <f t="shared" si="102"/>
        <v>31</v>
      </c>
      <c r="K117" s="55">
        <f t="shared" si="108"/>
        <v>15</v>
      </c>
      <c r="L117" s="79">
        <f t="shared" si="109"/>
        <v>1.0048747099999999</v>
      </c>
      <c r="M117" s="82">
        <v>1</v>
      </c>
      <c r="N117" s="82">
        <f t="shared" si="110"/>
        <v>1</v>
      </c>
      <c r="O117" s="79">
        <f t="shared" si="111"/>
        <v>1.0048747099999999</v>
      </c>
      <c r="P117" s="79">
        <f t="shared" si="112"/>
        <v>1007.26045365</v>
      </c>
      <c r="Q117" s="83">
        <f t="shared" si="91"/>
        <v>0</v>
      </c>
      <c r="R117" s="85">
        <f t="shared" si="92"/>
        <v>0</v>
      </c>
      <c r="S117" s="79">
        <f t="shared" si="113"/>
        <v>0</v>
      </c>
      <c r="T117" s="85">
        <f t="shared" si="97"/>
        <v>9.5000000000000001E-2</v>
      </c>
      <c r="U117" s="82">
        <f t="shared" si="93"/>
        <v>1.003666154</v>
      </c>
      <c r="V117" s="79">
        <f t="shared" si="94"/>
        <v>3.6927719400000001</v>
      </c>
      <c r="W117" s="79">
        <f t="shared" si="95"/>
        <v>0</v>
      </c>
      <c r="X117" s="157" t="str">
        <f t="shared" si="98"/>
        <v>A+J=</v>
      </c>
      <c r="Y117" s="81">
        <f t="shared" si="99"/>
        <v>44671</v>
      </c>
      <c r="Z117" s="4"/>
      <c r="AA117" s="12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0"/>
      <c r="DI117" s="10"/>
      <c r="DJ117" s="19"/>
      <c r="DK117" s="10"/>
      <c r="DL117" s="1"/>
      <c r="DM117" s="10"/>
    </row>
    <row r="118" spans="1:117" ht="12.75" x14ac:dyDescent="0.25">
      <c r="A118" s="78">
        <f t="shared" si="96"/>
        <v>44656</v>
      </c>
      <c r="B118" s="79">
        <f t="shared" si="90"/>
        <v>1011.52777251</v>
      </c>
      <c r="C118" s="79">
        <f t="shared" si="103"/>
        <v>1002.3741702599999</v>
      </c>
      <c r="D118" s="77">
        <f t="shared" si="104"/>
        <v>6153.09</v>
      </c>
      <c r="E118" s="54">
        <f>IF(K118=1,VLOOKUP(A117,[1]Plan1!$JH$192:$JI$400,2),E117)</f>
        <v>6215.24</v>
      </c>
      <c r="F118" s="56">
        <f t="shared" si="105"/>
        <v>44613</v>
      </c>
      <c r="G118" s="80">
        <f t="shared" si="106"/>
        <v>1.0100616113204897E-2</v>
      </c>
      <c r="H118" s="81">
        <f>IF(DAY(A118)=H$11,VLOOKUP(A118,AF$120:AK$452,4),H117)</f>
        <v>44671</v>
      </c>
      <c r="I118" s="81">
        <f t="shared" si="107"/>
        <v>44671</v>
      </c>
      <c r="J118" s="55">
        <f t="shared" si="102"/>
        <v>31</v>
      </c>
      <c r="K118" s="55">
        <f t="shared" si="108"/>
        <v>16</v>
      </c>
      <c r="L118" s="79">
        <f t="shared" si="109"/>
        <v>1.0052005399999999</v>
      </c>
      <c r="M118" s="82">
        <v>1</v>
      </c>
      <c r="N118" s="82">
        <f t="shared" si="110"/>
        <v>1</v>
      </c>
      <c r="O118" s="79">
        <f t="shared" si="111"/>
        <v>1.0052005399999999</v>
      </c>
      <c r="P118" s="79">
        <f t="shared" si="112"/>
        <v>1007.58705722</v>
      </c>
      <c r="Q118" s="83">
        <f t="shared" si="91"/>
        <v>0</v>
      </c>
      <c r="R118" s="85">
        <f t="shared" si="92"/>
        <v>0</v>
      </c>
      <c r="S118" s="79">
        <f t="shared" si="113"/>
        <v>0</v>
      </c>
      <c r="T118" s="85">
        <f t="shared" si="97"/>
        <v>9.5000000000000001E-2</v>
      </c>
      <c r="U118" s="82">
        <f t="shared" si="93"/>
        <v>1.0039110419999999</v>
      </c>
      <c r="V118" s="79">
        <f t="shared" si="94"/>
        <v>3.94071529</v>
      </c>
      <c r="W118" s="79">
        <f t="shared" si="95"/>
        <v>0</v>
      </c>
      <c r="X118" s="157" t="str">
        <f t="shared" si="98"/>
        <v>A+J=</v>
      </c>
      <c r="Y118" s="81">
        <f t="shared" si="99"/>
        <v>44671</v>
      </c>
      <c r="Z118" s="4"/>
      <c r="AA118" s="12"/>
      <c r="AB118" s="112"/>
      <c r="AC118" s="112"/>
      <c r="AE118" s="112"/>
      <c r="AF118" s="112"/>
      <c r="AG118" s="112"/>
      <c r="AH118" s="112"/>
      <c r="AI118" s="112"/>
      <c r="AJ118" s="112"/>
      <c r="AK118" s="112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0"/>
      <c r="DI118" s="10"/>
      <c r="DJ118" s="19"/>
      <c r="DK118" s="10"/>
      <c r="DL118" s="1"/>
      <c r="DM118" s="10"/>
    </row>
    <row r="119" spans="1:117" ht="12.75" x14ac:dyDescent="0.25">
      <c r="A119" s="78">
        <f t="shared" si="96"/>
        <v>44657</v>
      </c>
      <c r="B119" s="79">
        <f t="shared" si="90"/>
        <v>1012.10263954</v>
      </c>
      <c r="C119" s="79">
        <f t="shared" si="103"/>
        <v>1002.3741702599999</v>
      </c>
      <c r="D119" s="77">
        <f t="shared" si="104"/>
        <v>6153.09</v>
      </c>
      <c r="E119" s="54">
        <f>IF(K119=1,VLOOKUP(A118,[1]Plan1!$JH$192:$JI$400,2),E118)</f>
        <v>6215.24</v>
      </c>
      <c r="F119" s="56">
        <f t="shared" si="105"/>
        <v>44613</v>
      </c>
      <c r="G119" s="80">
        <f t="shared" si="106"/>
        <v>1.0100616113204897E-2</v>
      </c>
      <c r="H119" s="81">
        <f>IF(DAY(A119)=H$11,VLOOKUP(A119,AF$120:AK$452,4),H118)</f>
        <v>44671</v>
      </c>
      <c r="I119" s="81">
        <f t="shared" si="107"/>
        <v>44671</v>
      </c>
      <c r="J119" s="55">
        <f t="shared" si="102"/>
        <v>31</v>
      </c>
      <c r="K119" s="55">
        <f t="shared" si="108"/>
        <v>17</v>
      </c>
      <c r="L119" s="79">
        <f t="shared" si="109"/>
        <v>1.00552647</v>
      </c>
      <c r="M119" s="82">
        <v>1</v>
      </c>
      <c r="N119" s="82">
        <f t="shared" si="110"/>
        <v>1</v>
      </c>
      <c r="O119" s="79">
        <f t="shared" si="111"/>
        <v>1.00552647</v>
      </c>
      <c r="P119" s="79">
        <f t="shared" si="112"/>
        <v>1007.9137610400001</v>
      </c>
      <c r="Q119" s="83">
        <f t="shared" si="91"/>
        <v>0</v>
      </c>
      <c r="R119" s="85">
        <f t="shared" si="92"/>
        <v>0</v>
      </c>
      <c r="S119" s="79">
        <f t="shared" si="113"/>
        <v>0</v>
      </c>
      <c r="T119" s="85">
        <f t="shared" si="97"/>
        <v>9.5000000000000001E-2</v>
      </c>
      <c r="U119" s="82">
        <f t="shared" si="93"/>
        <v>1.004155989</v>
      </c>
      <c r="V119" s="79">
        <f t="shared" si="94"/>
        <v>4.1888785000000004</v>
      </c>
      <c r="W119" s="79">
        <f t="shared" si="95"/>
        <v>0</v>
      </c>
      <c r="X119" s="157" t="str">
        <f t="shared" si="98"/>
        <v>A+J=</v>
      </c>
      <c r="Y119" s="81">
        <f t="shared" si="99"/>
        <v>44671</v>
      </c>
      <c r="Z119" s="4"/>
      <c r="AA119" s="12"/>
      <c r="AB119" s="69" t="s">
        <v>55</v>
      </c>
      <c r="AC119" s="70"/>
      <c r="AE119" s="64" t="s">
        <v>61</v>
      </c>
      <c r="AF119" s="64" t="s">
        <v>56</v>
      </c>
      <c r="AG119" s="65" t="s">
        <v>57</v>
      </c>
      <c r="AH119" s="66" t="s">
        <v>58</v>
      </c>
      <c r="AI119" s="67" t="s">
        <v>59</v>
      </c>
      <c r="AJ119" s="68" t="s">
        <v>64</v>
      </c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0"/>
      <c r="DI119" s="10"/>
      <c r="DJ119" s="19"/>
      <c r="DK119" s="10"/>
      <c r="DL119" s="1"/>
      <c r="DM119" s="10"/>
    </row>
    <row r="120" spans="1:117" ht="14.25" x14ac:dyDescent="0.25">
      <c r="A120" s="78">
        <f t="shared" si="96"/>
        <v>44658</v>
      </c>
      <c r="B120" s="79">
        <f t="shared" si="90"/>
        <v>1012.6778378400001</v>
      </c>
      <c r="C120" s="79">
        <f t="shared" si="103"/>
        <v>1002.3741702599999</v>
      </c>
      <c r="D120" s="77">
        <f t="shared" si="104"/>
        <v>6153.09</v>
      </c>
      <c r="E120" s="54">
        <f>IF(K120=1,VLOOKUP(A119,[1]Plan1!$JH$192:$JI$400,2),E119)</f>
        <v>6215.24</v>
      </c>
      <c r="F120" s="56">
        <f t="shared" si="105"/>
        <v>44613</v>
      </c>
      <c r="G120" s="80">
        <f t="shared" si="106"/>
        <v>1.0100616113204897E-2</v>
      </c>
      <c r="H120" s="81">
        <f>IF(DAY(A120)=H$11,VLOOKUP(A120,AF$120:AK$452,4),H119)</f>
        <v>44671</v>
      </c>
      <c r="I120" s="81">
        <f t="shared" si="107"/>
        <v>44671</v>
      </c>
      <c r="J120" s="55">
        <f t="shared" si="102"/>
        <v>31</v>
      </c>
      <c r="K120" s="55">
        <f t="shared" si="108"/>
        <v>18</v>
      </c>
      <c r="L120" s="79">
        <f t="shared" si="109"/>
        <v>1.00585251</v>
      </c>
      <c r="M120" s="82">
        <v>1</v>
      </c>
      <c r="N120" s="82">
        <f t="shared" si="110"/>
        <v>1</v>
      </c>
      <c r="O120" s="79">
        <f t="shared" si="111"/>
        <v>1.00585251</v>
      </c>
      <c r="P120" s="79">
        <f t="shared" si="112"/>
        <v>1008.24057511</v>
      </c>
      <c r="Q120" s="83">
        <f t="shared" si="91"/>
        <v>0</v>
      </c>
      <c r="R120" s="85">
        <f t="shared" si="92"/>
        <v>0</v>
      </c>
      <c r="S120" s="79">
        <f t="shared" si="113"/>
        <v>0</v>
      </c>
      <c r="T120" s="85">
        <f t="shared" si="97"/>
        <v>9.5000000000000001E-2</v>
      </c>
      <c r="U120" s="82">
        <f t="shared" si="93"/>
        <v>1.004400996</v>
      </c>
      <c r="V120" s="79">
        <f t="shared" si="94"/>
        <v>4.4372627299999996</v>
      </c>
      <c r="W120" s="79">
        <f t="shared" si="95"/>
        <v>0</v>
      </c>
      <c r="X120" s="157" t="str">
        <f t="shared" si="98"/>
        <v>A+J=</v>
      </c>
      <c r="Y120" s="81">
        <f t="shared" si="99"/>
        <v>44671</v>
      </c>
      <c r="Z120" s="4"/>
      <c r="AA120" s="12"/>
      <c r="AB120" s="146">
        <f>[2]Plan1!$A242</f>
        <v>44197</v>
      </c>
      <c r="AC120" s="71" t="str">
        <f>[2]Plan1!$C242</f>
        <v>Confraternização Universal</v>
      </c>
      <c r="AE120" s="60"/>
      <c r="AF120" s="73">
        <f>A12</f>
        <v>44550</v>
      </c>
      <c r="AG120" s="62">
        <f t="shared" ref="AG120:AG134" si="114">WORKDAY(AF120,-1,AB$120:AB$504)</f>
        <v>44547</v>
      </c>
      <c r="AH120" s="62">
        <f t="shared" ref="AH120:AH151" si="115">WORKDAY(AG120,1,AB$120:AB$504)</f>
        <v>44550</v>
      </c>
      <c r="AI120" s="62">
        <f t="shared" ref="AI120:AI151" si="116">+AF121</f>
        <v>44581</v>
      </c>
      <c r="AJ120" s="60">
        <f t="shared" ref="AJ120:AJ151" si="117">AI120-AF120</f>
        <v>31</v>
      </c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0"/>
      <c r="DI120" s="10"/>
      <c r="DJ120" s="19"/>
      <c r="DK120" s="10"/>
      <c r="DL120" s="1"/>
      <c r="DM120" s="10"/>
    </row>
    <row r="121" spans="1:117" ht="12.75" x14ac:dyDescent="0.25">
      <c r="A121" s="78">
        <f t="shared" si="96"/>
        <v>44659</v>
      </c>
      <c r="B121" s="79">
        <f t="shared" si="90"/>
        <v>1013.25335751</v>
      </c>
      <c r="C121" s="79">
        <f t="shared" si="103"/>
        <v>1002.3741702599999</v>
      </c>
      <c r="D121" s="77">
        <f t="shared" si="104"/>
        <v>6153.09</v>
      </c>
      <c r="E121" s="54">
        <f>IF(K121=1,VLOOKUP(A120,[1]Plan1!$JH$192:$JI$400,2),E120)</f>
        <v>6215.24</v>
      </c>
      <c r="F121" s="56">
        <f t="shared" si="105"/>
        <v>44613</v>
      </c>
      <c r="G121" s="80">
        <f t="shared" si="106"/>
        <v>1.0100616113204897E-2</v>
      </c>
      <c r="H121" s="81">
        <f>IF(DAY(A121)=H$11,VLOOKUP(A121,AF$120:AK$452,4),H120)</f>
        <v>44671</v>
      </c>
      <c r="I121" s="81">
        <f t="shared" si="107"/>
        <v>44671</v>
      </c>
      <c r="J121" s="55">
        <f t="shared" si="102"/>
        <v>31</v>
      </c>
      <c r="K121" s="55">
        <f t="shared" si="108"/>
        <v>19</v>
      </c>
      <c r="L121" s="79">
        <f t="shared" si="109"/>
        <v>1.0061786500000001</v>
      </c>
      <c r="M121" s="82">
        <v>1</v>
      </c>
      <c r="N121" s="82">
        <f t="shared" si="110"/>
        <v>1</v>
      </c>
      <c r="O121" s="79">
        <f t="shared" si="111"/>
        <v>1.0061786500000001</v>
      </c>
      <c r="P121" s="79">
        <f t="shared" si="112"/>
        <v>1008.56748942</v>
      </c>
      <c r="Q121" s="83">
        <f t="shared" si="91"/>
        <v>0</v>
      </c>
      <c r="R121" s="85">
        <f t="shared" si="92"/>
        <v>0</v>
      </c>
      <c r="S121" s="79">
        <f t="shared" si="113"/>
        <v>0</v>
      </c>
      <c r="T121" s="85">
        <f t="shared" si="97"/>
        <v>9.5000000000000001E-2</v>
      </c>
      <c r="U121" s="82">
        <f t="shared" si="93"/>
        <v>1.004646063</v>
      </c>
      <c r="V121" s="79">
        <f t="shared" si="94"/>
        <v>4.6858680899999996</v>
      </c>
      <c r="W121" s="79">
        <f t="shared" si="95"/>
        <v>0</v>
      </c>
      <c r="X121" s="157" t="str">
        <f t="shared" si="98"/>
        <v>A+J=</v>
      </c>
      <c r="Y121" s="81">
        <f t="shared" si="99"/>
        <v>44671</v>
      </c>
      <c r="Z121" s="4"/>
      <c r="AA121" s="12"/>
      <c r="AB121" s="146">
        <f>[2]Plan1!$A243</f>
        <v>44242</v>
      </c>
      <c r="AC121" s="71" t="str">
        <f>[2]Plan1!$C243</f>
        <v>Carnaval</v>
      </c>
      <c r="AE121" s="60">
        <v>1</v>
      </c>
      <c r="AF121" s="62">
        <f>EDATE(AF120,1)</f>
        <v>44581</v>
      </c>
      <c r="AG121" s="62">
        <f t="shared" si="114"/>
        <v>44580</v>
      </c>
      <c r="AH121" s="62">
        <f t="shared" si="115"/>
        <v>44581</v>
      </c>
      <c r="AI121" s="62">
        <f t="shared" si="116"/>
        <v>44612</v>
      </c>
      <c r="AJ121" s="60">
        <f t="shared" si="117"/>
        <v>31</v>
      </c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0"/>
      <c r="DI121" s="10"/>
      <c r="DJ121" s="19"/>
      <c r="DK121" s="10"/>
      <c r="DL121" s="1"/>
      <c r="DM121" s="10"/>
    </row>
    <row r="122" spans="1:117" ht="12.75" x14ac:dyDescent="0.25">
      <c r="A122" s="78">
        <f t="shared" si="96"/>
        <v>44660</v>
      </c>
      <c r="B122" s="79">
        <f t="shared" si="90"/>
        <v>1013.8292087499999</v>
      </c>
      <c r="C122" s="79">
        <f t="shared" si="103"/>
        <v>1002.3741702599999</v>
      </c>
      <c r="D122" s="77">
        <f t="shared" si="104"/>
        <v>6153.09</v>
      </c>
      <c r="E122" s="54">
        <f>IF(K122=1,VLOOKUP(A121,[1]Plan1!$JH$192:$JI$400,2),E121)</f>
        <v>6215.24</v>
      </c>
      <c r="F122" s="56">
        <f t="shared" si="105"/>
        <v>44613</v>
      </c>
      <c r="G122" s="80">
        <f t="shared" si="106"/>
        <v>1.0100616113204897E-2</v>
      </c>
      <c r="H122" s="81">
        <f>IF(DAY(A122)=H$11,VLOOKUP(A122,AF$120:AK$452,4),H121)</f>
        <v>44671</v>
      </c>
      <c r="I122" s="81">
        <f t="shared" si="107"/>
        <v>44671</v>
      </c>
      <c r="J122" s="55">
        <f t="shared" si="102"/>
        <v>31</v>
      </c>
      <c r="K122" s="55">
        <f t="shared" si="108"/>
        <v>20</v>
      </c>
      <c r="L122" s="79">
        <f t="shared" si="109"/>
        <v>1.0065048999999999</v>
      </c>
      <c r="M122" s="82">
        <v>1</v>
      </c>
      <c r="N122" s="82">
        <f t="shared" si="110"/>
        <v>1</v>
      </c>
      <c r="O122" s="79">
        <f t="shared" si="111"/>
        <v>1.0065048999999999</v>
      </c>
      <c r="P122" s="79">
        <f t="shared" si="112"/>
        <v>1008.894514</v>
      </c>
      <c r="Q122" s="83">
        <f t="shared" si="91"/>
        <v>0</v>
      </c>
      <c r="R122" s="85">
        <f t="shared" si="92"/>
        <v>0</v>
      </c>
      <c r="S122" s="79">
        <f t="shared" si="113"/>
        <v>0</v>
      </c>
      <c r="T122" s="85">
        <f t="shared" si="97"/>
        <v>9.5000000000000001E-2</v>
      </c>
      <c r="U122" s="82">
        <f t="shared" si="93"/>
        <v>1.0048911899999999</v>
      </c>
      <c r="V122" s="79">
        <f t="shared" si="94"/>
        <v>4.9346947500000002</v>
      </c>
      <c r="W122" s="79">
        <f t="shared" si="95"/>
        <v>0</v>
      </c>
      <c r="X122" s="157" t="str">
        <f t="shared" si="98"/>
        <v>A+J=</v>
      </c>
      <c r="Y122" s="81">
        <f t="shared" si="99"/>
        <v>44671</v>
      </c>
      <c r="Z122" s="4"/>
      <c r="AA122" s="12"/>
      <c r="AB122" s="146">
        <f>[2]Plan1!$A244</f>
        <v>44243</v>
      </c>
      <c r="AC122" s="71" t="str">
        <f>[2]Plan1!$C244</f>
        <v>Carnaval</v>
      </c>
      <c r="AE122" s="60">
        <f>AE121+1</f>
        <v>2</v>
      </c>
      <c r="AF122" s="62">
        <f t="shared" ref="AF122:AF134" si="118">EDATE(AF121,1)</f>
        <v>44612</v>
      </c>
      <c r="AG122" s="62">
        <f t="shared" si="114"/>
        <v>44610</v>
      </c>
      <c r="AH122" s="62">
        <f t="shared" si="115"/>
        <v>44613</v>
      </c>
      <c r="AI122" s="62">
        <f t="shared" si="116"/>
        <v>44640</v>
      </c>
      <c r="AJ122" s="60">
        <f t="shared" si="117"/>
        <v>28</v>
      </c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0"/>
      <c r="DI122" s="10"/>
      <c r="DJ122" s="19"/>
      <c r="DK122" s="10"/>
      <c r="DL122" s="1"/>
      <c r="DM122" s="10"/>
    </row>
    <row r="123" spans="1:117" ht="12.75" x14ac:dyDescent="0.25">
      <c r="A123" s="78">
        <f t="shared" si="96"/>
        <v>44661</v>
      </c>
      <c r="B123" s="79">
        <f t="shared" si="90"/>
        <v>1014.40538061</v>
      </c>
      <c r="C123" s="79">
        <f t="shared" si="103"/>
        <v>1002.3741702599999</v>
      </c>
      <c r="D123" s="77">
        <f t="shared" si="104"/>
        <v>6153.09</v>
      </c>
      <c r="E123" s="54">
        <f>IF(K123=1,VLOOKUP(A122,[1]Plan1!$JH$192:$JI$400,2),E122)</f>
        <v>6215.24</v>
      </c>
      <c r="F123" s="56">
        <f t="shared" si="105"/>
        <v>44613</v>
      </c>
      <c r="G123" s="80">
        <f t="shared" si="106"/>
        <v>1.0100616113204897E-2</v>
      </c>
      <c r="H123" s="81">
        <f>IF(DAY(A123)=H$11,VLOOKUP(A123,AF$120:AK$452,4),H122)</f>
        <v>44671</v>
      </c>
      <c r="I123" s="81">
        <f t="shared" si="107"/>
        <v>44671</v>
      </c>
      <c r="J123" s="55">
        <f t="shared" si="102"/>
        <v>31</v>
      </c>
      <c r="K123" s="55">
        <f t="shared" si="108"/>
        <v>21</v>
      </c>
      <c r="L123" s="79">
        <f t="shared" si="109"/>
        <v>1.0068312500000001</v>
      </c>
      <c r="M123" s="82">
        <v>1</v>
      </c>
      <c r="N123" s="82">
        <f t="shared" si="110"/>
        <v>1</v>
      </c>
      <c r="O123" s="79">
        <f t="shared" si="111"/>
        <v>1.0068312500000001</v>
      </c>
      <c r="P123" s="79">
        <f t="shared" si="112"/>
        <v>1009.2216388099999</v>
      </c>
      <c r="Q123" s="83">
        <f t="shared" si="91"/>
        <v>0</v>
      </c>
      <c r="R123" s="85">
        <f t="shared" si="92"/>
        <v>0</v>
      </c>
      <c r="S123" s="79">
        <f t="shared" si="113"/>
        <v>0</v>
      </c>
      <c r="T123" s="85">
        <f t="shared" si="97"/>
        <v>9.5000000000000001E-2</v>
      </c>
      <c r="U123" s="82">
        <f t="shared" si="93"/>
        <v>1.0051363760000001</v>
      </c>
      <c r="V123" s="79">
        <f t="shared" si="94"/>
        <v>5.1837418</v>
      </c>
      <c r="W123" s="79">
        <f t="shared" si="95"/>
        <v>0</v>
      </c>
      <c r="X123" s="157" t="str">
        <f t="shared" si="98"/>
        <v>A+J=</v>
      </c>
      <c r="Y123" s="81">
        <f t="shared" si="99"/>
        <v>44671</v>
      </c>
      <c r="Z123" s="4"/>
      <c r="AA123" s="12"/>
      <c r="AB123" s="146">
        <f>[2]Plan1!$A245</f>
        <v>44288</v>
      </c>
      <c r="AC123" s="71" t="str">
        <f>[2]Plan1!$C245</f>
        <v>Paixão de Cristo</v>
      </c>
      <c r="AE123" s="60">
        <f t="shared" ref="AE123:AE186" si="119">AE122+1</f>
        <v>3</v>
      </c>
      <c r="AF123" s="62">
        <f t="shared" si="118"/>
        <v>44640</v>
      </c>
      <c r="AG123" s="62">
        <f t="shared" si="114"/>
        <v>44638</v>
      </c>
      <c r="AH123" s="62">
        <f t="shared" si="115"/>
        <v>44641</v>
      </c>
      <c r="AI123" s="62">
        <f t="shared" si="116"/>
        <v>44671</v>
      </c>
      <c r="AJ123" s="60">
        <f t="shared" si="117"/>
        <v>31</v>
      </c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0"/>
      <c r="DI123" s="10"/>
      <c r="DJ123" s="19"/>
      <c r="DK123" s="10"/>
      <c r="DL123" s="1"/>
      <c r="DM123" s="10"/>
    </row>
    <row r="124" spans="1:117" ht="12.75" x14ac:dyDescent="0.25">
      <c r="A124" s="78">
        <f t="shared" si="96"/>
        <v>44662</v>
      </c>
      <c r="B124" s="79">
        <f t="shared" si="90"/>
        <v>1014.9818853099999</v>
      </c>
      <c r="C124" s="79">
        <f t="shared" si="103"/>
        <v>1002.3741702599999</v>
      </c>
      <c r="D124" s="77">
        <f t="shared" si="104"/>
        <v>6153.09</v>
      </c>
      <c r="E124" s="54">
        <f>IF(K124=1,VLOOKUP(A123,[1]Plan1!$JH$192:$JI$400,2),E123)</f>
        <v>6215.24</v>
      </c>
      <c r="F124" s="56">
        <f t="shared" si="105"/>
        <v>44613</v>
      </c>
      <c r="G124" s="80">
        <f t="shared" si="106"/>
        <v>1.0100616113204897E-2</v>
      </c>
      <c r="H124" s="81">
        <f>IF(DAY(A124)=H$11,VLOOKUP(A124,AF$120:AK$452,4),H123)</f>
        <v>44671</v>
      </c>
      <c r="I124" s="81">
        <f t="shared" si="107"/>
        <v>44671</v>
      </c>
      <c r="J124" s="55">
        <f t="shared" si="102"/>
        <v>31</v>
      </c>
      <c r="K124" s="55">
        <f t="shared" si="108"/>
        <v>22</v>
      </c>
      <c r="L124" s="79">
        <f t="shared" si="109"/>
        <v>1.00715771</v>
      </c>
      <c r="M124" s="82">
        <v>1</v>
      </c>
      <c r="N124" s="82">
        <f t="shared" si="110"/>
        <v>1</v>
      </c>
      <c r="O124" s="79">
        <f t="shared" si="111"/>
        <v>1.00715771</v>
      </c>
      <c r="P124" s="79">
        <f t="shared" si="112"/>
        <v>1009.54887388</v>
      </c>
      <c r="Q124" s="83">
        <f t="shared" si="91"/>
        <v>0</v>
      </c>
      <c r="R124" s="85">
        <f t="shared" si="92"/>
        <v>0</v>
      </c>
      <c r="S124" s="79">
        <f t="shared" si="113"/>
        <v>0</v>
      </c>
      <c r="T124" s="85">
        <f t="shared" si="97"/>
        <v>9.5000000000000001E-2</v>
      </c>
      <c r="U124" s="82">
        <f t="shared" si="93"/>
        <v>1.0053816229999999</v>
      </c>
      <c r="V124" s="79">
        <f t="shared" si="94"/>
        <v>5.4330114299999996</v>
      </c>
      <c r="W124" s="79">
        <f t="shared" si="95"/>
        <v>0</v>
      </c>
      <c r="X124" s="157" t="str">
        <f t="shared" si="98"/>
        <v>A+J=</v>
      </c>
      <c r="Y124" s="81">
        <f t="shared" si="99"/>
        <v>44671</v>
      </c>
      <c r="Z124" s="4"/>
      <c r="AA124" s="12"/>
      <c r="AB124" s="146">
        <f>[2]Plan1!$A246</f>
        <v>44307</v>
      </c>
      <c r="AC124" s="71" t="str">
        <f>[2]Plan1!$C246</f>
        <v>Tiradentes</v>
      </c>
      <c r="AE124" s="60">
        <f t="shared" si="119"/>
        <v>4</v>
      </c>
      <c r="AF124" s="62">
        <f t="shared" si="118"/>
        <v>44671</v>
      </c>
      <c r="AG124" s="62">
        <f t="shared" si="114"/>
        <v>44670</v>
      </c>
      <c r="AH124" s="62">
        <f t="shared" si="115"/>
        <v>44671</v>
      </c>
      <c r="AI124" s="62">
        <f t="shared" si="116"/>
        <v>44701</v>
      </c>
      <c r="AJ124" s="60">
        <f t="shared" si="117"/>
        <v>30</v>
      </c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0"/>
      <c r="DI124" s="10"/>
      <c r="DJ124" s="19"/>
      <c r="DK124" s="10"/>
      <c r="DL124" s="1"/>
      <c r="DM124" s="10"/>
    </row>
    <row r="125" spans="1:117" ht="12.75" x14ac:dyDescent="0.25">
      <c r="A125" s="78">
        <f t="shared" si="96"/>
        <v>44663</v>
      </c>
      <c r="B125" s="79">
        <f t="shared" si="90"/>
        <v>1015.5587109100001</v>
      </c>
      <c r="C125" s="79">
        <f t="shared" si="103"/>
        <v>1002.3741702599999</v>
      </c>
      <c r="D125" s="77">
        <f t="shared" si="104"/>
        <v>6153.09</v>
      </c>
      <c r="E125" s="54">
        <f>IF(K125=1,VLOOKUP(A124,[1]Plan1!$JH$192:$JI$400,2),E124)</f>
        <v>6215.24</v>
      </c>
      <c r="F125" s="56">
        <f t="shared" si="105"/>
        <v>44613</v>
      </c>
      <c r="G125" s="80">
        <f t="shared" si="106"/>
        <v>1.0100616113204897E-2</v>
      </c>
      <c r="H125" s="81">
        <f>IF(DAY(A125)=H$11,VLOOKUP(A125,AF$120:AK$452,4),H124)</f>
        <v>44671</v>
      </c>
      <c r="I125" s="81">
        <f t="shared" si="107"/>
        <v>44671</v>
      </c>
      <c r="J125" s="55">
        <f t="shared" si="102"/>
        <v>31</v>
      </c>
      <c r="K125" s="55">
        <f t="shared" si="108"/>
        <v>23</v>
      </c>
      <c r="L125" s="79">
        <f t="shared" si="109"/>
        <v>1.00748427</v>
      </c>
      <c r="M125" s="82">
        <v>1</v>
      </c>
      <c r="N125" s="82">
        <f t="shared" si="110"/>
        <v>1</v>
      </c>
      <c r="O125" s="79">
        <f t="shared" si="111"/>
        <v>1.00748427</v>
      </c>
      <c r="P125" s="79">
        <f t="shared" si="112"/>
        <v>1009.8762091900001</v>
      </c>
      <c r="Q125" s="83">
        <f t="shared" si="91"/>
        <v>0</v>
      </c>
      <c r="R125" s="85">
        <f t="shared" si="92"/>
        <v>0</v>
      </c>
      <c r="S125" s="79">
        <f t="shared" si="113"/>
        <v>0</v>
      </c>
      <c r="T125" s="85">
        <f t="shared" si="97"/>
        <v>9.5000000000000001E-2</v>
      </c>
      <c r="U125" s="82">
        <f t="shared" si="93"/>
        <v>1.0056269289999999</v>
      </c>
      <c r="V125" s="79">
        <f t="shared" si="94"/>
        <v>5.6825017200000003</v>
      </c>
      <c r="W125" s="79">
        <f t="shared" si="95"/>
        <v>0</v>
      </c>
      <c r="X125" s="157" t="str">
        <f t="shared" si="98"/>
        <v>A+J=</v>
      </c>
      <c r="Y125" s="81">
        <f t="shared" si="99"/>
        <v>44671</v>
      </c>
      <c r="Z125" s="4"/>
      <c r="AA125" s="12"/>
      <c r="AB125" s="146">
        <f>[2]Plan1!$A247</f>
        <v>44317</v>
      </c>
      <c r="AC125" s="71" t="str">
        <f>[2]Plan1!$C247</f>
        <v>Dia do Trabalho</v>
      </c>
      <c r="AE125" s="60">
        <f t="shared" si="119"/>
        <v>5</v>
      </c>
      <c r="AF125" s="62">
        <f t="shared" si="118"/>
        <v>44701</v>
      </c>
      <c r="AG125" s="62">
        <f t="shared" si="114"/>
        <v>44700</v>
      </c>
      <c r="AH125" s="62">
        <f t="shared" si="115"/>
        <v>44701</v>
      </c>
      <c r="AI125" s="62">
        <f t="shared" si="116"/>
        <v>44732</v>
      </c>
      <c r="AJ125" s="60">
        <f t="shared" si="117"/>
        <v>31</v>
      </c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0"/>
      <c r="DI125" s="10"/>
      <c r="DJ125" s="19"/>
      <c r="DK125" s="10"/>
      <c r="DL125" s="1"/>
      <c r="DM125" s="10"/>
    </row>
    <row r="126" spans="1:117" ht="12.75" x14ac:dyDescent="0.25">
      <c r="A126" s="78">
        <f t="shared" si="96"/>
        <v>44664</v>
      </c>
      <c r="B126" s="79">
        <f t="shared" si="90"/>
        <v>1016.1358787</v>
      </c>
      <c r="C126" s="79">
        <f t="shared" si="103"/>
        <v>1002.3741702599999</v>
      </c>
      <c r="D126" s="77">
        <f t="shared" si="104"/>
        <v>6153.09</v>
      </c>
      <c r="E126" s="54">
        <f>IF(K126=1,VLOOKUP(A125,[1]Plan1!$JH$192:$JI$400,2),E125)</f>
        <v>6215.24</v>
      </c>
      <c r="F126" s="56">
        <f t="shared" si="105"/>
        <v>44613</v>
      </c>
      <c r="G126" s="80">
        <f t="shared" si="106"/>
        <v>1.0100616113204897E-2</v>
      </c>
      <c r="H126" s="81">
        <f>IF(DAY(A126)=H$11,VLOOKUP(A126,AF$120:AK$452,4),H125)</f>
        <v>44671</v>
      </c>
      <c r="I126" s="81">
        <f t="shared" si="107"/>
        <v>44671</v>
      </c>
      <c r="J126" s="55">
        <f t="shared" si="102"/>
        <v>31</v>
      </c>
      <c r="K126" s="55">
        <f t="shared" si="108"/>
        <v>24</v>
      </c>
      <c r="L126" s="79">
        <f t="shared" si="109"/>
        <v>1.0078109500000001</v>
      </c>
      <c r="M126" s="82">
        <v>1</v>
      </c>
      <c r="N126" s="82">
        <f t="shared" si="110"/>
        <v>1</v>
      </c>
      <c r="O126" s="79">
        <f t="shared" si="111"/>
        <v>1.0078109500000001</v>
      </c>
      <c r="P126" s="79">
        <f t="shared" si="112"/>
        <v>1010.2036647800001</v>
      </c>
      <c r="Q126" s="83">
        <f t="shared" si="91"/>
        <v>0</v>
      </c>
      <c r="R126" s="85">
        <f t="shared" si="92"/>
        <v>0</v>
      </c>
      <c r="S126" s="79">
        <f t="shared" si="113"/>
        <v>0</v>
      </c>
      <c r="T126" s="85">
        <f t="shared" si="97"/>
        <v>9.5000000000000001E-2</v>
      </c>
      <c r="U126" s="82">
        <f t="shared" si="93"/>
        <v>1.0058722950000001</v>
      </c>
      <c r="V126" s="79">
        <f t="shared" si="94"/>
        <v>5.9322139199999997</v>
      </c>
      <c r="W126" s="79">
        <f t="shared" si="95"/>
        <v>0</v>
      </c>
      <c r="X126" s="157" t="str">
        <f t="shared" si="98"/>
        <v>A+J=</v>
      </c>
      <c r="Y126" s="81">
        <f t="shared" si="99"/>
        <v>44671</v>
      </c>
      <c r="Z126" s="4"/>
      <c r="AA126" s="12"/>
      <c r="AB126" s="146">
        <f>[2]Plan1!$A248</f>
        <v>44350</v>
      </c>
      <c r="AC126" s="71" t="str">
        <f>[2]Plan1!$C248</f>
        <v>Corpus Christi</v>
      </c>
      <c r="AE126" s="60">
        <f t="shared" si="119"/>
        <v>6</v>
      </c>
      <c r="AF126" s="62">
        <f t="shared" si="118"/>
        <v>44732</v>
      </c>
      <c r="AG126" s="62">
        <f t="shared" si="114"/>
        <v>44729</v>
      </c>
      <c r="AH126" s="62">
        <f t="shared" si="115"/>
        <v>44732</v>
      </c>
      <c r="AI126" s="62">
        <f t="shared" si="116"/>
        <v>44762</v>
      </c>
      <c r="AJ126" s="60">
        <f t="shared" si="117"/>
        <v>30</v>
      </c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0"/>
      <c r="DI126" s="10"/>
      <c r="DJ126" s="19"/>
      <c r="DK126" s="10"/>
      <c r="DL126" s="1"/>
      <c r="DM126" s="10"/>
    </row>
    <row r="127" spans="1:117" ht="12.75" x14ac:dyDescent="0.25">
      <c r="A127" s="78">
        <f t="shared" si="96"/>
        <v>44665</v>
      </c>
      <c r="B127" s="79">
        <f t="shared" si="90"/>
        <v>1016.71335859</v>
      </c>
      <c r="C127" s="79">
        <f t="shared" si="103"/>
        <v>1002.3741702599999</v>
      </c>
      <c r="D127" s="77">
        <f t="shared" si="104"/>
        <v>6153.09</v>
      </c>
      <c r="E127" s="54">
        <f>IF(K127=1,VLOOKUP(A126,[1]Plan1!$JH$192:$JI$400,2),E126)</f>
        <v>6215.24</v>
      </c>
      <c r="F127" s="56">
        <f t="shared" si="105"/>
        <v>44613</v>
      </c>
      <c r="G127" s="80">
        <f t="shared" si="106"/>
        <v>1.0100616113204897E-2</v>
      </c>
      <c r="H127" s="81">
        <f>IF(DAY(A127)=H$11,VLOOKUP(A127,AF$120:AK$452,4),H126)</f>
        <v>44671</v>
      </c>
      <c r="I127" s="81">
        <f t="shared" si="107"/>
        <v>44671</v>
      </c>
      <c r="J127" s="55">
        <f t="shared" si="102"/>
        <v>31</v>
      </c>
      <c r="K127" s="55">
        <f t="shared" si="108"/>
        <v>25</v>
      </c>
      <c r="L127" s="79">
        <f t="shared" si="109"/>
        <v>1.0081377199999999</v>
      </c>
      <c r="M127" s="82">
        <v>1</v>
      </c>
      <c r="N127" s="82">
        <f t="shared" si="110"/>
        <v>1</v>
      </c>
      <c r="O127" s="79">
        <f t="shared" si="111"/>
        <v>1.0081377199999999</v>
      </c>
      <c r="P127" s="79">
        <f t="shared" si="112"/>
        <v>1010.53121059</v>
      </c>
      <c r="Q127" s="83">
        <f t="shared" si="91"/>
        <v>0</v>
      </c>
      <c r="R127" s="85">
        <f t="shared" si="92"/>
        <v>0</v>
      </c>
      <c r="S127" s="79">
        <f t="shared" si="113"/>
        <v>0</v>
      </c>
      <c r="T127" s="85">
        <f t="shared" si="97"/>
        <v>9.5000000000000001E-2</v>
      </c>
      <c r="U127" s="82">
        <f t="shared" si="93"/>
        <v>1.0061177210000001</v>
      </c>
      <c r="V127" s="79">
        <f t="shared" si="94"/>
        <v>6.1821479999999998</v>
      </c>
      <c r="W127" s="79">
        <f t="shared" si="95"/>
        <v>0</v>
      </c>
      <c r="X127" s="157" t="str">
        <f t="shared" si="98"/>
        <v>A+J=</v>
      </c>
      <c r="Y127" s="81">
        <f t="shared" si="99"/>
        <v>44671</v>
      </c>
      <c r="Z127" s="4"/>
      <c r="AA127" s="12"/>
      <c r="AB127" s="146">
        <f>[2]Plan1!$A249</f>
        <v>44446</v>
      </c>
      <c r="AC127" s="71" t="str">
        <f>[2]Plan1!$C249</f>
        <v>Independência do Brasil</v>
      </c>
      <c r="AE127" s="60">
        <f t="shared" si="119"/>
        <v>7</v>
      </c>
      <c r="AF127" s="62">
        <f t="shared" si="118"/>
        <v>44762</v>
      </c>
      <c r="AG127" s="62">
        <f t="shared" si="114"/>
        <v>44761</v>
      </c>
      <c r="AH127" s="62">
        <f t="shared" si="115"/>
        <v>44762</v>
      </c>
      <c r="AI127" s="62">
        <f t="shared" si="116"/>
        <v>44793</v>
      </c>
      <c r="AJ127" s="60">
        <f t="shared" si="117"/>
        <v>31</v>
      </c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0"/>
      <c r="DI127" s="10"/>
      <c r="DJ127" s="19"/>
      <c r="DK127" s="10"/>
      <c r="DL127" s="1"/>
      <c r="DM127" s="10"/>
    </row>
    <row r="128" spans="1:117" ht="12.75" x14ac:dyDescent="0.25">
      <c r="A128" s="78">
        <f t="shared" si="96"/>
        <v>44666</v>
      </c>
      <c r="B128" s="79">
        <f t="shared" si="90"/>
        <v>1017.29118096</v>
      </c>
      <c r="C128" s="79">
        <f t="shared" si="103"/>
        <v>1002.3741702599999</v>
      </c>
      <c r="D128" s="77">
        <f t="shared" si="104"/>
        <v>6153.09</v>
      </c>
      <c r="E128" s="54">
        <f>IF(K128=1,VLOOKUP(A127,[1]Plan1!$JH$192:$JI$400,2),E127)</f>
        <v>6215.24</v>
      </c>
      <c r="F128" s="56">
        <f t="shared" si="105"/>
        <v>44613</v>
      </c>
      <c r="G128" s="80">
        <f t="shared" si="106"/>
        <v>1.0100616113204897E-2</v>
      </c>
      <c r="H128" s="81">
        <f>IF(DAY(A128)=H$11,VLOOKUP(A128,AF$120:AK$452,4),H127)</f>
        <v>44671</v>
      </c>
      <c r="I128" s="81">
        <f t="shared" si="107"/>
        <v>44671</v>
      </c>
      <c r="J128" s="55">
        <f t="shared" si="102"/>
        <v>31</v>
      </c>
      <c r="K128" s="55">
        <f t="shared" si="108"/>
        <v>26</v>
      </c>
      <c r="L128" s="79">
        <f t="shared" si="109"/>
        <v>1.0084646100000001</v>
      </c>
      <c r="M128" s="82">
        <v>1</v>
      </c>
      <c r="N128" s="82">
        <f t="shared" si="110"/>
        <v>1</v>
      </c>
      <c r="O128" s="79">
        <f t="shared" si="111"/>
        <v>1.0084646100000001</v>
      </c>
      <c r="P128" s="79">
        <f t="shared" si="112"/>
        <v>1010.85887668</v>
      </c>
      <c r="Q128" s="83">
        <f t="shared" si="91"/>
        <v>0</v>
      </c>
      <c r="R128" s="85">
        <f t="shared" si="92"/>
        <v>0</v>
      </c>
      <c r="S128" s="79">
        <f t="shared" si="113"/>
        <v>0</v>
      </c>
      <c r="T128" s="85">
        <f t="shared" si="97"/>
        <v>9.5000000000000001E-2</v>
      </c>
      <c r="U128" s="82">
        <f t="shared" si="93"/>
        <v>1.0063632069999999</v>
      </c>
      <c r="V128" s="79">
        <f t="shared" si="94"/>
        <v>6.4323042800000003</v>
      </c>
      <c r="W128" s="79">
        <f t="shared" si="95"/>
        <v>0</v>
      </c>
      <c r="X128" s="157" t="str">
        <f t="shared" si="98"/>
        <v>A+J=</v>
      </c>
      <c r="Y128" s="81">
        <f t="shared" si="99"/>
        <v>44671</v>
      </c>
      <c r="Z128" s="4"/>
      <c r="AA128" s="12"/>
      <c r="AB128" s="146">
        <f>[2]Plan1!$A250</f>
        <v>44481</v>
      </c>
      <c r="AC128" s="71" t="str">
        <f>[2]Plan1!$C250</f>
        <v>Nossa Sr.a Aparecida - Padroeira do Brasil</v>
      </c>
      <c r="AE128" s="60">
        <f t="shared" si="119"/>
        <v>8</v>
      </c>
      <c r="AF128" s="62">
        <f t="shared" si="118"/>
        <v>44793</v>
      </c>
      <c r="AG128" s="62">
        <f t="shared" si="114"/>
        <v>44792</v>
      </c>
      <c r="AH128" s="62">
        <f t="shared" si="115"/>
        <v>44795</v>
      </c>
      <c r="AI128" s="62">
        <f t="shared" si="116"/>
        <v>44824</v>
      </c>
      <c r="AJ128" s="60">
        <f t="shared" si="117"/>
        <v>31</v>
      </c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0"/>
      <c r="DI128" s="10"/>
      <c r="DJ128" s="19"/>
      <c r="DK128" s="10"/>
      <c r="DL128" s="1"/>
      <c r="DM128" s="10"/>
    </row>
    <row r="129" spans="1:117" ht="12.75" x14ac:dyDescent="0.25">
      <c r="A129" s="78">
        <f t="shared" si="96"/>
        <v>44667</v>
      </c>
      <c r="B129" s="79">
        <f t="shared" si="90"/>
        <v>1017.86931467</v>
      </c>
      <c r="C129" s="79">
        <f t="shared" si="103"/>
        <v>1002.3741702599999</v>
      </c>
      <c r="D129" s="77">
        <f t="shared" si="104"/>
        <v>6153.09</v>
      </c>
      <c r="E129" s="54">
        <f>IF(K129=1,VLOOKUP(A128,[1]Plan1!$JH$192:$JI$400,2),E128)</f>
        <v>6215.24</v>
      </c>
      <c r="F129" s="56">
        <f t="shared" si="105"/>
        <v>44613</v>
      </c>
      <c r="G129" s="80">
        <f t="shared" si="106"/>
        <v>1.0100616113204897E-2</v>
      </c>
      <c r="H129" s="81">
        <f>IF(DAY(A129)=H$11,VLOOKUP(A129,AF$120:AK$452,4),H128)</f>
        <v>44671</v>
      </c>
      <c r="I129" s="81">
        <f t="shared" si="107"/>
        <v>44671</v>
      </c>
      <c r="J129" s="55">
        <f t="shared" si="102"/>
        <v>31</v>
      </c>
      <c r="K129" s="55">
        <f t="shared" si="108"/>
        <v>27</v>
      </c>
      <c r="L129" s="79">
        <f t="shared" si="109"/>
        <v>1.00879159</v>
      </c>
      <c r="M129" s="82">
        <v>1</v>
      </c>
      <c r="N129" s="82">
        <f t="shared" si="110"/>
        <v>1</v>
      </c>
      <c r="O129" s="79">
        <f t="shared" si="111"/>
        <v>1.00879159</v>
      </c>
      <c r="P129" s="79">
        <f t="shared" si="112"/>
        <v>1011.18663299</v>
      </c>
      <c r="Q129" s="83">
        <f t="shared" si="91"/>
        <v>0</v>
      </c>
      <c r="R129" s="85">
        <f t="shared" si="92"/>
        <v>0</v>
      </c>
      <c r="S129" s="79">
        <f t="shared" si="113"/>
        <v>0</v>
      </c>
      <c r="T129" s="85">
        <f t="shared" si="97"/>
        <v>9.5000000000000001E-2</v>
      </c>
      <c r="U129" s="82">
        <f t="shared" si="93"/>
        <v>1.006608752</v>
      </c>
      <c r="V129" s="79">
        <f t="shared" si="94"/>
        <v>6.68268168</v>
      </c>
      <c r="W129" s="79">
        <f t="shared" si="95"/>
        <v>0</v>
      </c>
      <c r="X129" s="157" t="str">
        <f t="shared" si="98"/>
        <v>A+J=</v>
      </c>
      <c r="Y129" s="81">
        <f t="shared" si="99"/>
        <v>44671</v>
      </c>
      <c r="Z129" s="4"/>
      <c r="AA129" s="12"/>
      <c r="AB129" s="146">
        <f>[2]Plan1!$A251</f>
        <v>44502</v>
      </c>
      <c r="AC129" s="71" t="str">
        <f>[2]Plan1!$C251</f>
        <v>Finados</v>
      </c>
      <c r="AE129" s="60">
        <f t="shared" si="119"/>
        <v>9</v>
      </c>
      <c r="AF129" s="62">
        <f t="shared" si="118"/>
        <v>44824</v>
      </c>
      <c r="AG129" s="62">
        <f t="shared" si="114"/>
        <v>44823</v>
      </c>
      <c r="AH129" s="62">
        <f t="shared" si="115"/>
        <v>44824</v>
      </c>
      <c r="AI129" s="62">
        <f t="shared" si="116"/>
        <v>44854</v>
      </c>
      <c r="AJ129" s="60">
        <f t="shared" si="117"/>
        <v>30</v>
      </c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0"/>
      <c r="DI129" s="10"/>
      <c r="DJ129" s="19"/>
      <c r="DK129" s="10"/>
      <c r="DL129" s="1"/>
      <c r="DM129" s="10"/>
    </row>
    <row r="130" spans="1:117" ht="12.75" x14ac:dyDescent="0.25">
      <c r="A130" s="78">
        <f t="shared" si="96"/>
        <v>44668</v>
      </c>
      <c r="B130" s="79">
        <f t="shared" si="90"/>
        <v>1018.4477921499999</v>
      </c>
      <c r="C130" s="79">
        <f t="shared" si="103"/>
        <v>1002.3741702599999</v>
      </c>
      <c r="D130" s="77">
        <f t="shared" si="104"/>
        <v>6153.09</v>
      </c>
      <c r="E130" s="54">
        <f>IF(K130=1,VLOOKUP(A129,[1]Plan1!$JH$192:$JI$400,2),E129)</f>
        <v>6215.24</v>
      </c>
      <c r="F130" s="56">
        <f t="shared" si="105"/>
        <v>44613</v>
      </c>
      <c r="G130" s="80">
        <f t="shared" si="106"/>
        <v>1.0100616113204897E-2</v>
      </c>
      <c r="H130" s="81">
        <f>IF(DAY(A130)=H$11,VLOOKUP(A130,AF$120:AK$452,4),H129)</f>
        <v>44671</v>
      </c>
      <c r="I130" s="81">
        <f t="shared" si="107"/>
        <v>44671</v>
      </c>
      <c r="J130" s="55">
        <f t="shared" si="102"/>
        <v>31</v>
      </c>
      <c r="K130" s="55">
        <f t="shared" si="108"/>
        <v>28</v>
      </c>
      <c r="L130" s="79">
        <f t="shared" si="109"/>
        <v>1.00911869</v>
      </c>
      <c r="M130" s="82">
        <v>1</v>
      </c>
      <c r="N130" s="82">
        <f t="shared" si="110"/>
        <v>1</v>
      </c>
      <c r="O130" s="79">
        <f t="shared" si="111"/>
        <v>1.00911869</v>
      </c>
      <c r="P130" s="79">
        <f t="shared" si="112"/>
        <v>1011.51450958</v>
      </c>
      <c r="Q130" s="83">
        <f t="shared" si="91"/>
        <v>0</v>
      </c>
      <c r="R130" s="85">
        <f t="shared" si="92"/>
        <v>0</v>
      </c>
      <c r="S130" s="79">
        <f t="shared" si="113"/>
        <v>0</v>
      </c>
      <c r="T130" s="85">
        <f t="shared" si="97"/>
        <v>9.5000000000000001E-2</v>
      </c>
      <c r="U130" s="82">
        <f t="shared" si="93"/>
        <v>1.006854358</v>
      </c>
      <c r="V130" s="79">
        <f t="shared" si="94"/>
        <v>6.9332825700000003</v>
      </c>
      <c r="W130" s="79">
        <f t="shared" si="95"/>
        <v>0</v>
      </c>
      <c r="X130" s="157" t="str">
        <f t="shared" si="98"/>
        <v>A+J=</v>
      </c>
      <c r="Y130" s="81">
        <f t="shared" si="99"/>
        <v>44671</v>
      </c>
      <c r="Z130" s="4"/>
      <c r="AA130" s="12"/>
      <c r="AB130" s="146">
        <f>[2]Plan1!$A252</f>
        <v>44515</v>
      </c>
      <c r="AC130" s="71" t="str">
        <f>[2]Plan1!$C252</f>
        <v>Proclamação da República</v>
      </c>
      <c r="AE130" s="60">
        <f t="shared" si="119"/>
        <v>10</v>
      </c>
      <c r="AF130" s="62">
        <f t="shared" si="118"/>
        <v>44854</v>
      </c>
      <c r="AG130" s="62">
        <f t="shared" si="114"/>
        <v>44853</v>
      </c>
      <c r="AH130" s="62">
        <f t="shared" si="115"/>
        <v>44854</v>
      </c>
      <c r="AI130" s="62">
        <f t="shared" si="116"/>
        <v>44885</v>
      </c>
      <c r="AJ130" s="60">
        <f t="shared" si="117"/>
        <v>31</v>
      </c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0"/>
      <c r="DI130" s="10"/>
      <c r="DJ130" s="19"/>
      <c r="DK130" s="10"/>
      <c r="DL130" s="1"/>
      <c r="DM130" s="10"/>
    </row>
    <row r="131" spans="1:117" ht="12.75" x14ac:dyDescent="0.25">
      <c r="A131" s="78">
        <f t="shared" si="96"/>
        <v>44669</v>
      </c>
      <c r="B131" s="79">
        <f t="shared" si="90"/>
        <v>1019.02659133</v>
      </c>
      <c r="C131" s="79">
        <f t="shared" si="103"/>
        <v>1002.3741702599999</v>
      </c>
      <c r="D131" s="77">
        <f t="shared" si="104"/>
        <v>6153.09</v>
      </c>
      <c r="E131" s="54">
        <f>IF(K131=1,VLOOKUP(A130,[1]Plan1!$JH$192:$JI$400,2),E130)</f>
        <v>6215.24</v>
      </c>
      <c r="F131" s="56">
        <f t="shared" si="105"/>
        <v>44613</v>
      </c>
      <c r="G131" s="80">
        <f t="shared" si="106"/>
        <v>1.0100616113204897E-2</v>
      </c>
      <c r="H131" s="81">
        <f>IF(DAY(A131)=H$11,VLOOKUP(A131,AF$120:AK$452,4),H130)</f>
        <v>44671</v>
      </c>
      <c r="I131" s="81">
        <f t="shared" si="107"/>
        <v>44671</v>
      </c>
      <c r="J131" s="55">
        <f t="shared" si="102"/>
        <v>31</v>
      </c>
      <c r="K131" s="55">
        <f t="shared" si="108"/>
        <v>29</v>
      </c>
      <c r="L131" s="79">
        <f t="shared" si="109"/>
        <v>1.0094458900000001</v>
      </c>
      <c r="M131" s="82">
        <v>1</v>
      </c>
      <c r="N131" s="82">
        <f t="shared" si="110"/>
        <v>1</v>
      </c>
      <c r="O131" s="79">
        <f t="shared" si="111"/>
        <v>1.0094458900000001</v>
      </c>
      <c r="P131" s="79">
        <f t="shared" si="112"/>
        <v>1011.84248641</v>
      </c>
      <c r="Q131" s="83">
        <f t="shared" si="91"/>
        <v>0</v>
      </c>
      <c r="R131" s="85">
        <f t="shared" si="92"/>
        <v>0</v>
      </c>
      <c r="S131" s="79">
        <f t="shared" si="113"/>
        <v>0</v>
      </c>
      <c r="T131" s="85">
        <f t="shared" si="97"/>
        <v>9.5000000000000001E-2</v>
      </c>
      <c r="U131" s="82">
        <f t="shared" si="93"/>
        <v>1.007100023</v>
      </c>
      <c r="V131" s="79">
        <f t="shared" si="94"/>
        <v>7.1841049200000002</v>
      </c>
      <c r="W131" s="79">
        <f t="shared" si="95"/>
        <v>0</v>
      </c>
      <c r="X131" s="157" t="str">
        <f t="shared" si="98"/>
        <v>A+J=</v>
      </c>
      <c r="Y131" s="81">
        <f t="shared" si="99"/>
        <v>44671</v>
      </c>
      <c r="Z131" s="4"/>
      <c r="AA131" s="12"/>
      <c r="AB131" s="146">
        <f>[2]Plan1!$A253</f>
        <v>44555</v>
      </c>
      <c r="AC131" s="71" t="str">
        <f>[2]Plan1!$C253</f>
        <v>Natal</v>
      </c>
      <c r="AE131" s="60">
        <f t="shared" si="119"/>
        <v>11</v>
      </c>
      <c r="AF131" s="62">
        <f t="shared" si="118"/>
        <v>44885</v>
      </c>
      <c r="AG131" s="62">
        <f t="shared" si="114"/>
        <v>44883</v>
      </c>
      <c r="AH131" s="62">
        <f t="shared" si="115"/>
        <v>44886</v>
      </c>
      <c r="AI131" s="62">
        <f t="shared" si="116"/>
        <v>44915</v>
      </c>
      <c r="AJ131" s="60">
        <f t="shared" si="117"/>
        <v>30</v>
      </c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0"/>
      <c r="DI131" s="10"/>
      <c r="DJ131" s="19"/>
      <c r="DK131" s="10"/>
      <c r="DL131" s="1"/>
      <c r="DM131" s="10"/>
    </row>
    <row r="132" spans="1:117" ht="12.75" x14ac:dyDescent="0.25">
      <c r="A132" s="78">
        <f t="shared" si="96"/>
        <v>44670</v>
      </c>
      <c r="B132" s="79">
        <f t="shared" si="90"/>
        <v>1019.60572447</v>
      </c>
      <c r="C132" s="79">
        <f t="shared" si="103"/>
        <v>1002.3741702599999</v>
      </c>
      <c r="D132" s="77">
        <f t="shared" si="104"/>
        <v>6153.09</v>
      </c>
      <c r="E132" s="54">
        <f>IF(K132=1,VLOOKUP(A131,[1]Plan1!$JH$192:$JI$400,2),E131)</f>
        <v>6215.24</v>
      </c>
      <c r="F132" s="56">
        <f t="shared" si="105"/>
        <v>44613</v>
      </c>
      <c r="G132" s="80">
        <f t="shared" si="106"/>
        <v>1.0100616113204897E-2</v>
      </c>
      <c r="H132" s="81">
        <f>IF(DAY(A132)=H$11,VLOOKUP(A132,AF$120:AK$452,4),H131)</f>
        <v>44671</v>
      </c>
      <c r="I132" s="81">
        <f t="shared" si="107"/>
        <v>44671</v>
      </c>
      <c r="J132" s="55">
        <f t="shared" si="102"/>
        <v>31</v>
      </c>
      <c r="K132" s="55">
        <f t="shared" si="108"/>
        <v>30</v>
      </c>
      <c r="L132" s="79">
        <f t="shared" si="109"/>
        <v>1.0097731999999999</v>
      </c>
      <c r="M132" s="82">
        <v>1</v>
      </c>
      <c r="N132" s="82">
        <f t="shared" si="110"/>
        <v>1</v>
      </c>
      <c r="O132" s="79">
        <f t="shared" si="111"/>
        <v>1.0097731999999999</v>
      </c>
      <c r="P132" s="79">
        <f t="shared" si="112"/>
        <v>1012.1705735</v>
      </c>
      <c r="Q132" s="83">
        <f t="shared" si="91"/>
        <v>0</v>
      </c>
      <c r="R132" s="85">
        <f t="shared" si="92"/>
        <v>0</v>
      </c>
      <c r="S132" s="79">
        <f t="shared" si="113"/>
        <v>0</v>
      </c>
      <c r="T132" s="85">
        <f t="shared" si="97"/>
        <v>9.5000000000000001E-2</v>
      </c>
      <c r="U132" s="82">
        <f t="shared" si="93"/>
        <v>1.007345749</v>
      </c>
      <c r="V132" s="79">
        <f t="shared" si="94"/>
        <v>7.4351509699999996</v>
      </c>
      <c r="W132" s="79">
        <f t="shared" si="95"/>
        <v>0</v>
      </c>
      <c r="X132" s="157" t="str">
        <f t="shared" si="98"/>
        <v>A+J=</v>
      </c>
      <c r="Y132" s="81">
        <f t="shared" si="99"/>
        <v>44671</v>
      </c>
      <c r="Z132" s="4"/>
      <c r="AA132" s="12"/>
      <c r="AB132" s="146">
        <f>[2]Plan1!$A254</f>
        <v>44562</v>
      </c>
      <c r="AC132" s="71" t="str">
        <f>[2]Plan1!$C254</f>
        <v>Confraternização Universal</v>
      </c>
      <c r="AE132" s="60">
        <f t="shared" si="119"/>
        <v>12</v>
      </c>
      <c r="AF132" s="62">
        <f t="shared" si="118"/>
        <v>44915</v>
      </c>
      <c r="AG132" s="62">
        <f t="shared" si="114"/>
        <v>44914</v>
      </c>
      <c r="AH132" s="62">
        <f t="shared" si="115"/>
        <v>44915</v>
      </c>
      <c r="AI132" s="62">
        <f t="shared" si="116"/>
        <v>44946</v>
      </c>
      <c r="AJ132" s="60">
        <f t="shared" si="117"/>
        <v>31</v>
      </c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0"/>
      <c r="DI132" s="10"/>
      <c r="DJ132" s="19"/>
      <c r="DK132" s="10"/>
      <c r="DL132" s="1"/>
      <c r="DM132" s="10"/>
    </row>
    <row r="133" spans="1:117" ht="12.75" x14ac:dyDescent="0.25">
      <c r="A133" s="78">
        <f t="shared" si="96"/>
        <v>44671</v>
      </c>
      <c r="B133" s="79">
        <f t="shared" si="90"/>
        <v>1020.1851795800001</v>
      </c>
      <c r="C133" s="79">
        <f t="shared" si="103"/>
        <v>1002.3741702599999</v>
      </c>
      <c r="D133" s="77">
        <f t="shared" si="104"/>
        <v>6153.09</v>
      </c>
      <c r="E133" s="54">
        <f>IF(K133=1,VLOOKUP(A132,[1]Plan1!$JH$192:$JI$400,2),E132)</f>
        <v>6215.24</v>
      </c>
      <c r="F133" s="56">
        <f t="shared" si="105"/>
        <v>44613</v>
      </c>
      <c r="G133" s="80">
        <f t="shared" si="106"/>
        <v>1.0100616113204897E-2</v>
      </c>
      <c r="H133" s="81">
        <f>IF(DAY(A133)=H$11,VLOOKUP(A133,AF$120:AK$452,4),H132)</f>
        <v>44701</v>
      </c>
      <c r="I133" s="81">
        <f t="shared" si="107"/>
        <v>44671</v>
      </c>
      <c r="J133" s="55">
        <f t="shared" si="102"/>
        <v>31</v>
      </c>
      <c r="K133" s="55">
        <f t="shared" si="108"/>
        <v>31</v>
      </c>
      <c r="L133" s="79">
        <f t="shared" si="109"/>
        <v>1.0101006100000001</v>
      </c>
      <c r="M133" s="82">
        <v>1</v>
      </c>
      <c r="N133" s="82">
        <f t="shared" si="110"/>
        <v>1</v>
      </c>
      <c r="O133" s="79">
        <f t="shared" si="111"/>
        <v>1.0101006100000001</v>
      </c>
      <c r="P133" s="79">
        <f t="shared" si="112"/>
        <v>1012.49876082</v>
      </c>
      <c r="Q133" s="83">
        <f t="shared" si="91"/>
        <v>4</v>
      </c>
      <c r="R133" s="85">
        <f t="shared" si="92"/>
        <v>5.6499999999999996E-3</v>
      </c>
      <c r="S133" s="79">
        <f t="shared" si="113"/>
        <v>5.72061799</v>
      </c>
      <c r="T133" s="85">
        <f t="shared" si="97"/>
        <v>9.5000000000000001E-2</v>
      </c>
      <c r="U133" s="82">
        <f t="shared" si="93"/>
        <v>1.0075915339999999</v>
      </c>
      <c r="V133" s="79">
        <f t="shared" si="94"/>
        <v>7.6864187599999996</v>
      </c>
      <c r="W133" s="79">
        <f t="shared" si="95"/>
        <v>13.40703675</v>
      </c>
      <c r="X133" s="157" t="str">
        <f t="shared" si="98"/>
        <v>A+J=</v>
      </c>
      <c r="Y133" s="81">
        <f t="shared" si="99"/>
        <v>44671</v>
      </c>
      <c r="Z133" s="4"/>
      <c r="AA133" s="12"/>
      <c r="AB133" s="146">
        <f>[2]Plan1!$A255</f>
        <v>44620</v>
      </c>
      <c r="AC133" s="71" t="str">
        <f>[2]Plan1!$C255</f>
        <v>Carnaval</v>
      </c>
      <c r="AE133" s="60">
        <f t="shared" si="119"/>
        <v>13</v>
      </c>
      <c r="AF133" s="62">
        <f t="shared" si="118"/>
        <v>44946</v>
      </c>
      <c r="AG133" s="62">
        <f t="shared" si="114"/>
        <v>44945</v>
      </c>
      <c r="AH133" s="62">
        <f t="shared" si="115"/>
        <v>44946</v>
      </c>
      <c r="AI133" s="62">
        <f t="shared" si="116"/>
        <v>44977</v>
      </c>
      <c r="AJ133" s="60">
        <f t="shared" si="117"/>
        <v>31</v>
      </c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0"/>
      <c r="DI133" s="10"/>
      <c r="DJ133" s="19"/>
      <c r="DK133" s="10"/>
      <c r="DL133" s="1"/>
      <c r="DM133" s="10"/>
    </row>
    <row r="134" spans="1:117" ht="12.75" x14ac:dyDescent="0.25">
      <c r="A134" s="78">
        <f t="shared" si="96"/>
        <v>44672</v>
      </c>
      <c r="B134" s="79">
        <f t="shared" si="90"/>
        <v>1007.5715767199999</v>
      </c>
      <c r="C134" s="79">
        <f t="shared" si="103"/>
        <v>1006.77814283</v>
      </c>
      <c r="D134" s="77">
        <f t="shared" si="104"/>
        <v>6215.24</v>
      </c>
      <c r="E134" s="54">
        <f>IF(K134=1,VLOOKUP(A133,[1]Plan1!$JH$192:$JI$400,2),E133)</f>
        <v>6315.93</v>
      </c>
      <c r="F134" s="56">
        <f t="shared" si="105"/>
        <v>44641</v>
      </c>
      <c r="G134" s="80">
        <f t="shared" si="106"/>
        <v>1.6200500704719456E-2</v>
      </c>
      <c r="H134" s="81">
        <f>IF(DAY(A134)=H$11,VLOOKUP(A134,AF$120:AK$452,4),H133)</f>
        <v>44701</v>
      </c>
      <c r="I134" s="81">
        <f t="shared" si="107"/>
        <v>44701</v>
      </c>
      <c r="J134" s="55">
        <f t="shared" si="102"/>
        <v>30</v>
      </c>
      <c r="K134" s="55">
        <f t="shared" si="108"/>
        <v>1</v>
      </c>
      <c r="L134" s="79">
        <f t="shared" si="109"/>
        <v>1.00053583</v>
      </c>
      <c r="M134" s="82">
        <v>1</v>
      </c>
      <c r="N134" s="82">
        <f t="shared" si="110"/>
        <v>1</v>
      </c>
      <c r="O134" s="79">
        <f t="shared" si="111"/>
        <v>1.00053583</v>
      </c>
      <c r="P134" s="79">
        <f t="shared" si="112"/>
        <v>1007.31760476</v>
      </c>
      <c r="Q134" s="83">
        <f t="shared" si="91"/>
        <v>0</v>
      </c>
      <c r="R134" s="85">
        <f t="shared" si="92"/>
        <v>0</v>
      </c>
      <c r="S134" s="79">
        <f t="shared" si="113"/>
        <v>0</v>
      </c>
      <c r="T134" s="85">
        <f t="shared" si="97"/>
        <v>9.5000000000000001E-2</v>
      </c>
      <c r="U134" s="82">
        <f t="shared" si="93"/>
        <v>1.000252127</v>
      </c>
      <c r="V134" s="79">
        <f t="shared" si="94"/>
        <v>0.25397196</v>
      </c>
      <c r="W134" s="79">
        <f t="shared" si="95"/>
        <v>0</v>
      </c>
      <c r="X134" s="157" t="str">
        <f t="shared" si="98"/>
        <v>A+J=</v>
      </c>
      <c r="Y134" s="81">
        <f t="shared" si="99"/>
        <v>44701</v>
      </c>
      <c r="Z134" s="4"/>
      <c r="AA134" s="12"/>
      <c r="AB134" s="146">
        <f>[2]Plan1!$A256</f>
        <v>44621</v>
      </c>
      <c r="AC134" s="71" t="str">
        <f>[2]Plan1!$C256</f>
        <v>Carnaval</v>
      </c>
      <c r="AE134" s="60">
        <f t="shared" si="119"/>
        <v>14</v>
      </c>
      <c r="AF134" s="62">
        <f t="shared" si="118"/>
        <v>44977</v>
      </c>
      <c r="AG134" s="62">
        <f t="shared" si="114"/>
        <v>44974</v>
      </c>
      <c r="AH134" s="62">
        <f t="shared" si="115"/>
        <v>44979</v>
      </c>
      <c r="AI134" s="62">
        <f t="shared" si="116"/>
        <v>45005</v>
      </c>
      <c r="AJ134" s="60">
        <f t="shared" si="117"/>
        <v>28</v>
      </c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0"/>
      <c r="DI134" s="10"/>
      <c r="DJ134" s="19"/>
      <c r="DK134" s="10"/>
      <c r="DL134" s="1"/>
      <c r="DM134" s="10"/>
    </row>
    <row r="135" spans="1:117" ht="12.75" x14ac:dyDescent="0.25">
      <c r="A135" s="78">
        <f t="shared" si="96"/>
        <v>44673</v>
      </c>
      <c r="B135" s="79">
        <f t="shared" si="90"/>
        <v>1008.3656392600001</v>
      </c>
      <c r="C135" s="79">
        <f t="shared" si="103"/>
        <v>1006.77814283</v>
      </c>
      <c r="D135" s="77">
        <f t="shared" si="104"/>
        <v>6215.24</v>
      </c>
      <c r="E135" s="54">
        <f>IF(K135=1,VLOOKUP(A134,[1]Plan1!$JH$192:$JI$400,2),E134)</f>
        <v>6315.93</v>
      </c>
      <c r="F135" s="56">
        <f t="shared" si="105"/>
        <v>44641</v>
      </c>
      <c r="G135" s="80">
        <f t="shared" si="106"/>
        <v>1.6200500704719456E-2</v>
      </c>
      <c r="H135" s="81">
        <f>IF(DAY(A135)=H$11,VLOOKUP(A135,AF$120:AK$452,4),H134)</f>
        <v>44701</v>
      </c>
      <c r="I135" s="81">
        <f t="shared" si="107"/>
        <v>44701</v>
      </c>
      <c r="J135" s="55">
        <f t="shared" si="102"/>
        <v>30</v>
      </c>
      <c r="K135" s="55">
        <f t="shared" si="108"/>
        <v>2</v>
      </c>
      <c r="L135" s="79">
        <f t="shared" si="109"/>
        <v>1.00107195</v>
      </c>
      <c r="M135" s="82">
        <v>1</v>
      </c>
      <c r="N135" s="82">
        <f t="shared" si="110"/>
        <v>1</v>
      </c>
      <c r="O135" s="79">
        <f t="shared" si="111"/>
        <v>1.00107195</v>
      </c>
      <c r="P135" s="79">
        <f t="shared" si="112"/>
        <v>1007.85735866</v>
      </c>
      <c r="Q135" s="83">
        <f t="shared" si="91"/>
        <v>0</v>
      </c>
      <c r="R135" s="85">
        <f t="shared" si="92"/>
        <v>0</v>
      </c>
      <c r="S135" s="79">
        <f t="shared" si="113"/>
        <v>0</v>
      </c>
      <c r="T135" s="85">
        <f t="shared" si="97"/>
        <v>9.5000000000000001E-2</v>
      </c>
      <c r="U135" s="82">
        <f t="shared" si="93"/>
        <v>1.0005043179999999</v>
      </c>
      <c r="V135" s="79">
        <f t="shared" si="94"/>
        <v>0.50828059999999997</v>
      </c>
      <c r="W135" s="79">
        <f t="shared" si="95"/>
        <v>0</v>
      </c>
      <c r="X135" s="157" t="str">
        <f t="shared" si="98"/>
        <v>A+J=</v>
      </c>
      <c r="Y135" s="81">
        <f t="shared" si="99"/>
        <v>44701</v>
      </c>
      <c r="Z135" s="4"/>
      <c r="AA135" s="12"/>
      <c r="AB135" s="146">
        <f>[2]Plan1!$A257</f>
        <v>44666</v>
      </c>
      <c r="AC135" s="71" t="str">
        <f>[2]Plan1!$C257</f>
        <v>Paixão de Cristo</v>
      </c>
      <c r="AE135" s="60">
        <f t="shared" si="119"/>
        <v>15</v>
      </c>
      <c r="AF135" s="62">
        <f t="shared" ref="AF135:AF198" si="120">EDATE(AF134,1)</f>
        <v>45005</v>
      </c>
      <c r="AG135" s="62">
        <f t="shared" ref="AG135:AG154" si="121">WORKDAY(AF135,-1,AB$120:AB$504)</f>
        <v>45002</v>
      </c>
      <c r="AH135" s="62">
        <f t="shared" si="115"/>
        <v>45005</v>
      </c>
      <c r="AI135" s="62">
        <f t="shared" si="116"/>
        <v>45036</v>
      </c>
      <c r="AJ135" s="60">
        <f t="shared" si="117"/>
        <v>31</v>
      </c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0"/>
      <c r="DI135" s="10"/>
      <c r="DJ135" s="19"/>
      <c r="DK135" s="10"/>
      <c r="DL135" s="1"/>
      <c r="DM135" s="10"/>
    </row>
    <row r="136" spans="1:117" ht="12.75" x14ac:dyDescent="0.25">
      <c r="A136" s="78">
        <f t="shared" si="96"/>
        <v>44674</v>
      </c>
      <c r="B136" s="79">
        <f t="shared" si="90"/>
        <v>1009.1603196799999</v>
      </c>
      <c r="C136" s="79">
        <f t="shared" si="103"/>
        <v>1006.77814283</v>
      </c>
      <c r="D136" s="77">
        <f t="shared" si="104"/>
        <v>6215.24</v>
      </c>
      <c r="E136" s="54">
        <f>IF(K136=1,VLOOKUP(A135,[1]Plan1!$JH$192:$JI$400,2),E135)</f>
        <v>6315.93</v>
      </c>
      <c r="F136" s="56">
        <f t="shared" si="105"/>
        <v>44641</v>
      </c>
      <c r="G136" s="80">
        <f t="shared" si="106"/>
        <v>1.6200500704719456E-2</v>
      </c>
      <c r="H136" s="81">
        <f>IF(DAY(A136)=H$11,VLOOKUP(A136,AF$120:AK$452,4),H135)</f>
        <v>44701</v>
      </c>
      <c r="I136" s="81">
        <f t="shared" si="107"/>
        <v>44701</v>
      </c>
      <c r="J136" s="55">
        <f t="shared" si="102"/>
        <v>30</v>
      </c>
      <c r="K136" s="55">
        <f t="shared" si="108"/>
        <v>3</v>
      </c>
      <c r="L136" s="79">
        <f t="shared" si="109"/>
        <v>1.0016083499999999</v>
      </c>
      <c r="M136" s="82">
        <v>1</v>
      </c>
      <c r="N136" s="82">
        <f t="shared" si="110"/>
        <v>1</v>
      </c>
      <c r="O136" s="79">
        <f t="shared" si="111"/>
        <v>1.0016083499999999</v>
      </c>
      <c r="P136" s="79">
        <f t="shared" si="112"/>
        <v>1008.39739445</v>
      </c>
      <c r="Q136" s="83">
        <f t="shared" si="91"/>
        <v>0</v>
      </c>
      <c r="R136" s="85">
        <f t="shared" si="92"/>
        <v>0</v>
      </c>
      <c r="S136" s="79">
        <f t="shared" si="113"/>
        <v>0</v>
      </c>
      <c r="T136" s="85">
        <f t="shared" si="97"/>
        <v>9.5000000000000001E-2</v>
      </c>
      <c r="U136" s="82">
        <f t="shared" si="93"/>
        <v>1.000756572</v>
      </c>
      <c r="V136" s="79">
        <f t="shared" si="94"/>
        <v>0.76292523000000001</v>
      </c>
      <c r="W136" s="79">
        <f t="shared" si="95"/>
        <v>0</v>
      </c>
      <c r="X136" s="157" t="str">
        <f t="shared" si="98"/>
        <v>A+J=</v>
      </c>
      <c r="Y136" s="81">
        <f t="shared" si="99"/>
        <v>44701</v>
      </c>
      <c r="Z136" s="20"/>
      <c r="AA136" s="12"/>
      <c r="AB136" s="146">
        <f>[2]Plan1!$A258</f>
        <v>44672</v>
      </c>
      <c r="AC136" s="71" t="str">
        <f>[2]Plan1!$C258</f>
        <v>Tiradentes</v>
      </c>
      <c r="AE136" s="60">
        <f t="shared" si="119"/>
        <v>16</v>
      </c>
      <c r="AF136" s="62">
        <f t="shared" si="120"/>
        <v>45036</v>
      </c>
      <c r="AG136" s="62">
        <f t="shared" si="121"/>
        <v>45035</v>
      </c>
      <c r="AH136" s="62">
        <f t="shared" si="115"/>
        <v>45036</v>
      </c>
      <c r="AI136" s="62">
        <f t="shared" si="116"/>
        <v>45066</v>
      </c>
      <c r="AJ136" s="60">
        <f t="shared" si="117"/>
        <v>30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0"/>
      <c r="DH136" s="10"/>
      <c r="DI136" s="10"/>
      <c r="DJ136" s="19"/>
      <c r="DK136" s="10"/>
      <c r="DL136" s="1"/>
      <c r="DM136" s="10"/>
    </row>
    <row r="137" spans="1:117" ht="12.75" x14ac:dyDescent="0.25">
      <c r="A137" s="78">
        <f t="shared" si="96"/>
        <v>44675</v>
      </c>
      <c r="B137" s="79">
        <f t="shared" si="90"/>
        <v>1009.9556394599999</v>
      </c>
      <c r="C137" s="79">
        <f t="shared" si="103"/>
        <v>1006.77814283</v>
      </c>
      <c r="D137" s="77">
        <f t="shared" si="104"/>
        <v>6215.24</v>
      </c>
      <c r="E137" s="54">
        <f>IF(K137=1,VLOOKUP(A136,[1]Plan1!$JH$192:$JI$400,2),E136)</f>
        <v>6315.93</v>
      </c>
      <c r="F137" s="56">
        <f t="shared" si="105"/>
        <v>44641</v>
      </c>
      <c r="G137" s="80">
        <f t="shared" si="106"/>
        <v>1.6200500704719456E-2</v>
      </c>
      <c r="H137" s="81">
        <f>IF(DAY(A137)=H$11,VLOOKUP(A137,AF$120:AK$452,4),H136)</f>
        <v>44701</v>
      </c>
      <c r="I137" s="81">
        <f t="shared" si="107"/>
        <v>44701</v>
      </c>
      <c r="J137" s="55">
        <f t="shared" si="102"/>
        <v>30</v>
      </c>
      <c r="K137" s="55">
        <f t="shared" si="108"/>
        <v>4</v>
      </c>
      <c r="L137" s="79">
        <f t="shared" si="109"/>
        <v>1.00214505</v>
      </c>
      <c r="M137" s="82">
        <v>1</v>
      </c>
      <c r="N137" s="82">
        <f t="shared" si="110"/>
        <v>1</v>
      </c>
      <c r="O137" s="79">
        <f t="shared" si="111"/>
        <v>1.00214505</v>
      </c>
      <c r="P137" s="79">
        <f t="shared" si="112"/>
        <v>1008.93773228</v>
      </c>
      <c r="Q137" s="83">
        <f t="shared" si="91"/>
        <v>0</v>
      </c>
      <c r="R137" s="85">
        <f t="shared" si="92"/>
        <v>0</v>
      </c>
      <c r="S137" s="79">
        <f t="shared" si="113"/>
        <v>0</v>
      </c>
      <c r="T137" s="85">
        <f t="shared" si="97"/>
        <v>9.5000000000000001E-2</v>
      </c>
      <c r="U137" s="82">
        <f t="shared" si="93"/>
        <v>1.00100889</v>
      </c>
      <c r="V137" s="79">
        <f t="shared" si="94"/>
        <v>1.0179071799999999</v>
      </c>
      <c r="W137" s="79">
        <f t="shared" si="95"/>
        <v>0</v>
      </c>
      <c r="X137" s="157" t="str">
        <f t="shared" si="98"/>
        <v>A+J=</v>
      </c>
      <c r="Y137" s="81">
        <f t="shared" si="99"/>
        <v>44701</v>
      </c>
      <c r="Z137" s="4"/>
      <c r="AA137" s="12"/>
      <c r="AB137" s="146">
        <f>[2]Plan1!$A259</f>
        <v>44682</v>
      </c>
      <c r="AC137" s="71" t="str">
        <f>[2]Plan1!$C259</f>
        <v>Dia do Trabalho</v>
      </c>
      <c r="AE137" s="60">
        <f t="shared" si="119"/>
        <v>17</v>
      </c>
      <c r="AF137" s="62">
        <f t="shared" si="120"/>
        <v>45066</v>
      </c>
      <c r="AG137" s="62">
        <f t="shared" si="121"/>
        <v>45065</v>
      </c>
      <c r="AH137" s="62">
        <f t="shared" si="115"/>
        <v>45068</v>
      </c>
      <c r="AI137" s="62">
        <f t="shared" si="116"/>
        <v>45097</v>
      </c>
      <c r="AJ137" s="60">
        <f t="shared" si="117"/>
        <v>31</v>
      </c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0"/>
      <c r="DI137" s="10"/>
      <c r="DJ137" s="19"/>
      <c r="DK137" s="10"/>
      <c r="DL137" s="1"/>
      <c r="DM137" s="10"/>
    </row>
    <row r="138" spans="1:117" ht="12.75" x14ac:dyDescent="0.25">
      <c r="A138" s="78">
        <f t="shared" si="96"/>
        <v>44676</v>
      </c>
      <c r="B138" s="79">
        <f t="shared" si="90"/>
        <v>1010.7515787799999</v>
      </c>
      <c r="C138" s="79">
        <f t="shared" si="103"/>
        <v>1006.77814283</v>
      </c>
      <c r="D138" s="77">
        <f t="shared" si="104"/>
        <v>6215.24</v>
      </c>
      <c r="E138" s="54">
        <f>IF(K138=1,VLOOKUP(A137,[1]Plan1!$JH$192:$JI$400,2),E137)</f>
        <v>6315.93</v>
      </c>
      <c r="F138" s="56">
        <f t="shared" si="105"/>
        <v>44641</v>
      </c>
      <c r="G138" s="80">
        <f t="shared" si="106"/>
        <v>1.6200500704719456E-2</v>
      </c>
      <c r="H138" s="81">
        <f>IF(DAY(A138)=H$11,VLOOKUP(A138,AF$120:AK$452,4),H137)</f>
        <v>44701</v>
      </c>
      <c r="I138" s="81">
        <f t="shared" si="107"/>
        <v>44701</v>
      </c>
      <c r="J138" s="55">
        <f t="shared" si="102"/>
        <v>30</v>
      </c>
      <c r="K138" s="55">
        <f t="shared" si="108"/>
        <v>5</v>
      </c>
      <c r="L138" s="79">
        <f t="shared" si="109"/>
        <v>1.0026820299999999</v>
      </c>
      <c r="M138" s="82">
        <v>1</v>
      </c>
      <c r="N138" s="82">
        <f t="shared" si="110"/>
        <v>1</v>
      </c>
      <c r="O138" s="79">
        <f t="shared" si="111"/>
        <v>1.0026820299999999</v>
      </c>
      <c r="P138" s="79">
        <f t="shared" si="112"/>
        <v>1009.47835201</v>
      </c>
      <c r="Q138" s="83">
        <f t="shared" si="91"/>
        <v>0</v>
      </c>
      <c r="R138" s="85">
        <f t="shared" si="92"/>
        <v>0</v>
      </c>
      <c r="S138" s="79">
        <f t="shared" si="113"/>
        <v>0</v>
      </c>
      <c r="T138" s="85">
        <f t="shared" si="97"/>
        <v>9.5000000000000001E-2</v>
      </c>
      <c r="U138" s="82">
        <f t="shared" si="93"/>
        <v>1.001261272</v>
      </c>
      <c r="V138" s="79">
        <f t="shared" si="94"/>
        <v>1.27322677</v>
      </c>
      <c r="W138" s="79">
        <f t="shared" si="95"/>
        <v>0</v>
      </c>
      <c r="X138" s="157" t="str">
        <f t="shared" si="98"/>
        <v>A+J=</v>
      </c>
      <c r="Y138" s="81">
        <f t="shared" si="99"/>
        <v>44701</v>
      </c>
      <c r="Z138" s="4"/>
      <c r="AA138" s="12"/>
      <c r="AB138" s="146">
        <f>[2]Plan1!$A260</f>
        <v>44728</v>
      </c>
      <c r="AC138" s="71" t="str">
        <f>[2]Plan1!$C260</f>
        <v>Corpus Christi</v>
      </c>
      <c r="AE138" s="60">
        <f t="shared" si="119"/>
        <v>18</v>
      </c>
      <c r="AF138" s="62">
        <f t="shared" si="120"/>
        <v>45097</v>
      </c>
      <c r="AG138" s="62">
        <f t="shared" si="121"/>
        <v>45096</v>
      </c>
      <c r="AH138" s="62">
        <f t="shared" si="115"/>
        <v>45097</v>
      </c>
      <c r="AI138" s="62">
        <f t="shared" si="116"/>
        <v>45127</v>
      </c>
      <c r="AJ138" s="60">
        <f t="shared" si="117"/>
        <v>30</v>
      </c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0"/>
      <c r="DI138" s="10"/>
      <c r="DJ138" s="19"/>
      <c r="DK138" s="10"/>
      <c r="DL138" s="1"/>
      <c r="DM138" s="10"/>
    </row>
    <row r="139" spans="1:117" ht="12.75" x14ac:dyDescent="0.25">
      <c r="A139" s="78">
        <f t="shared" si="96"/>
        <v>44677</v>
      </c>
      <c r="B139" s="79">
        <f t="shared" si="90"/>
        <v>1011.54814702</v>
      </c>
      <c r="C139" s="79">
        <f t="shared" si="103"/>
        <v>1006.77814283</v>
      </c>
      <c r="D139" s="77">
        <f t="shared" si="104"/>
        <v>6215.24</v>
      </c>
      <c r="E139" s="54">
        <f>IF(K139=1,VLOOKUP(A138,[1]Plan1!$JH$192:$JI$400,2),E138)</f>
        <v>6315.93</v>
      </c>
      <c r="F139" s="56">
        <f t="shared" si="105"/>
        <v>44641</v>
      </c>
      <c r="G139" s="80">
        <f t="shared" si="106"/>
        <v>1.6200500704719456E-2</v>
      </c>
      <c r="H139" s="81">
        <f>IF(DAY(A139)=H$11,VLOOKUP(A139,AF$120:AK$452,4),H138)</f>
        <v>44701</v>
      </c>
      <c r="I139" s="81">
        <f t="shared" si="107"/>
        <v>44701</v>
      </c>
      <c r="J139" s="55">
        <f t="shared" si="102"/>
        <v>30</v>
      </c>
      <c r="K139" s="55">
        <f t="shared" si="108"/>
        <v>6</v>
      </c>
      <c r="L139" s="79">
        <f t="shared" si="109"/>
        <v>1.0032193</v>
      </c>
      <c r="M139" s="82">
        <v>1</v>
      </c>
      <c r="N139" s="82">
        <f t="shared" si="110"/>
        <v>1</v>
      </c>
      <c r="O139" s="79">
        <f t="shared" si="111"/>
        <v>1.0032193</v>
      </c>
      <c r="P139" s="79">
        <f t="shared" si="112"/>
        <v>1010.0192637</v>
      </c>
      <c r="Q139" s="83">
        <f t="shared" si="91"/>
        <v>0</v>
      </c>
      <c r="R139" s="85">
        <f t="shared" si="92"/>
        <v>0</v>
      </c>
      <c r="S139" s="79">
        <f t="shared" si="113"/>
        <v>0</v>
      </c>
      <c r="T139" s="85">
        <f t="shared" si="97"/>
        <v>9.5000000000000001E-2</v>
      </c>
      <c r="U139" s="82">
        <f t="shared" si="93"/>
        <v>1.0015137169999999</v>
      </c>
      <c r="V139" s="79">
        <f t="shared" si="94"/>
        <v>1.52888332</v>
      </c>
      <c r="W139" s="79">
        <f t="shared" si="95"/>
        <v>0</v>
      </c>
      <c r="X139" s="157" t="str">
        <f t="shared" si="98"/>
        <v>A+J=</v>
      </c>
      <c r="Y139" s="81">
        <f t="shared" si="99"/>
        <v>44701</v>
      </c>
      <c r="Z139" s="4"/>
      <c r="AA139" s="12"/>
      <c r="AB139" s="146">
        <f>[2]Plan1!$A261</f>
        <v>44811</v>
      </c>
      <c r="AC139" s="71" t="str">
        <f>[2]Plan1!$C261</f>
        <v>Independência do Brasil</v>
      </c>
      <c r="AE139" s="60">
        <f t="shared" si="119"/>
        <v>19</v>
      </c>
      <c r="AF139" s="62">
        <f t="shared" si="120"/>
        <v>45127</v>
      </c>
      <c r="AG139" s="62">
        <f t="shared" si="121"/>
        <v>45126</v>
      </c>
      <c r="AH139" s="62">
        <f t="shared" si="115"/>
        <v>45127</v>
      </c>
      <c r="AI139" s="62">
        <f t="shared" si="116"/>
        <v>45158</v>
      </c>
      <c r="AJ139" s="60">
        <f t="shared" si="117"/>
        <v>31</v>
      </c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0"/>
      <c r="DI139" s="10"/>
      <c r="DJ139" s="19"/>
      <c r="DK139" s="10"/>
      <c r="DL139" s="1"/>
      <c r="DM139" s="10"/>
    </row>
    <row r="140" spans="1:117" ht="12.75" x14ac:dyDescent="0.25">
      <c r="A140" s="78">
        <f t="shared" si="96"/>
        <v>44678</v>
      </c>
      <c r="B140" s="79">
        <f t="shared" ref="B140:B203" si="122">(P140+V140)</f>
        <v>1012.3453455299999</v>
      </c>
      <c r="C140" s="79">
        <f t="shared" si="103"/>
        <v>1006.77814283</v>
      </c>
      <c r="D140" s="77">
        <f t="shared" si="104"/>
        <v>6215.24</v>
      </c>
      <c r="E140" s="54">
        <f>IF(K140=1,VLOOKUP(A139,[1]Plan1!$JH$192:$JI$400,2),E139)</f>
        <v>6315.93</v>
      </c>
      <c r="F140" s="56">
        <f t="shared" si="105"/>
        <v>44641</v>
      </c>
      <c r="G140" s="80">
        <f t="shared" si="106"/>
        <v>1.6200500704719456E-2</v>
      </c>
      <c r="H140" s="81">
        <f>IF(DAY(A140)=H$11,VLOOKUP(A140,AF$120:AK$452,4),H139)</f>
        <v>44701</v>
      </c>
      <c r="I140" s="81">
        <f t="shared" si="107"/>
        <v>44701</v>
      </c>
      <c r="J140" s="55">
        <f t="shared" si="102"/>
        <v>30</v>
      </c>
      <c r="K140" s="55">
        <f t="shared" si="108"/>
        <v>7</v>
      </c>
      <c r="L140" s="79">
        <f t="shared" si="109"/>
        <v>1.00375686</v>
      </c>
      <c r="M140" s="82">
        <v>1</v>
      </c>
      <c r="N140" s="82">
        <f t="shared" si="110"/>
        <v>1</v>
      </c>
      <c r="O140" s="79">
        <f t="shared" si="111"/>
        <v>1.00375686</v>
      </c>
      <c r="P140" s="79">
        <f t="shared" si="112"/>
        <v>1010.56046736</v>
      </c>
      <c r="Q140" s="83">
        <f t="shared" ref="Q140:Q203" si="123">IF(VLOOKUP(A140,AB$12:AI$116,8)=VLOOKUP(A139,AB$12:AI$116,8),0,VLOOKUP(A140,AB$12:AI$116,8))</f>
        <v>0</v>
      </c>
      <c r="R140" s="85">
        <f t="shared" ref="R140:R203" si="124">IF(Q140&gt;0,VLOOKUP($A140,$AB$12:$AG$116,6),0)</f>
        <v>0</v>
      </c>
      <c r="S140" s="79">
        <f t="shared" si="113"/>
        <v>0</v>
      </c>
      <c r="T140" s="85">
        <f t="shared" si="97"/>
        <v>9.5000000000000001E-2</v>
      </c>
      <c r="U140" s="82">
        <f t="shared" ref="U140:U203" si="125">ROUND((1+T140)^(30/360)^(K140/J140),9)</f>
        <v>1.001766226</v>
      </c>
      <c r="V140" s="79">
        <f t="shared" ref="V140:V203" si="126">TRUNC((P140*(U140-1)),8)</f>
        <v>1.78487817</v>
      </c>
      <c r="W140" s="79">
        <f t="shared" ref="W140:W203" si="127">IF(Q140&gt;0,S140+V140,0)</f>
        <v>0</v>
      </c>
      <c r="X140" s="157" t="str">
        <f t="shared" si="98"/>
        <v>A+J=</v>
      </c>
      <c r="Y140" s="81">
        <f t="shared" si="99"/>
        <v>44701</v>
      </c>
      <c r="Z140" s="4"/>
      <c r="AA140" s="12"/>
      <c r="AB140" s="146">
        <f>[2]Plan1!$A262</f>
        <v>44846</v>
      </c>
      <c r="AC140" s="71" t="str">
        <f>[2]Plan1!$C262</f>
        <v>Nossa Sr.a Aparecida - Padroeira do Brasil</v>
      </c>
      <c r="AE140" s="60">
        <f t="shared" si="119"/>
        <v>20</v>
      </c>
      <c r="AF140" s="62">
        <f t="shared" si="120"/>
        <v>45158</v>
      </c>
      <c r="AG140" s="62">
        <f t="shared" si="121"/>
        <v>45156</v>
      </c>
      <c r="AH140" s="62">
        <f t="shared" si="115"/>
        <v>45159</v>
      </c>
      <c r="AI140" s="62">
        <f t="shared" si="116"/>
        <v>45189</v>
      </c>
      <c r="AJ140" s="60">
        <f t="shared" si="117"/>
        <v>31</v>
      </c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0"/>
      <c r="DI140" s="10"/>
      <c r="DJ140" s="19"/>
      <c r="DK140" s="10"/>
      <c r="DL140" s="1"/>
      <c r="DM140" s="10"/>
    </row>
    <row r="141" spans="1:117" ht="12.75" x14ac:dyDescent="0.25">
      <c r="A141" s="78">
        <f t="shared" ref="A141:A204" si="128">(A140+1)</f>
        <v>44679</v>
      </c>
      <c r="B141" s="79">
        <f t="shared" si="122"/>
        <v>1013.14316453</v>
      </c>
      <c r="C141" s="79">
        <f t="shared" si="103"/>
        <v>1006.77814283</v>
      </c>
      <c r="D141" s="77">
        <f t="shared" si="104"/>
        <v>6215.24</v>
      </c>
      <c r="E141" s="54">
        <f>IF(K141=1,VLOOKUP(A140,[1]Plan1!$JH$192:$JI$400,2),E140)</f>
        <v>6315.93</v>
      </c>
      <c r="F141" s="56">
        <f t="shared" si="105"/>
        <v>44641</v>
      </c>
      <c r="G141" s="80">
        <f t="shared" si="106"/>
        <v>1.6200500704719456E-2</v>
      </c>
      <c r="H141" s="81">
        <f>IF(DAY(A141)=H$11,VLOOKUP(A141,AF$120:AK$452,4),H140)</f>
        <v>44701</v>
      </c>
      <c r="I141" s="81">
        <f t="shared" si="107"/>
        <v>44701</v>
      </c>
      <c r="J141" s="55">
        <f t="shared" si="102"/>
        <v>30</v>
      </c>
      <c r="K141" s="55">
        <f t="shared" si="108"/>
        <v>8</v>
      </c>
      <c r="L141" s="79">
        <f t="shared" si="109"/>
        <v>1.0042947</v>
      </c>
      <c r="M141" s="82">
        <v>1</v>
      </c>
      <c r="N141" s="82">
        <f t="shared" si="110"/>
        <v>1</v>
      </c>
      <c r="O141" s="79">
        <f t="shared" si="111"/>
        <v>1.0042947</v>
      </c>
      <c r="P141" s="79">
        <f t="shared" si="112"/>
        <v>1011.10195292</v>
      </c>
      <c r="Q141" s="83">
        <f t="shared" si="123"/>
        <v>0</v>
      </c>
      <c r="R141" s="85">
        <f t="shared" si="124"/>
        <v>0</v>
      </c>
      <c r="S141" s="79">
        <f t="shared" si="113"/>
        <v>0</v>
      </c>
      <c r="T141" s="85">
        <f t="shared" ref="T141:T204" si="129">(T140)</f>
        <v>9.5000000000000001E-2</v>
      </c>
      <c r="U141" s="82">
        <f t="shared" si="125"/>
        <v>1.002018799</v>
      </c>
      <c r="V141" s="79">
        <f t="shared" si="126"/>
        <v>2.04121161</v>
      </c>
      <c r="W141" s="79">
        <f t="shared" si="127"/>
        <v>0</v>
      </c>
      <c r="X141" s="157" t="str">
        <f t="shared" ref="X141:X204" si="130">IF($Q140&gt;0,VLOOKUP($A140,$AB$12:$AK$116,9),X140)</f>
        <v>A+J=</v>
      </c>
      <c r="Y141" s="81">
        <f t="shared" ref="Y141:Y204" si="131">IF($Q140&gt;0,VLOOKUP($A140,$AB$12:$AK$116,10),Y140)</f>
        <v>44701</v>
      </c>
      <c r="Z141" s="4"/>
      <c r="AA141" s="12"/>
      <c r="AB141" s="146">
        <f>[2]Plan1!$A263</f>
        <v>44867</v>
      </c>
      <c r="AC141" s="71" t="str">
        <f>[2]Plan1!$C263</f>
        <v>Finados</v>
      </c>
      <c r="AE141" s="60">
        <f t="shared" si="119"/>
        <v>21</v>
      </c>
      <c r="AF141" s="62">
        <f t="shared" si="120"/>
        <v>45189</v>
      </c>
      <c r="AG141" s="62">
        <f t="shared" si="121"/>
        <v>45188</v>
      </c>
      <c r="AH141" s="62">
        <f t="shared" si="115"/>
        <v>45189</v>
      </c>
      <c r="AI141" s="62">
        <f t="shared" si="116"/>
        <v>45219</v>
      </c>
      <c r="AJ141" s="60">
        <f t="shared" si="117"/>
        <v>30</v>
      </c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0"/>
      <c r="DI141" s="10"/>
      <c r="DJ141" s="19"/>
      <c r="DK141" s="10"/>
      <c r="DL141" s="1"/>
      <c r="DM141" s="10"/>
    </row>
    <row r="142" spans="1:117" ht="12.75" x14ac:dyDescent="0.25">
      <c r="A142" s="78">
        <f t="shared" si="128"/>
        <v>44680</v>
      </c>
      <c r="B142" s="79">
        <f t="shared" si="122"/>
        <v>1013.94162349</v>
      </c>
      <c r="C142" s="79">
        <f t="shared" si="103"/>
        <v>1006.77814283</v>
      </c>
      <c r="D142" s="77">
        <f t="shared" si="104"/>
        <v>6215.24</v>
      </c>
      <c r="E142" s="54">
        <f>IF(K142=1,VLOOKUP(A141,[1]Plan1!$JH$192:$JI$400,2),E141)</f>
        <v>6315.93</v>
      </c>
      <c r="F142" s="56">
        <f t="shared" si="105"/>
        <v>44641</v>
      </c>
      <c r="G142" s="80">
        <f t="shared" si="106"/>
        <v>1.6200500704719456E-2</v>
      </c>
      <c r="H142" s="81">
        <f>IF(DAY(A142)=H$11,VLOOKUP(A142,AF$120:AK$452,4),H141)</f>
        <v>44701</v>
      </c>
      <c r="I142" s="81">
        <f t="shared" si="107"/>
        <v>44701</v>
      </c>
      <c r="J142" s="55">
        <f t="shared" si="102"/>
        <v>30</v>
      </c>
      <c r="K142" s="55">
        <f t="shared" si="108"/>
        <v>9</v>
      </c>
      <c r="L142" s="79">
        <f t="shared" si="109"/>
        <v>1.0048328399999999</v>
      </c>
      <c r="M142" s="82">
        <v>1</v>
      </c>
      <c r="N142" s="82">
        <f t="shared" si="110"/>
        <v>1</v>
      </c>
      <c r="O142" s="79">
        <f t="shared" si="111"/>
        <v>1.0048328399999999</v>
      </c>
      <c r="P142" s="79">
        <f t="shared" si="112"/>
        <v>1011.6437405</v>
      </c>
      <c r="Q142" s="83">
        <f t="shared" si="123"/>
        <v>0</v>
      </c>
      <c r="R142" s="85">
        <f t="shared" si="124"/>
        <v>0</v>
      </c>
      <c r="S142" s="79">
        <f t="shared" si="113"/>
        <v>0</v>
      </c>
      <c r="T142" s="85">
        <f t="shared" si="129"/>
        <v>9.5000000000000001E-2</v>
      </c>
      <c r="U142" s="82">
        <f t="shared" si="125"/>
        <v>1.0022714349999999</v>
      </c>
      <c r="V142" s="79">
        <f t="shared" si="126"/>
        <v>2.2978829900000002</v>
      </c>
      <c r="W142" s="79">
        <f t="shared" si="127"/>
        <v>0</v>
      </c>
      <c r="X142" s="157" t="str">
        <f t="shared" si="130"/>
        <v>A+J=</v>
      </c>
      <c r="Y142" s="81">
        <f t="shared" si="131"/>
        <v>44701</v>
      </c>
      <c r="Z142" s="4"/>
      <c r="AA142" s="12"/>
      <c r="AB142" s="146">
        <f>[2]Plan1!$A264</f>
        <v>44880</v>
      </c>
      <c r="AC142" s="71" t="str">
        <f>[2]Plan1!$C264</f>
        <v>Proclamação da República</v>
      </c>
      <c r="AE142" s="60">
        <f t="shared" si="119"/>
        <v>22</v>
      </c>
      <c r="AF142" s="62">
        <f t="shared" si="120"/>
        <v>45219</v>
      </c>
      <c r="AG142" s="62">
        <f t="shared" si="121"/>
        <v>45218</v>
      </c>
      <c r="AH142" s="62">
        <f t="shared" si="115"/>
        <v>45219</v>
      </c>
      <c r="AI142" s="62">
        <f t="shared" si="116"/>
        <v>45250</v>
      </c>
      <c r="AJ142" s="60">
        <f t="shared" si="117"/>
        <v>31</v>
      </c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0"/>
      <c r="DI142" s="10"/>
      <c r="DJ142" s="19"/>
      <c r="DK142" s="10"/>
      <c r="DL142" s="1"/>
      <c r="DM142" s="10"/>
    </row>
    <row r="143" spans="1:117" ht="12.75" x14ac:dyDescent="0.25">
      <c r="A143" s="78">
        <f t="shared" si="128"/>
        <v>44681</v>
      </c>
      <c r="B143" s="79">
        <f t="shared" si="122"/>
        <v>1014.7407036100001</v>
      </c>
      <c r="C143" s="79">
        <f t="shared" si="103"/>
        <v>1006.77814283</v>
      </c>
      <c r="D143" s="77">
        <f t="shared" si="104"/>
        <v>6215.24</v>
      </c>
      <c r="E143" s="54">
        <f>IF(K143=1,VLOOKUP(A142,[1]Plan1!$JH$192:$JI$400,2),E142)</f>
        <v>6315.93</v>
      </c>
      <c r="F143" s="56">
        <f t="shared" si="105"/>
        <v>44641</v>
      </c>
      <c r="G143" s="80">
        <f t="shared" si="106"/>
        <v>1.6200500704719456E-2</v>
      </c>
      <c r="H143" s="81">
        <f>IF(DAY(A143)=H$11,VLOOKUP(A143,AF$120:AK$452,4),H142)</f>
        <v>44701</v>
      </c>
      <c r="I143" s="81">
        <f t="shared" si="107"/>
        <v>44701</v>
      </c>
      <c r="J143" s="55">
        <f t="shared" si="102"/>
        <v>30</v>
      </c>
      <c r="K143" s="55">
        <f t="shared" si="108"/>
        <v>10</v>
      </c>
      <c r="L143" s="79">
        <f t="shared" si="109"/>
        <v>1.00537126</v>
      </c>
      <c r="M143" s="82">
        <v>1</v>
      </c>
      <c r="N143" s="82">
        <f t="shared" si="110"/>
        <v>1</v>
      </c>
      <c r="O143" s="79">
        <f t="shared" si="111"/>
        <v>1.00537126</v>
      </c>
      <c r="P143" s="79">
        <f t="shared" si="112"/>
        <v>1012.1858099900001</v>
      </c>
      <c r="Q143" s="83">
        <f t="shared" si="123"/>
        <v>0</v>
      </c>
      <c r="R143" s="85">
        <f t="shared" si="124"/>
        <v>0</v>
      </c>
      <c r="S143" s="79">
        <f t="shared" si="113"/>
        <v>0</v>
      </c>
      <c r="T143" s="85">
        <f t="shared" si="129"/>
        <v>9.5000000000000001E-2</v>
      </c>
      <c r="U143" s="82">
        <f t="shared" si="125"/>
        <v>1.002524135</v>
      </c>
      <c r="V143" s="79">
        <f t="shared" si="126"/>
        <v>2.5548936200000001</v>
      </c>
      <c r="W143" s="79">
        <f t="shared" si="127"/>
        <v>0</v>
      </c>
      <c r="X143" s="157" t="str">
        <f t="shared" si="130"/>
        <v>A+J=</v>
      </c>
      <c r="Y143" s="81">
        <f t="shared" si="131"/>
        <v>44701</v>
      </c>
      <c r="Z143" s="4"/>
      <c r="AA143" s="12"/>
      <c r="AB143" s="146">
        <f>[2]Plan1!$A265</f>
        <v>44920</v>
      </c>
      <c r="AC143" s="71" t="str">
        <f>[2]Plan1!$C265</f>
        <v>Natal</v>
      </c>
      <c r="AE143" s="60">
        <f t="shared" si="119"/>
        <v>23</v>
      </c>
      <c r="AF143" s="62">
        <f t="shared" si="120"/>
        <v>45250</v>
      </c>
      <c r="AG143" s="62">
        <f t="shared" si="121"/>
        <v>45247</v>
      </c>
      <c r="AH143" s="62">
        <f t="shared" si="115"/>
        <v>45250</v>
      </c>
      <c r="AI143" s="62">
        <f t="shared" si="116"/>
        <v>45280</v>
      </c>
      <c r="AJ143" s="60">
        <f t="shared" si="117"/>
        <v>30</v>
      </c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0"/>
      <c r="DI143" s="10"/>
      <c r="DJ143" s="19"/>
      <c r="DK143" s="10"/>
      <c r="DL143" s="1"/>
      <c r="DM143" s="10"/>
    </row>
    <row r="144" spans="1:117" ht="12.75" x14ac:dyDescent="0.25">
      <c r="A144" s="78">
        <f t="shared" si="128"/>
        <v>44682</v>
      </c>
      <c r="B144" s="79">
        <f t="shared" si="122"/>
        <v>1015.5404142799999</v>
      </c>
      <c r="C144" s="79">
        <f t="shared" si="103"/>
        <v>1006.77814283</v>
      </c>
      <c r="D144" s="77">
        <f t="shared" si="104"/>
        <v>6215.24</v>
      </c>
      <c r="E144" s="54">
        <f>IF(K144=1,VLOOKUP(A143,[1]Plan1!$JH$192:$JI$400,2),E143)</f>
        <v>6315.93</v>
      </c>
      <c r="F144" s="56">
        <f t="shared" si="105"/>
        <v>44641</v>
      </c>
      <c r="G144" s="80">
        <f t="shared" si="106"/>
        <v>1.6200500704719456E-2</v>
      </c>
      <c r="H144" s="81">
        <f>IF(DAY(A144)=H$11,VLOOKUP(A144,AF$120:AK$452,4),H143)</f>
        <v>44701</v>
      </c>
      <c r="I144" s="81">
        <f t="shared" si="107"/>
        <v>44701</v>
      </c>
      <c r="J144" s="55">
        <f t="shared" si="102"/>
        <v>30</v>
      </c>
      <c r="K144" s="55">
        <f t="shared" si="108"/>
        <v>11</v>
      </c>
      <c r="L144" s="79">
        <f t="shared" si="109"/>
        <v>1.00590997</v>
      </c>
      <c r="M144" s="82">
        <v>1</v>
      </c>
      <c r="N144" s="82">
        <f t="shared" si="110"/>
        <v>1</v>
      </c>
      <c r="O144" s="79">
        <f t="shared" si="111"/>
        <v>1.00590997</v>
      </c>
      <c r="P144" s="79">
        <f t="shared" si="112"/>
        <v>1012.72817145</v>
      </c>
      <c r="Q144" s="83">
        <f t="shared" si="123"/>
        <v>0</v>
      </c>
      <c r="R144" s="85">
        <f t="shared" si="124"/>
        <v>0</v>
      </c>
      <c r="S144" s="79">
        <f t="shared" si="113"/>
        <v>0</v>
      </c>
      <c r="T144" s="85">
        <f t="shared" si="129"/>
        <v>9.5000000000000001E-2</v>
      </c>
      <c r="U144" s="82">
        <f t="shared" si="125"/>
        <v>1.002776898</v>
      </c>
      <c r="V144" s="79">
        <f t="shared" si="126"/>
        <v>2.8122428300000002</v>
      </c>
      <c r="W144" s="79">
        <f t="shared" si="127"/>
        <v>0</v>
      </c>
      <c r="X144" s="157" t="str">
        <f t="shared" si="130"/>
        <v>A+J=</v>
      </c>
      <c r="Y144" s="81">
        <f t="shared" si="131"/>
        <v>44701</v>
      </c>
      <c r="Z144" s="4"/>
      <c r="AA144" s="12"/>
      <c r="AB144" s="146">
        <f>[2]Plan1!$A266</f>
        <v>44927</v>
      </c>
      <c r="AC144" s="71" t="str">
        <f>[2]Plan1!$C266</f>
        <v>Confraternização Universal</v>
      </c>
      <c r="AE144" s="60">
        <f t="shared" si="119"/>
        <v>24</v>
      </c>
      <c r="AF144" s="62">
        <f t="shared" si="120"/>
        <v>45280</v>
      </c>
      <c r="AG144" s="62">
        <f t="shared" si="121"/>
        <v>45279</v>
      </c>
      <c r="AH144" s="62">
        <f t="shared" si="115"/>
        <v>45280</v>
      </c>
      <c r="AI144" s="62">
        <f t="shared" si="116"/>
        <v>45311</v>
      </c>
      <c r="AJ144" s="60">
        <f t="shared" si="117"/>
        <v>31</v>
      </c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0"/>
      <c r="DI144" s="10"/>
      <c r="DJ144" s="19"/>
      <c r="DK144" s="10"/>
      <c r="DL144" s="1"/>
      <c r="DM144" s="10"/>
    </row>
    <row r="145" spans="1:117" ht="12.75" x14ac:dyDescent="0.25">
      <c r="A145" s="78">
        <f t="shared" si="128"/>
        <v>44683</v>
      </c>
      <c r="B145" s="79">
        <f t="shared" si="122"/>
        <v>1016.3407578199999</v>
      </c>
      <c r="C145" s="79">
        <f t="shared" si="103"/>
        <v>1006.77814283</v>
      </c>
      <c r="D145" s="77">
        <f t="shared" si="104"/>
        <v>6215.24</v>
      </c>
      <c r="E145" s="54">
        <f>IF(K145=1,VLOOKUP(A144,[1]Plan1!$JH$192:$JI$400,2),E144)</f>
        <v>6315.93</v>
      </c>
      <c r="F145" s="56">
        <f t="shared" si="105"/>
        <v>44641</v>
      </c>
      <c r="G145" s="80">
        <f t="shared" si="106"/>
        <v>1.6200500704719456E-2</v>
      </c>
      <c r="H145" s="81">
        <f>IF(DAY(A145)=H$11,VLOOKUP(A145,AF$120:AK$452,4),H144)</f>
        <v>44701</v>
      </c>
      <c r="I145" s="81">
        <f t="shared" si="107"/>
        <v>44701</v>
      </c>
      <c r="J145" s="55">
        <f t="shared" si="102"/>
        <v>30</v>
      </c>
      <c r="K145" s="55">
        <f t="shared" si="108"/>
        <v>12</v>
      </c>
      <c r="L145" s="79">
        <f t="shared" si="109"/>
        <v>1.0064489700000001</v>
      </c>
      <c r="M145" s="82">
        <v>1</v>
      </c>
      <c r="N145" s="82">
        <f t="shared" si="110"/>
        <v>1</v>
      </c>
      <c r="O145" s="79">
        <f t="shared" si="111"/>
        <v>1.0064489700000001</v>
      </c>
      <c r="P145" s="79">
        <f t="shared" si="112"/>
        <v>1013.2708248599999</v>
      </c>
      <c r="Q145" s="83">
        <f t="shared" si="123"/>
        <v>0</v>
      </c>
      <c r="R145" s="85">
        <f t="shared" si="124"/>
        <v>0</v>
      </c>
      <c r="S145" s="79">
        <f t="shared" si="113"/>
        <v>0</v>
      </c>
      <c r="T145" s="85">
        <f t="shared" si="129"/>
        <v>9.5000000000000001E-2</v>
      </c>
      <c r="U145" s="82">
        <f t="shared" si="125"/>
        <v>1.0030297260000001</v>
      </c>
      <c r="V145" s="79">
        <f t="shared" si="126"/>
        <v>3.06993296</v>
      </c>
      <c r="W145" s="79">
        <f t="shared" si="127"/>
        <v>0</v>
      </c>
      <c r="X145" s="157" t="str">
        <f t="shared" si="130"/>
        <v>A+J=</v>
      </c>
      <c r="Y145" s="81">
        <f t="shared" si="131"/>
        <v>44701</v>
      </c>
      <c r="Z145" s="4"/>
      <c r="AA145" s="12"/>
      <c r="AB145" s="146">
        <f>[2]Plan1!$A267</f>
        <v>44977</v>
      </c>
      <c r="AC145" s="71" t="str">
        <f>[2]Plan1!$C267</f>
        <v>Carnaval</v>
      </c>
      <c r="AE145" s="60">
        <f t="shared" si="119"/>
        <v>25</v>
      </c>
      <c r="AF145" s="62">
        <f t="shared" si="120"/>
        <v>45311</v>
      </c>
      <c r="AG145" s="62">
        <f t="shared" si="121"/>
        <v>45310</v>
      </c>
      <c r="AH145" s="62">
        <f t="shared" si="115"/>
        <v>45313</v>
      </c>
      <c r="AI145" s="62">
        <f t="shared" si="116"/>
        <v>45342</v>
      </c>
      <c r="AJ145" s="60">
        <f t="shared" si="117"/>
        <v>31</v>
      </c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0"/>
      <c r="DI145" s="10"/>
      <c r="DJ145" s="19"/>
      <c r="DK145" s="10"/>
      <c r="DL145" s="1"/>
      <c r="DM145" s="10"/>
    </row>
    <row r="146" spans="1:117" ht="12.75" x14ac:dyDescent="0.25">
      <c r="A146" s="78">
        <f t="shared" si="128"/>
        <v>44684</v>
      </c>
      <c r="B146" s="79">
        <f t="shared" si="122"/>
        <v>1017.1417325599999</v>
      </c>
      <c r="C146" s="79">
        <f t="shared" si="103"/>
        <v>1006.77814283</v>
      </c>
      <c r="D146" s="77">
        <f t="shared" si="104"/>
        <v>6215.24</v>
      </c>
      <c r="E146" s="54">
        <f>IF(K146=1,VLOOKUP(A145,[1]Plan1!$JH$192:$JI$400,2),E145)</f>
        <v>6315.93</v>
      </c>
      <c r="F146" s="56">
        <f t="shared" si="105"/>
        <v>44641</v>
      </c>
      <c r="G146" s="80">
        <f t="shared" si="106"/>
        <v>1.6200500704719456E-2</v>
      </c>
      <c r="H146" s="81">
        <f>IF(DAY(A146)=H$11,VLOOKUP(A146,AF$120:AK$452,4),H145)</f>
        <v>44701</v>
      </c>
      <c r="I146" s="81">
        <f t="shared" si="107"/>
        <v>44701</v>
      </c>
      <c r="J146" s="55">
        <f t="shared" si="102"/>
        <v>30</v>
      </c>
      <c r="K146" s="55">
        <f t="shared" si="108"/>
        <v>13</v>
      </c>
      <c r="L146" s="79">
        <f t="shared" si="109"/>
        <v>1.00698826</v>
      </c>
      <c r="M146" s="82">
        <v>1</v>
      </c>
      <c r="N146" s="82">
        <f t="shared" si="110"/>
        <v>1</v>
      </c>
      <c r="O146" s="79">
        <f t="shared" si="111"/>
        <v>1.00698826</v>
      </c>
      <c r="P146" s="79">
        <f t="shared" si="112"/>
        <v>1013.8137702499999</v>
      </c>
      <c r="Q146" s="83">
        <f t="shared" si="123"/>
        <v>0</v>
      </c>
      <c r="R146" s="85">
        <f t="shared" si="124"/>
        <v>0</v>
      </c>
      <c r="S146" s="79">
        <f t="shared" si="113"/>
        <v>0</v>
      </c>
      <c r="T146" s="85">
        <f t="shared" si="129"/>
        <v>9.5000000000000001E-2</v>
      </c>
      <c r="U146" s="82">
        <f t="shared" si="125"/>
        <v>1.003282617</v>
      </c>
      <c r="V146" s="79">
        <f t="shared" si="126"/>
        <v>3.3279623100000002</v>
      </c>
      <c r="W146" s="79">
        <f t="shared" si="127"/>
        <v>0</v>
      </c>
      <c r="X146" s="157" t="str">
        <f t="shared" si="130"/>
        <v>A+J=</v>
      </c>
      <c r="Y146" s="81">
        <f t="shared" si="131"/>
        <v>44701</v>
      </c>
      <c r="Z146" s="4"/>
      <c r="AA146" s="12"/>
      <c r="AB146" s="146">
        <f>[2]Plan1!$A268</f>
        <v>44978</v>
      </c>
      <c r="AC146" s="71" t="str">
        <f>[2]Plan1!$C268</f>
        <v>Carnaval</v>
      </c>
      <c r="AE146" s="60">
        <f t="shared" si="119"/>
        <v>26</v>
      </c>
      <c r="AF146" s="62">
        <f t="shared" si="120"/>
        <v>45342</v>
      </c>
      <c r="AG146" s="62">
        <f t="shared" si="121"/>
        <v>45341</v>
      </c>
      <c r="AH146" s="62">
        <f t="shared" si="115"/>
        <v>45342</v>
      </c>
      <c r="AI146" s="62">
        <f t="shared" si="116"/>
        <v>45371</v>
      </c>
      <c r="AJ146" s="60">
        <f t="shared" si="117"/>
        <v>29</v>
      </c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0"/>
      <c r="DI146" s="10"/>
      <c r="DJ146" s="19"/>
      <c r="DK146" s="10"/>
      <c r="DL146" s="1"/>
      <c r="DM146" s="10"/>
    </row>
    <row r="147" spans="1:117" ht="12.75" x14ac:dyDescent="0.25">
      <c r="A147" s="78">
        <f t="shared" si="128"/>
        <v>44685</v>
      </c>
      <c r="B147" s="79">
        <f t="shared" si="122"/>
        <v>1017.94333983</v>
      </c>
      <c r="C147" s="79">
        <f t="shared" si="103"/>
        <v>1006.77814283</v>
      </c>
      <c r="D147" s="77">
        <f t="shared" si="104"/>
        <v>6215.24</v>
      </c>
      <c r="E147" s="54">
        <f>IF(K147=1,VLOOKUP(A146,[1]Plan1!$JH$192:$JI$400,2),E146)</f>
        <v>6315.93</v>
      </c>
      <c r="F147" s="56">
        <f t="shared" si="105"/>
        <v>44641</v>
      </c>
      <c r="G147" s="80">
        <f t="shared" si="106"/>
        <v>1.6200500704719456E-2</v>
      </c>
      <c r="H147" s="81">
        <f>IF(DAY(A147)=H$11,VLOOKUP(A147,AF$120:AK$452,4),H146)</f>
        <v>44701</v>
      </c>
      <c r="I147" s="81">
        <f t="shared" si="107"/>
        <v>44701</v>
      </c>
      <c r="J147" s="55">
        <f t="shared" si="102"/>
        <v>30</v>
      </c>
      <c r="K147" s="55">
        <f t="shared" si="108"/>
        <v>14</v>
      </c>
      <c r="L147" s="79">
        <f t="shared" si="109"/>
        <v>1.0075278400000001</v>
      </c>
      <c r="M147" s="82">
        <v>1</v>
      </c>
      <c r="N147" s="82">
        <f t="shared" si="110"/>
        <v>1</v>
      </c>
      <c r="O147" s="79">
        <f t="shared" si="111"/>
        <v>1.0075278400000001</v>
      </c>
      <c r="P147" s="79">
        <f t="shared" si="112"/>
        <v>1014.3570076</v>
      </c>
      <c r="Q147" s="83">
        <f t="shared" si="123"/>
        <v>0</v>
      </c>
      <c r="R147" s="85">
        <f t="shared" si="124"/>
        <v>0</v>
      </c>
      <c r="S147" s="79">
        <f t="shared" si="113"/>
        <v>0</v>
      </c>
      <c r="T147" s="85">
        <f t="shared" si="129"/>
        <v>9.5000000000000001E-2</v>
      </c>
      <c r="U147" s="82">
        <f t="shared" si="125"/>
        <v>1.0035355720000001</v>
      </c>
      <c r="V147" s="79">
        <f t="shared" si="126"/>
        <v>3.58633223</v>
      </c>
      <c r="W147" s="79">
        <f t="shared" si="127"/>
        <v>0</v>
      </c>
      <c r="X147" s="157" t="str">
        <f t="shared" si="130"/>
        <v>A+J=</v>
      </c>
      <c r="Y147" s="81">
        <f t="shared" si="131"/>
        <v>44701</v>
      </c>
      <c r="Z147" s="4"/>
      <c r="AA147" s="12"/>
      <c r="AB147" s="146">
        <f>[2]Plan1!$A269</f>
        <v>45023</v>
      </c>
      <c r="AC147" s="71" t="str">
        <f>[2]Plan1!$C269</f>
        <v>Paixão de Cristo</v>
      </c>
      <c r="AE147" s="60">
        <f t="shared" si="119"/>
        <v>27</v>
      </c>
      <c r="AF147" s="62">
        <f t="shared" si="120"/>
        <v>45371</v>
      </c>
      <c r="AG147" s="62">
        <f t="shared" si="121"/>
        <v>45370</v>
      </c>
      <c r="AH147" s="62">
        <f t="shared" si="115"/>
        <v>45371</v>
      </c>
      <c r="AI147" s="62">
        <f t="shared" si="116"/>
        <v>45402</v>
      </c>
      <c r="AJ147" s="60">
        <f t="shared" si="117"/>
        <v>31</v>
      </c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0"/>
      <c r="DI147" s="10"/>
      <c r="DJ147" s="19"/>
      <c r="DK147" s="10"/>
      <c r="DL147" s="1"/>
      <c r="DM147" s="10"/>
    </row>
    <row r="148" spans="1:117" ht="12.75" x14ac:dyDescent="0.25">
      <c r="A148" s="78">
        <f t="shared" si="128"/>
        <v>44686</v>
      </c>
      <c r="B148" s="79">
        <f t="shared" si="122"/>
        <v>1018.74556883</v>
      </c>
      <c r="C148" s="79">
        <f t="shared" si="103"/>
        <v>1006.77814283</v>
      </c>
      <c r="D148" s="77">
        <f t="shared" si="104"/>
        <v>6215.24</v>
      </c>
      <c r="E148" s="54">
        <f>IF(K148=1,VLOOKUP(A147,[1]Plan1!$JH$192:$JI$400,2),E147)</f>
        <v>6315.93</v>
      </c>
      <c r="F148" s="56">
        <f t="shared" si="105"/>
        <v>44641</v>
      </c>
      <c r="G148" s="80">
        <f t="shared" si="106"/>
        <v>1.6200500704719456E-2</v>
      </c>
      <c r="H148" s="81">
        <f>IF(DAY(A148)=H$11,VLOOKUP(A148,AF$120:AK$452,4),H147)</f>
        <v>44701</v>
      </c>
      <c r="I148" s="81">
        <f t="shared" si="107"/>
        <v>44701</v>
      </c>
      <c r="J148" s="55">
        <f t="shared" si="102"/>
        <v>30</v>
      </c>
      <c r="K148" s="55">
        <f t="shared" si="108"/>
        <v>15</v>
      </c>
      <c r="L148" s="79">
        <f t="shared" si="109"/>
        <v>1.0080677</v>
      </c>
      <c r="M148" s="82">
        <v>1</v>
      </c>
      <c r="N148" s="82">
        <f t="shared" si="110"/>
        <v>1</v>
      </c>
      <c r="O148" s="79">
        <f t="shared" si="111"/>
        <v>1.0080677</v>
      </c>
      <c r="P148" s="79">
        <f t="shared" si="112"/>
        <v>1014.90052685</v>
      </c>
      <c r="Q148" s="83">
        <f t="shared" si="123"/>
        <v>0</v>
      </c>
      <c r="R148" s="85">
        <f t="shared" si="124"/>
        <v>0</v>
      </c>
      <c r="S148" s="79">
        <f t="shared" si="113"/>
        <v>0</v>
      </c>
      <c r="T148" s="85">
        <f t="shared" si="129"/>
        <v>9.5000000000000001E-2</v>
      </c>
      <c r="U148" s="82">
        <f t="shared" si="125"/>
        <v>1.0037885900000001</v>
      </c>
      <c r="V148" s="79">
        <f t="shared" si="126"/>
        <v>3.84504198</v>
      </c>
      <c r="W148" s="79">
        <f t="shared" si="127"/>
        <v>0</v>
      </c>
      <c r="X148" s="157" t="str">
        <f t="shared" si="130"/>
        <v>A+J=</v>
      </c>
      <c r="Y148" s="81">
        <f t="shared" si="131"/>
        <v>44701</v>
      </c>
      <c r="Z148" s="4"/>
      <c r="AA148" s="12"/>
      <c r="AB148" s="146">
        <f>[2]Plan1!$A270</f>
        <v>45037</v>
      </c>
      <c r="AC148" s="71" t="str">
        <f>[2]Plan1!$C270</f>
        <v>Tiradentes</v>
      </c>
      <c r="AE148" s="60">
        <f t="shared" si="119"/>
        <v>28</v>
      </c>
      <c r="AF148" s="62">
        <f t="shared" si="120"/>
        <v>45402</v>
      </c>
      <c r="AG148" s="62">
        <f t="shared" si="121"/>
        <v>45401</v>
      </c>
      <c r="AH148" s="62">
        <f t="shared" si="115"/>
        <v>45404</v>
      </c>
      <c r="AI148" s="62">
        <f t="shared" si="116"/>
        <v>45432</v>
      </c>
      <c r="AJ148" s="60">
        <f t="shared" si="117"/>
        <v>30</v>
      </c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0"/>
      <c r="DI148" s="10"/>
      <c r="DJ148" s="19"/>
      <c r="DK148" s="10"/>
      <c r="DL148" s="1"/>
      <c r="DM148" s="10"/>
    </row>
    <row r="149" spans="1:117" ht="12.75" x14ac:dyDescent="0.25">
      <c r="A149" s="78">
        <f t="shared" si="128"/>
        <v>44687</v>
      </c>
      <c r="B149" s="79">
        <f t="shared" si="122"/>
        <v>1019.54844213</v>
      </c>
      <c r="C149" s="79">
        <f t="shared" si="103"/>
        <v>1006.77814283</v>
      </c>
      <c r="D149" s="77">
        <f t="shared" si="104"/>
        <v>6215.24</v>
      </c>
      <c r="E149" s="54">
        <f>IF(K149=1,VLOOKUP(A148,[1]Plan1!$JH$192:$JI$400,2),E148)</f>
        <v>6315.93</v>
      </c>
      <c r="F149" s="56">
        <f t="shared" si="105"/>
        <v>44641</v>
      </c>
      <c r="G149" s="80">
        <f t="shared" si="106"/>
        <v>1.6200500704719456E-2</v>
      </c>
      <c r="H149" s="81">
        <f>IF(DAY(A149)=H$11,VLOOKUP(A149,AF$120:AK$452,4),H148)</f>
        <v>44701</v>
      </c>
      <c r="I149" s="81">
        <f t="shared" si="107"/>
        <v>44701</v>
      </c>
      <c r="J149" s="55">
        <f t="shared" si="102"/>
        <v>30</v>
      </c>
      <c r="K149" s="55">
        <f t="shared" si="108"/>
        <v>16</v>
      </c>
      <c r="L149" s="79">
        <f t="shared" si="109"/>
        <v>1.0086078599999999</v>
      </c>
      <c r="M149" s="82">
        <v>1</v>
      </c>
      <c r="N149" s="82">
        <f t="shared" si="110"/>
        <v>1</v>
      </c>
      <c r="O149" s="79">
        <f t="shared" si="111"/>
        <v>1.0086078599999999</v>
      </c>
      <c r="P149" s="79">
        <f t="shared" si="112"/>
        <v>1015.44434813</v>
      </c>
      <c r="Q149" s="83">
        <f t="shared" si="123"/>
        <v>0</v>
      </c>
      <c r="R149" s="85">
        <f t="shared" si="124"/>
        <v>0</v>
      </c>
      <c r="S149" s="79">
        <f t="shared" si="113"/>
        <v>0</v>
      </c>
      <c r="T149" s="85">
        <f t="shared" si="129"/>
        <v>9.5000000000000001E-2</v>
      </c>
      <c r="U149" s="82">
        <f t="shared" si="125"/>
        <v>1.0040416729999999</v>
      </c>
      <c r="V149" s="79">
        <f t="shared" si="126"/>
        <v>4.1040939999999999</v>
      </c>
      <c r="W149" s="79">
        <f t="shared" si="127"/>
        <v>0</v>
      </c>
      <c r="X149" s="157" t="str">
        <f t="shared" si="130"/>
        <v>A+J=</v>
      </c>
      <c r="Y149" s="81">
        <f t="shared" si="131"/>
        <v>44701</v>
      </c>
      <c r="Z149" s="4"/>
      <c r="AA149" s="12"/>
      <c r="AB149" s="146">
        <f>[2]Plan1!$A271</f>
        <v>45047</v>
      </c>
      <c r="AC149" s="71" t="str">
        <f>[2]Plan1!$C271</f>
        <v>Dia do Trabalho</v>
      </c>
      <c r="AE149" s="60">
        <f t="shared" si="119"/>
        <v>29</v>
      </c>
      <c r="AF149" s="62">
        <f t="shared" si="120"/>
        <v>45432</v>
      </c>
      <c r="AG149" s="62">
        <f t="shared" si="121"/>
        <v>45429</v>
      </c>
      <c r="AH149" s="62">
        <f t="shared" si="115"/>
        <v>45432</v>
      </c>
      <c r="AI149" s="62">
        <f t="shared" si="116"/>
        <v>45463</v>
      </c>
      <c r="AJ149" s="60">
        <f t="shared" si="117"/>
        <v>31</v>
      </c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0"/>
      <c r="DI149" s="10"/>
      <c r="DJ149" s="19"/>
      <c r="DK149" s="10"/>
      <c r="DL149" s="1"/>
      <c r="DM149" s="10"/>
    </row>
    <row r="150" spans="1:117" ht="12.75" x14ac:dyDescent="0.25">
      <c r="A150" s="78">
        <f t="shared" si="128"/>
        <v>44688</v>
      </c>
      <c r="B150" s="79">
        <f t="shared" si="122"/>
        <v>1020.35193781</v>
      </c>
      <c r="C150" s="79">
        <f t="shared" si="103"/>
        <v>1006.77814283</v>
      </c>
      <c r="D150" s="77">
        <f t="shared" si="104"/>
        <v>6215.24</v>
      </c>
      <c r="E150" s="54">
        <f>IF(K150=1,VLOOKUP(A149,[1]Plan1!$JH$192:$JI$400,2),E149)</f>
        <v>6315.93</v>
      </c>
      <c r="F150" s="56">
        <f t="shared" si="105"/>
        <v>44641</v>
      </c>
      <c r="G150" s="80">
        <f t="shared" si="106"/>
        <v>1.6200500704719456E-2</v>
      </c>
      <c r="H150" s="81">
        <f>IF(DAY(A150)=H$11,VLOOKUP(A150,AF$120:AK$452,4),H149)</f>
        <v>44701</v>
      </c>
      <c r="I150" s="81">
        <f t="shared" si="107"/>
        <v>44701</v>
      </c>
      <c r="J150" s="55">
        <f t="shared" si="102"/>
        <v>30</v>
      </c>
      <c r="K150" s="55">
        <f t="shared" si="108"/>
        <v>17</v>
      </c>
      <c r="L150" s="79">
        <f t="shared" si="109"/>
        <v>1.0091483000000001</v>
      </c>
      <c r="M150" s="82">
        <v>1</v>
      </c>
      <c r="N150" s="82">
        <f t="shared" si="110"/>
        <v>1</v>
      </c>
      <c r="O150" s="79">
        <f t="shared" si="111"/>
        <v>1.0091483000000001</v>
      </c>
      <c r="P150" s="79">
        <f t="shared" si="112"/>
        <v>1015.98845131</v>
      </c>
      <c r="Q150" s="83">
        <f t="shared" si="123"/>
        <v>0</v>
      </c>
      <c r="R150" s="85">
        <f t="shared" si="124"/>
        <v>0</v>
      </c>
      <c r="S150" s="79">
        <f t="shared" si="113"/>
        <v>0</v>
      </c>
      <c r="T150" s="85">
        <f t="shared" si="129"/>
        <v>9.5000000000000001E-2</v>
      </c>
      <c r="U150" s="82">
        <f t="shared" si="125"/>
        <v>1.0042948190000001</v>
      </c>
      <c r="V150" s="79">
        <f t="shared" si="126"/>
        <v>4.3634864999999996</v>
      </c>
      <c r="W150" s="79">
        <f t="shared" si="127"/>
        <v>0</v>
      </c>
      <c r="X150" s="157" t="str">
        <f t="shared" si="130"/>
        <v>A+J=</v>
      </c>
      <c r="Y150" s="81">
        <f t="shared" si="131"/>
        <v>44701</v>
      </c>
      <c r="Z150" s="4"/>
      <c r="AA150" s="12"/>
      <c r="AB150" s="146">
        <f>[2]Plan1!$A272</f>
        <v>45085</v>
      </c>
      <c r="AC150" s="71" t="str">
        <f>[2]Plan1!$C272</f>
        <v>Corpus Christi</v>
      </c>
      <c r="AE150" s="60">
        <f t="shared" si="119"/>
        <v>30</v>
      </c>
      <c r="AF150" s="62">
        <f t="shared" si="120"/>
        <v>45463</v>
      </c>
      <c r="AG150" s="62">
        <f t="shared" si="121"/>
        <v>45462</v>
      </c>
      <c r="AH150" s="62">
        <f t="shared" si="115"/>
        <v>45463</v>
      </c>
      <c r="AI150" s="62">
        <f t="shared" si="116"/>
        <v>45493</v>
      </c>
      <c r="AJ150" s="60">
        <f t="shared" si="117"/>
        <v>30</v>
      </c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0"/>
      <c r="DI150" s="10"/>
      <c r="DJ150" s="19"/>
      <c r="DK150" s="10"/>
      <c r="DL150" s="1"/>
      <c r="DM150" s="10"/>
    </row>
    <row r="151" spans="1:117" ht="12.75" x14ac:dyDescent="0.25">
      <c r="A151" s="78">
        <f t="shared" si="128"/>
        <v>44689</v>
      </c>
      <c r="B151" s="79">
        <f t="shared" si="122"/>
        <v>1021.15607743</v>
      </c>
      <c r="C151" s="79">
        <f t="shared" si="103"/>
        <v>1006.77814283</v>
      </c>
      <c r="D151" s="77">
        <f t="shared" si="104"/>
        <v>6215.24</v>
      </c>
      <c r="E151" s="54">
        <f>IF(K151=1,VLOOKUP(A150,[1]Plan1!$JH$192:$JI$400,2),E150)</f>
        <v>6315.93</v>
      </c>
      <c r="F151" s="56">
        <f t="shared" si="105"/>
        <v>44641</v>
      </c>
      <c r="G151" s="80">
        <f t="shared" si="106"/>
        <v>1.6200500704719456E-2</v>
      </c>
      <c r="H151" s="81">
        <f>IF(DAY(A151)=H$11,VLOOKUP(A151,AF$120:AK$452,4),H150)</f>
        <v>44701</v>
      </c>
      <c r="I151" s="81">
        <f t="shared" si="107"/>
        <v>44701</v>
      </c>
      <c r="J151" s="55">
        <f t="shared" si="102"/>
        <v>30</v>
      </c>
      <c r="K151" s="55">
        <f t="shared" si="108"/>
        <v>18</v>
      </c>
      <c r="L151" s="79">
        <f t="shared" si="109"/>
        <v>1.00968904</v>
      </c>
      <c r="M151" s="82">
        <v>1</v>
      </c>
      <c r="N151" s="82">
        <f t="shared" si="110"/>
        <v>1</v>
      </c>
      <c r="O151" s="79">
        <f t="shared" si="111"/>
        <v>1.00968904</v>
      </c>
      <c r="P151" s="79">
        <f t="shared" si="112"/>
        <v>1016.53285652</v>
      </c>
      <c r="Q151" s="83">
        <f t="shared" si="123"/>
        <v>0</v>
      </c>
      <c r="R151" s="85">
        <f t="shared" si="124"/>
        <v>0</v>
      </c>
      <c r="S151" s="79">
        <f t="shared" si="113"/>
        <v>0</v>
      </c>
      <c r="T151" s="85">
        <f t="shared" si="129"/>
        <v>9.5000000000000001E-2</v>
      </c>
      <c r="U151" s="82">
        <f t="shared" si="125"/>
        <v>1.004548029</v>
      </c>
      <c r="V151" s="79">
        <f t="shared" si="126"/>
        <v>4.6232209099999997</v>
      </c>
      <c r="W151" s="79">
        <f t="shared" si="127"/>
        <v>0</v>
      </c>
      <c r="X151" s="157" t="str">
        <f t="shared" si="130"/>
        <v>A+J=</v>
      </c>
      <c r="Y151" s="81">
        <f t="shared" si="131"/>
        <v>44701</v>
      </c>
      <c r="Z151" s="4"/>
      <c r="AA151" s="12"/>
      <c r="AB151" s="146">
        <f>[2]Plan1!$A273</f>
        <v>45176</v>
      </c>
      <c r="AC151" s="71" t="str">
        <f>[2]Plan1!$C273</f>
        <v>Independência do Brasil</v>
      </c>
      <c r="AE151" s="60">
        <f t="shared" si="119"/>
        <v>31</v>
      </c>
      <c r="AF151" s="62">
        <f t="shared" si="120"/>
        <v>45493</v>
      </c>
      <c r="AG151" s="62">
        <f t="shared" si="121"/>
        <v>45492</v>
      </c>
      <c r="AH151" s="62">
        <f t="shared" si="115"/>
        <v>45495</v>
      </c>
      <c r="AI151" s="62">
        <f t="shared" si="116"/>
        <v>45524</v>
      </c>
      <c r="AJ151" s="60">
        <f t="shared" si="117"/>
        <v>31</v>
      </c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0"/>
      <c r="DI151" s="10"/>
      <c r="DJ151" s="19"/>
      <c r="DK151" s="10"/>
      <c r="DL151" s="1"/>
      <c r="DM151" s="10"/>
    </row>
    <row r="152" spans="1:117" ht="12.75" x14ac:dyDescent="0.25">
      <c r="A152" s="78">
        <f t="shared" si="128"/>
        <v>44690</v>
      </c>
      <c r="B152" s="79">
        <f t="shared" si="122"/>
        <v>1021.96084109</v>
      </c>
      <c r="C152" s="79">
        <f t="shared" si="103"/>
        <v>1006.77814283</v>
      </c>
      <c r="D152" s="77">
        <f t="shared" si="104"/>
        <v>6215.24</v>
      </c>
      <c r="E152" s="54">
        <f>IF(K152=1,VLOOKUP(A151,[1]Plan1!$JH$192:$JI$400,2),E151)</f>
        <v>6315.93</v>
      </c>
      <c r="F152" s="56">
        <f t="shared" si="105"/>
        <v>44641</v>
      </c>
      <c r="G152" s="80">
        <f t="shared" si="106"/>
        <v>1.6200500704719456E-2</v>
      </c>
      <c r="H152" s="81">
        <f>IF(DAY(A152)=H$11,VLOOKUP(A152,AF$120:AK$452,4),H151)</f>
        <v>44701</v>
      </c>
      <c r="I152" s="81">
        <f t="shared" si="107"/>
        <v>44701</v>
      </c>
      <c r="J152" s="55">
        <f t="shared" si="102"/>
        <v>30</v>
      </c>
      <c r="K152" s="55">
        <f t="shared" si="108"/>
        <v>19</v>
      </c>
      <c r="L152" s="79">
        <f t="shared" si="109"/>
        <v>1.01023006</v>
      </c>
      <c r="M152" s="82">
        <v>1</v>
      </c>
      <c r="N152" s="82">
        <f t="shared" si="110"/>
        <v>1</v>
      </c>
      <c r="O152" s="79">
        <f t="shared" si="111"/>
        <v>1.01023006</v>
      </c>
      <c r="P152" s="79">
        <f t="shared" si="112"/>
        <v>1017.07754363</v>
      </c>
      <c r="Q152" s="83">
        <f t="shared" si="123"/>
        <v>0</v>
      </c>
      <c r="R152" s="85">
        <f t="shared" si="124"/>
        <v>0</v>
      </c>
      <c r="S152" s="79">
        <f t="shared" si="113"/>
        <v>0</v>
      </c>
      <c r="T152" s="85">
        <f t="shared" si="129"/>
        <v>9.5000000000000001E-2</v>
      </c>
      <c r="U152" s="82">
        <f t="shared" si="125"/>
        <v>1.004801303</v>
      </c>
      <c r="V152" s="79">
        <f t="shared" si="126"/>
        <v>4.8832974599999996</v>
      </c>
      <c r="W152" s="79">
        <f t="shared" si="127"/>
        <v>0</v>
      </c>
      <c r="X152" s="157" t="str">
        <f t="shared" si="130"/>
        <v>A+J=</v>
      </c>
      <c r="Y152" s="81">
        <f t="shared" si="131"/>
        <v>44701</v>
      </c>
      <c r="Z152" s="4"/>
      <c r="AA152" s="12"/>
      <c r="AB152" s="146">
        <f>[2]Plan1!$A274</f>
        <v>45211</v>
      </c>
      <c r="AC152" s="71" t="str">
        <f>[2]Plan1!$C274</f>
        <v>Nossa Sr.a Aparecida - Padroeira do Brasil</v>
      </c>
      <c r="AE152" s="60">
        <f t="shared" si="119"/>
        <v>32</v>
      </c>
      <c r="AF152" s="62">
        <f t="shared" si="120"/>
        <v>45524</v>
      </c>
      <c r="AG152" s="62">
        <f t="shared" si="121"/>
        <v>45523</v>
      </c>
      <c r="AH152" s="62">
        <f t="shared" ref="AH152:AH178" si="132">WORKDAY(AG152,1,AB$120:AB$504)</f>
        <v>45524</v>
      </c>
      <c r="AI152" s="62">
        <f t="shared" ref="AI152:AI178" si="133">+AF153</f>
        <v>45555</v>
      </c>
      <c r="AJ152" s="60">
        <f t="shared" ref="AJ152:AJ178" si="134">AI152-AF152</f>
        <v>31</v>
      </c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0"/>
      <c r="DI152" s="10"/>
      <c r="DJ152" s="19"/>
      <c r="DK152" s="10"/>
      <c r="DL152" s="1"/>
      <c r="DM152" s="10"/>
    </row>
    <row r="153" spans="1:117" ht="12.75" x14ac:dyDescent="0.25">
      <c r="A153" s="78">
        <f t="shared" si="128"/>
        <v>44691</v>
      </c>
      <c r="B153" s="79">
        <f t="shared" si="122"/>
        <v>1022.76623923</v>
      </c>
      <c r="C153" s="79">
        <f t="shared" si="103"/>
        <v>1006.77814283</v>
      </c>
      <c r="D153" s="77">
        <f t="shared" si="104"/>
        <v>6215.24</v>
      </c>
      <c r="E153" s="54">
        <f>IF(K153=1,VLOOKUP(A152,[1]Plan1!$JH$192:$JI$400,2),E152)</f>
        <v>6315.93</v>
      </c>
      <c r="F153" s="56">
        <f t="shared" si="105"/>
        <v>44641</v>
      </c>
      <c r="G153" s="80">
        <f t="shared" si="106"/>
        <v>1.6200500704719456E-2</v>
      </c>
      <c r="H153" s="81">
        <f>IF(DAY(A153)=H$11,VLOOKUP(A153,AF$120:AK$452,4),H152)</f>
        <v>44701</v>
      </c>
      <c r="I153" s="81">
        <f t="shared" si="107"/>
        <v>44701</v>
      </c>
      <c r="J153" s="55">
        <f t="shared" si="102"/>
        <v>30</v>
      </c>
      <c r="K153" s="55">
        <f t="shared" si="108"/>
        <v>20</v>
      </c>
      <c r="L153" s="79">
        <f t="shared" si="109"/>
        <v>1.0107713700000001</v>
      </c>
      <c r="M153" s="82">
        <v>1</v>
      </c>
      <c r="N153" s="82">
        <f t="shared" si="110"/>
        <v>1</v>
      </c>
      <c r="O153" s="79">
        <f t="shared" si="111"/>
        <v>1.0107713700000001</v>
      </c>
      <c r="P153" s="79">
        <f t="shared" si="112"/>
        <v>1017.62252271</v>
      </c>
      <c r="Q153" s="83">
        <f t="shared" si="123"/>
        <v>0</v>
      </c>
      <c r="R153" s="85">
        <f t="shared" si="124"/>
        <v>0</v>
      </c>
      <c r="S153" s="79">
        <f t="shared" si="113"/>
        <v>0</v>
      </c>
      <c r="T153" s="85">
        <f t="shared" si="129"/>
        <v>9.5000000000000001E-2</v>
      </c>
      <c r="U153" s="82">
        <f t="shared" si="125"/>
        <v>1.0050546410000001</v>
      </c>
      <c r="V153" s="79">
        <f t="shared" si="126"/>
        <v>5.1437165199999999</v>
      </c>
      <c r="W153" s="79">
        <f t="shared" si="127"/>
        <v>0</v>
      </c>
      <c r="X153" s="157" t="str">
        <f t="shared" si="130"/>
        <v>A+J=</v>
      </c>
      <c r="Y153" s="81">
        <f t="shared" si="131"/>
        <v>44701</v>
      </c>
      <c r="Z153" s="4"/>
      <c r="AA153" s="12"/>
      <c r="AB153" s="146">
        <f>[2]Plan1!$A275</f>
        <v>45232</v>
      </c>
      <c r="AC153" s="71" t="str">
        <f>[2]Plan1!$C275</f>
        <v>Finados</v>
      </c>
      <c r="AE153" s="60">
        <f t="shared" si="119"/>
        <v>33</v>
      </c>
      <c r="AF153" s="62">
        <f t="shared" si="120"/>
        <v>45555</v>
      </c>
      <c r="AG153" s="62">
        <f t="shared" si="121"/>
        <v>45554</v>
      </c>
      <c r="AH153" s="62">
        <f t="shared" si="132"/>
        <v>45555</v>
      </c>
      <c r="AI153" s="62">
        <f t="shared" si="133"/>
        <v>45585</v>
      </c>
      <c r="AJ153" s="60">
        <f t="shared" si="134"/>
        <v>30</v>
      </c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0"/>
      <c r="DI153" s="10"/>
      <c r="DJ153" s="19"/>
      <c r="DK153" s="10"/>
      <c r="DL153" s="1"/>
      <c r="DM153" s="10"/>
    </row>
    <row r="154" spans="1:117" ht="12.75" x14ac:dyDescent="0.25">
      <c r="A154" s="78">
        <f t="shared" si="128"/>
        <v>44692</v>
      </c>
      <c r="B154" s="79">
        <f t="shared" si="122"/>
        <v>1023.5722823</v>
      </c>
      <c r="C154" s="79">
        <f t="shared" si="103"/>
        <v>1006.77814283</v>
      </c>
      <c r="D154" s="77">
        <f t="shared" si="104"/>
        <v>6215.24</v>
      </c>
      <c r="E154" s="54">
        <f>IF(K154=1,VLOOKUP(A153,[1]Plan1!$JH$192:$JI$400,2),E153)</f>
        <v>6315.93</v>
      </c>
      <c r="F154" s="56">
        <f t="shared" si="105"/>
        <v>44641</v>
      </c>
      <c r="G154" s="80">
        <f t="shared" si="106"/>
        <v>1.6200500704719456E-2</v>
      </c>
      <c r="H154" s="81">
        <f>IF(DAY(A154)=H$11,VLOOKUP(A154,AF$120:AK$452,4),H153)</f>
        <v>44701</v>
      </c>
      <c r="I154" s="81">
        <f t="shared" si="107"/>
        <v>44701</v>
      </c>
      <c r="J154" s="55">
        <f t="shared" si="102"/>
        <v>30</v>
      </c>
      <c r="K154" s="55">
        <f t="shared" si="108"/>
        <v>21</v>
      </c>
      <c r="L154" s="79">
        <f t="shared" si="109"/>
        <v>1.01131298</v>
      </c>
      <c r="M154" s="82">
        <v>1</v>
      </c>
      <c r="N154" s="82">
        <f t="shared" si="110"/>
        <v>1</v>
      </c>
      <c r="O154" s="79">
        <f t="shared" si="111"/>
        <v>1.01131298</v>
      </c>
      <c r="P154" s="79">
        <f t="shared" si="112"/>
        <v>1018.16780382</v>
      </c>
      <c r="Q154" s="83">
        <f t="shared" si="123"/>
        <v>0</v>
      </c>
      <c r="R154" s="85">
        <f t="shared" si="124"/>
        <v>0</v>
      </c>
      <c r="S154" s="79">
        <f t="shared" si="113"/>
        <v>0</v>
      </c>
      <c r="T154" s="85">
        <f t="shared" si="129"/>
        <v>9.5000000000000001E-2</v>
      </c>
      <c r="U154" s="82">
        <f t="shared" si="125"/>
        <v>1.0053080430000001</v>
      </c>
      <c r="V154" s="79">
        <f t="shared" si="126"/>
        <v>5.4044784799999999</v>
      </c>
      <c r="W154" s="79">
        <f t="shared" si="127"/>
        <v>0</v>
      </c>
      <c r="X154" s="157" t="str">
        <f t="shared" si="130"/>
        <v>A+J=</v>
      </c>
      <c r="Y154" s="81">
        <f t="shared" si="131"/>
        <v>44701</v>
      </c>
      <c r="Z154" s="4"/>
      <c r="AA154" s="12"/>
      <c r="AB154" s="146">
        <f>[2]Plan1!$A276</f>
        <v>45245</v>
      </c>
      <c r="AC154" s="71" t="str">
        <f>[2]Plan1!$C276</f>
        <v>Proclamação da República</v>
      </c>
      <c r="AE154" s="60">
        <f t="shared" si="119"/>
        <v>34</v>
      </c>
      <c r="AF154" s="62">
        <f t="shared" si="120"/>
        <v>45585</v>
      </c>
      <c r="AG154" s="62">
        <f t="shared" si="121"/>
        <v>45583</v>
      </c>
      <c r="AH154" s="62">
        <f t="shared" si="132"/>
        <v>45586</v>
      </c>
      <c r="AI154" s="62">
        <f t="shared" si="133"/>
        <v>45616</v>
      </c>
      <c r="AJ154" s="60">
        <f t="shared" si="134"/>
        <v>31</v>
      </c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0"/>
      <c r="DI154" s="10"/>
      <c r="DJ154" s="19"/>
      <c r="DK154" s="10"/>
      <c r="DL154" s="1"/>
      <c r="DM154" s="10"/>
    </row>
    <row r="155" spans="1:117" ht="12.75" x14ac:dyDescent="0.25">
      <c r="A155" s="78">
        <f t="shared" si="128"/>
        <v>44693</v>
      </c>
      <c r="B155" s="79">
        <f t="shared" si="122"/>
        <v>1024.37894936</v>
      </c>
      <c r="C155" s="79">
        <f t="shared" si="103"/>
        <v>1006.77814283</v>
      </c>
      <c r="D155" s="77">
        <f t="shared" si="104"/>
        <v>6215.24</v>
      </c>
      <c r="E155" s="54">
        <f>IF(K155=1,VLOOKUP(A154,[1]Plan1!$JH$192:$JI$400,2),E154)</f>
        <v>6315.93</v>
      </c>
      <c r="F155" s="56">
        <f t="shared" si="105"/>
        <v>44641</v>
      </c>
      <c r="G155" s="80">
        <f t="shared" si="106"/>
        <v>1.6200500704719456E-2</v>
      </c>
      <c r="H155" s="81">
        <f>IF(DAY(A155)=H$11,VLOOKUP(A155,AF$120:AK$452,4),H154)</f>
        <v>44701</v>
      </c>
      <c r="I155" s="81">
        <f t="shared" si="107"/>
        <v>44701</v>
      </c>
      <c r="J155" s="55">
        <f t="shared" si="102"/>
        <v>30</v>
      </c>
      <c r="K155" s="55">
        <f t="shared" si="108"/>
        <v>22</v>
      </c>
      <c r="L155" s="79">
        <f t="shared" si="109"/>
        <v>1.0118548700000001</v>
      </c>
      <c r="M155" s="82">
        <v>1</v>
      </c>
      <c r="N155" s="82">
        <f t="shared" si="110"/>
        <v>1</v>
      </c>
      <c r="O155" s="79">
        <f t="shared" si="111"/>
        <v>1.0118548700000001</v>
      </c>
      <c r="P155" s="79">
        <f t="shared" si="112"/>
        <v>1018.71336683</v>
      </c>
      <c r="Q155" s="83">
        <f t="shared" si="123"/>
        <v>0</v>
      </c>
      <c r="R155" s="85">
        <f t="shared" si="124"/>
        <v>0</v>
      </c>
      <c r="S155" s="79">
        <f t="shared" si="113"/>
        <v>0</v>
      </c>
      <c r="T155" s="85">
        <f t="shared" si="129"/>
        <v>9.5000000000000001E-2</v>
      </c>
      <c r="U155" s="82">
        <f t="shared" si="125"/>
        <v>1.005561508</v>
      </c>
      <c r="V155" s="79">
        <f t="shared" si="126"/>
        <v>5.66558253</v>
      </c>
      <c r="W155" s="79">
        <f t="shared" si="127"/>
        <v>0</v>
      </c>
      <c r="X155" s="157" t="str">
        <f t="shared" si="130"/>
        <v>A+J=</v>
      </c>
      <c r="Y155" s="81">
        <f t="shared" si="131"/>
        <v>44701</v>
      </c>
      <c r="Z155" s="4"/>
      <c r="AA155" s="12"/>
      <c r="AB155" s="146">
        <f>[2]Plan1!$A277</f>
        <v>45285</v>
      </c>
      <c r="AC155" s="71" t="str">
        <f>[2]Plan1!$C277</f>
        <v>Natal</v>
      </c>
      <c r="AE155" s="60">
        <f t="shared" si="119"/>
        <v>35</v>
      </c>
      <c r="AF155" s="62">
        <f t="shared" si="120"/>
        <v>45616</v>
      </c>
      <c r="AG155" s="62">
        <f>WORKDAY(AF155,-1,AB$120:AB$504)</f>
        <v>45615</v>
      </c>
      <c r="AH155" s="62">
        <f t="shared" si="132"/>
        <v>45617</v>
      </c>
      <c r="AI155" s="62">
        <f t="shared" si="133"/>
        <v>45646</v>
      </c>
      <c r="AJ155" s="60">
        <f t="shared" si="134"/>
        <v>30</v>
      </c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0"/>
      <c r="DI155" s="10"/>
      <c r="DJ155" s="19"/>
      <c r="DK155" s="10"/>
      <c r="DL155" s="1"/>
      <c r="DM155" s="10"/>
    </row>
    <row r="156" spans="1:117" ht="12.75" x14ac:dyDescent="0.25">
      <c r="A156" s="78">
        <f t="shared" si="128"/>
        <v>44694</v>
      </c>
      <c r="B156" s="79">
        <f t="shared" si="122"/>
        <v>1025.18626303</v>
      </c>
      <c r="C156" s="79">
        <f t="shared" si="103"/>
        <v>1006.77814283</v>
      </c>
      <c r="D156" s="77">
        <f t="shared" si="104"/>
        <v>6215.24</v>
      </c>
      <c r="E156" s="54">
        <f>IF(K156=1,VLOOKUP(A155,[1]Plan1!$JH$192:$JI$400,2),E155)</f>
        <v>6315.93</v>
      </c>
      <c r="F156" s="56">
        <f t="shared" si="105"/>
        <v>44641</v>
      </c>
      <c r="G156" s="80">
        <f t="shared" si="106"/>
        <v>1.6200500704719456E-2</v>
      </c>
      <c r="H156" s="81">
        <f>IF(DAY(A156)=H$11,VLOOKUP(A156,AF$120:AK$452,4),H155)</f>
        <v>44701</v>
      </c>
      <c r="I156" s="81">
        <f t="shared" si="107"/>
        <v>44701</v>
      </c>
      <c r="J156" s="55">
        <f t="shared" si="102"/>
        <v>30</v>
      </c>
      <c r="K156" s="55">
        <f t="shared" si="108"/>
        <v>23</v>
      </c>
      <c r="L156" s="79">
        <f t="shared" si="109"/>
        <v>1.0123970600000001</v>
      </c>
      <c r="M156" s="82">
        <v>1</v>
      </c>
      <c r="N156" s="82">
        <f t="shared" si="110"/>
        <v>1</v>
      </c>
      <c r="O156" s="79">
        <f t="shared" si="111"/>
        <v>1.0123970600000001</v>
      </c>
      <c r="P156" s="79">
        <f t="shared" si="112"/>
        <v>1019.25923187</v>
      </c>
      <c r="Q156" s="83">
        <f t="shared" si="123"/>
        <v>0</v>
      </c>
      <c r="R156" s="85">
        <f t="shared" si="124"/>
        <v>0</v>
      </c>
      <c r="S156" s="79">
        <f t="shared" si="113"/>
        <v>0</v>
      </c>
      <c r="T156" s="85">
        <f t="shared" si="129"/>
        <v>9.5000000000000001E-2</v>
      </c>
      <c r="U156" s="82">
        <f t="shared" si="125"/>
        <v>1.0058150379999999</v>
      </c>
      <c r="V156" s="79">
        <f t="shared" si="126"/>
        <v>5.9270311600000003</v>
      </c>
      <c r="W156" s="79">
        <f t="shared" si="127"/>
        <v>0</v>
      </c>
      <c r="X156" s="157" t="str">
        <f t="shared" si="130"/>
        <v>A+J=</v>
      </c>
      <c r="Y156" s="81">
        <f t="shared" si="131"/>
        <v>44701</v>
      </c>
      <c r="Z156" s="4"/>
      <c r="AA156" s="12"/>
      <c r="AB156" s="146">
        <f>[2]Plan1!$A278</f>
        <v>45292</v>
      </c>
      <c r="AC156" s="71" t="str">
        <f>[2]Plan1!$C278</f>
        <v>Confraternização Universal</v>
      </c>
      <c r="AE156" s="60">
        <f t="shared" si="119"/>
        <v>36</v>
      </c>
      <c r="AF156" s="62">
        <f t="shared" si="120"/>
        <v>45646</v>
      </c>
      <c r="AG156" s="62">
        <f>WORKDAY(AF156,-1,AB$120:AB$504)</f>
        <v>45645</v>
      </c>
      <c r="AH156" s="62">
        <f t="shared" si="132"/>
        <v>45646</v>
      </c>
      <c r="AI156" s="62">
        <f t="shared" si="133"/>
        <v>45677</v>
      </c>
      <c r="AJ156" s="60">
        <f t="shared" si="134"/>
        <v>31</v>
      </c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0"/>
      <c r="DI156" s="10"/>
      <c r="DJ156" s="19"/>
      <c r="DK156" s="10"/>
      <c r="DL156" s="1"/>
      <c r="DM156" s="10"/>
    </row>
    <row r="157" spans="1:117" ht="12.75" x14ac:dyDescent="0.25">
      <c r="A157" s="78">
        <f t="shared" si="128"/>
        <v>44695</v>
      </c>
      <c r="B157" s="79">
        <f t="shared" si="122"/>
        <v>1025.99420134</v>
      </c>
      <c r="C157" s="79">
        <f t="shared" si="103"/>
        <v>1006.77814283</v>
      </c>
      <c r="D157" s="77">
        <f t="shared" si="104"/>
        <v>6215.24</v>
      </c>
      <c r="E157" s="54">
        <f>IF(K157=1,VLOOKUP(A156,[1]Plan1!$JH$192:$JI$400,2),E156)</f>
        <v>6315.93</v>
      </c>
      <c r="F157" s="56">
        <f t="shared" si="105"/>
        <v>44641</v>
      </c>
      <c r="G157" s="80">
        <f t="shared" si="106"/>
        <v>1.6200500704719456E-2</v>
      </c>
      <c r="H157" s="81">
        <f>IF(DAY(A157)=H$11,VLOOKUP(A157,AF$120:AK$452,4),H156)</f>
        <v>44701</v>
      </c>
      <c r="I157" s="81">
        <f t="shared" si="107"/>
        <v>44701</v>
      </c>
      <c r="J157" s="55">
        <f t="shared" si="102"/>
        <v>30</v>
      </c>
      <c r="K157" s="55">
        <f t="shared" si="108"/>
        <v>24</v>
      </c>
      <c r="L157" s="79">
        <f t="shared" si="109"/>
        <v>1.0129395299999999</v>
      </c>
      <c r="M157" s="82">
        <v>1</v>
      </c>
      <c r="N157" s="82">
        <f t="shared" si="110"/>
        <v>1</v>
      </c>
      <c r="O157" s="79">
        <f t="shared" si="111"/>
        <v>1.0129395299999999</v>
      </c>
      <c r="P157" s="79">
        <f t="shared" si="112"/>
        <v>1019.80537881</v>
      </c>
      <c r="Q157" s="83">
        <f t="shared" si="123"/>
        <v>0</v>
      </c>
      <c r="R157" s="85">
        <f t="shared" si="124"/>
        <v>0</v>
      </c>
      <c r="S157" s="79">
        <f t="shared" si="113"/>
        <v>0</v>
      </c>
      <c r="T157" s="85">
        <f t="shared" si="129"/>
        <v>9.5000000000000001E-2</v>
      </c>
      <c r="U157" s="82">
        <f t="shared" si="125"/>
        <v>1.006068631</v>
      </c>
      <c r="V157" s="79">
        <f t="shared" si="126"/>
        <v>6.1888225300000004</v>
      </c>
      <c r="W157" s="79">
        <f t="shared" si="127"/>
        <v>0</v>
      </c>
      <c r="X157" s="157" t="str">
        <f t="shared" si="130"/>
        <v>A+J=</v>
      </c>
      <c r="Y157" s="81">
        <f t="shared" si="131"/>
        <v>44701</v>
      </c>
      <c r="Z157" s="4"/>
      <c r="AA157" s="12"/>
      <c r="AB157" s="146">
        <f>[2]Plan1!$A279</f>
        <v>45334</v>
      </c>
      <c r="AC157" s="71" t="str">
        <f>[2]Plan1!$C279</f>
        <v>Carnaval</v>
      </c>
      <c r="AE157" s="60">
        <f t="shared" si="119"/>
        <v>37</v>
      </c>
      <c r="AF157" s="62">
        <f t="shared" si="120"/>
        <v>45677</v>
      </c>
      <c r="AG157" s="62">
        <f t="shared" ref="AG157:AG178" si="135">WORKDAY(AF157,-1,AB$120:AB$504)</f>
        <v>45674</v>
      </c>
      <c r="AH157" s="62">
        <f t="shared" si="132"/>
        <v>45677</v>
      </c>
      <c r="AI157" s="62">
        <f t="shared" si="133"/>
        <v>45708</v>
      </c>
      <c r="AJ157" s="60">
        <f t="shared" si="134"/>
        <v>31</v>
      </c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0"/>
      <c r="DI157" s="10"/>
      <c r="DJ157" s="19"/>
      <c r="DK157" s="10"/>
      <c r="DL157" s="1"/>
      <c r="DM157" s="10"/>
    </row>
    <row r="158" spans="1:117" ht="12.75" x14ac:dyDescent="0.25">
      <c r="A158" s="78">
        <f t="shared" si="128"/>
        <v>44696</v>
      </c>
      <c r="B158" s="79">
        <f t="shared" si="122"/>
        <v>1026.80278589</v>
      </c>
      <c r="C158" s="79">
        <f t="shared" si="103"/>
        <v>1006.77814283</v>
      </c>
      <c r="D158" s="77">
        <f t="shared" si="104"/>
        <v>6215.24</v>
      </c>
      <c r="E158" s="54">
        <f>IF(K158=1,VLOOKUP(A157,[1]Plan1!$JH$192:$JI$400,2),E157)</f>
        <v>6315.93</v>
      </c>
      <c r="F158" s="56">
        <f t="shared" si="105"/>
        <v>44641</v>
      </c>
      <c r="G158" s="80">
        <f t="shared" si="106"/>
        <v>1.6200500704719456E-2</v>
      </c>
      <c r="H158" s="81">
        <f>IF(DAY(A158)=H$11,VLOOKUP(A158,AF$120:AK$452,4),H157)</f>
        <v>44701</v>
      </c>
      <c r="I158" s="81">
        <f t="shared" si="107"/>
        <v>44701</v>
      </c>
      <c r="J158" s="55">
        <f t="shared" si="102"/>
        <v>30</v>
      </c>
      <c r="K158" s="55">
        <f t="shared" si="108"/>
        <v>25</v>
      </c>
      <c r="L158" s="79">
        <f t="shared" si="109"/>
        <v>1.0134822999999999</v>
      </c>
      <c r="M158" s="82">
        <v>1</v>
      </c>
      <c r="N158" s="82">
        <f t="shared" si="110"/>
        <v>1</v>
      </c>
      <c r="O158" s="79">
        <f t="shared" si="111"/>
        <v>1.0134822999999999</v>
      </c>
      <c r="P158" s="79">
        <f t="shared" si="112"/>
        <v>1020.35182778</v>
      </c>
      <c r="Q158" s="83">
        <f t="shared" si="123"/>
        <v>0</v>
      </c>
      <c r="R158" s="85">
        <f t="shared" si="124"/>
        <v>0</v>
      </c>
      <c r="S158" s="79">
        <f t="shared" si="113"/>
        <v>0</v>
      </c>
      <c r="T158" s="85">
        <f t="shared" si="129"/>
        <v>9.5000000000000001E-2</v>
      </c>
      <c r="U158" s="82">
        <f t="shared" si="125"/>
        <v>1.006322288</v>
      </c>
      <c r="V158" s="79">
        <f t="shared" si="126"/>
        <v>6.4509581100000002</v>
      </c>
      <c r="W158" s="79">
        <f t="shared" si="127"/>
        <v>0</v>
      </c>
      <c r="X158" s="157" t="str">
        <f t="shared" si="130"/>
        <v>A+J=</v>
      </c>
      <c r="Y158" s="81">
        <f t="shared" si="131"/>
        <v>44701</v>
      </c>
      <c r="Z158" s="4"/>
      <c r="AA158" s="12"/>
      <c r="AB158" s="146">
        <f>[2]Plan1!$A280</f>
        <v>45335</v>
      </c>
      <c r="AC158" s="71" t="str">
        <f>[2]Plan1!$C280</f>
        <v>Carnaval</v>
      </c>
      <c r="AE158" s="60">
        <f t="shared" si="119"/>
        <v>38</v>
      </c>
      <c r="AF158" s="62">
        <f t="shared" si="120"/>
        <v>45708</v>
      </c>
      <c r="AG158" s="62">
        <f t="shared" si="135"/>
        <v>45707</v>
      </c>
      <c r="AH158" s="62">
        <f t="shared" si="132"/>
        <v>45708</v>
      </c>
      <c r="AI158" s="62">
        <f t="shared" si="133"/>
        <v>45736</v>
      </c>
      <c r="AJ158" s="60">
        <f t="shared" si="134"/>
        <v>28</v>
      </c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0"/>
      <c r="DI158" s="10"/>
      <c r="DJ158" s="19"/>
      <c r="DK158" s="10"/>
      <c r="DL158" s="1"/>
      <c r="DM158" s="10"/>
    </row>
    <row r="159" spans="1:117" ht="12.75" x14ac:dyDescent="0.25">
      <c r="A159" s="78">
        <f t="shared" si="128"/>
        <v>44697</v>
      </c>
      <c r="B159" s="79">
        <f t="shared" si="122"/>
        <v>1027.61200689</v>
      </c>
      <c r="C159" s="79">
        <f t="shared" si="103"/>
        <v>1006.77814283</v>
      </c>
      <c r="D159" s="77">
        <f t="shared" si="104"/>
        <v>6215.24</v>
      </c>
      <c r="E159" s="54">
        <f>IF(K159=1,VLOOKUP(A158,[1]Plan1!$JH$192:$JI$400,2),E158)</f>
        <v>6315.93</v>
      </c>
      <c r="F159" s="56">
        <f t="shared" si="105"/>
        <v>44641</v>
      </c>
      <c r="G159" s="80">
        <f t="shared" si="106"/>
        <v>1.6200500704719456E-2</v>
      </c>
      <c r="H159" s="81">
        <f>IF(DAY(A159)=H$11,VLOOKUP(A159,AF$120:AK$452,4),H158)</f>
        <v>44701</v>
      </c>
      <c r="I159" s="81">
        <f t="shared" si="107"/>
        <v>44701</v>
      </c>
      <c r="J159" s="55">
        <f t="shared" si="102"/>
        <v>30</v>
      </c>
      <c r="K159" s="55">
        <f t="shared" si="108"/>
        <v>26</v>
      </c>
      <c r="L159" s="79">
        <f t="shared" si="109"/>
        <v>1.01402536</v>
      </c>
      <c r="M159" s="82">
        <v>1</v>
      </c>
      <c r="N159" s="82">
        <f t="shared" si="110"/>
        <v>1</v>
      </c>
      <c r="O159" s="79">
        <f t="shared" si="111"/>
        <v>1.01402536</v>
      </c>
      <c r="P159" s="79">
        <f t="shared" si="112"/>
        <v>1020.89856872</v>
      </c>
      <c r="Q159" s="83">
        <f t="shared" si="123"/>
        <v>0</v>
      </c>
      <c r="R159" s="85">
        <f t="shared" si="124"/>
        <v>0</v>
      </c>
      <c r="S159" s="79">
        <f t="shared" si="113"/>
        <v>0</v>
      </c>
      <c r="T159" s="85">
        <f t="shared" si="129"/>
        <v>9.5000000000000001E-2</v>
      </c>
      <c r="U159" s="82">
        <f t="shared" si="125"/>
        <v>1.006576009</v>
      </c>
      <c r="V159" s="79">
        <f t="shared" si="126"/>
        <v>6.7134381699999999</v>
      </c>
      <c r="W159" s="79">
        <f t="shared" si="127"/>
        <v>0</v>
      </c>
      <c r="X159" s="157" t="str">
        <f t="shared" si="130"/>
        <v>A+J=</v>
      </c>
      <c r="Y159" s="81">
        <f t="shared" si="131"/>
        <v>44701</v>
      </c>
      <c r="Z159" s="4"/>
      <c r="AA159" s="12"/>
      <c r="AB159" s="146">
        <f>[2]Plan1!$A281</f>
        <v>45380</v>
      </c>
      <c r="AC159" s="71" t="str">
        <f>[2]Plan1!$C281</f>
        <v>Paixão de Cristo</v>
      </c>
      <c r="AE159" s="60">
        <f t="shared" si="119"/>
        <v>39</v>
      </c>
      <c r="AF159" s="62">
        <f t="shared" si="120"/>
        <v>45736</v>
      </c>
      <c r="AG159" s="62">
        <f t="shared" si="135"/>
        <v>45735</v>
      </c>
      <c r="AH159" s="62">
        <f t="shared" si="132"/>
        <v>45736</v>
      </c>
      <c r="AI159" s="62">
        <f t="shared" si="133"/>
        <v>45767</v>
      </c>
      <c r="AJ159" s="60">
        <f t="shared" si="134"/>
        <v>31</v>
      </c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0"/>
      <c r="DI159" s="10"/>
      <c r="DJ159" s="19"/>
      <c r="DK159" s="10"/>
      <c r="DL159" s="1"/>
      <c r="DM159" s="10"/>
    </row>
    <row r="160" spans="1:117" ht="12.75" x14ac:dyDescent="0.25">
      <c r="A160" s="78">
        <f t="shared" si="128"/>
        <v>44698</v>
      </c>
      <c r="B160" s="79">
        <f t="shared" si="122"/>
        <v>1028.42185554</v>
      </c>
      <c r="C160" s="79">
        <f t="shared" si="103"/>
        <v>1006.77814283</v>
      </c>
      <c r="D160" s="77">
        <f t="shared" si="104"/>
        <v>6215.24</v>
      </c>
      <c r="E160" s="54">
        <f>IF(K160=1,VLOOKUP(A159,[1]Plan1!$JH$192:$JI$400,2),E159)</f>
        <v>6315.93</v>
      </c>
      <c r="F160" s="56">
        <f t="shared" si="105"/>
        <v>44641</v>
      </c>
      <c r="G160" s="80">
        <f t="shared" si="106"/>
        <v>1.6200500704719456E-2</v>
      </c>
      <c r="H160" s="81">
        <f>IF(DAY(A160)=H$11,VLOOKUP(A160,AF$120:AK$452,4),H159)</f>
        <v>44701</v>
      </c>
      <c r="I160" s="81">
        <f t="shared" si="107"/>
        <v>44701</v>
      </c>
      <c r="J160" s="55">
        <f t="shared" si="102"/>
        <v>30</v>
      </c>
      <c r="K160" s="55">
        <f t="shared" si="108"/>
        <v>27</v>
      </c>
      <c r="L160" s="79">
        <f t="shared" si="109"/>
        <v>1.0145687000000001</v>
      </c>
      <c r="M160" s="82">
        <v>1</v>
      </c>
      <c r="N160" s="82">
        <f t="shared" si="110"/>
        <v>1</v>
      </c>
      <c r="O160" s="79">
        <f t="shared" si="111"/>
        <v>1.0145687000000001</v>
      </c>
      <c r="P160" s="79">
        <f t="shared" si="112"/>
        <v>1021.44559155</v>
      </c>
      <c r="Q160" s="83">
        <f t="shared" si="123"/>
        <v>0</v>
      </c>
      <c r="R160" s="85">
        <f t="shared" si="124"/>
        <v>0</v>
      </c>
      <c r="S160" s="79">
        <f t="shared" si="113"/>
        <v>0</v>
      </c>
      <c r="T160" s="85">
        <f t="shared" si="129"/>
        <v>9.5000000000000001E-2</v>
      </c>
      <c r="U160" s="82">
        <f t="shared" si="125"/>
        <v>1.006829795</v>
      </c>
      <c r="V160" s="79">
        <f t="shared" si="126"/>
        <v>6.9762639899999996</v>
      </c>
      <c r="W160" s="79">
        <f t="shared" si="127"/>
        <v>0</v>
      </c>
      <c r="X160" s="157" t="str">
        <f t="shared" si="130"/>
        <v>A+J=</v>
      </c>
      <c r="Y160" s="81">
        <f t="shared" si="131"/>
        <v>44701</v>
      </c>
      <c r="Z160" s="4"/>
      <c r="AA160" s="12"/>
      <c r="AB160" s="146">
        <f>[2]Plan1!$A282</f>
        <v>45403</v>
      </c>
      <c r="AC160" s="71" t="str">
        <f>[2]Plan1!$C282</f>
        <v>Tiradentes</v>
      </c>
      <c r="AE160" s="60">
        <f t="shared" si="119"/>
        <v>40</v>
      </c>
      <c r="AF160" s="62">
        <f t="shared" si="120"/>
        <v>45767</v>
      </c>
      <c r="AG160" s="62">
        <f t="shared" si="135"/>
        <v>45764</v>
      </c>
      <c r="AH160" s="62">
        <f t="shared" si="132"/>
        <v>45769</v>
      </c>
      <c r="AI160" s="62">
        <f t="shared" si="133"/>
        <v>45797</v>
      </c>
      <c r="AJ160" s="60">
        <f t="shared" si="134"/>
        <v>30</v>
      </c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0"/>
      <c r="DI160" s="10"/>
      <c r="DJ160" s="19"/>
      <c r="DK160" s="10"/>
      <c r="DL160" s="1"/>
      <c r="DM160" s="10"/>
    </row>
    <row r="161" spans="1:117" ht="12.75" x14ac:dyDescent="0.25">
      <c r="A161" s="78">
        <f t="shared" si="128"/>
        <v>44699</v>
      </c>
      <c r="B161" s="79">
        <f t="shared" si="122"/>
        <v>1029.23235041</v>
      </c>
      <c r="C161" s="79">
        <f t="shared" si="103"/>
        <v>1006.77814283</v>
      </c>
      <c r="D161" s="77">
        <f t="shared" si="104"/>
        <v>6215.24</v>
      </c>
      <c r="E161" s="54">
        <f>IF(K161=1,VLOOKUP(A160,[1]Plan1!$JH$192:$JI$400,2),E160)</f>
        <v>6315.93</v>
      </c>
      <c r="F161" s="56">
        <f t="shared" si="105"/>
        <v>44641</v>
      </c>
      <c r="G161" s="80">
        <f t="shared" si="106"/>
        <v>1.6200500704719456E-2</v>
      </c>
      <c r="H161" s="81">
        <f>IF(DAY(A161)=H$11,VLOOKUP(A161,AF$120:AK$452,4),H160)</f>
        <v>44701</v>
      </c>
      <c r="I161" s="81">
        <f t="shared" si="107"/>
        <v>44701</v>
      </c>
      <c r="J161" s="55">
        <f t="shared" si="102"/>
        <v>30</v>
      </c>
      <c r="K161" s="55">
        <f t="shared" si="108"/>
        <v>28</v>
      </c>
      <c r="L161" s="79">
        <f t="shared" si="109"/>
        <v>1.0151123399999999</v>
      </c>
      <c r="M161" s="82">
        <v>1</v>
      </c>
      <c r="N161" s="82">
        <f t="shared" si="110"/>
        <v>1</v>
      </c>
      <c r="O161" s="79">
        <f t="shared" si="111"/>
        <v>1.0151123399999999</v>
      </c>
      <c r="P161" s="79">
        <f t="shared" si="112"/>
        <v>1021.99291642</v>
      </c>
      <c r="Q161" s="83">
        <f t="shared" si="123"/>
        <v>0</v>
      </c>
      <c r="R161" s="85">
        <f t="shared" si="124"/>
        <v>0</v>
      </c>
      <c r="S161" s="79">
        <f t="shared" si="113"/>
        <v>0</v>
      </c>
      <c r="T161" s="85">
        <f t="shared" si="129"/>
        <v>9.5000000000000001E-2</v>
      </c>
      <c r="U161" s="82">
        <f t="shared" si="125"/>
        <v>1.0070836439999999</v>
      </c>
      <c r="V161" s="79">
        <f t="shared" si="126"/>
        <v>7.2394339900000002</v>
      </c>
      <c r="W161" s="79">
        <f t="shared" si="127"/>
        <v>0</v>
      </c>
      <c r="X161" s="157" t="str">
        <f t="shared" si="130"/>
        <v>A+J=</v>
      </c>
      <c r="Y161" s="81">
        <f t="shared" si="131"/>
        <v>44701</v>
      </c>
      <c r="Z161" s="4"/>
      <c r="AA161" s="12"/>
      <c r="AB161" s="146">
        <f>[2]Plan1!$A283</f>
        <v>45413</v>
      </c>
      <c r="AC161" s="71" t="str">
        <f>[2]Plan1!$C283</f>
        <v>Dia do Trabalho</v>
      </c>
      <c r="AE161" s="60">
        <f t="shared" si="119"/>
        <v>41</v>
      </c>
      <c r="AF161" s="62">
        <f t="shared" si="120"/>
        <v>45797</v>
      </c>
      <c r="AG161" s="62">
        <f t="shared" si="135"/>
        <v>45796</v>
      </c>
      <c r="AH161" s="62">
        <f t="shared" si="132"/>
        <v>45797</v>
      </c>
      <c r="AI161" s="62">
        <f t="shared" si="133"/>
        <v>45828</v>
      </c>
      <c r="AJ161" s="60">
        <f t="shared" si="134"/>
        <v>31</v>
      </c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0"/>
      <c r="DI161" s="10"/>
      <c r="DJ161" s="19"/>
      <c r="DK161" s="10"/>
      <c r="DL161" s="1"/>
      <c r="DM161" s="10"/>
    </row>
    <row r="162" spans="1:117" ht="12.75" x14ac:dyDescent="0.25">
      <c r="A162" s="78">
        <f t="shared" si="128"/>
        <v>44700</v>
      </c>
      <c r="B162" s="79">
        <f t="shared" si="122"/>
        <v>1030.0434826999999</v>
      </c>
      <c r="C162" s="79">
        <f t="shared" si="103"/>
        <v>1006.77814283</v>
      </c>
      <c r="D162" s="77">
        <f t="shared" si="104"/>
        <v>6215.24</v>
      </c>
      <c r="E162" s="54">
        <f>IF(K162=1,VLOOKUP(A161,[1]Plan1!$JH$192:$JI$400,2),E161)</f>
        <v>6315.93</v>
      </c>
      <c r="F162" s="56">
        <f t="shared" si="105"/>
        <v>44641</v>
      </c>
      <c r="G162" s="80">
        <f t="shared" si="106"/>
        <v>1.6200500704719456E-2</v>
      </c>
      <c r="H162" s="81">
        <f>IF(DAY(A162)=H$11,VLOOKUP(A162,AF$120:AK$452,4),H161)</f>
        <v>44701</v>
      </c>
      <c r="I162" s="81">
        <f t="shared" si="107"/>
        <v>44701</v>
      </c>
      <c r="J162" s="55">
        <f t="shared" si="102"/>
        <v>30</v>
      </c>
      <c r="K162" s="55">
        <f t="shared" si="108"/>
        <v>29</v>
      </c>
      <c r="L162" s="79">
        <f t="shared" si="109"/>
        <v>1.01565627</v>
      </c>
      <c r="M162" s="82">
        <v>1</v>
      </c>
      <c r="N162" s="82">
        <f t="shared" si="110"/>
        <v>1</v>
      </c>
      <c r="O162" s="79">
        <f t="shared" si="111"/>
        <v>1.01565627</v>
      </c>
      <c r="P162" s="79">
        <f t="shared" si="112"/>
        <v>1022.54053326</v>
      </c>
      <c r="Q162" s="83">
        <f t="shared" si="123"/>
        <v>0</v>
      </c>
      <c r="R162" s="85">
        <f t="shared" si="124"/>
        <v>0</v>
      </c>
      <c r="S162" s="79">
        <f t="shared" si="113"/>
        <v>0</v>
      </c>
      <c r="T162" s="85">
        <f t="shared" si="129"/>
        <v>9.5000000000000001E-2</v>
      </c>
      <c r="U162" s="82">
        <f t="shared" si="125"/>
        <v>1.0073375570000001</v>
      </c>
      <c r="V162" s="79">
        <f t="shared" si="126"/>
        <v>7.5029494400000001</v>
      </c>
      <c r="W162" s="79">
        <f t="shared" si="127"/>
        <v>0</v>
      </c>
      <c r="X162" s="157" t="str">
        <f t="shared" si="130"/>
        <v>A+J=</v>
      </c>
      <c r="Y162" s="81">
        <f t="shared" si="131"/>
        <v>44701</v>
      </c>
      <c r="Z162" s="4"/>
      <c r="AA162" s="12"/>
      <c r="AB162" s="146">
        <f>[2]Plan1!$A284</f>
        <v>45442</v>
      </c>
      <c r="AC162" s="71" t="str">
        <f>[2]Plan1!$C284</f>
        <v>Corpus Christi</v>
      </c>
      <c r="AE162" s="60">
        <f t="shared" si="119"/>
        <v>42</v>
      </c>
      <c r="AF162" s="62">
        <f t="shared" si="120"/>
        <v>45828</v>
      </c>
      <c r="AG162" s="62">
        <f t="shared" si="135"/>
        <v>45826</v>
      </c>
      <c r="AH162" s="62">
        <f t="shared" si="132"/>
        <v>45828</v>
      </c>
      <c r="AI162" s="62">
        <f t="shared" si="133"/>
        <v>45858</v>
      </c>
      <c r="AJ162" s="60">
        <f t="shared" si="134"/>
        <v>30</v>
      </c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0"/>
      <c r="DI162" s="10"/>
      <c r="DJ162" s="19"/>
      <c r="DK162" s="10"/>
      <c r="DL162" s="1"/>
      <c r="DM162" s="10"/>
    </row>
    <row r="163" spans="1:117" ht="12.75" x14ac:dyDescent="0.25">
      <c r="A163" s="78">
        <f t="shared" si="128"/>
        <v>44701</v>
      </c>
      <c r="B163" s="79">
        <f t="shared" si="122"/>
        <v>1030.8552628899999</v>
      </c>
      <c r="C163" s="79">
        <f t="shared" si="103"/>
        <v>1006.77814283</v>
      </c>
      <c r="D163" s="77">
        <f t="shared" si="104"/>
        <v>6215.24</v>
      </c>
      <c r="E163" s="54">
        <f>IF(K163=1,VLOOKUP(A162,[1]Plan1!$JH$192:$JI$400,2),E162)</f>
        <v>6315.93</v>
      </c>
      <c r="F163" s="56">
        <f t="shared" si="105"/>
        <v>44641</v>
      </c>
      <c r="G163" s="80">
        <f t="shared" si="106"/>
        <v>1.6200500704719456E-2</v>
      </c>
      <c r="H163" s="81">
        <f>IF(DAY(A163)=H$11,VLOOKUP(A163,AF$120:AK$452,4),H162)</f>
        <v>44732</v>
      </c>
      <c r="I163" s="81">
        <f t="shared" si="107"/>
        <v>44701</v>
      </c>
      <c r="J163" s="55">
        <f t="shared" si="102"/>
        <v>30</v>
      </c>
      <c r="K163" s="55">
        <f t="shared" si="108"/>
        <v>30</v>
      </c>
      <c r="L163" s="79">
        <f t="shared" si="109"/>
        <v>1.0162005000000001</v>
      </c>
      <c r="M163" s="82">
        <v>1</v>
      </c>
      <c r="N163" s="82">
        <f t="shared" si="110"/>
        <v>1</v>
      </c>
      <c r="O163" s="79">
        <f t="shared" si="111"/>
        <v>1.0162005000000001</v>
      </c>
      <c r="P163" s="79">
        <f t="shared" si="112"/>
        <v>1023.08845213</v>
      </c>
      <c r="Q163" s="83">
        <f t="shared" si="123"/>
        <v>5</v>
      </c>
      <c r="R163" s="85">
        <f t="shared" si="124"/>
        <v>5.6499999999999996E-3</v>
      </c>
      <c r="S163" s="79">
        <f t="shared" si="113"/>
        <v>5.7804497499999998</v>
      </c>
      <c r="T163" s="85">
        <f t="shared" si="129"/>
        <v>9.5000000000000001E-2</v>
      </c>
      <c r="U163" s="82">
        <f t="shared" si="125"/>
        <v>1.0075915339999999</v>
      </c>
      <c r="V163" s="79">
        <f t="shared" si="126"/>
        <v>7.7668107600000003</v>
      </c>
      <c r="W163" s="79">
        <f t="shared" si="127"/>
        <v>13.547260510000001</v>
      </c>
      <c r="X163" s="157" t="str">
        <f t="shared" si="130"/>
        <v>A+J=</v>
      </c>
      <c r="Y163" s="81">
        <f t="shared" si="131"/>
        <v>44701</v>
      </c>
      <c r="Z163" s="4"/>
      <c r="AA163" s="12"/>
      <c r="AB163" s="146">
        <f>[2]Plan1!$A285</f>
        <v>45542</v>
      </c>
      <c r="AC163" s="71" t="str">
        <f>[2]Plan1!$C285</f>
        <v>Independência do Brasil</v>
      </c>
      <c r="AE163" s="60">
        <f t="shared" si="119"/>
        <v>43</v>
      </c>
      <c r="AF163" s="62">
        <f t="shared" si="120"/>
        <v>45858</v>
      </c>
      <c r="AG163" s="62">
        <f t="shared" si="135"/>
        <v>45856</v>
      </c>
      <c r="AH163" s="62">
        <f t="shared" si="132"/>
        <v>45859</v>
      </c>
      <c r="AI163" s="62">
        <f t="shared" si="133"/>
        <v>45889</v>
      </c>
      <c r="AJ163" s="60">
        <f t="shared" si="134"/>
        <v>31</v>
      </c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0"/>
      <c r="DI163" s="10"/>
      <c r="DJ163" s="19"/>
      <c r="DK163" s="10"/>
      <c r="DL163" s="1"/>
      <c r="DM163" s="10"/>
    </row>
    <row r="164" spans="1:117" ht="12.75" x14ac:dyDescent="0.25">
      <c r="A164" s="78">
        <f t="shared" si="128"/>
        <v>44702</v>
      </c>
      <c r="B164" s="79">
        <f t="shared" si="122"/>
        <v>1017.90238085</v>
      </c>
      <c r="C164" s="79">
        <f t="shared" si="103"/>
        <v>1017.3080023799999</v>
      </c>
      <c r="D164" s="77">
        <f t="shared" si="104"/>
        <v>6315.93</v>
      </c>
      <c r="E164" s="54">
        <f>IF(K164=1,VLOOKUP(A163,[1]Plan1!$JH$192:$JI$400,2),E163)</f>
        <v>6382.88</v>
      </c>
      <c r="F164" s="56">
        <f t="shared" si="105"/>
        <v>44672</v>
      </c>
      <c r="G164" s="80">
        <f t="shared" si="106"/>
        <v>1.0600180812643467E-2</v>
      </c>
      <c r="H164" s="81">
        <f>IF(DAY(A164)=H$11,VLOOKUP(A164,AF$120:AK$452,4),H163)</f>
        <v>44732</v>
      </c>
      <c r="I164" s="81">
        <f t="shared" si="107"/>
        <v>44732</v>
      </c>
      <c r="J164" s="55">
        <f t="shared" si="102"/>
        <v>31</v>
      </c>
      <c r="K164" s="55">
        <f t="shared" si="108"/>
        <v>1</v>
      </c>
      <c r="L164" s="79">
        <f t="shared" si="109"/>
        <v>1.00034019</v>
      </c>
      <c r="M164" s="82">
        <v>1</v>
      </c>
      <c r="N164" s="82">
        <f t="shared" si="110"/>
        <v>1</v>
      </c>
      <c r="O164" s="79">
        <f t="shared" si="111"/>
        <v>1.00034019</v>
      </c>
      <c r="P164" s="79">
        <f t="shared" si="112"/>
        <v>1017.65408038</v>
      </c>
      <c r="Q164" s="83">
        <f t="shared" si="123"/>
        <v>0</v>
      </c>
      <c r="R164" s="85">
        <f t="shared" si="124"/>
        <v>0</v>
      </c>
      <c r="S164" s="79">
        <f t="shared" si="113"/>
        <v>0</v>
      </c>
      <c r="T164" s="85">
        <f t="shared" si="129"/>
        <v>9.5000000000000001E-2</v>
      </c>
      <c r="U164" s="82">
        <f t="shared" si="125"/>
        <v>1.000243993</v>
      </c>
      <c r="V164" s="79">
        <f t="shared" si="126"/>
        <v>0.24830047</v>
      </c>
      <c r="W164" s="79">
        <f t="shared" si="127"/>
        <v>0</v>
      </c>
      <c r="X164" s="157" t="str">
        <f t="shared" si="130"/>
        <v>A+J=</v>
      </c>
      <c r="Y164" s="81">
        <f t="shared" si="131"/>
        <v>44732</v>
      </c>
      <c r="Z164" s="4"/>
      <c r="AA164" s="12"/>
      <c r="AB164" s="146">
        <f>[2]Plan1!$A286</f>
        <v>45577</v>
      </c>
      <c r="AC164" s="71" t="str">
        <f>[2]Plan1!$C286</f>
        <v>Nossa Sr.a Aparecida - Padroeira do Brasil</v>
      </c>
      <c r="AE164" s="60">
        <f t="shared" si="119"/>
        <v>44</v>
      </c>
      <c r="AF164" s="62">
        <f t="shared" si="120"/>
        <v>45889</v>
      </c>
      <c r="AG164" s="62">
        <f t="shared" si="135"/>
        <v>45888</v>
      </c>
      <c r="AH164" s="62">
        <f t="shared" si="132"/>
        <v>45889</v>
      </c>
      <c r="AI164" s="62">
        <f t="shared" si="133"/>
        <v>45920</v>
      </c>
      <c r="AJ164" s="60">
        <f t="shared" si="134"/>
        <v>31</v>
      </c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0"/>
      <c r="DI164" s="10"/>
      <c r="DJ164" s="19"/>
      <c r="DK164" s="10"/>
      <c r="DL164" s="1"/>
      <c r="DM164" s="10"/>
    </row>
    <row r="165" spans="1:117" ht="12.75" x14ac:dyDescent="0.25">
      <c r="A165" s="78">
        <f t="shared" si="128"/>
        <v>44703</v>
      </c>
      <c r="B165" s="79">
        <f t="shared" si="122"/>
        <v>1018.4971216</v>
      </c>
      <c r="C165" s="79">
        <f t="shared" si="103"/>
        <v>1017.3080023799999</v>
      </c>
      <c r="D165" s="77">
        <f t="shared" si="104"/>
        <v>6315.93</v>
      </c>
      <c r="E165" s="54">
        <f>IF(K165=1,VLOOKUP(A164,[1]Plan1!$JH$192:$JI$400,2),E164)</f>
        <v>6382.88</v>
      </c>
      <c r="F165" s="56">
        <f t="shared" si="105"/>
        <v>44672</v>
      </c>
      <c r="G165" s="80">
        <f t="shared" si="106"/>
        <v>1.0600180812643467E-2</v>
      </c>
      <c r="H165" s="81">
        <f>IF(DAY(A165)=H$11,VLOOKUP(A165,AF$120:AK$452,4),H164)</f>
        <v>44732</v>
      </c>
      <c r="I165" s="81">
        <f t="shared" si="107"/>
        <v>44732</v>
      </c>
      <c r="J165" s="55">
        <f t="shared" si="102"/>
        <v>31</v>
      </c>
      <c r="K165" s="55">
        <f t="shared" si="108"/>
        <v>2</v>
      </c>
      <c r="L165" s="79">
        <f t="shared" si="109"/>
        <v>1.00068051</v>
      </c>
      <c r="M165" s="82">
        <v>1</v>
      </c>
      <c r="N165" s="82">
        <f t="shared" si="110"/>
        <v>1</v>
      </c>
      <c r="O165" s="79">
        <f t="shared" si="111"/>
        <v>1.00068051</v>
      </c>
      <c r="P165" s="79">
        <f t="shared" si="112"/>
        <v>1018.00029064</v>
      </c>
      <c r="Q165" s="83">
        <f t="shared" si="123"/>
        <v>0</v>
      </c>
      <c r="R165" s="85">
        <f t="shared" si="124"/>
        <v>0</v>
      </c>
      <c r="S165" s="79">
        <f t="shared" si="113"/>
        <v>0</v>
      </c>
      <c r="T165" s="85">
        <f t="shared" si="129"/>
        <v>9.5000000000000001E-2</v>
      </c>
      <c r="U165" s="82">
        <f t="shared" si="125"/>
        <v>1.0004880460000001</v>
      </c>
      <c r="V165" s="79">
        <f t="shared" si="126"/>
        <v>0.49683095999999999</v>
      </c>
      <c r="W165" s="79">
        <f t="shared" si="127"/>
        <v>0</v>
      </c>
      <c r="X165" s="157" t="str">
        <f t="shared" si="130"/>
        <v>A+J=</v>
      </c>
      <c r="Y165" s="81">
        <f t="shared" si="131"/>
        <v>44732</v>
      </c>
      <c r="Z165" s="20"/>
      <c r="AA165" s="12"/>
      <c r="AB165" s="146">
        <f>[2]Plan1!$A287</f>
        <v>45598</v>
      </c>
      <c r="AC165" s="71" t="str">
        <f>[2]Plan1!$C287</f>
        <v>Finados</v>
      </c>
      <c r="AE165" s="60">
        <f t="shared" si="119"/>
        <v>45</v>
      </c>
      <c r="AF165" s="62">
        <f t="shared" si="120"/>
        <v>45920</v>
      </c>
      <c r="AG165" s="62">
        <f t="shared" si="135"/>
        <v>45919</v>
      </c>
      <c r="AH165" s="62">
        <f t="shared" si="132"/>
        <v>45922</v>
      </c>
      <c r="AI165" s="62">
        <f t="shared" si="133"/>
        <v>45950</v>
      </c>
      <c r="AJ165" s="60">
        <f t="shared" si="134"/>
        <v>30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0"/>
      <c r="DH165" s="10"/>
      <c r="DI165" s="10"/>
      <c r="DJ165" s="19"/>
      <c r="DK165" s="10"/>
      <c r="DL165" s="1"/>
      <c r="DM165" s="10"/>
    </row>
    <row r="166" spans="1:117" ht="12.75" x14ac:dyDescent="0.25">
      <c r="A166" s="78">
        <f t="shared" si="128"/>
        <v>44704</v>
      </c>
      <c r="B166" s="79">
        <f t="shared" si="122"/>
        <v>1019.09220342</v>
      </c>
      <c r="C166" s="79">
        <f t="shared" si="103"/>
        <v>1017.3080023799999</v>
      </c>
      <c r="D166" s="77">
        <f t="shared" si="104"/>
        <v>6315.93</v>
      </c>
      <c r="E166" s="54">
        <f>IF(K166=1,VLOOKUP(A165,[1]Plan1!$JH$192:$JI$400,2),E165)</f>
        <v>6382.88</v>
      </c>
      <c r="F166" s="56">
        <f t="shared" si="105"/>
        <v>44672</v>
      </c>
      <c r="G166" s="80">
        <f t="shared" si="106"/>
        <v>1.0600180812643467E-2</v>
      </c>
      <c r="H166" s="81">
        <f>IF(DAY(A166)=H$11,VLOOKUP(A166,AF$120:AK$452,4),H165)</f>
        <v>44732</v>
      </c>
      <c r="I166" s="81">
        <f t="shared" si="107"/>
        <v>44732</v>
      </c>
      <c r="J166" s="55">
        <f t="shared" si="102"/>
        <v>31</v>
      </c>
      <c r="K166" s="55">
        <f t="shared" si="108"/>
        <v>3</v>
      </c>
      <c r="L166" s="79">
        <f t="shared" si="109"/>
        <v>1.0010209400000001</v>
      </c>
      <c r="M166" s="82">
        <v>1</v>
      </c>
      <c r="N166" s="82">
        <f t="shared" si="110"/>
        <v>1</v>
      </c>
      <c r="O166" s="79">
        <f t="shared" si="111"/>
        <v>1.0010209400000001</v>
      </c>
      <c r="P166" s="79">
        <f t="shared" si="112"/>
        <v>1018.34661281</v>
      </c>
      <c r="Q166" s="83">
        <f t="shared" si="123"/>
        <v>0</v>
      </c>
      <c r="R166" s="85">
        <f t="shared" si="124"/>
        <v>0</v>
      </c>
      <c r="S166" s="79">
        <f t="shared" si="113"/>
        <v>0</v>
      </c>
      <c r="T166" s="85">
        <f t="shared" si="129"/>
        <v>9.5000000000000001E-2</v>
      </c>
      <c r="U166" s="82">
        <f t="shared" si="125"/>
        <v>1.0007321579999999</v>
      </c>
      <c r="V166" s="79">
        <f t="shared" si="126"/>
        <v>0.74559061000000004</v>
      </c>
      <c r="W166" s="79">
        <f t="shared" si="127"/>
        <v>0</v>
      </c>
      <c r="X166" s="157" t="str">
        <f t="shared" si="130"/>
        <v>A+J=</v>
      </c>
      <c r="Y166" s="81">
        <f t="shared" si="131"/>
        <v>44732</v>
      </c>
      <c r="Z166" s="4"/>
      <c r="AA166" s="12"/>
      <c r="AB166" s="146">
        <f>[2]Plan1!$A288</f>
        <v>45611</v>
      </c>
      <c r="AC166" s="71" t="str">
        <f>[2]Plan1!$C288</f>
        <v>Proclamação da República</v>
      </c>
      <c r="AE166" s="60">
        <f t="shared" si="119"/>
        <v>46</v>
      </c>
      <c r="AF166" s="62">
        <f t="shared" si="120"/>
        <v>45950</v>
      </c>
      <c r="AG166" s="62">
        <f t="shared" si="135"/>
        <v>45947</v>
      </c>
      <c r="AH166" s="62">
        <f t="shared" si="132"/>
        <v>45950</v>
      </c>
      <c r="AI166" s="62">
        <f t="shared" si="133"/>
        <v>45981</v>
      </c>
      <c r="AJ166" s="60">
        <f t="shared" si="134"/>
        <v>31</v>
      </c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0"/>
      <c r="DI166" s="26"/>
      <c r="DJ166" s="13"/>
      <c r="DK166" s="10"/>
      <c r="DL166" s="1"/>
      <c r="DM166" s="10"/>
    </row>
    <row r="167" spans="1:117" ht="12.75" x14ac:dyDescent="0.25">
      <c r="A167" s="78">
        <f t="shared" si="128"/>
        <v>44705</v>
      </c>
      <c r="B167" s="79">
        <f t="shared" si="122"/>
        <v>1019.68763764</v>
      </c>
      <c r="C167" s="79">
        <f t="shared" si="103"/>
        <v>1017.3080023799999</v>
      </c>
      <c r="D167" s="77">
        <f t="shared" si="104"/>
        <v>6315.93</v>
      </c>
      <c r="E167" s="54">
        <f>IF(K167=1,VLOOKUP(A166,[1]Plan1!$JH$192:$JI$400,2),E166)</f>
        <v>6382.88</v>
      </c>
      <c r="F167" s="56">
        <f t="shared" si="105"/>
        <v>44672</v>
      </c>
      <c r="G167" s="80">
        <f t="shared" si="106"/>
        <v>1.0600180812643467E-2</v>
      </c>
      <c r="H167" s="81">
        <f>IF(DAY(A167)=H$11,VLOOKUP(A167,AF$120:AK$452,4),H166)</f>
        <v>44732</v>
      </c>
      <c r="I167" s="81">
        <f t="shared" si="107"/>
        <v>44732</v>
      </c>
      <c r="J167" s="55">
        <f t="shared" si="102"/>
        <v>31</v>
      </c>
      <c r="K167" s="55">
        <f t="shared" si="108"/>
        <v>4</v>
      </c>
      <c r="L167" s="79">
        <f t="shared" si="109"/>
        <v>1.0013614900000001</v>
      </c>
      <c r="M167" s="82">
        <v>1</v>
      </c>
      <c r="N167" s="82">
        <f t="shared" si="110"/>
        <v>1</v>
      </c>
      <c r="O167" s="79">
        <f t="shared" si="111"/>
        <v>1.0013614900000001</v>
      </c>
      <c r="P167" s="79">
        <f t="shared" si="112"/>
        <v>1018.69305705</v>
      </c>
      <c r="Q167" s="83">
        <f t="shared" si="123"/>
        <v>0</v>
      </c>
      <c r="R167" s="85">
        <f t="shared" si="124"/>
        <v>0</v>
      </c>
      <c r="S167" s="79">
        <f t="shared" si="113"/>
        <v>0</v>
      </c>
      <c r="T167" s="85">
        <f t="shared" si="129"/>
        <v>9.5000000000000001E-2</v>
      </c>
      <c r="U167" s="82">
        <f t="shared" si="125"/>
        <v>1.0009763300000001</v>
      </c>
      <c r="V167" s="79">
        <f t="shared" si="126"/>
        <v>0.99458058999999999</v>
      </c>
      <c r="W167" s="79">
        <f t="shared" si="127"/>
        <v>0</v>
      </c>
      <c r="X167" s="157" t="str">
        <f t="shared" si="130"/>
        <v>A+J=</v>
      </c>
      <c r="Y167" s="81">
        <f t="shared" si="131"/>
        <v>44732</v>
      </c>
      <c r="Z167" s="4"/>
      <c r="AA167" s="12"/>
      <c r="AB167" s="146">
        <f>[2]Plan1!$A289</f>
        <v>45616</v>
      </c>
      <c r="AC167" s="71" t="str">
        <f>[2]Plan1!$C289</f>
        <v>Dia Nacional de Zumbi e da Consciência Negra</v>
      </c>
      <c r="AE167" s="60">
        <f t="shared" si="119"/>
        <v>47</v>
      </c>
      <c r="AF167" s="62">
        <f t="shared" si="120"/>
        <v>45981</v>
      </c>
      <c r="AG167" s="62">
        <f t="shared" si="135"/>
        <v>45980</v>
      </c>
      <c r="AH167" s="62">
        <f t="shared" si="132"/>
        <v>45982</v>
      </c>
      <c r="AI167" s="62">
        <f t="shared" si="133"/>
        <v>46011</v>
      </c>
      <c r="AJ167" s="60">
        <f t="shared" si="134"/>
        <v>30</v>
      </c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0"/>
      <c r="DI167" s="26"/>
      <c r="DJ167" s="13"/>
      <c r="DK167" s="10"/>
      <c r="DL167" s="1"/>
      <c r="DM167" s="10"/>
    </row>
    <row r="168" spans="1:117" ht="12.75" x14ac:dyDescent="0.25">
      <c r="A168" s="78">
        <f t="shared" si="128"/>
        <v>44706</v>
      </c>
      <c r="B168" s="79">
        <f t="shared" si="122"/>
        <v>1020.2834131899999</v>
      </c>
      <c r="C168" s="79">
        <f t="shared" si="103"/>
        <v>1017.3080023799999</v>
      </c>
      <c r="D168" s="77">
        <f t="shared" si="104"/>
        <v>6315.93</v>
      </c>
      <c r="E168" s="54">
        <f>IF(K168=1,VLOOKUP(A167,[1]Plan1!$JH$192:$JI$400,2),E167)</f>
        <v>6382.88</v>
      </c>
      <c r="F168" s="56">
        <f t="shared" si="105"/>
        <v>44672</v>
      </c>
      <c r="G168" s="80">
        <f t="shared" si="106"/>
        <v>1.0600180812643467E-2</v>
      </c>
      <c r="H168" s="81">
        <f>IF(DAY(A168)=H$11,VLOOKUP(A168,AF$120:AK$452,4),H167)</f>
        <v>44732</v>
      </c>
      <c r="I168" s="81">
        <f t="shared" si="107"/>
        <v>44732</v>
      </c>
      <c r="J168" s="55">
        <f t="shared" si="102"/>
        <v>31</v>
      </c>
      <c r="K168" s="55">
        <f t="shared" si="108"/>
        <v>5</v>
      </c>
      <c r="L168" s="79">
        <f t="shared" si="109"/>
        <v>1.0017021500000001</v>
      </c>
      <c r="M168" s="82">
        <v>1</v>
      </c>
      <c r="N168" s="82">
        <f t="shared" si="110"/>
        <v>1</v>
      </c>
      <c r="O168" s="79">
        <f t="shared" si="111"/>
        <v>1.0017021500000001</v>
      </c>
      <c r="P168" s="79">
        <f t="shared" si="112"/>
        <v>1019.03961319</v>
      </c>
      <c r="Q168" s="83">
        <f t="shared" si="123"/>
        <v>0</v>
      </c>
      <c r="R168" s="85">
        <f t="shared" si="124"/>
        <v>0</v>
      </c>
      <c r="S168" s="79">
        <f t="shared" si="113"/>
        <v>0</v>
      </c>
      <c r="T168" s="85">
        <f t="shared" si="129"/>
        <v>9.5000000000000001E-2</v>
      </c>
      <c r="U168" s="82">
        <f t="shared" si="125"/>
        <v>1.001220561</v>
      </c>
      <c r="V168" s="79">
        <f t="shared" si="126"/>
        <v>1.2438</v>
      </c>
      <c r="W168" s="79">
        <f t="shared" si="127"/>
        <v>0</v>
      </c>
      <c r="X168" s="157" t="str">
        <f t="shared" si="130"/>
        <v>A+J=</v>
      </c>
      <c r="Y168" s="81">
        <f t="shared" si="131"/>
        <v>44732</v>
      </c>
      <c r="Z168" s="4"/>
      <c r="AA168" s="12"/>
      <c r="AB168" s="146">
        <f>[2]Plan1!$A290</f>
        <v>45651</v>
      </c>
      <c r="AC168" s="71" t="str">
        <f>[2]Plan1!$C290</f>
        <v>Natal</v>
      </c>
      <c r="AE168" s="60">
        <f t="shared" si="119"/>
        <v>48</v>
      </c>
      <c r="AF168" s="62">
        <f t="shared" si="120"/>
        <v>46011</v>
      </c>
      <c r="AG168" s="62">
        <f t="shared" si="135"/>
        <v>46010</v>
      </c>
      <c r="AH168" s="62">
        <f t="shared" si="132"/>
        <v>46013</v>
      </c>
      <c r="AI168" s="62">
        <f t="shared" si="133"/>
        <v>46042</v>
      </c>
      <c r="AJ168" s="60">
        <f t="shared" si="134"/>
        <v>31</v>
      </c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0"/>
      <c r="DI168" s="26"/>
      <c r="DJ168" s="13"/>
      <c r="DK168" s="10"/>
      <c r="DL168" s="1"/>
      <c r="DM168" s="10"/>
    </row>
    <row r="169" spans="1:117" ht="12.75" x14ac:dyDescent="0.25">
      <c r="A169" s="78">
        <f t="shared" si="128"/>
        <v>44707</v>
      </c>
      <c r="B169" s="79">
        <f t="shared" si="122"/>
        <v>1020.87954145</v>
      </c>
      <c r="C169" s="79">
        <f t="shared" si="103"/>
        <v>1017.3080023799999</v>
      </c>
      <c r="D169" s="77">
        <f t="shared" si="104"/>
        <v>6315.93</v>
      </c>
      <c r="E169" s="54">
        <f>IF(K169=1,VLOOKUP(A168,[1]Plan1!$JH$192:$JI$400,2),E168)</f>
        <v>6382.88</v>
      </c>
      <c r="F169" s="56">
        <f t="shared" si="105"/>
        <v>44672</v>
      </c>
      <c r="G169" s="80">
        <f t="shared" si="106"/>
        <v>1.0600180812643467E-2</v>
      </c>
      <c r="H169" s="81">
        <f>IF(DAY(A169)=H$11,VLOOKUP(A169,AF$120:AK$452,4),H168)</f>
        <v>44732</v>
      </c>
      <c r="I169" s="81">
        <f t="shared" si="107"/>
        <v>44732</v>
      </c>
      <c r="J169" s="55">
        <f t="shared" si="102"/>
        <v>31</v>
      </c>
      <c r="K169" s="55">
        <f t="shared" si="108"/>
        <v>6</v>
      </c>
      <c r="L169" s="79">
        <f t="shared" si="109"/>
        <v>1.00204293</v>
      </c>
      <c r="M169" s="82">
        <v>1</v>
      </c>
      <c r="N169" s="82">
        <f t="shared" si="110"/>
        <v>1</v>
      </c>
      <c r="O169" s="79">
        <f t="shared" si="111"/>
        <v>1.00204293</v>
      </c>
      <c r="P169" s="79">
        <f t="shared" si="112"/>
        <v>1019.38629141</v>
      </c>
      <c r="Q169" s="83">
        <f t="shared" si="123"/>
        <v>0</v>
      </c>
      <c r="R169" s="85">
        <f t="shared" si="124"/>
        <v>0</v>
      </c>
      <c r="S169" s="79">
        <f t="shared" si="113"/>
        <v>0</v>
      </c>
      <c r="T169" s="85">
        <f t="shared" si="129"/>
        <v>9.5000000000000001E-2</v>
      </c>
      <c r="U169" s="82">
        <f t="shared" si="125"/>
        <v>1.001464852</v>
      </c>
      <c r="V169" s="79">
        <f t="shared" si="126"/>
        <v>1.4932500399999999</v>
      </c>
      <c r="W169" s="79">
        <f t="shared" si="127"/>
        <v>0</v>
      </c>
      <c r="X169" s="157" t="str">
        <f t="shared" si="130"/>
        <v>A+J=</v>
      </c>
      <c r="Y169" s="81">
        <f t="shared" si="131"/>
        <v>44732</v>
      </c>
      <c r="Z169" s="4"/>
      <c r="AA169" s="12"/>
      <c r="AB169" s="146">
        <f>[2]Plan1!$A291</f>
        <v>45658</v>
      </c>
      <c r="AC169" s="71" t="str">
        <f>[2]Plan1!$C291</f>
        <v>Confraternização Universal</v>
      </c>
      <c r="AE169" s="60">
        <f t="shared" si="119"/>
        <v>49</v>
      </c>
      <c r="AF169" s="62">
        <f t="shared" si="120"/>
        <v>46042</v>
      </c>
      <c r="AG169" s="62">
        <f t="shared" si="135"/>
        <v>46041</v>
      </c>
      <c r="AH169" s="62">
        <f t="shared" si="132"/>
        <v>46042</v>
      </c>
      <c r="AI169" s="62">
        <f t="shared" si="133"/>
        <v>46073</v>
      </c>
      <c r="AJ169" s="60">
        <f t="shared" si="134"/>
        <v>31</v>
      </c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0"/>
      <c r="DI169" s="26"/>
      <c r="DJ169" s="13"/>
      <c r="DK169" s="10"/>
      <c r="DL169" s="1"/>
      <c r="DM169" s="10"/>
    </row>
    <row r="170" spans="1:117" ht="12.75" x14ac:dyDescent="0.25">
      <c r="A170" s="78">
        <f t="shared" si="128"/>
        <v>44708</v>
      </c>
      <c r="B170" s="79">
        <f t="shared" si="122"/>
        <v>1021.4760113599999</v>
      </c>
      <c r="C170" s="79">
        <f t="shared" si="103"/>
        <v>1017.3080023799999</v>
      </c>
      <c r="D170" s="77">
        <f t="shared" si="104"/>
        <v>6315.93</v>
      </c>
      <c r="E170" s="54">
        <f>IF(K170=1,VLOOKUP(A169,[1]Plan1!$JH$192:$JI$400,2),E169)</f>
        <v>6382.88</v>
      </c>
      <c r="F170" s="56">
        <f t="shared" si="105"/>
        <v>44672</v>
      </c>
      <c r="G170" s="80">
        <f t="shared" si="106"/>
        <v>1.0600180812643467E-2</v>
      </c>
      <c r="H170" s="81">
        <f>IF(DAY(A170)=H$11,VLOOKUP(A170,AF$120:AK$452,4),H169)</f>
        <v>44732</v>
      </c>
      <c r="I170" s="81">
        <f t="shared" si="107"/>
        <v>44732</v>
      </c>
      <c r="J170" s="55">
        <f t="shared" si="102"/>
        <v>31</v>
      </c>
      <c r="K170" s="55">
        <f t="shared" si="108"/>
        <v>7</v>
      </c>
      <c r="L170" s="79">
        <f t="shared" si="109"/>
        <v>1.0023838199999999</v>
      </c>
      <c r="M170" s="82">
        <v>1</v>
      </c>
      <c r="N170" s="82">
        <f t="shared" si="110"/>
        <v>1</v>
      </c>
      <c r="O170" s="79">
        <f t="shared" si="111"/>
        <v>1.0023838199999999</v>
      </c>
      <c r="P170" s="79">
        <f t="shared" si="112"/>
        <v>1019.7330815399999</v>
      </c>
      <c r="Q170" s="83">
        <f t="shared" si="123"/>
        <v>0</v>
      </c>
      <c r="R170" s="85">
        <f t="shared" si="124"/>
        <v>0</v>
      </c>
      <c r="S170" s="79">
        <f t="shared" si="113"/>
        <v>0</v>
      </c>
      <c r="T170" s="85">
        <f t="shared" si="129"/>
        <v>9.5000000000000001E-2</v>
      </c>
      <c r="U170" s="82">
        <f t="shared" si="125"/>
        <v>1.001709202</v>
      </c>
      <c r="V170" s="79">
        <f t="shared" si="126"/>
        <v>1.7429298200000001</v>
      </c>
      <c r="W170" s="79">
        <f t="shared" si="127"/>
        <v>0</v>
      </c>
      <c r="X170" s="157" t="str">
        <f t="shared" si="130"/>
        <v>A+J=</v>
      </c>
      <c r="Y170" s="81">
        <f t="shared" si="131"/>
        <v>44732</v>
      </c>
      <c r="Z170" s="4"/>
      <c r="AA170" s="12"/>
      <c r="AB170" s="146">
        <f>[2]Plan1!$A292</f>
        <v>45719</v>
      </c>
      <c r="AC170" s="71" t="str">
        <f>[2]Plan1!$C292</f>
        <v>Carnaval</v>
      </c>
      <c r="AE170" s="60">
        <f t="shared" si="119"/>
        <v>50</v>
      </c>
      <c r="AF170" s="62">
        <f t="shared" si="120"/>
        <v>46073</v>
      </c>
      <c r="AG170" s="62">
        <f t="shared" si="135"/>
        <v>46072</v>
      </c>
      <c r="AH170" s="62">
        <f t="shared" si="132"/>
        <v>46073</v>
      </c>
      <c r="AI170" s="62">
        <f t="shared" si="133"/>
        <v>46101</v>
      </c>
      <c r="AJ170" s="60">
        <f t="shared" si="134"/>
        <v>28</v>
      </c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0"/>
      <c r="DI170" s="26"/>
      <c r="DJ170" s="13"/>
      <c r="DK170" s="10"/>
      <c r="DL170" s="1"/>
      <c r="DM170" s="10"/>
    </row>
    <row r="171" spans="1:117" ht="12.75" x14ac:dyDescent="0.25">
      <c r="A171" s="78">
        <f t="shared" si="128"/>
        <v>44709</v>
      </c>
      <c r="B171" s="79">
        <f t="shared" si="122"/>
        <v>1022.0728352699999</v>
      </c>
      <c r="C171" s="79">
        <f t="shared" si="103"/>
        <v>1017.3080023799999</v>
      </c>
      <c r="D171" s="77">
        <f t="shared" si="104"/>
        <v>6315.93</v>
      </c>
      <c r="E171" s="54">
        <f>IF(K171=1,VLOOKUP(A170,[1]Plan1!$JH$192:$JI$400,2),E170)</f>
        <v>6382.88</v>
      </c>
      <c r="F171" s="56">
        <f t="shared" si="105"/>
        <v>44672</v>
      </c>
      <c r="G171" s="80">
        <f t="shared" si="106"/>
        <v>1.0600180812643467E-2</v>
      </c>
      <c r="H171" s="81">
        <f>IF(DAY(A171)=H$11,VLOOKUP(A171,AF$120:AK$452,4),H170)</f>
        <v>44732</v>
      </c>
      <c r="I171" s="81">
        <f t="shared" si="107"/>
        <v>44732</v>
      </c>
      <c r="J171" s="55">
        <f t="shared" si="102"/>
        <v>31</v>
      </c>
      <c r="K171" s="55">
        <f t="shared" si="108"/>
        <v>8</v>
      </c>
      <c r="L171" s="79">
        <f t="shared" si="109"/>
        <v>1.00272483</v>
      </c>
      <c r="M171" s="82">
        <v>1</v>
      </c>
      <c r="N171" s="82">
        <f t="shared" si="110"/>
        <v>1</v>
      </c>
      <c r="O171" s="79">
        <f t="shared" si="111"/>
        <v>1.00272483</v>
      </c>
      <c r="P171" s="79">
        <f t="shared" si="112"/>
        <v>1020.07999374</v>
      </c>
      <c r="Q171" s="83">
        <f t="shared" si="123"/>
        <v>0</v>
      </c>
      <c r="R171" s="85">
        <f t="shared" si="124"/>
        <v>0</v>
      </c>
      <c r="S171" s="79">
        <f t="shared" si="113"/>
        <v>0</v>
      </c>
      <c r="T171" s="85">
        <f t="shared" si="129"/>
        <v>9.5000000000000001E-2</v>
      </c>
      <c r="U171" s="82">
        <f t="shared" si="125"/>
        <v>1.001953613</v>
      </c>
      <c r="V171" s="79">
        <f t="shared" si="126"/>
        <v>1.99284153</v>
      </c>
      <c r="W171" s="79">
        <f t="shared" si="127"/>
        <v>0</v>
      </c>
      <c r="X171" s="157" t="str">
        <f t="shared" si="130"/>
        <v>A+J=</v>
      </c>
      <c r="Y171" s="81">
        <f t="shared" si="131"/>
        <v>44732</v>
      </c>
      <c r="Z171" s="4"/>
      <c r="AA171" s="12"/>
      <c r="AB171" s="146">
        <f>[2]Plan1!$A293</f>
        <v>45720</v>
      </c>
      <c r="AC171" s="71" t="str">
        <f>[2]Plan1!$C293</f>
        <v>Carnaval</v>
      </c>
      <c r="AE171" s="60">
        <f t="shared" si="119"/>
        <v>51</v>
      </c>
      <c r="AF171" s="62">
        <f t="shared" si="120"/>
        <v>46101</v>
      </c>
      <c r="AG171" s="62">
        <f t="shared" si="135"/>
        <v>46100</v>
      </c>
      <c r="AH171" s="62">
        <f t="shared" si="132"/>
        <v>46101</v>
      </c>
      <c r="AI171" s="62">
        <f t="shared" si="133"/>
        <v>46132</v>
      </c>
      <c r="AJ171" s="60">
        <f t="shared" si="134"/>
        <v>31</v>
      </c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0"/>
      <c r="DI171" s="26"/>
      <c r="DJ171" s="13"/>
      <c r="DK171" s="10"/>
      <c r="DL171" s="1"/>
      <c r="DM171" s="10"/>
    </row>
    <row r="172" spans="1:117" ht="12.75" x14ac:dyDescent="0.25">
      <c r="A172" s="78">
        <f t="shared" si="128"/>
        <v>44710</v>
      </c>
      <c r="B172" s="79">
        <f t="shared" si="122"/>
        <v>1022.6700102999999</v>
      </c>
      <c r="C172" s="79">
        <f t="shared" si="103"/>
        <v>1017.3080023799999</v>
      </c>
      <c r="D172" s="77">
        <f t="shared" si="104"/>
        <v>6315.93</v>
      </c>
      <c r="E172" s="54">
        <f>IF(K172=1,VLOOKUP(A171,[1]Plan1!$JH$192:$JI$400,2),E171)</f>
        <v>6382.88</v>
      </c>
      <c r="F172" s="56">
        <f t="shared" si="105"/>
        <v>44672</v>
      </c>
      <c r="G172" s="80">
        <f t="shared" si="106"/>
        <v>1.0600180812643467E-2</v>
      </c>
      <c r="H172" s="81">
        <f>IF(DAY(A172)=H$11,VLOOKUP(A172,AF$120:AK$452,4),H171)</f>
        <v>44732</v>
      </c>
      <c r="I172" s="81">
        <f t="shared" si="107"/>
        <v>44732</v>
      </c>
      <c r="J172" s="55">
        <f t="shared" ref="J172:J235" si="136">IF(A171=I171,VLOOKUP(A171,$AF$120:$AJ$300,5),J171)</f>
        <v>31</v>
      </c>
      <c r="K172" s="55">
        <f t="shared" si="108"/>
        <v>9</v>
      </c>
      <c r="L172" s="79">
        <f t="shared" si="109"/>
        <v>1.00306596</v>
      </c>
      <c r="M172" s="82">
        <v>1</v>
      </c>
      <c r="N172" s="82">
        <f t="shared" si="110"/>
        <v>1</v>
      </c>
      <c r="O172" s="79">
        <f t="shared" si="111"/>
        <v>1.00306596</v>
      </c>
      <c r="P172" s="79">
        <f t="shared" si="112"/>
        <v>1020.42702802</v>
      </c>
      <c r="Q172" s="83">
        <f t="shared" si="123"/>
        <v>0</v>
      </c>
      <c r="R172" s="85">
        <f t="shared" si="124"/>
        <v>0</v>
      </c>
      <c r="S172" s="79">
        <f t="shared" si="113"/>
        <v>0</v>
      </c>
      <c r="T172" s="85">
        <f t="shared" si="129"/>
        <v>9.5000000000000001E-2</v>
      </c>
      <c r="U172" s="82">
        <f t="shared" si="125"/>
        <v>1.002198082</v>
      </c>
      <c r="V172" s="79">
        <f t="shared" si="126"/>
        <v>2.2429822800000001</v>
      </c>
      <c r="W172" s="79">
        <f t="shared" si="127"/>
        <v>0</v>
      </c>
      <c r="X172" s="157" t="str">
        <f t="shared" si="130"/>
        <v>A+J=</v>
      </c>
      <c r="Y172" s="81">
        <f t="shared" si="131"/>
        <v>44732</v>
      </c>
      <c r="Z172" s="4"/>
      <c r="AA172" s="12"/>
      <c r="AB172" s="146">
        <f>[2]Plan1!$A294</f>
        <v>45765</v>
      </c>
      <c r="AC172" s="71" t="str">
        <f>[2]Plan1!$C294</f>
        <v>Paixão de Cristo</v>
      </c>
      <c r="AE172" s="60">
        <f t="shared" si="119"/>
        <v>52</v>
      </c>
      <c r="AF172" s="62">
        <f t="shared" si="120"/>
        <v>46132</v>
      </c>
      <c r="AG172" s="62">
        <f t="shared" si="135"/>
        <v>46129</v>
      </c>
      <c r="AH172" s="62">
        <f t="shared" si="132"/>
        <v>46132</v>
      </c>
      <c r="AI172" s="62">
        <f t="shared" si="133"/>
        <v>46162</v>
      </c>
      <c r="AJ172" s="60">
        <f t="shared" si="134"/>
        <v>30</v>
      </c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6"/>
      <c r="DJ172" s="13"/>
      <c r="DM172" s="10"/>
    </row>
    <row r="173" spans="1:117" ht="12.75" x14ac:dyDescent="0.25">
      <c r="A173" s="78">
        <f t="shared" si="128"/>
        <v>44711</v>
      </c>
      <c r="B173" s="79">
        <f t="shared" si="122"/>
        <v>1023.26752944</v>
      </c>
      <c r="C173" s="79">
        <f t="shared" ref="C173:C236" si="137">IF(Q172&gt;0,(P172-S172),C172)</f>
        <v>1017.3080023799999</v>
      </c>
      <c r="D173" s="77">
        <f t="shared" ref="D173:D236" si="138">IF(E173=E172,D172,E172)</f>
        <v>6315.93</v>
      </c>
      <c r="E173" s="54">
        <f>IF(K173=1,VLOOKUP(A172,[1]Plan1!$JH$192:$JI$400,2),E172)</f>
        <v>6382.88</v>
      </c>
      <c r="F173" s="56">
        <f t="shared" ref="F173:F236" si="139">IF(D173=D172,F172,EDATE(A173,-1))</f>
        <v>44672</v>
      </c>
      <c r="G173" s="80">
        <f t="shared" ref="G173:G236" si="140">(E173/D173)-1</f>
        <v>1.0600180812643467E-2</v>
      </c>
      <c r="H173" s="81">
        <f>IF(DAY(A173)=H$11,VLOOKUP(A173,AF$120:AK$452,4),H172)</f>
        <v>44732</v>
      </c>
      <c r="I173" s="81">
        <f t="shared" ref="I173:I236" si="141">IF(A173&gt;I172,H173,I172)</f>
        <v>44732</v>
      </c>
      <c r="J173" s="55">
        <f t="shared" si="136"/>
        <v>31</v>
      </c>
      <c r="K173" s="55">
        <f t="shared" ref="K173:K236" si="142">IF(A172=I172,1,K172+1)</f>
        <v>10</v>
      </c>
      <c r="L173" s="79">
        <f t="shared" ref="L173:L236" si="143">TRUNC((E173/D173)^TRUNC((K173/J173),9),8)</f>
        <v>1.0034072000000001</v>
      </c>
      <c r="M173" s="82">
        <v>1</v>
      </c>
      <c r="N173" s="82">
        <f t="shared" ref="N173:N236" si="144">IF(I173&gt;I172,N172*M173,N172)</f>
        <v>1</v>
      </c>
      <c r="O173" s="79">
        <f t="shared" ref="O173:O236" si="145">TRUNC(TRUNC((L173*N173),15),8)</f>
        <v>1.0034072000000001</v>
      </c>
      <c r="P173" s="79">
        <f t="shared" ref="P173:P236" si="146">TRUNC(C173*O173,8)</f>
        <v>1020.7741741999999</v>
      </c>
      <c r="Q173" s="83">
        <f t="shared" si="123"/>
        <v>0</v>
      </c>
      <c r="R173" s="85">
        <f t="shared" si="124"/>
        <v>0</v>
      </c>
      <c r="S173" s="79">
        <f t="shared" ref="S173:S236" si="147">IF(R173&gt;0,TRUNC(R173*P173,8),0)</f>
        <v>0</v>
      </c>
      <c r="T173" s="85">
        <f t="shared" si="129"/>
        <v>9.5000000000000001E-2</v>
      </c>
      <c r="U173" s="82">
        <f t="shared" si="125"/>
        <v>1.0024426120000001</v>
      </c>
      <c r="V173" s="79">
        <f t="shared" si="126"/>
        <v>2.4933552400000001</v>
      </c>
      <c r="W173" s="79">
        <f t="shared" si="127"/>
        <v>0</v>
      </c>
      <c r="X173" s="157" t="str">
        <f t="shared" si="130"/>
        <v>A+J=</v>
      </c>
      <c r="Y173" s="81">
        <f t="shared" si="131"/>
        <v>44732</v>
      </c>
      <c r="Z173" s="4"/>
      <c r="AA173" s="12"/>
      <c r="AB173" s="146">
        <f>[2]Plan1!$A295</f>
        <v>45768</v>
      </c>
      <c r="AC173" s="71" t="str">
        <f>[2]Plan1!$C295</f>
        <v>Tiradentes</v>
      </c>
      <c r="AE173" s="60">
        <f t="shared" si="119"/>
        <v>53</v>
      </c>
      <c r="AF173" s="62">
        <f t="shared" si="120"/>
        <v>46162</v>
      </c>
      <c r="AG173" s="62">
        <f t="shared" si="135"/>
        <v>46161</v>
      </c>
      <c r="AH173" s="62">
        <f t="shared" si="132"/>
        <v>46162</v>
      </c>
      <c r="AI173" s="62">
        <f t="shared" si="133"/>
        <v>46193</v>
      </c>
      <c r="AJ173" s="60">
        <f t="shared" si="134"/>
        <v>31</v>
      </c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6"/>
      <c r="DJ173" s="13"/>
      <c r="DM173" s="10"/>
    </row>
    <row r="174" spans="1:117" ht="12.75" x14ac:dyDescent="0.25">
      <c r="A174" s="78">
        <f t="shared" si="128"/>
        <v>44712</v>
      </c>
      <c r="B174" s="79">
        <f t="shared" si="122"/>
        <v>1023.86540102</v>
      </c>
      <c r="C174" s="79">
        <f t="shared" si="137"/>
        <v>1017.3080023799999</v>
      </c>
      <c r="D174" s="77">
        <f t="shared" si="138"/>
        <v>6315.93</v>
      </c>
      <c r="E174" s="54">
        <f>IF(K174=1,VLOOKUP(A173,[1]Plan1!$JH$192:$JI$400,2),E173)</f>
        <v>6382.88</v>
      </c>
      <c r="F174" s="56">
        <f t="shared" si="139"/>
        <v>44672</v>
      </c>
      <c r="G174" s="80">
        <f t="shared" si="140"/>
        <v>1.0600180812643467E-2</v>
      </c>
      <c r="H174" s="81">
        <f>IF(DAY(A174)=H$11,VLOOKUP(A174,AF$120:AK$452,4),H173)</f>
        <v>44732</v>
      </c>
      <c r="I174" s="81">
        <f t="shared" si="141"/>
        <v>44732</v>
      </c>
      <c r="J174" s="55">
        <f t="shared" si="136"/>
        <v>31</v>
      </c>
      <c r="K174" s="55">
        <f t="shared" si="142"/>
        <v>11</v>
      </c>
      <c r="L174" s="79">
        <f t="shared" si="143"/>
        <v>1.00374856</v>
      </c>
      <c r="M174" s="82">
        <v>1</v>
      </c>
      <c r="N174" s="82">
        <f t="shared" si="144"/>
        <v>1</v>
      </c>
      <c r="O174" s="79">
        <f t="shared" si="145"/>
        <v>1.00374856</v>
      </c>
      <c r="P174" s="79">
        <f t="shared" si="146"/>
        <v>1021.12144246</v>
      </c>
      <c r="Q174" s="83">
        <f t="shared" si="123"/>
        <v>0</v>
      </c>
      <c r="R174" s="85">
        <f t="shared" si="124"/>
        <v>0</v>
      </c>
      <c r="S174" s="79">
        <f t="shared" si="147"/>
        <v>0</v>
      </c>
      <c r="T174" s="85">
        <f t="shared" si="129"/>
        <v>9.5000000000000001E-2</v>
      </c>
      <c r="U174" s="82">
        <f t="shared" si="125"/>
        <v>1.0026872010000001</v>
      </c>
      <c r="V174" s="79">
        <f t="shared" si="126"/>
        <v>2.7439585599999998</v>
      </c>
      <c r="W174" s="79">
        <f t="shared" si="127"/>
        <v>0</v>
      </c>
      <c r="X174" s="157" t="str">
        <f t="shared" si="130"/>
        <v>A+J=</v>
      </c>
      <c r="Y174" s="81">
        <f t="shared" si="131"/>
        <v>44732</v>
      </c>
      <c r="Z174" s="4"/>
      <c r="AA174" s="12"/>
      <c r="AB174" s="146">
        <f>[2]Plan1!$A296</f>
        <v>45778</v>
      </c>
      <c r="AC174" s="71" t="str">
        <f>[2]Plan1!$C296</f>
        <v>Dia do Trabalho</v>
      </c>
      <c r="AE174" s="60">
        <f t="shared" si="119"/>
        <v>54</v>
      </c>
      <c r="AF174" s="62">
        <f t="shared" si="120"/>
        <v>46193</v>
      </c>
      <c r="AG174" s="62">
        <f t="shared" si="135"/>
        <v>46192</v>
      </c>
      <c r="AH174" s="62">
        <f t="shared" si="132"/>
        <v>46195</v>
      </c>
      <c r="AI174" s="62">
        <f t="shared" si="133"/>
        <v>46223</v>
      </c>
      <c r="AJ174" s="60">
        <f t="shared" si="134"/>
        <v>30</v>
      </c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6"/>
      <c r="DJ174" s="13"/>
      <c r="DM174" s="10"/>
    </row>
    <row r="175" spans="1:117" ht="12.75" x14ac:dyDescent="0.25">
      <c r="A175" s="78">
        <f t="shared" si="128"/>
        <v>44713</v>
      </c>
      <c r="B175" s="79">
        <f t="shared" si="122"/>
        <v>1024.46362619</v>
      </c>
      <c r="C175" s="79">
        <f t="shared" si="137"/>
        <v>1017.3080023799999</v>
      </c>
      <c r="D175" s="77">
        <f t="shared" si="138"/>
        <v>6315.93</v>
      </c>
      <c r="E175" s="54">
        <f>IF(K175=1,VLOOKUP(A174,[1]Plan1!$JH$192:$JI$400,2),E174)</f>
        <v>6382.88</v>
      </c>
      <c r="F175" s="56">
        <f t="shared" si="139"/>
        <v>44672</v>
      </c>
      <c r="G175" s="80">
        <f t="shared" si="140"/>
        <v>1.0600180812643467E-2</v>
      </c>
      <c r="H175" s="81">
        <f>IF(DAY(A175)=H$11,VLOOKUP(A175,AF$120:AK$452,4),H174)</f>
        <v>44732</v>
      </c>
      <c r="I175" s="81">
        <f t="shared" si="141"/>
        <v>44732</v>
      </c>
      <c r="J175" s="55">
        <f t="shared" si="136"/>
        <v>31</v>
      </c>
      <c r="K175" s="55">
        <f t="shared" si="142"/>
        <v>12</v>
      </c>
      <c r="L175" s="79">
        <f t="shared" si="143"/>
        <v>1.0040900399999999</v>
      </c>
      <c r="M175" s="82">
        <v>1</v>
      </c>
      <c r="N175" s="82">
        <f t="shared" si="144"/>
        <v>1</v>
      </c>
      <c r="O175" s="79">
        <f t="shared" si="145"/>
        <v>1.0040900399999999</v>
      </c>
      <c r="P175" s="79">
        <f t="shared" si="146"/>
        <v>1021.4688328</v>
      </c>
      <c r="Q175" s="83">
        <f t="shared" si="123"/>
        <v>0</v>
      </c>
      <c r="R175" s="85">
        <f t="shared" si="124"/>
        <v>0</v>
      </c>
      <c r="S175" s="79">
        <f t="shared" si="147"/>
        <v>0</v>
      </c>
      <c r="T175" s="85">
        <f t="shared" si="129"/>
        <v>9.5000000000000001E-2</v>
      </c>
      <c r="U175" s="82">
        <f t="shared" si="125"/>
        <v>1.00293185</v>
      </c>
      <c r="V175" s="79">
        <f t="shared" si="126"/>
        <v>2.9947933899999999</v>
      </c>
      <c r="W175" s="79">
        <f t="shared" si="127"/>
        <v>0</v>
      </c>
      <c r="X175" s="157" t="str">
        <f t="shared" si="130"/>
        <v>A+J=</v>
      </c>
      <c r="Y175" s="81">
        <f t="shared" si="131"/>
        <v>44732</v>
      </c>
      <c r="Z175" s="4"/>
      <c r="AA175" s="12"/>
      <c r="AB175" s="146">
        <f>[2]Plan1!$A297</f>
        <v>45827</v>
      </c>
      <c r="AC175" s="71" t="str">
        <f>[2]Plan1!$C297</f>
        <v>Corpus Christi</v>
      </c>
      <c r="AE175" s="60">
        <f t="shared" si="119"/>
        <v>55</v>
      </c>
      <c r="AF175" s="62">
        <f t="shared" si="120"/>
        <v>46223</v>
      </c>
      <c r="AG175" s="62">
        <f t="shared" si="135"/>
        <v>46220</v>
      </c>
      <c r="AH175" s="62">
        <f t="shared" si="132"/>
        <v>46223</v>
      </c>
      <c r="AI175" s="62">
        <f t="shared" si="133"/>
        <v>46254</v>
      </c>
      <c r="AJ175" s="60">
        <f t="shared" si="134"/>
        <v>31</v>
      </c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6"/>
      <c r="DJ175" s="13"/>
      <c r="DM175" s="10"/>
    </row>
    <row r="176" spans="1:117" ht="12.75" x14ac:dyDescent="0.25">
      <c r="A176" s="78">
        <f t="shared" si="128"/>
        <v>44714</v>
      </c>
      <c r="B176" s="79">
        <f t="shared" si="122"/>
        <v>1025.0621938900001</v>
      </c>
      <c r="C176" s="79">
        <f t="shared" si="137"/>
        <v>1017.3080023799999</v>
      </c>
      <c r="D176" s="77">
        <f t="shared" si="138"/>
        <v>6315.93</v>
      </c>
      <c r="E176" s="54">
        <f>IF(K176=1,VLOOKUP(A175,[1]Plan1!$JH$192:$JI$400,2),E175)</f>
        <v>6382.88</v>
      </c>
      <c r="F176" s="56">
        <f t="shared" si="139"/>
        <v>44672</v>
      </c>
      <c r="G176" s="80">
        <f t="shared" si="140"/>
        <v>1.0600180812643467E-2</v>
      </c>
      <c r="H176" s="81">
        <f>IF(DAY(A176)=H$11,VLOOKUP(A176,AF$120:AK$452,4),H175)</f>
        <v>44732</v>
      </c>
      <c r="I176" s="81">
        <f t="shared" si="141"/>
        <v>44732</v>
      </c>
      <c r="J176" s="55">
        <f t="shared" si="136"/>
        <v>31</v>
      </c>
      <c r="K176" s="55">
        <f t="shared" si="142"/>
        <v>13</v>
      </c>
      <c r="L176" s="79">
        <f t="shared" si="143"/>
        <v>1.00443163</v>
      </c>
      <c r="M176" s="82">
        <v>1</v>
      </c>
      <c r="N176" s="82">
        <f t="shared" si="144"/>
        <v>1</v>
      </c>
      <c r="O176" s="79">
        <f t="shared" si="145"/>
        <v>1.00443163</v>
      </c>
      <c r="P176" s="79">
        <f t="shared" si="146"/>
        <v>1021.81633504</v>
      </c>
      <c r="Q176" s="83">
        <f t="shared" si="123"/>
        <v>0</v>
      </c>
      <c r="R176" s="85">
        <f t="shared" si="124"/>
        <v>0</v>
      </c>
      <c r="S176" s="79">
        <f t="shared" si="147"/>
        <v>0</v>
      </c>
      <c r="T176" s="85">
        <f t="shared" si="129"/>
        <v>9.5000000000000001E-2</v>
      </c>
      <c r="U176" s="82">
        <f t="shared" si="125"/>
        <v>1.0031765580000001</v>
      </c>
      <c r="V176" s="79">
        <f t="shared" si="126"/>
        <v>3.2458588499999999</v>
      </c>
      <c r="W176" s="79">
        <f t="shared" si="127"/>
        <v>0</v>
      </c>
      <c r="X176" s="157" t="str">
        <f t="shared" si="130"/>
        <v>A+J=</v>
      </c>
      <c r="Y176" s="81">
        <f t="shared" si="131"/>
        <v>44732</v>
      </c>
      <c r="Z176" s="4"/>
      <c r="AA176" s="12"/>
      <c r="AB176" s="146">
        <f>[2]Plan1!$A298</f>
        <v>45907</v>
      </c>
      <c r="AC176" s="71" t="str">
        <f>[2]Plan1!$C298</f>
        <v>Independência do Brasil</v>
      </c>
      <c r="AE176" s="60">
        <f t="shared" si="119"/>
        <v>56</v>
      </c>
      <c r="AF176" s="62">
        <f t="shared" si="120"/>
        <v>46254</v>
      </c>
      <c r="AG176" s="62">
        <f t="shared" si="135"/>
        <v>46253</v>
      </c>
      <c r="AH176" s="62">
        <f t="shared" si="132"/>
        <v>46254</v>
      </c>
      <c r="AI176" s="62">
        <f t="shared" si="133"/>
        <v>46285</v>
      </c>
      <c r="AJ176" s="60">
        <f t="shared" si="134"/>
        <v>31</v>
      </c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6"/>
      <c r="DJ176" s="13"/>
      <c r="DM176" s="10"/>
    </row>
    <row r="177" spans="1:117" ht="12.75" x14ac:dyDescent="0.25">
      <c r="A177" s="78">
        <f t="shared" si="128"/>
        <v>44715</v>
      </c>
      <c r="B177" s="79">
        <f t="shared" si="122"/>
        <v>1025.6611154899999</v>
      </c>
      <c r="C177" s="79">
        <f t="shared" si="137"/>
        <v>1017.3080023799999</v>
      </c>
      <c r="D177" s="77">
        <f t="shared" si="138"/>
        <v>6315.93</v>
      </c>
      <c r="E177" s="54">
        <f>IF(K177=1,VLOOKUP(A176,[1]Plan1!$JH$192:$JI$400,2),E176)</f>
        <v>6382.88</v>
      </c>
      <c r="F177" s="56">
        <f t="shared" si="139"/>
        <v>44672</v>
      </c>
      <c r="G177" s="80">
        <f t="shared" si="140"/>
        <v>1.0600180812643467E-2</v>
      </c>
      <c r="H177" s="81">
        <f>IF(DAY(A177)=H$11,VLOOKUP(A177,AF$120:AK$452,4),H176)</f>
        <v>44732</v>
      </c>
      <c r="I177" s="81">
        <f t="shared" si="141"/>
        <v>44732</v>
      </c>
      <c r="J177" s="55">
        <f t="shared" si="136"/>
        <v>31</v>
      </c>
      <c r="K177" s="55">
        <f t="shared" si="142"/>
        <v>14</v>
      </c>
      <c r="L177" s="79">
        <f t="shared" si="143"/>
        <v>1.0047733400000001</v>
      </c>
      <c r="M177" s="82">
        <v>1</v>
      </c>
      <c r="N177" s="82">
        <f t="shared" si="144"/>
        <v>1</v>
      </c>
      <c r="O177" s="79">
        <f t="shared" si="145"/>
        <v>1.0047733400000001</v>
      </c>
      <c r="P177" s="79">
        <f t="shared" si="146"/>
        <v>1022.16395936</v>
      </c>
      <c r="Q177" s="83">
        <f t="shared" si="123"/>
        <v>0</v>
      </c>
      <c r="R177" s="85">
        <f t="shared" si="124"/>
        <v>0</v>
      </c>
      <c r="S177" s="79">
        <f t="shared" si="147"/>
        <v>0</v>
      </c>
      <c r="T177" s="85">
        <f t="shared" si="129"/>
        <v>9.5000000000000001E-2</v>
      </c>
      <c r="U177" s="82">
        <f t="shared" si="125"/>
        <v>1.003421326</v>
      </c>
      <c r="V177" s="79">
        <f t="shared" si="126"/>
        <v>3.49715613</v>
      </c>
      <c r="W177" s="79">
        <f t="shared" si="127"/>
        <v>0</v>
      </c>
      <c r="X177" s="157" t="str">
        <f t="shared" si="130"/>
        <v>A+J=</v>
      </c>
      <c r="Y177" s="81">
        <f t="shared" si="131"/>
        <v>44732</v>
      </c>
      <c r="Z177" s="4"/>
      <c r="AA177" s="12"/>
      <c r="AB177" s="146">
        <f>[2]Plan1!$A299</f>
        <v>45942</v>
      </c>
      <c r="AC177" s="71" t="str">
        <f>[2]Plan1!$C299</f>
        <v>Nossa Sr.a Aparecida - Padroeira do Brasil</v>
      </c>
      <c r="AE177" s="60">
        <f t="shared" si="119"/>
        <v>57</v>
      </c>
      <c r="AF177" s="62">
        <f t="shared" si="120"/>
        <v>46285</v>
      </c>
      <c r="AG177" s="62">
        <f t="shared" si="135"/>
        <v>46283</v>
      </c>
      <c r="AH177" s="62">
        <f t="shared" si="132"/>
        <v>46286</v>
      </c>
      <c r="AI177" s="62">
        <f t="shared" si="133"/>
        <v>46315</v>
      </c>
      <c r="AJ177" s="60">
        <f t="shared" si="134"/>
        <v>30</v>
      </c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6"/>
      <c r="DJ177" s="13"/>
      <c r="DM177" s="10"/>
    </row>
    <row r="178" spans="1:117" ht="12.75" x14ac:dyDescent="0.25">
      <c r="A178" s="78">
        <f t="shared" si="128"/>
        <v>44716</v>
      </c>
      <c r="B178" s="79">
        <f t="shared" si="122"/>
        <v>1026.26038092</v>
      </c>
      <c r="C178" s="79">
        <f t="shared" si="137"/>
        <v>1017.3080023799999</v>
      </c>
      <c r="D178" s="77">
        <f t="shared" si="138"/>
        <v>6315.93</v>
      </c>
      <c r="E178" s="54">
        <f>IF(K178=1,VLOOKUP(A177,[1]Plan1!$JH$192:$JI$400,2),E177)</f>
        <v>6382.88</v>
      </c>
      <c r="F178" s="56">
        <f t="shared" si="139"/>
        <v>44672</v>
      </c>
      <c r="G178" s="80">
        <f t="shared" si="140"/>
        <v>1.0600180812643467E-2</v>
      </c>
      <c r="H178" s="81">
        <f>IF(DAY(A178)=H$11,VLOOKUP(A178,AF$120:AK$452,4),H177)</f>
        <v>44732</v>
      </c>
      <c r="I178" s="81">
        <f t="shared" si="141"/>
        <v>44732</v>
      </c>
      <c r="J178" s="55">
        <f t="shared" si="136"/>
        <v>31</v>
      </c>
      <c r="K178" s="55">
        <f t="shared" si="142"/>
        <v>15</v>
      </c>
      <c r="L178" s="79">
        <f t="shared" si="143"/>
        <v>1.0051151599999999</v>
      </c>
      <c r="M178" s="82">
        <v>1</v>
      </c>
      <c r="N178" s="82">
        <f t="shared" si="144"/>
        <v>1</v>
      </c>
      <c r="O178" s="79">
        <f t="shared" si="145"/>
        <v>1.0051151599999999</v>
      </c>
      <c r="P178" s="79">
        <f t="shared" si="146"/>
        <v>1022.51169558</v>
      </c>
      <c r="Q178" s="83">
        <f t="shared" si="123"/>
        <v>0</v>
      </c>
      <c r="R178" s="85">
        <f t="shared" si="124"/>
        <v>0</v>
      </c>
      <c r="S178" s="79">
        <f t="shared" si="147"/>
        <v>0</v>
      </c>
      <c r="T178" s="85">
        <f t="shared" si="129"/>
        <v>9.5000000000000001E-2</v>
      </c>
      <c r="U178" s="82">
        <f t="shared" si="125"/>
        <v>1.003666154</v>
      </c>
      <c r="V178" s="79">
        <f t="shared" si="126"/>
        <v>3.7486853400000002</v>
      </c>
      <c r="W178" s="79">
        <f t="shared" si="127"/>
        <v>0</v>
      </c>
      <c r="X178" s="157" t="str">
        <f t="shared" si="130"/>
        <v>A+J=</v>
      </c>
      <c r="Y178" s="81">
        <f t="shared" si="131"/>
        <v>44732</v>
      </c>
      <c r="Z178" s="4"/>
      <c r="AA178" s="12"/>
      <c r="AB178" s="146">
        <f>[2]Plan1!$A300</f>
        <v>45963</v>
      </c>
      <c r="AC178" s="71" t="str">
        <f>[2]Plan1!$C300</f>
        <v>Finados</v>
      </c>
      <c r="AE178" s="60">
        <f t="shared" si="119"/>
        <v>58</v>
      </c>
      <c r="AF178" s="62">
        <f t="shared" si="120"/>
        <v>46315</v>
      </c>
      <c r="AG178" s="62">
        <f t="shared" si="135"/>
        <v>46314</v>
      </c>
      <c r="AH178" s="62">
        <f t="shared" si="132"/>
        <v>46315</v>
      </c>
      <c r="AI178" s="62">
        <f t="shared" si="133"/>
        <v>46346</v>
      </c>
      <c r="AJ178" s="60">
        <f t="shared" si="134"/>
        <v>31</v>
      </c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6"/>
      <c r="DJ178" s="13"/>
      <c r="DM178" s="10"/>
    </row>
    <row r="179" spans="1:117" ht="12.75" x14ac:dyDescent="0.25">
      <c r="A179" s="78">
        <f t="shared" si="128"/>
        <v>44717</v>
      </c>
      <c r="B179" s="79">
        <f t="shared" si="122"/>
        <v>1026.8600005400001</v>
      </c>
      <c r="C179" s="79">
        <f t="shared" si="137"/>
        <v>1017.3080023799999</v>
      </c>
      <c r="D179" s="77">
        <f t="shared" si="138"/>
        <v>6315.93</v>
      </c>
      <c r="E179" s="54">
        <f>IF(K179=1,VLOOKUP(A178,[1]Plan1!$JH$192:$JI$400,2),E178)</f>
        <v>6382.88</v>
      </c>
      <c r="F179" s="56">
        <f t="shared" si="139"/>
        <v>44672</v>
      </c>
      <c r="G179" s="80">
        <f t="shared" si="140"/>
        <v>1.0600180812643467E-2</v>
      </c>
      <c r="H179" s="81">
        <f>IF(DAY(A179)=H$11,VLOOKUP(A179,AF$120:AK$452,4),H178)</f>
        <v>44732</v>
      </c>
      <c r="I179" s="81">
        <f t="shared" si="141"/>
        <v>44732</v>
      </c>
      <c r="J179" s="55">
        <f t="shared" si="136"/>
        <v>31</v>
      </c>
      <c r="K179" s="55">
        <f t="shared" si="142"/>
        <v>16</v>
      </c>
      <c r="L179" s="79">
        <f t="shared" si="143"/>
        <v>1.0054571000000001</v>
      </c>
      <c r="M179" s="82">
        <v>1</v>
      </c>
      <c r="N179" s="82">
        <f t="shared" si="144"/>
        <v>1</v>
      </c>
      <c r="O179" s="79">
        <f t="shared" si="145"/>
        <v>1.0054571000000001</v>
      </c>
      <c r="P179" s="79">
        <f t="shared" si="146"/>
        <v>1022.85955387</v>
      </c>
      <c r="Q179" s="83">
        <f t="shared" si="123"/>
        <v>0</v>
      </c>
      <c r="R179" s="85">
        <f t="shared" si="124"/>
        <v>0</v>
      </c>
      <c r="S179" s="79">
        <f t="shared" si="147"/>
        <v>0</v>
      </c>
      <c r="T179" s="85">
        <f t="shared" si="129"/>
        <v>9.5000000000000001E-2</v>
      </c>
      <c r="U179" s="82">
        <f t="shared" si="125"/>
        <v>1.0039110419999999</v>
      </c>
      <c r="V179" s="79">
        <f t="shared" si="126"/>
        <v>4.0004466699999996</v>
      </c>
      <c r="W179" s="79">
        <f t="shared" si="127"/>
        <v>0</v>
      </c>
      <c r="X179" s="157" t="str">
        <f t="shared" si="130"/>
        <v>A+J=</v>
      </c>
      <c r="Y179" s="81">
        <f t="shared" si="131"/>
        <v>44732</v>
      </c>
      <c r="Z179" s="4"/>
      <c r="AA179" s="12"/>
      <c r="AB179" s="146">
        <f>[2]Plan1!$A301</f>
        <v>45976</v>
      </c>
      <c r="AC179" s="71" t="str">
        <f>[2]Plan1!$C301</f>
        <v>Proclamação da República</v>
      </c>
      <c r="AE179" s="60">
        <f t="shared" si="119"/>
        <v>59</v>
      </c>
      <c r="AF179" s="62">
        <f t="shared" si="120"/>
        <v>46346</v>
      </c>
      <c r="AG179" s="62">
        <f t="shared" ref="AG179:AG199" si="148">WORKDAY(AF179,-1,AB$120:AB$504)</f>
        <v>46345</v>
      </c>
      <c r="AH179" s="62">
        <f t="shared" ref="AH179:AH199" si="149">WORKDAY(AG179,1,AB$120:AB$504)</f>
        <v>46349</v>
      </c>
      <c r="AI179" s="62">
        <f t="shared" ref="AI179:AI199" si="150">+AF180</f>
        <v>46376</v>
      </c>
      <c r="AJ179" s="60">
        <f t="shared" ref="AJ179:AJ199" si="151">AI179-AF179</f>
        <v>30</v>
      </c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6"/>
      <c r="DJ179" s="13"/>
    </row>
    <row r="180" spans="1:117" ht="12.75" x14ac:dyDescent="0.25">
      <c r="A180" s="78">
        <f t="shared" si="128"/>
        <v>44718</v>
      </c>
      <c r="B180" s="79">
        <f t="shared" si="122"/>
        <v>1027.4599632899999</v>
      </c>
      <c r="C180" s="79">
        <f t="shared" si="137"/>
        <v>1017.3080023799999</v>
      </c>
      <c r="D180" s="77">
        <f t="shared" si="138"/>
        <v>6315.93</v>
      </c>
      <c r="E180" s="54">
        <f>IF(K180=1,VLOOKUP(A179,[1]Plan1!$JH$192:$JI$400,2),E179)</f>
        <v>6382.88</v>
      </c>
      <c r="F180" s="56">
        <f t="shared" si="139"/>
        <v>44672</v>
      </c>
      <c r="G180" s="80">
        <f t="shared" si="140"/>
        <v>1.0600180812643467E-2</v>
      </c>
      <c r="H180" s="81">
        <f>IF(DAY(A180)=H$11,VLOOKUP(A180,AF$120:AK$452,4),H179)</f>
        <v>44732</v>
      </c>
      <c r="I180" s="81">
        <f t="shared" si="141"/>
        <v>44732</v>
      </c>
      <c r="J180" s="55">
        <f t="shared" si="136"/>
        <v>31</v>
      </c>
      <c r="K180" s="55">
        <f t="shared" si="142"/>
        <v>17</v>
      </c>
      <c r="L180" s="79">
        <f t="shared" si="143"/>
        <v>1.0057991500000001</v>
      </c>
      <c r="M180" s="82">
        <v>1</v>
      </c>
      <c r="N180" s="82">
        <f t="shared" si="144"/>
        <v>1</v>
      </c>
      <c r="O180" s="79">
        <f t="shared" si="145"/>
        <v>1.0057991500000001</v>
      </c>
      <c r="P180" s="79">
        <f t="shared" si="146"/>
        <v>1023.20752408</v>
      </c>
      <c r="Q180" s="83">
        <f t="shared" si="123"/>
        <v>0</v>
      </c>
      <c r="R180" s="85">
        <f t="shared" si="124"/>
        <v>0</v>
      </c>
      <c r="S180" s="79">
        <f t="shared" si="147"/>
        <v>0</v>
      </c>
      <c r="T180" s="85">
        <f t="shared" si="129"/>
        <v>9.5000000000000001E-2</v>
      </c>
      <c r="U180" s="82">
        <f t="shared" si="125"/>
        <v>1.004155989</v>
      </c>
      <c r="V180" s="79">
        <f t="shared" si="126"/>
        <v>4.2524392100000004</v>
      </c>
      <c r="W180" s="79">
        <f t="shared" si="127"/>
        <v>0</v>
      </c>
      <c r="X180" s="157" t="str">
        <f t="shared" si="130"/>
        <v>A+J=</v>
      </c>
      <c r="Y180" s="81">
        <f t="shared" si="131"/>
        <v>44732</v>
      </c>
      <c r="Z180" s="4"/>
      <c r="AA180" s="12"/>
      <c r="AB180" s="146">
        <f>[2]Plan1!$A302</f>
        <v>45981</v>
      </c>
      <c r="AC180" s="71" t="str">
        <f>[2]Plan1!$C302</f>
        <v>Dia Nacional de Zumbi e da Consciência Negra</v>
      </c>
      <c r="AE180" s="60">
        <f t="shared" si="119"/>
        <v>60</v>
      </c>
      <c r="AF180" s="62">
        <f t="shared" si="120"/>
        <v>46376</v>
      </c>
      <c r="AG180" s="62">
        <f t="shared" si="148"/>
        <v>46374</v>
      </c>
      <c r="AH180" s="62">
        <f t="shared" si="149"/>
        <v>46377</v>
      </c>
      <c r="AI180" s="62">
        <f t="shared" si="150"/>
        <v>46407</v>
      </c>
      <c r="AJ180" s="60">
        <f t="shared" si="151"/>
        <v>31</v>
      </c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6"/>
      <c r="DJ180" s="13"/>
    </row>
    <row r="181" spans="1:117" ht="12.75" x14ac:dyDescent="0.25">
      <c r="A181" s="78">
        <f t="shared" si="128"/>
        <v>44719</v>
      </c>
      <c r="B181" s="79">
        <f t="shared" si="122"/>
        <v>1028.06029074</v>
      </c>
      <c r="C181" s="79">
        <f t="shared" si="137"/>
        <v>1017.3080023799999</v>
      </c>
      <c r="D181" s="77">
        <f t="shared" si="138"/>
        <v>6315.93</v>
      </c>
      <c r="E181" s="54">
        <f>IF(K181=1,VLOOKUP(A180,[1]Plan1!$JH$192:$JI$400,2),E180)</f>
        <v>6382.88</v>
      </c>
      <c r="F181" s="56">
        <f t="shared" si="139"/>
        <v>44672</v>
      </c>
      <c r="G181" s="80">
        <f t="shared" si="140"/>
        <v>1.0600180812643467E-2</v>
      </c>
      <c r="H181" s="81">
        <f>IF(DAY(A181)=H$11,VLOOKUP(A181,AF$120:AK$452,4),H180)</f>
        <v>44732</v>
      </c>
      <c r="I181" s="81">
        <f t="shared" si="141"/>
        <v>44732</v>
      </c>
      <c r="J181" s="55">
        <f t="shared" si="136"/>
        <v>31</v>
      </c>
      <c r="K181" s="55">
        <f t="shared" si="142"/>
        <v>18</v>
      </c>
      <c r="L181" s="79">
        <f t="shared" si="143"/>
        <v>1.0061413299999999</v>
      </c>
      <c r="M181" s="82">
        <v>1</v>
      </c>
      <c r="N181" s="82">
        <f t="shared" si="144"/>
        <v>1</v>
      </c>
      <c r="O181" s="79">
        <f t="shared" si="145"/>
        <v>1.0061413299999999</v>
      </c>
      <c r="P181" s="79">
        <f t="shared" si="146"/>
        <v>1023.55562653</v>
      </c>
      <c r="Q181" s="83">
        <f t="shared" si="123"/>
        <v>0</v>
      </c>
      <c r="R181" s="85">
        <f t="shared" si="124"/>
        <v>0</v>
      </c>
      <c r="S181" s="79">
        <f t="shared" si="147"/>
        <v>0</v>
      </c>
      <c r="T181" s="85">
        <f t="shared" si="129"/>
        <v>9.5000000000000001E-2</v>
      </c>
      <c r="U181" s="82">
        <f t="shared" si="125"/>
        <v>1.004400996</v>
      </c>
      <c r="V181" s="79">
        <f t="shared" si="126"/>
        <v>4.5046642099999996</v>
      </c>
      <c r="W181" s="79">
        <f t="shared" si="127"/>
        <v>0</v>
      </c>
      <c r="X181" s="157" t="str">
        <f t="shared" si="130"/>
        <v>A+J=</v>
      </c>
      <c r="Y181" s="81">
        <f t="shared" si="131"/>
        <v>44732</v>
      </c>
      <c r="Z181" s="4"/>
      <c r="AA181" s="12"/>
      <c r="AB181" s="146">
        <f>[2]Plan1!$A303</f>
        <v>46016</v>
      </c>
      <c r="AC181" s="71" t="str">
        <f>[2]Plan1!$C303</f>
        <v>Natal</v>
      </c>
      <c r="AE181" s="60">
        <f t="shared" si="119"/>
        <v>61</v>
      </c>
      <c r="AF181" s="62">
        <f t="shared" si="120"/>
        <v>46407</v>
      </c>
      <c r="AG181" s="62">
        <f t="shared" si="148"/>
        <v>46406</v>
      </c>
      <c r="AH181" s="62">
        <f t="shared" si="149"/>
        <v>46407</v>
      </c>
      <c r="AI181" s="62">
        <f t="shared" si="150"/>
        <v>46438</v>
      </c>
      <c r="AJ181" s="60">
        <f t="shared" si="151"/>
        <v>31</v>
      </c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6"/>
      <c r="DJ181" s="13"/>
    </row>
    <row r="182" spans="1:117" ht="12.75" x14ac:dyDescent="0.25">
      <c r="A182" s="78">
        <f t="shared" si="128"/>
        <v>44720</v>
      </c>
      <c r="B182" s="79">
        <f t="shared" si="122"/>
        <v>1028.66096264</v>
      </c>
      <c r="C182" s="79">
        <f t="shared" si="137"/>
        <v>1017.3080023799999</v>
      </c>
      <c r="D182" s="77">
        <f t="shared" si="138"/>
        <v>6315.93</v>
      </c>
      <c r="E182" s="54">
        <f>IF(K182=1,VLOOKUP(A181,[1]Plan1!$JH$192:$JI$400,2),E181)</f>
        <v>6382.88</v>
      </c>
      <c r="F182" s="56">
        <f t="shared" si="139"/>
        <v>44672</v>
      </c>
      <c r="G182" s="80">
        <f t="shared" si="140"/>
        <v>1.0600180812643467E-2</v>
      </c>
      <c r="H182" s="81">
        <f>IF(DAY(A182)=H$11,VLOOKUP(A182,AF$120:AK$452,4),H181)</f>
        <v>44732</v>
      </c>
      <c r="I182" s="81">
        <f t="shared" si="141"/>
        <v>44732</v>
      </c>
      <c r="J182" s="55">
        <f t="shared" si="136"/>
        <v>31</v>
      </c>
      <c r="K182" s="55">
        <f t="shared" si="142"/>
        <v>19</v>
      </c>
      <c r="L182" s="79">
        <f t="shared" si="143"/>
        <v>1.00648362</v>
      </c>
      <c r="M182" s="82">
        <v>1</v>
      </c>
      <c r="N182" s="82">
        <f t="shared" si="144"/>
        <v>1</v>
      </c>
      <c r="O182" s="79">
        <f t="shared" si="145"/>
        <v>1.00648362</v>
      </c>
      <c r="P182" s="79">
        <f t="shared" si="146"/>
        <v>1023.90384089</v>
      </c>
      <c r="Q182" s="83">
        <f t="shared" si="123"/>
        <v>0</v>
      </c>
      <c r="R182" s="85">
        <f t="shared" si="124"/>
        <v>0</v>
      </c>
      <c r="S182" s="79">
        <f t="shared" si="147"/>
        <v>0</v>
      </c>
      <c r="T182" s="85">
        <f t="shared" si="129"/>
        <v>9.5000000000000001E-2</v>
      </c>
      <c r="U182" s="82">
        <f t="shared" si="125"/>
        <v>1.004646063</v>
      </c>
      <c r="V182" s="79">
        <f t="shared" si="126"/>
        <v>4.7571217499999996</v>
      </c>
      <c r="W182" s="79">
        <f t="shared" si="127"/>
        <v>0</v>
      </c>
      <c r="X182" s="157" t="str">
        <f t="shared" si="130"/>
        <v>A+J=</v>
      </c>
      <c r="Y182" s="81">
        <f t="shared" si="131"/>
        <v>44732</v>
      </c>
      <c r="Z182" s="4"/>
      <c r="AA182" s="12"/>
      <c r="AB182" s="146">
        <f>[2]Plan1!$A304</f>
        <v>46023</v>
      </c>
      <c r="AC182" s="71" t="str">
        <f>[2]Plan1!$C304</f>
        <v>Confraternização Universal</v>
      </c>
      <c r="AE182" s="60">
        <f t="shared" si="119"/>
        <v>62</v>
      </c>
      <c r="AF182" s="62">
        <f t="shared" si="120"/>
        <v>46438</v>
      </c>
      <c r="AG182" s="62">
        <f t="shared" si="148"/>
        <v>46437</v>
      </c>
      <c r="AH182" s="62">
        <f t="shared" si="149"/>
        <v>46440</v>
      </c>
      <c r="AI182" s="62">
        <f t="shared" si="150"/>
        <v>46466</v>
      </c>
      <c r="AJ182" s="60">
        <f t="shared" si="151"/>
        <v>28</v>
      </c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6"/>
      <c r="DJ182" s="13"/>
    </row>
    <row r="183" spans="1:117" ht="12.75" x14ac:dyDescent="0.25">
      <c r="A183" s="78">
        <f t="shared" si="128"/>
        <v>44721</v>
      </c>
      <c r="B183" s="79">
        <f t="shared" si="122"/>
        <v>1029.2619791000002</v>
      </c>
      <c r="C183" s="79">
        <f t="shared" si="137"/>
        <v>1017.3080023799999</v>
      </c>
      <c r="D183" s="77">
        <f t="shared" si="138"/>
        <v>6315.93</v>
      </c>
      <c r="E183" s="54">
        <f>IF(K183=1,VLOOKUP(A182,[1]Plan1!$JH$192:$JI$400,2),E182)</f>
        <v>6382.88</v>
      </c>
      <c r="F183" s="56">
        <f t="shared" si="139"/>
        <v>44672</v>
      </c>
      <c r="G183" s="80">
        <f t="shared" si="140"/>
        <v>1.0600180812643467E-2</v>
      </c>
      <c r="H183" s="81">
        <f>IF(DAY(A183)=H$11,VLOOKUP(A183,AF$120:AK$452,4),H182)</f>
        <v>44732</v>
      </c>
      <c r="I183" s="81">
        <f t="shared" si="141"/>
        <v>44732</v>
      </c>
      <c r="J183" s="55">
        <f t="shared" si="136"/>
        <v>31</v>
      </c>
      <c r="K183" s="55">
        <f t="shared" si="142"/>
        <v>20</v>
      </c>
      <c r="L183" s="79">
        <f t="shared" si="143"/>
        <v>1.0068260200000001</v>
      </c>
      <c r="M183" s="82">
        <v>1</v>
      </c>
      <c r="N183" s="82">
        <f t="shared" si="144"/>
        <v>1</v>
      </c>
      <c r="O183" s="79">
        <f t="shared" si="145"/>
        <v>1.0068260200000001</v>
      </c>
      <c r="P183" s="79">
        <f t="shared" si="146"/>
        <v>1024.2521671500001</v>
      </c>
      <c r="Q183" s="83">
        <f t="shared" si="123"/>
        <v>0</v>
      </c>
      <c r="R183" s="85">
        <f t="shared" si="124"/>
        <v>0</v>
      </c>
      <c r="S183" s="79">
        <f t="shared" si="147"/>
        <v>0</v>
      </c>
      <c r="T183" s="85">
        <f t="shared" si="129"/>
        <v>9.5000000000000001E-2</v>
      </c>
      <c r="U183" s="82">
        <f t="shared" si="125"/>
        <v>1.0048911899999999</v>
      </c>
      <c r="V183" s="79">
        <f t="shared" si="126"/>
        <v>5.0098119499999996</v>
      </c>
      <c r="W183" s="79">
        <f t="shared" si="127"/>
        <v>0</v>
      </c>
      <c r="X183" s="157" t="str">
        <f t="shared" si="130"/>
        <v>A+J=</v>
      </c>
      <c r="Y183" s="81">
        <f t="shared" si="131"/>
        <v>44732</v>
      </c>
      <c r="Z183" s="4"/>
      <c r="AA183" s="12"/>
      <c r="AB183" s="146">
        <f>[2]Plan1!$A305</f>
        <v>46069</v>
      </c>
      <c r="AC183" s="71" t="str">
        <f>[2]Plan1!$C305</f>
        <v>Carnaval</v>
      </c>
      <c r="AE183" s="60">
        <f t="shared" si="119"/>
        <v>63</v>
      </c>
      <c r="AF183" s="62">
        <f t="shared" si="120"/>
        <v>46466</v>
      </c>
      <c r="AG183" s="62">
        <f t="shared" si="148"/>
        <v>46465</v>
      </c>
      <c r="AH183" s="62">
        <f t="shared" si="149"/>
        <v>46468</v>
      </c>
      <c r="AI183" s="62">
        <f t="shared" si="150"/>
        <v>46497</v>
      </c>
      <c r="AJ183" s="60">
        <f t="shared" si="151"/>
        <v>31</v>
      </c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6"/>
      <c r="DJ183" s="13"/>
    </row>
    <row r="184" spans="1:117" ht="12.75" x14ac:dyDescent="0.25">
      <c r="A184" s="78">
        <f t="shared" si="128"/>
        <v>44722</v>
      </c>
      <c r="B184" s="79">
        <f t="shared" si="122"/>
        <v>1029.86334949</v>
      </c>
      <c r="C184" s="79">
        <f t="shared" si="137"/>
        <v>1017.3080023799999</v>
      </c>
      <c r="D184" s="77">
        <f t="shared" si="138"/>
        <v>6315.93</v>
      </c>
      <c r="E184" s="54">
        <f>IF(K184=1,VLOOKUP(A183,[1]Plan1!$JH$192:$JI$400,2),E183)</f>
        <v>6382.88</v>
      </c>
      <c r="F184" s="56">
        <f t="shared" si="139"/>
        <v>44672</v>
      </c>
      <c r="G184" s="80">
        <f t="shared" si="140"/>
        <v>1.0600180812643467E-2</v>
      </c>
      <c r="H184" s="81">
        <f>IF(DAY(A184)=H$11,VLOOKUP(A184,AF$120:AK$452,4),H183)</f>
        <v>44732</v>
      </c>
      <c r="I184" s="81">
        <f t="shared" si="141"/>
        <v>44732</v>
      </c>
      <c r="J184" s="55">
        <f t="shared" si="136"/>
        <v>31</v>
      </c>
      <c r="K184" s="55">
        <f t="shared" si="142"/>
        <v>21</v>
      </c>
      <c r="L184" s="79">
        <f t="shared" si="143"/>
        <v>1.0071685399999999</v>
      </c>
      <c r="M184" s="82">
        <v>1</v>
      </c>
      <c r="N184" s="82">
        <f t="shared" si="144"/>
        <v>1</v>
      </c>
      <c r="O184" s="79">
        <f t="shared" si="145"/>
        <v>1.0071685399999999</v>
      </c>
      <c r="P184" s="79">
        <f t="shared" si="146"/>
        <v>1024.60061548</v>
      </c>
      <c r="Q184" s="83">
        <f t="shared" si="123"/>
        <v>0</v>
      </c>
      <c r="R184" s="85">
        <f t="shared" si="124"/>
        <v>0</v>
      </c>
      <c r="S184" s="79">
        <f t="shared" si="147"/>
        <v>0</v>
      </c>
      <c r="T184" s="85">
        <f t="shared" si="129"/>
        <v>9.5000000000000001E-2</v>
      </c>
      <c r="U184" s="82">
        <f t="shared" si="125"/>
        <v>1.0051363760000001</v>
      </c>
      <c r="V184" s="79">
        <f t="shared" si="126"/>
        <v>5.26273401</v>
      </c>
      <c r="W184" s="79">
        <f t="shared" si="127"/>
        <v>0</v>
      </c>
      <c r="X184" s="157" t="str">
        <f t="shared" si="130"/>
        <v>A+J=</v>
      </c>
      <c r="Y184" s="81">
        <f t="shared" si="131"/>
        <v>44732</v>
      </c>
      <c r="Z184" s="4"/>
      <c r="AA184" s="12"/>
      <c r="AB184" s="146">
        <f>[2]Plan1!$A306</f>
        <v>46070</v>
      </c>
      <c r="AC184" s="71" t="str">
        <f>[2]Plan1!$C306</f>
        <v>Carnaval</v>
      </c>
      <c r="AE184" s="60">
        <f t="shared" si="119"/>
        <v>64</v>
      </c>
      <c r="AF184" s="62">
        <f t="shared" si="120"/>
        <v>46497</v>
      </c>
      <c r="AG184" s="62">
        <f t="shared" si="148"/>
        <v>46496</v>
      </c>
      <c r="AH184" s="62">
        <f t="shared" si="149"/>
        <v>46497</v>
      </c>
      <c r="AI184" s="62">
        <f t="shared" si="150"/>
        <v>46527</v>
      </c>
      <c r="AJ184" s="60">
        <f t="shared" si="151"/>
        <v>30</v>
      </c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6"/>
      <c r="DJ184" s="13"/>
    </row>
    <row r="185" spans="1:117" ht="12.75" x14ac:dyDescent="0.25">
      <c r="A185" s="78">
        <f t="shared" si="128"/>
        <v>44723</v>
      </c>
      <c r="B185" s="79">
        <f t="shared" si="122"/>
        <v>1030.4650760100001</v>
      </c>
      <c r="C185" s="79">
        <f t="shared" si="137"/>
        <v>1017.3080023799999</v>
      </c>
      <c r="D185" s="77">
        <f t="shared" si="138"/>
        <v>6315.93</v>
      </c>
      <c r="E185" s="54">
        <f>IF(K185=1,VLOOKUP(A184,[1]Plan1!$JH$192:$JI$400,2),E184)</f>
        <v>6382.88</v>
      </c>
      <c r="F185" s="56">
        <f t="shared" si="139"/>
        <v>44672</v>
      </c>
      <c r="G185" s="80">
        <f t="shared" si="140"/>
        <v>1.0600180812643467E-2</v>
      </c>
      <c r="H185" s="81">
        <f>IF(DAY(A185)=H$11,VLOOKUP(A185,AF$120:AK$452,4),H184)</f>
        <v>44732</v>
      </c>
      <c r="I185" s="81">
        <f t="shared" si="141"/>
        <v>44732</v>
      </c>
      <c r="J185" s="55">
        <f t="shared" si="136"/>
        <v>31</v>
      </c>
      <c r="K185" s="55">
        <f t="shared" si="142"/>
        <v>22</v>
      </c>
      <c r="L185" s="79">
        <f t="shared" si="143"/>
        <v>1.0075111800000001</v>
      </c>
      <c r="M185" s="82">
        <v>1</v>
      </c>
      <c r="N185" s="82">
        <f t="shared" si="144"/>
        <v>1</v>
      </c>
      <c r="O185" s="79">
        <f t="shared" si="145"/>
        <v>1.0075111800000001</v>
      </c>
      <c r="P185" s="79">
        <f t="shared" si="146"/>
        <v>1024.9491859</v>
      </c>
      <c r="Q185" s="83">
        <f t="shared" si="123"/>
        <v>0</v>
      </c>
      <c r="R185" s="85">
        <f t="shared" si="124"/>
        <v>0</v>
      </c>
      <c r="S185" s="79">
        <f t="shared" si="147"/>
        <v>0</v>
      </c>
      <c r="T185" s="85">
        <f t="shared" si="129"/>
        <v>9.5000000000000001E-2</v>
      </c>
      <c r="U185" s="82">
        <f t="shared" si="125"/>
        <v>1.0053816229999999</v>
      </c>
      <c r="V185" s="79">
        <f t="shared" si="126"/>
        <v>5.51589011</v>
      </c>
      <c r="W185" s="79">
        <f t="shared" si="127"/>
        <v>0</v>
      </c>
      <c r="X185" s="157" t="str">
        <f t="shared" si="130"/>
        <v>A+J=</v>
      </c>
      <c r="Y185" s="81">
        <f t="shared" si="131"/>
        <v>44732</v>
      </c>
      <c r="Z185" s="4"/>
      <c r="AA185" s="12"/>
      <c r="AB185" s="146">
        <f>[2]Plan1!$A307</f>
        <v>46115</v>
      </c>
      <c r="AC185" s="71" t="str">
        <f>[2]Plan1!$C307</f>
        <v>Paixão de Cristo</v>
      </c>
      <c r="AE185" s="60">
        <f t="shared" si="119"/>
        <v>65</v>
      </c>
      <c r="AF185" s="62">
        <f t="shared" si="120"/>
        <v>46527</v>
      </c>
      <c r="AG185" s="62">
        <f t="shared" si="148"/>
        <v>46526</v>
      </c>
      <c r="AH185" s="62">
        <f t="shared" si="149"/>
        <v>46527</v>
      </c>
      <c r="AI185" s="62">
        <f t="shared" si="150"/>
        <v>46558</v>
      </c>
      <c r="AJ185" s="60">
        <f t="shared" si="151"/>
        <v>31</v>
      </c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6"/>
      <c r="DJ185" s="13"/>
    </row>
    <row r="186" spans="1:117" ht="12.75" x14ac:dyDescent="0.25">
      <c r="A186" s="78">
        <f t="shared" si="128"/>
        <v>44724</v>
      </c>
      <c r="B186" s="79">
        <f t="shared" si="122"/>
        <v>1031.0671567500001</v>
      </c>
      <c r="C186" s="79">
        <f t="shared" si="137"/>
        <v>1017.3080023799999</v>
      </c>
      <c r="D186" s="77">
        <f t="shared" si="138"/>
        <v>6315.93</v>
      </c>
      <c r="E186" s="54">
        <f>IF(K186=1,VLOOKUP(A185,[1]Plan1!$JH$192:$JI$400,2),E185)</f>
        <v>6382.88</v>
      </c>
      <c r="F186" s="56">
        <f t="shared" si="139"/>
        <v>44672</v>
      </c>
      <c r="G186" s="80">
        <f t="shared" si="140"/>
        <v>1.0600180812643467E-2</v>
      </c>
      <c r="H186" s="81">
        <f>IF(DAY(A186)=H$11,VLOOKUP(A186,AF$120:AK$452,4),H185)</f>
        <v>44732</v>
      </c>
      <c r="I186" s="81">
        <f t="shared" si="141"/>
        <v>44732</v>
      </c>
      <c r="J186" s="55">
        <f t="shared" si="136"/>
        <v>31</v>
      </c>
      <c r="K186" s="55">
        <f t="shared" si="142"/>
        <v>23</v>
      </c>
      <c r="L186" s="79">
        <f t="shared" si="143"/>
        <v>1.0078539399999999</v>
      </c>
      <c r="M186" s="82">
        <v>1</v>
      </c>
      <c r="N186" s="82">
        <f t="shared" si="144"/>
        <v>1</v>
      </c>
      <c r="O186" s="79">
        <f t="shared" si="145"/>
        <v>1.0078539399999999</v>
      </c>
      <c r="P186" s="79">
        <f t="shared" si="146"/>
        <v>1025.2978783900001</v>
      </c>
      <c r="Q186" s="83">
        <f t="shared" si="123"/>
        <v>0</v>
      </c>
      <c r="R186" s="85">
        <f t="shared" si="124"/>
        <v>0</v>
      </c>
      <c r="S186" s="79">
        <f t="shared" si="147"/>
        <v>0</v>
      </c>
      <c r="T186" s="85">
        <f t="shared" si="129"/>
        <v>9.5000000000000001E-2</v>
      </c>
      <c r="U186" s="82">
        <f t="shared" si="125"/>
        <v>1.0056269289999999</v>
      </c>
      <c r="V186" s="79">
        <f t="shared" si="126"/>
        <v>5.7692783600000004</v>
      </c>
      <c r="W186" s="79">
        <f t="shared" si="127"/>
        <v>0</v>
      </c>
      <c r="X186" s="157" t="str">
        <f t="shared" si="130"/>
        <v>A+J=</v>
      </c>
      <c r="Y186" s="81">
        <f t="shared" si="131"/>
        <v>44732</v>
      </c>
      <c r="Z186" s="4"/>
      <c r="AA186" s="12"/>
      <c r="AB186" s="146">
        <f>[2]Plan1!$A308</f>
        <v>46133</v>
      </c>
      <c r="AC186" s="71" t="str">
        <f>[2]Plan1!$C308</f>
        <v>Tiradentes</v>
      </c>
      <c r="AE186" s="60">
        <f t="shared" si="119"/>
        <v>66</v>
      </c>
      <c r="AF186" s="62">
        <f t="shared" si="120"/>
        <v>46558</v>
      </c>
      <c r="AG186" s="62">
        <f t="shared" si="148"/>
        <v>46556</v>
      </c>
      <c r="AH186" s="62">
        <f t="shared" si="149"/>
        <v>46559</v>
      </c>
      <c r="AI186" s="62">
        <f t="shared" si="150"/>
        <v>46588</v>
      </c>
      <c r="AJ186" s="60">
        <f t="shared" si="151"/>
        <v>30</v>
      </c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6"/>
      <c r="DJ186" s="13"/>
    </row>
    <row r="187" spans="1:117" ht="12.75" x14ac:dyDescent="0.25">
      <c r="A187" s="78">
        <f t="shared" si="128"/>
        <v>44725</v>
      </c>
      <c r="B187" s="79">
        <f t="shared" si="122"/>
        <v>1031.6695826600001</v>
      </c>
      <c r="C187" s="79">
        <f t="shared" si="137"/>
        <v>1017.3080023799999</v>
      </c>
      <c r="D187" s="77">
        <f t="shared" si="138"/>
        <v>6315.93</v>
      </c>
      <c r="E187" s="54">
        <f>IF(K187=1,VLOOKUP(A186,[1]Plan1!$JH$192:$JI$400,2),E186)</f>
        <v>6382.88</v>
      </c>
      <c r="F187" s="56">
        <f t="shared" si="139"/>
        <v>44672</v>
      </c>
      <c r="G187" s="80">
        <f t="shared" si="140"/>
        <v>1.0600180812643467E-2</v>
      </c>
      <c r="H187" s="81">
        <f>IF(DAY(A187)=H$11,VLOOKUP(A187,AF$120:AK$452,4),H186)</f>
        <v>44732</v>
      </c>
      <c r="I187" s="81">
        <f t="shared" si="141"/>
        <v>44732</v>
      </c>
      <c r="J187" s="55">
        <f t="shared" si="136"/>
        <v>31</v>
      </c>
      <c r="K187" s="55">
        <f t="shared" si="142"/>
        <v>24</v>
      </c>
      <c r="L187" s="79">
        <f t="shared" si="143"/>
        <v>1.0081968100000001</v>
      </c>
      <c r="M187" s="82">
        <v>1</v>
      </c>
      <c r="N187" s="82">
        <f t="shared" si="144"/>
        <v>1</v>
      </c>
      <c r="O187" s="79">
        <f t="shared" si="145"/>
        <v>1.0081968100000001</v>
      </c>
      <c r="P187" s="79">
        <f t="shared" si="146"/>
        <v>1025.64668278</v>
      </c>
      <c r="Q187" s="83">
        <f t="shared" si="123"/>
        <v>0</v>
      </c>
      <c r="R187" s="85">
        <f t="shared" si="124"/>
        <v>0</v>
      </c>
      <c r="S187" s="79">
        <f t="shared" si="147"/>
        <v>0</v>
      </c>
      <c r="T187" s="85">
        <f t="shared" si="129"/>
        <v>9.5000000000000001E-2</v>
      </c>
      <c r="U187" s="82">
        <f t="shared" si="125"/>
        <v>1.0058722950000001</v>
      </c>
      <c r="V187" s="79">
        <f t="shared" si="126"/>
        <v>6.0228998799999998</v>
      </c>
      <c r="W187" s="79">
        <f t="shared" si="127"/>
        <v>0</v>
      </c>
      <c r="X187" s="157" t="str">
        <f t="shared" si="130"/>
        <v>A+J=</v>
      </c>
      <c r="Y187" s="81">
        <f t="shared" si="131"/>
        <v>44732</v>
      </c>
      <c r="Z187" s="4"/>
      <c r="AA187" s="12"/>
      <c r="AB187" s="146">
        <f>[2]Plan1!$A309</f>
        <v>46143</v>
      </c>
      <c r="AC187" s="71" t="str">
        <f>[2]Plan1!$C309</f>
        <v>Dia do Trabalho</v>
      </c>
      <c r="AE187" s="60">
        <f t="shared" ref="AE187:AE200" si="152">AE186+1</f>
        <v>67</v>
      </c>
      <c r="AF187" s="62">
        <f t="shared" si="120"/>
        <v>46588</v>
      </c>
      <c r="AG187" s="62">
        <f t="shared" si="148"/>
        <v>46587</v>
      </c>
      <c r="AH187" s="62">
        <f t="shared" si="149"/>
        <v>46588</v>
      </c>
      <c r="AI187" s="62">
        <f t="shared" si="150"/>
        <v>46619</v>
      </c>
      <c r="AJ187" s="60">
        <f t="shared" si="151"/>
        <v>31</v>
      </c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6"/>
      <c r="DJ187" s="13"/>
    </row>
    <row r="188" spans="1:117" ht="12.75" x14ac:dyDescent="0.25">
      <c r="A188" s="78">
        <f t="shared" si="128"/>
        <v>44726</v>
      </c>
      <c r="B188" s="79">
        <f t="shared" si="122"/>
        <v>1032.2723641299999</v>
      </c>
      <c r="C188" s="79">
        <f t="shared" si="137"/>
        <v>1017.3080023799999</v>
      </c>
      <c r="D188" s="77">
        <f t="shared" si="138"/>
        <v>6315.93</v>
      </c>
      <c r="E188" s="54">
        <f>IF(K188=1,VLOOKUP(A187,[1]Plan1!$JH$192:$JI$400,2),E187)</f>
        <v>6382.88</v>
      </c>
      <c r="F188" s="56">
        <f t="shared" si="139"/>
        <v>44672</v>
      </c>
      <c r="G188" s="80">
        <f t="shared" si="140"/>
        <v>1.0600180812643467E-2</v>
      </c>
      <c r="H188" s="81">
        <f>IF(DAY(A188)=H$11,VLOOKUP(A188,AF$120:AK$452,4),H187)</f>
        <v>44732</v>
      </c>
      <c r="I188" s="81">
        <f t="shared" si="141"/>
        <v>44732</v>
      </c>
      <c r="J188" s="55">
        <f t="shared" si="136"/>
        <v>31</v>
      </c>
      <c r="K188" s="55">
        <f t="shared" si="142"/>
        <v>25</v>
      </c>
      <c r="L188" s="79">
        <f t="shared" si="143"/>
        <v>1.0085398000000001</v>
      </c>
      <c r="M188" s="82">
        <v>1</v>
      </c>
      <c r="N188" s="82">
        <f t="shared" si="144"/>
        <v>1</v>
      </c>
      <c r="O188" s="79">
        <f t="shared" si="145"/>
        <v>1.0085398000000001</v>
      </c>
      <c r="P188" s="79">
        <f t="shared" si="146"/>
        <v>1025.9956092499999</v>
      </c>
      <c r="Q188" s="83">
        <f t="shared" si="123"/>
        <v>0</v>
      </c>
      <c r="R188" s="85">
        <f t="shared" si="124"/>
        <v>0</v>
      </c>
      <c r="S188" s="79">
        <f t="shared" si="147"/>
        <v>0</v>
      </c>
      <c r="T188" s="85">
        <f t="shared" si="129"/>
        <v>9.5000000000000001E-2</v>
      </c>
      <c r="U188" s="82">
        <f t="shared" si="125"/>
        <v>1.0061177210000001</v>
      </c>
      <c r="V188" s="79">
        <f t="shared" si="126"/>
        <v>6.2767548800000004</v>
      </c>
      <c r="W188" s="79">
        <f t="shared" si="127"/>
        <v>0</v>
      </c>
      <c r="X188" s="157" t="str">
        <f t="shared" si="130"/>
        <v>A+J=</v>
      </c>
      <c r="Y188" s="81">
        <f t="shared" si="131"/>
        <v>44732</v>
      </c>
      <c r="Z188" s="4"/>
      <c r="AA188" s="12"/>
      <c r="AB188" s="146">
        <f>[2]Plan1!$A310</f>
        <v>46177</v>
      </c>
      <c r="AC188" s="71" t="str">
        <f>[2]Plan1!$C310</f>
        <v>Corpus Christi</v>
      </c>
      <c r="AE188" s="60">
        <f t="shared" si="152"/>
        <v>68</v>
      </c>
      <c r="AF188" s="62">
        <f t="shared" si="120"/>
        <v>46619</v>
      </c>
      <c r="AG188" s="62">
        <f t="shared" si="148"/>
        <v>46618</v>
      </c>
      <c r="AH188" s="62">
        <f t="shared" si="149"/>
        <v>46619</v>
      </c>
      <c r="AI188" s="62">
        <f t="shared" si="150"/>
        <v>46650</v>
      </c>
      <c r="AJ188" s="60">
        <f t="shared" si="151"/>
        <v>31</v>
      </c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6"/>
      <c r="DJ188" s="13"/>
    </row>
    <row r="189" spans="1:117" ht="12.75" x14ac:dyDescent="0.25">
      <c r="A189" s="78">
        <f t="shared" si="128"/>
        <v>44727</v>
      </c>
      <c r="B189" s="79">
        <f t="shared" si="122"/>
        <v>1032.87549107</v>
      </c>
      <c r="C189" s="79">
        <f t="shared" si="137"/>
        <v>1017.3080023799999</v>
      </c>
      <c r="D189" s="77">
        <f t="shared" si="138"/>
        <v>6315.93</v>
      </c>
      <c r="E189" s="54">
        <f>IF(K189=1,VLOOKUP(A188,[1]Plan1!$JH$192:$JI$400,2),E188)</f>
        <v>6382.88</v>
      </c>
      <c r="F189" s="56">
        <f t="shared" si="139"/>
        <v>44672</v>
      </c>
      <c r="G189" s="80">
        <f t="shared" si="140"/>
        <v>1.0600180812643467E-2</v>
      </c>
      <c r="H189" s="81">
        <f>IF(DAY(A189)=H$11,VLOOKUP(A189,AF$120:AK$452,4),H188)</f>
        <v>44732</v>
      </c>
      <c r="I189" s="81">
        <f t="shared" si="141"/>
        <v>44732</v>
      </c>
      <c r="J189" s="55">
        <f t="shared" si="136"/>
        <v>31</v>
      </c>
      <c r="K189" s="55">
        <f t="shared" si="142"/>
        <v>26</v>
      </c>
      <c r="L189" s="79">
        <f t="shared" si="143"/>
        <v>1.0088828999999999</v>
      </c>
      <c r="M189" s="82">
        <v>1</v>
      </c>
      <c r="N189" s="82">
        <f t="shared" si="144"/>
        <v>1</v>
      </c>
      <c r="O189" s="79">
        <f t="shared" si="145"/>
        <v>1.0088828999999999</v>
      </c>
      <c r="P189" s="79">
        <f t="shared" si="146"/>
        <v>1026.3446476300001</v>
      </c>
      <c r="Q189" s="83">
        <f t="shared" si="123"/>
        <v>0</v>
      </c>
      <c r="R189" s="85">
        <f t="shared" si="124"/>
        <v>0</v>
      </c>
      <c r="S189" s="79">
        <f t="shared" si="147"/>
        <v>0</v>
      </c>
      <c r="T189" s="85">
        <f t="shared" si="129"/>
        <v>9.5000000000000001E-2</v>
      </c>
      <c r="U189" s="82">
        <f t="shared" si="125"/>
        <v>1.0063632069999999</v>
      </c>
      <c r="V189" s="79">
        <f t="shared" si="126"/>
        <v>6.5308434399999999</v>
      </c>
      <c r="W189" s="79">
        <f t="shared" si="127"/>
        <v>0</v>
      </c>
      <c r="X189" s="157" t="str">
        <f t="shared" si="130"/>
        <v>A+J=</v>
      </c>
      <c r="Y189" s="81">
        <f t="shared" si="131"/>
        <v>44732</v>
      </c>
      <c r="Z189" s="4"/>
      <c r="AA189" s="12"/>
      <c r="AB189" s="146">
        <f>[2]Plan1!$A311</f>
        <v>46272</v>
      </c>
      <c r="AC189" s="71" t="str">
        <f>[2]Plan1!$C311</f>
        <v>Independência do Brasil</v>
      </c>
      <c r="AE189" s="60">
        <f t="shared" si="152"/>
        <v>69</v>
      </c>
      <c r="AF189" s="62">
        <f t="shared" si="120"/>
        <v>46650</v>
      </c>
      <c r="AG189" s="62">
        <f t="shared" si="148"/>
        <v>46647</v>
      </c>
      <c r="AH189" s="62">
        <f t="shared" si="149"/>
        <v>46650</v>
      </c>
      <c r="AI189" s="62">
        <f t="shared" si="150"/>
        <v>46680</v>
      </c>
      <c r="AJ189" s="60">
        <f t="shared" si="151"/>
        <v>30</v>
      </c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6"/>
      <c r="DJ189" s="13"/>
    </row>
    <row r="190" spans="1:117" ht="12.75" x14ac:dyDescent="0.25">
      <c r="A190" s="78">
        <f t="shared" si="128"/>
        <v>44728</v>
      </c>
      <c r="B190" s="79">
        <f t="shared" si="122"/>
        <v>1033.47897283</v>
      </c>
      <c r="C190" s="79">
        <f t="shared" si="137"/>
        <v>1017.3080023799999</v>
      </c>
      <c r="D190" s="77">
        <f t="shared" si="138"/>
        <v>6315.93</v>
      </c>
      <c r="E190" s="54">
        <f>IF(K190=1,VLOOKUP(A189,[1]Plan1!$JH$192:$JI$400,2),E189)</f>
        <v>6382.88</v>
      </c>
      <c r="F190" s="56">
        <f t="shared" si="139"/>
        <v>44672</v>
      </c>
      <c r="G190" s="80">
        <f t="shared" si="140"/>
        <v>1.0600180812643467E-2</v>
      </c>
      <c r="H190" s="81">
        <f>IF(DAY(A190)=H$11,VLOOKUP(A190,AF$120:AK$452,4),H189)</f>
        <v>44732</v>
      </c>
      <c r="I190" s="81">
        <f t="shared" si="141"/>
        <v>44732</v>
      </c>
      <c r="J190" s="55">
        <f t="shared" si="136"/>
        <v>31</v>
      </c>
      <c r="K190" s="55">
        <f t="shared" si="142"/>
        <v>27</v>
      </c>
      <c r="L190" s="79">
        <f t="shared" si="143"/>
        <v>1.0092261199999999</v>
      </c>
      <c r="M190" s="82">
        <v>1</v>
      </c>
      <c r="N190" s="82">
        <f t="shared" si="144"/>
        <v>1</v>
      </c>
      <c r="O190" s="79">
        <f t="shared" si="145"/>
        <v>1.0092261199999999</v>
      </c>
      <c r="P190" s="79">
        <f t="shared" si="146"/>
        <v>1026.6938080800001</v>
      </c>
      <c r="Q190" s="83">
        <f t="shared" si="123"/>
        <v>0</v>
      </c>
      <c r="R190" s="85">
        <f t="shared" si="124"/>
        <v>0</v>
      </c>
      <c r="S190" s="79">
        <f t="shared" si="147"/>
        <v>0</v>
      </c>
      <c r="T190" s="85">
        <f t="shared" si="129"/>
        <v>9.5000000000000001E-2</v>
      </c>
      <c r="U190" s="82">
        <f t="shared" si="125"/>
        <v>1.006608752</v>
      </c>
      <c r="V190" s="79">
        <f t="shared" si="126"/>
        <v>6.7851647499999999</v>
      </c>
      <c r="W190" s="79">
        <f t="shared" si="127"/>
        <v>0</v>
      </c>
      <c r="X190" s="157" t="str">
        <f t="shared" si="130"/>
        <v>A+J=</v>
      </c>
      <c r="Y190" s="81">
        <f t="shared" si="131"/>
        <v>44732</v>
      </c>
      <c r="Z190" s="4"/>
      <c r="AA190" s="12"/>
      <c r="AB190" s="146">
        <f>[2]Plan1!$A312</f>
        <v>46307</v>
      </c>
      <c r="AC190" s="71" t="str">
        <f>[2]Plan1!$C312</f>
        <v>Nossa Sr.a Aparecida - Padroeira do Brasil</v>
      </c>
      <c r="AE190" s="60">
        <f t="shared" si="152"/>
        <v>70</v>
      </c>
      <c r="AF190" s="62">
        <f t="shared" si="120"/>
        <v>46680</v>
      </c>
      <c r="AG190" s="62">
        <f t="shared" si="148"/>
        <v>46679</v>
      </c>
      <c r="AH190" s="62">
        <f t="shared" si="149"/>
        <v>46680</v>
      </c>
      <c r="AI190" s="62">
        <f t="shared" si="150"/>
        <v>46711</v>
      </c>
      <c r="AJ190" s="60">
        <f t="shared" si="151"/>
        <v>31</v>
      </c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6"/>
      <c r="DJ190" s="13"/>
    </row>
    <row r="191" spans="1:117" ht="12.75" x14ac:dyDescent="0.25">
      <c r="A191" s="78">
        <f t="shared" si="128"/>
        <v>44729</v>
      </c>
      <c r="B191" s="79">
        <f t="shared" si="122"/>
        <v>1034.0828116299999</v>
      </c>
      <c r="C191" s="79">
        <f t="shared" si="137"/>
        <v>1017.3080023799999</v>
      </c>
      <c r="D191" s="77">
        <f t="shared" si="138"/>
        <v>6315.93</v>
      </c>
      <c r="E191" s="54">
        <f>IF(K191=1,VLOOKUP(A190,[1]Plan1!$JH$192:$JI$400,2),E190)</f>
        <v>6382.88</v>
      </c>
      <c r="F191" s="56">
        <f t="shared" si="139"/>
        <v>44672</v>
      </c>
      <c r="G191" s="80">
        <f t="shared" si="140"/>
        <v>1.0600180812643467E-2</v>
      </c>
      <c r="H191" s="81">
        <f>IF(DAY(A191)=H$11,VLOOKUP(A191,AF$120:AK$452,4),H190)</f>
        <v>44732</v>
      </c>
      <c r="I191" s="81">
        <f t="shared" si="141"/>
        <v>44732</v>
      </c>
      <c r="J191" s="55">
        <f t="shared" si="136"/>
        <v>31</v>
      </c>
      <c r="K191" s="55">
        <f t="shared" si="142"/>
        <v>28</v>
      </c>
      <c r="L191" s="79">
        <f t="shared" si="143"/>
        <v>1.00956946</v>
      </c>
      <c r="M191" s="82">
        <v>1</v>
      </c>
      <c r="N191" s="82">
        <f t="shared" si="144"/>
        <v>1</v>
      </c>
      <c r="O191" s="79">
        <f t="shared" si="145"/>
        <v>1.00956946</v>
      </c>
      <c r="P191" s="79">
        <f t="shared" si="146"/>
        <v>1027.04309061</v>
      </c>
      <c r="Q191" s="83">
        <f t="shared" si="123"/>
        <v>0</v>
      </c>
      <c r="R191" s="85">
        <f t="shared" si="124"/>
        <v>0</v>
      </c>
      <c r="S191" s="79">
        <f t="shared" si="147"/>
        <v>0</v>
      </c>
      <c r="T191" s="85">
        <f t="shared" si="129"/>
        <v>9.5000000000000001E-2</v>
      </c>
      <c r="U191" s="82">
        <f t="shared" si="125"/>
        <v>1.006854358</v>
      </c>
      <c r="V191" s="79">
        <f t="shared" si="126"/>
        <v>7.03972102</v>
      </c>
      <c r="W191" s="79">
        <f t="shared" si="127"/>
        <v>0</v>
      </c>
      <c r="X191" s="157" t="str">
        <f t="shared" si="130"/>
        <v>A+J=</v>
      </c>
      <c r="Y191" s="81">
        <f t="shared" si="131"/>
        <v>44732</v>
      </c>
      <c r="Z191" s="4"/>
      <c r="AA191" s="12"/>
      <c r="AB191" s="146">
        <f>[2]Plan1!$A313</f>
        <v>46328</v>
      </c>
      <c r="AC191" s="71" t="str">
        <f>[2]Plan1!$C313</f>
        <v>Finados</v>
      </c>
      <c r="AE191" s="60">
        <f t="shared" si="152"/>
        <v>71</v>
      </c>
      <c r="AF191" s="62">
        <f t="shared" si="120"/>
        <v>46711</v>
      </c>
      <c r="AG191" s="62">
        <f t="shared" si="148"/>
        <v>46710</v>
      </c>
      <c r="AH191" s="62">
        <f t="shared" si="149"/>
        <v>46713</v>
      </c>
      <c r="AI191" s="62">
        <f t="shared" si="150"/>
        <v>46741</v>
      </c>
      <c r="AJ191" s="60">
        <f t="shared" si="151"/>
        <v>30</v>
      </c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6"/>
      <c r="DJ191" s="13"/>
    </row>
    <row r="192" spans="1:117" ht="12.75" x14ac:dyDescent="0.25">
      <c r="A192" s="78">
        <f t="shared" si="128"/>
        <v>44730</v>
      </c>
      <c r="B192" s="79">
        <f t="shared" si="122"/>
        <v>1034.68700556</v>
      </c>
      <c r="C192" s="79">
        <f t="shared" si="137"/>
        <v>1017.3080023799999</v>
      </c>
      <c r="D192" s="77">
        <f t="shared" si="138"/>
        <v>6315.93</v>
      </c>
      <c r="E192" s="54">
        <f>IF(K192=1,VLOOKUP(A191,[1]Plan1!$JH$192:$JI$400,2),E191)</f>
        <v>6382.88</v>
      </c>
      <c r="F192" s="56">
        <f t="shared" si="139"/>
        <v>44672</v>
      </c>
      <c r="G192" s="80">
        <f t="shared" si="140"/>
        <v>1.0600180812643467E-2</v>
      </c>
      <c r="H192" s="81">
        <f>IF(DAY(A192)=H$11,VLOOKUP(A192,AF$120:AK$452,4),H191)</f>
        <v>44732</v>
      </c>
      <c r="I192" s="81">
        <f t="shared" si="141"/>
        <v>44732</v>
      </c>
      <c r="J192" s="55">
        <f t="shared" si="136"/>
        <v>31</v>
      </c>
      <c r="K192" s="55">
        <f t="shared" si="142"/>
        <v>29</v>
      </c>
      <c r="L192" s="79">
        <f t="shared" si="143"/>
        <v>1.0099129200000001</v>
      </c>
      <c r="M192" s="82">
        <v>1</v>
      </c>
      <c r="N192" s="82">
        <f t="shared" si="144"/>
        <v>1</v>
      </c>
      <c r="O192" s="79">
        <f t="shared" si="145"/>
        <v>1.0099129200000001</v>
      </c>
      <c r="P192" s="79">
        <f t="shared" si="146"/>
        <v>1027.39249522</v>
      </c>
      <c r="Q192" s="83">
        <f t="shared" si="123"/>
        <v>0</v>
      </c>
      <c r="R192" s="85">
        <f t="shared" si="124"/>
        <v>0</v>
      </c>
      <c r="S192" s="79">
        <f t="shared" si="147"/>
        <v>0</v>
      </c>
      <c r="T192" s="85">
        <f t="shared" si="129"/>
        <v>9.5000000000000001E-2</v>
      </c>
      <c r="U192" s="82">
        <f t="shared" si="125"/>
        <v>1.007100023</v>
      </c>
      <c r="V192" s="79">
        <f t="shared" si="126"/>
        <v>7.2945103400000004</v>
      </c>
      <c r="W192" s="79">
        <f t="shared" si="127"/>
        <v>0</v>
      </c>
      <c r="X192" s="157" t="str">
        <f t="shared" si="130"/>
        <v>A+J=</v>
      </c>
      <c r="Y192" s="81">
        <f t="shared" si="131"/>
        <v>44732</v>
      </c>
      <c r="Z192" s="4"/>
      <c r="AA192" s="12"/>
      <c r="AB192" s="146">
        <f>[2]Plan1!$A314</f>
        <v>46341</v>
      </c>
      <c r="AC192" s="71" t="str">
        <f>[2]Plan1!$C314</f>
        <v>Proclamação da República</v>
      </c>
      <c r="AE192" s="60">
        <f t="shared" si="152"/>
        <v>72</v>
      </c>
      <c r="AF192" s="62">
        <f t="shared" si="120"/>
        <v>46741</v>
      </c>
      <c r="AG192" s="62">
        <f t="shared" si="148"/>
        <v>46738</v>
      </c>
      <c r="AH192" s="62">
        <f t="shared" si="149"/>
        <v>46741</v>
      </c>
      <c r="AI192" s="62">
        <f t="shared" si="150"/>
        <v>46772</v>
      </c>
      <c r="AJ192" s="60">
        <f t="shared" si="151"/>
        <v>31</v>
      </c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6"/>
      <c r="DJ192" s="13"/>
    </row>
    <row r="193" spans="1:114" ht="12.75" x14ac:dyDescent="0.25">
      <c r="A193" s="78">
        <f t="shared" si="128"/>
        <v>44731</v>
      </c>
      <c r="B193" s="79">
        <f t="shared" si="122"/>
        <v>1035.2915465800002</v>
      </c>
      <c r="C193" s="79">
        <f t="shared" si="137"/>
        <v>1017.3080023799999</v>
      </c>
      <c r="D193" s="77">
        <f t="shared" si="138"/>
        <v>6315.93</v>
      </c>
      <c r="E193" s="54">
        <f>IF(K193=1,VLOOKUP(A192,[1]Plan1!$JH$192:$JI$400,2),E192)</f>
        <v>6382.88</v>
      </c>
      <c r="F193" s="56">
        <f t="shared" si="139"/>
        <v>44672</v>
      </c>
      <c r="G193" s="80">
        <f t="shared" si="140"/>
        <v>1.0600180812643467E-2</v>
      </c>
      <c r="H193" s="81">
        <f>IF(DAY(A193)=H$11,VLOOKUP(A193,AF$120:AK$452,4),H192)</f>
        <v>44732</v>
      </c>
      <c r="I193" s="81">
        <f t="shared" si="141"/>
        <v>44732</v>
      </c>
      <c r="J193" s="55">
        <f t="shared" si="136"/>
        <v>31</v>
      </c>
      <c r="K193" s="55">
        <f t="shared" si="142"/>
        <v>30</v>
      </c>
      <c r="L193" s="79">
        <f t="shared" si="143"/>
        <v>1.01025649</v>
      </c>
      <c r="M193" s="82">
        <v>1</v>
      </c>
      <c r="N193" s="82">
        <f t="shared" si="144"/>
        <v>1</v>
      </c>
      <c r="O193" s="79">
        <f t="shared" si="145"/>
        <v>1.01025649</v>
      </c>
      <c r="P193" s="79">
        <f t="shared" si="146"/>
        <v>1027.7420117300001</v>
      </c>
      <c r="Q193" s="83">
        <f t="shared" si="123"/>
        <v>0</v>
      </c>
      <c r="R193" s="85">
        <f t="shared" si="124"/>
        <v>0</v>
      </c>
      <c r="S193" s="79">
        <f t="shared" si="147"/>
        <v>0</v>
      </c>
      <c r="T193" s="85">
        <f t="shared" si="129"/>
        <v>9.5000000000000001E-2</v>
      </c>
      <c r="U193" s="82">
        <f t="shared" si="125"/>
        <v>1.007345749</v>
      </c>
      <c r="V193" s="79">
        <f t="shared" si="126"/>
        <v>7.5495348499999997</v>
      </c>
      <c r="W193" s="79">
        <f t="shared" si="127"/>
        <v>0</v>
      </c>
      <c r="X193" s="157" t="str">
        <f t="shared" si="130"/>
        <v>A+J=</v>
      </c>
      <c r="Y193" s="81">
        <f t="shared" si="131"/>
        <v>44732</v>
      </c>
      <c r="Z193" s="4"/>
      <c r="AA193" s="12"/>
      <c r="AB193" s="146">
        <f>[2]Plan1!$A315</f>
        <v>46346</v>
      </c>
      <c r="AC193" s="71" t="str">
        <f>[2]Plan1!$C315</f>
        <v>Dia Nacional de Zumbi e da Consciência Negra</v>
      </c>
      <c r="AE193" s="60">
        <f t="shared" si="152"/>
        <v>73</v>
      </c>
      <c r="AF193" s="62">
        <f t="shared" si="120"/>
        <v>46772</v>
      </c>
      <c r="AG193" s="62">
        <f t="shared" si="148"/>
        <v>46771</v>
      </c>
      <c r="AH193" s="62">
        <f t="shared" si="149"/>
        <v>46772</v>
      </c>
      <c r="AI193" s="62">
        <f t="shared" si="150"/>
        <v>46803</v>
      </c>
      <c r="AJ193" s="60">
        <f t="shared" si="151"/>
        <v>31</v>
      </c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6"/>
      <c r="DJ193" s="13"/>
    </row>
    <row r="194" spans="1:114" ht="12.75" x14ac:dyDescent="0.25">
      <c r="A194" s="78">
        <f t="shared" si="128"/>
        <v>44732</v>
      </c>
      <c r="B194" s="79">
        <f t="shared" si="122"/>
        <v>1035.89644303</v>
      </c>
      <c r="C194" s="79">
        <f t="shared" si="137"/>
        <v>1017.3080023799999</v>
      </c>
      <c r="D194" s="77">
        <f t="shared" si="138"/>
        <v>6315.93</v>
      </c>
      <c r="E194" s="54">
        <f>IF(K194=1,VLOOKUP(A193,[1]Plan1!$JH$192:$JI$400,2),E193)</f>
        <v>6382.88</v>
      </c>
      <c r="F194" s="56">
        <f t="shared" si="139"/>
        <v>44672</v>
      </c>
      <c r="G194" s="80">
        <f t="shared" si="140"/>
        <v>1.0600180812643467E-2</v>
      </c>
      <c r="H194" s="81">
        <f>IF(DAY(A194)=H$11,VLOOKUP(A194,AF$120:AK$452,4),H193)</f>
        <v>44762</v>
      </c>
      <c r="I194" s="81">
        <f t="shared" si="141"/>
        <v>44732</v>
      </c>
      <c r="J194" s="55">
        <f t="shared" si="136"/>
        <v>31</v>
      </c>
      <c r="K194" s="55">
        <f t="shared" si="142"/>
        <v>31</v>
      </c>
      <c r="L194" s="79">
        <f t="shared" si="143"/>
        <v>1.01060018</v>
      </c>
      <c r="M194" s="82">
        <v>1</v>
      </c>
      <c r="N194" s="82">
        <f t="shared" si="144"/>
        <v>1</v>
      </c>
      <c r="O194" s="79">
        <f t="shared" si="145"/>
        <v>1.01060018</v>
      </c>
      <c r="P194" s="79">
        <f t="shared" si="146"/>
        <v>1028.0916503200001</v>
      </c>
      <c r="Q194" s="83">
        <f t="shared" si="123"/>
        <v>6</v>
      </c>
      <c r="R194" s="85">
        <f t="shared" si="124"/>
        <v>5.6499999999999996E-3</v>
      </c>
      <c r="S194" s="79">
        <f t="shared" si="147"/>
        <v>5.80871782</v>
      </c>
      <c r="T194" s="85">
        <f t="shared" si="129"/>
        <v>9.5000000000000001E-2</v>
      </c>
      <c r="U194" s="82">
        <f t="shared" si="125"/>
        <v>1.0075915339999999</v>
      </c>
      <c r="V194" s="79">
        <f t="shared" si="126"/>
        <v>7.8047927100000001</v>
      </c>
      <c r="W194" s="79">
        <f t="shared" si="127"/>
        <v>13.613510529999999</v>
      </c>
      <c r="X194" s="157" t="str">
        <f t="shared" si="130"/>
        <v>A+J=</v>
      </c>
      <c r="Y194" s="81">
        <f t="shared" si="131"/>
        <v>44732</v>
      </c>
      <c r="Z194" s="4"/>
      <c r="AA194" s="12"/>
      <c r="AB194" s="146">
        <f>[2]Plan1!$A316</f>
        <v>46381</v>
      </c>
      <c r="AC194" s="71" t="str">
        <f>[2]Plan1!$C316</f>
        <v>Natal</v>
      </c>
      <c r="AE194" s="60">
        <f t="shared" si="152"/>
        <v>74</v>
      </c>
      <c r="AF194" s="62">
        <f t="shared" si="120"/>
        <v>46803</v>
      </c>
      <c r="AG194" s="62">
        <f t="shared" si="148"/>
        <v>46801</v>
      </c>
      <c r="AH194" s="62">
        <f t="shared" si="149"/>
        <v>46804</v>
      </c>
      <c r="AI194" s="62">
        <f t="shared" si="150"/>
        <v>46832</v>
      </c>
      <c r="AJ194" s="60">
        <f t="shared" si="151"/>
        <v>29</v>
      </c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6"/>
      <c r="DJ194" s="13"/>
    </row>
    <row r="195" spans="1:114" ht="12.75" x14ac:dyDescent="0.25">
      <c r="A195" s="78">
        <f t="shared" si="128"/>
        <v>44733</v>
      </c>
      <c r="B195" s="79">
        <f t="shared" si="122"/>
        <v>1022.70051095</v>
      </c>
      <c r="C195" s="79">
        <f t="shared" si="137"/>
        <v>1022.2829325000001</v>
      </c>
      <c r="D195" s="77">
        <f t="shared" si="138"/>
        <v>6382.88</v>
      </c>
      <c r="E195" s="54">
        <f>IF(K195=1,VLOOKUP(A194,[1]Plan1!$JH$192:$JI$400,2),E194)</f>
        <v>6412.88</v>
      </c>
      <c r="F195" s="56">
        <f t="shared" si="139"/>
        <v>44702</v>
      </c>
      <c r="G195" s="80">
        <f t="shared" si="140"/>
        <v>4.7000726944577131E-3</v>
      </c>
      <c r="H195" s="81">
        <f>IF(DAY(A195)=H$11,VLOOKUP(A195,AF$120:AK$452,4),H194)</f>
        <v>44762</v>
      </c>
      <c r="I195" s="81">
        <f t="shared" si="141"/>
        <v>44762</v>
      </c>
      <c r="J195" s="55">
        <f t="shared" si="136"/>
        <v>30</v>
      </c>
      <c r="K195" s="55">
        <f t="shared" si="142"/>
        <v>1</v>
      </c>
      <c r="L195" s="79">
        <f t="shared" si="143"/>
        <v>1.0001563099999999</v>
      </c>
      <c r="M195" s="82">
        <v>1</v>
      </c>
      <c r="N195" s="82">
        <f t="shared" si="144"/>
        <v>1</v>
      </c>
      <c r="O195" s="79">
        <f t="shared" si="145"/>
        <v>1.0001563099999999</v>
      </c>
      <c r="P195" s="79">
        <f t="shared" si="146"/>
        <v>1022.44272554</v>
      </c>
      <c r="Q195" s="83">
        <f t="shared" si="123"/>
        <v>0</v>
      </c>
      <c r="R195" s="85">
        <f t="shared" si="124"/>
        <v>0</v>
      </c>
      <c r="S195" s="79">
        <f t="shared" si="147"/>
        <v>0</v>
      </c>
      <c r="T195" s="85">
        <f t="shared" si="129"/>
        <v>9.5000000000000001E-2</v>
      </c>
      <c r="U195" s="82">
        <f t="shared" si="125"/>
        <v>1.000252127</v>
      </c>
      <c r="V195" s="79">
        <f t="shared" si="126"/>
        <v>0.25778540999999999</v>
      </c>
      <c r="W195" s="79">
        <f t="shared" si="127"/>
        <v>0</v>
      </c>
      <c r="X195" s="157" t="str">
        <f t="shared" si="130"/>
        <v>A+J=</v>
      </c>
      <c r="Y195" s="81">
        <f t="shared" si="131"/>
        <v>44762</v>
      </c>
      <c r="Z195" s="4"/>
      <c r="AA195" s="12"/>
      <c r="AB195" s="146">
        <f>[2]Plan1!$A317</f>
        <v>46388</v>
      </c>
      <c r="AC195" s="71" t="str">
        <f>[2]Plan1!$C317</f>
        <v>Confraternização Universal</v>
      </c>
      <c r="AE195" s="60">
        <f t="shared" si="152"/>
        <v>75</v>
      </c>
      <c r="AF195" s="62">
        <f t="shared" si="120"/>
        <v>46832</v>
      </c>
      <c r="AG195" s="62">
        <f t="shared" si="148"/>
        <v>46829</v>
      </c>
      <c r="AH195" s="62">
        <f t="shared" si="149"/>
        <v>46832</v>
      </c>
      <c r="AI195" s="62">
        <f t="shared" si="150"/>
        <v>46863</v>
      </c>
      <c r="AJ195" s="60">
        <f t="shared" si="151"/>
        <v>31</v>
      </c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6"/>
      <c r="DJ195" s="13"/>
    </row>
    <row r="196" spans="1:114" ht="12.75" x14ac:dyDescent="0.25">
      <c r="A196" s="78">
        <f t="shared" si="128"/>
        <v>44734</v>
      </c>
      <c r="B196" s="79">
        <f t="shared" si="122"/>
        <v>1023.11826612</v>
      </c>
      <c r="C196" s="79">
        <f t="shared" si="137"/>
        <v>1022.2829325000001</v>
      </c>
      <c r="D196" s="77">
        <f t="shared" si="138"/>
        <v>6382.88</v>
      </c>
      <c r="E196" s="54">
        <f>IF(K196=1,VLOOKUP(A195,[1]Plan1!$JH$192:$JI$400,2),E195)</f>
        <v>6412.88</v>
      </c>
      <c r="F196" s="56">
        <f t="shared" si="139"/>
        <v>44702</v>
      </c>
      <c r="G196" s="80">
        <f t="shared" si="140"/>
        <v>4.7000726944577131E-3</v>
      </c>
      <c r="H196" s="81">
        <f>IF(DAY(A196)=H$11,VLOOKUP(A196,AF$120:AK$452,4),H195)</f>
        <v>44762</v>
      </c>
      <c r="I196" s="81">
        <f t="shared" si="141"/>
        <v>44762</v>
      </c>
      <c r="J196" s="55">
        <f t="shared" si="136"/>
        <v>30</v>
      </c>
      <c r="K196" s="55">
        <f t="shared" si="142"/>
        <v>2</v>
      </c>
      <c r="L196" s="79">
        <f t="shared" si="143"/>
        <v>1.0003126499999999</v>
      </c>
      <c r="M196" s="82">
        <v>1</v>
      </c>
      <c r="N196" s="82">
        <f t="shared" si="144"/>
        <v>1</v>
      </c>
      <c r="O196" s="79">
        <f t="shared" si="145"/>
        <v>1.0003126499999999</v>
      </c>
      <c r="P196" s="79">
        <f t="shared" si="146"/>
        <v>1022.60254925</v>
      </c>
      <c r="Q196" s="83">
        <f t="shared" si="123"/>
        <v>0</v>
      </c>
      <c r="R196" s="85">
        <f t="shared" si="124"/>
        <v>0</v>
      </c>
      <c r="S196" s="79">
        <f t="shared" si="147"/>
        <v>0</v>
      </c>
      <c r="T196" s="85">
        <f t="shared" si="129"/>
        <v>9.5000000000000001E-2</v>
      </c>
      <c r="U196" s="82">
        <f t="shared" si="125"/>
        <v>1.0005043179999999</v>
      </c>
      <c r="V196" s="79">
        <f t="shared" si="126"/>
        <v>0.51571686999999999</v>
      </c>
      <c r="W196" s="79">
        <f t="shared" si="127"/>
        <v>0</v>
      </c>
      <c r="X196" s="157" t="str">
        <f t="shared" si="130"/>
        <v>A+J=</v>
      </c>
      <c r="Y196" s="81">
        <f t="shared" si="131"/>
        <v>44762</v>
      </c>
      <c r="Z196" s="20"/>
      <c r="AA196" s="12"/>
      <c r="AB196" s="146">
        <f>[2]Plan1!$A318</f>
        <v>46426</v>
      </c>
      <c r="AC196" s="71" t="str">
        <f>[2]Plan1!$C318</f>
        <v>Carnaval</v>
      </c>
      <c r="AE196" s="60">
        <f t="shared" si="152"/>
        <v>76</v>
      </c>
      <c r="AF196" s="62">
        <f t="shared" si="120"/>
        <v>46863</v>
      </c>
      <c r="AG196" s="62">
        <f t="shared" si="148"/>
        <v>46862</v>
      </c>
      <c r="AH196" s="62">
        <f t="shared" si="149"/>
        <v>46863</v>
      </c>
      <c r="AI196" s="62">
        <f t="shared" si="150"/>
        <v>46893</v>
      </c>
      <c r="AJ196" s="60">
        <f t="shared" si="151"/>
        <v>30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0"/>
      <c r="DI196" s="26"/>
      <c r="DJ196" s="13"/>
    </row>
    <row r="197" spans="1:114" ht="12.75" x14ac:dyDescent="0.25">
      <c r="A197" s="78">
        <f t="shared" si="128"/>
        <v>44735</v>
      </c>
      <c r="B197" s="79">
        <f t="shared" si="122"/>
        <v>1023.53618679</v>
      </c>
      <c r="C197" s="79">
        <f t="shared" si="137"/>
        <v>1022.2829325000001</v>
      </c>
      <c r="D197" s="77">
        <f t="shared" si="138"/>
        <v>6382.88</v>
      </c>
      <c r="E197" s="54">
        <f>IF(K197=1,VLOOKUP(A196,[1]Plan1!$JH$192:$JI$400,2),E196)</f>
        <v>6412.88</v>
      </c>
      <c r="F197" s="56">
        <f t="shared" si="139"/>
        <v>44702</v>
      </c>
      <c r="G197" s="80">
        <f t="shared" si="140"/>
        <v>4.7000726944577131E-3</v>
      </c>
      <c r="H197" s="81">
        <f>IF(DAY(A197)=H$11,VLOOKUP(A197,AF$120:AK$452,4),H196)</f>
        <v>44762</v>
      </c>
      <c r="I197" s="81">
        <f t="shared" si="141"/>
        <v>44762</v>
      </c>
      <c r="J197" s="55">
        <f t="shared" si="136"/>
        <v>30</v>
      </c>
      <c r="K197" s="55">
        <f t="shared" si="142"/>
        <v>3</v>
      </c>
      <c r="L197" s="79">
        <f t="shared" si="143"/>
        <v>1.00046901</v>
      </c>
      <c r="M197" s="82">
        <v>1</v>
      </c>
      <c r="N197" s="82">
        <f t="shared" si="144"/>
        <v>1</v>
      </c>
      <c r="O197" s="79">
        <f t="shared" si="145"/>
        <v>1.00046901</v>
      </c>
      <c r="P197" s="79">
        <f t="shared" si="146"/>
        <v>1022.76239341</v>
      </c>
      <c r="Q197" s="83">
        <f t="shared" si="123"/>
        <v>0</v>
      </c>
      <c r="R197" s="85">
        <f t="shared" si="124"/>
        <v>0</v>
      </c>
      <c r="S197" s="79">
        <f t="shared" si="147"/>
        <v>0</v>
      </c>
      <c r="T197" s="85">
        <f t="shared" si="129"/>
        <v>9.5000000000000001E-2</v>
      </c>
      <c r="U197" s="82">
        <f t="shared" si="125"/>
        <v>1.000756572</v>
      </c>
      <c r="V197" s="79">
        <f t="shared" si="126"/>
        <v>0.77379337999999998</v>
      </c>
      <c r="W197" s="79">
        <f t="shared" si="127"/>
        <v>0</v>
      </c>
      <c r="X197" s="157" t="str">
        <f t="shared" si="130"/>
        <v>A+J=</v>
      </c>
      <c r="Y197" s="81">
        <f t="shared" si="131"/>
        <v>44762</v>
      </c>
      <c r="Z197" s="4"/>
      <c r="AA197" s="12"/>
      <c r="AB197" s="146">
        <f>[2]Plan1!$A319</f>
        <v>46427</v>
      </c>
      <c r="AC197" s="71" t="str">
        <f>[2]Plan1!$C319</f>
        <v>Carnaval</v>
      </c>
      <c r="AE197" s="60">
        <f t="shared" si="152"/>
        <v>77</v>
      </c>
      <c r="AF197" s="62">
        <f t="shared" si="120"/>
        <v>46893</v>
      </c>
      <c r="AG197" s="62">
        <f t="shared" si="148"/>
        <v>46892</v>
      </c>
      <c r="AH197" s="62">
        <f t="shared" si="149"/>
        <v>46895</v>
      </c>
      <c r="AI197" s="62">
        <f t="shared" si="150"/>
        <v>46924</v>
      </c>
      <c r="AJ197" s="60">
        <f t="shared" si="151"/>
        <v>31</v>
      </c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6"/>
      <c r="DJ197" s="13"/>
    </row>
    <row r="198" spans="1:114" ht="12.75" x14ac:dyDescent="0.25">
      <c r="A198" s="78">
        <f t="shared" si="128"/>
        <v>44736</v>
      </c>
      <c r="B198" s="79">
        <f t="shared" si="122"/>
        <v>1023.95428428</v>
      </c>
      <c r="C198" s="79">
        <f t="shared" si="137"/>
        <v>1022.2829325000001</v>
      </c>
      <c r="D198" s="77">
        <f t="shared" si="138"/>
        <v>6382.88</v>
      </c>
      <c r="E198" s="54">
        <f>IF(K198=1,VLOOKUP(A197,[1]Plan1!$JH$192:$JI$400,2),E197)</f>
        <v>6412.88</v>
      </c>
      <c r="F198" s="56">
        <f t="shared" si="139"/>
        <v>44702</v>
      </c>
      <c r="G198" s="80">
        <f t="shared" si="140"/>
        <v>4.7000726944577131E-3</v>
      </c>
      <c r="H198" s="81">
        <f>IF(DAY(A198)=H$11,VLOOKUP(A198,AF$120:AK$452,4),H197)</f>
        <v>44762</v>
      </c>
      <c r="I198" s="81">
        <f t="shared" si="141"/>
        <v>44762</v>
      </c>
      <c r="J198" s="55">
        <f t="shared" si="136"/>
        <v>30</v>
      </c>
      <c r="K198" s="55">
        <f t="shared" si="142"/>
        <v>4</v>
      </c>
      <c r="L198" s="79">
        <f t="shared" si="143"/>
        <v>1.0006254000000001</v>
      </c>
      <c r="M198" s="82">
        <v>1</v>
      </c>
      <c r="N198" s="82">
        <f t="shared" si="144"/>
        <v>1</v>
      </c>
      <c r="O198" s="79">
        <f t="shared" si="145"/>
        <v>1.0006254000000001</v>
      </c>
      <c r="P198" s="79">
        <f t="shared" si="146"/>
        <v>1022.92226824</v>
      </c>
      <c r="Q198" s="83">
        <f t="shared" si="123"/>
        <v>0</v>
      </c>
      <c r="R198" s="85">
        <f t="shared" si="124"/>
        <v>0</v>
      </c>
      <c r="S198" s="79">
        <f t="shared" si="147"/>
        <v>0</v>
      </c>
      <c r="T198" s="85">
        <f t="shared" si="129"/>
        <v>9.5000000000000001E-2</v>
      </c>
      <c r="U198" s="82">
        <f t="shared" si="125"/>
        <v>1.00100889</v>
      </c>
      <c r="V198" s="79">
        <f t="shared" si="126"/>
        <v>1.03201604</v>
      </c>
      <c r="W198" s="79">
        <f t="shared" si="127"/>
        <v>0</v>
      </c>
      <c r="X198" s="157" t="str">
        <f t="shared" si="130"/>
        <v>A+J=</v>
      </c>
      <c r="Y198" s="81">
        <f t="shared" si="131"/>
        <v>44762</v>
      </c>
      <c r="Z198" s="4"/>
      <c r="AA198" s="12"/>
      <c r="AB198" s="146">
        <f>[2]Plan1!$A320</f>
        <v>46472</v>
      </c>
      <c r="AC198" s="71" t="str">
        <f>[2]Plan1!$C320</f>
        <v>Paixão de Cristo</v>
      </c>
      <c r="AE198" s="60">
        <f t="shared" si="152"/>
        <v>78</v>
      </c>
      <c r="AF198" s="62">
        <f t="shared" si="120"/>
        <v>46924</v>
      </c>
      <c r="AG198" s="62">
        <f t="shared" si="148"/>
        <v>46923</v>
      </c>
      <c r="AH198" s="62">
        <f t="shared" si="149"/>
        <v>46924</v>
      </c>
      <c r="AI198" s="62">
        <f t="shared" si="150"/>
        <v>46954</v>
      </c>
      <c r="AJ198" s="60">
        <f t="shared" si="151"/>
        <v>30</v>
      </c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6"/>
      <c r="DJ198" s="13"/>
    </row>
    <row r="199" spans="1:114" ht="12.75" x14ac:dyDescent="0.25">
      <c r="A199" s="78">
        <f t="shared" si="128"/>
        <v>44737</v>
      </c>
      <c r="B199" s="79">
        <f t="shared" si="122"/>
        <v>1024.37254839</v>
      </c>
      <c r="C199" s="79">
        <f t="shared" si="137"/>
        <v>1022.2829325000001</v>
      </c>
      <c r="D199" s="77">
        <f t="shared" si="138"/>
        <v>6382.88</v>
      </c>
      <c r="E199" s="54">
        <f>IF(K199=1,VLOOKUP(A198,[1]Plan1!$JH$192:$JI$400,2),E198)</f>
        <v>6412.88</v>
      </c>
      <c r="F199" s="56">
        <f t="shared" si="139"/>
        <v>44702</v>
      </c>
      <c r="G199" s="80">
        <f t="shared" si="140"/>
        <v>4.7000726944577131E-3</v>
      </c>
      <c r="H199" s="81">
        <f>IF(DAY(A199)=H$11,VLOOKUP(A199,AF$120:AK$452,4),H198)</f>
        <v>44762</v>
      </c>
      <c r="I199" s="81">
        <f t="shared" si="141"/>
        <v>44762</v>
      </c>
      <c r="J199" s="55">
        <f t="shared" si="136"/>
        <v>30</v>
      </c>
      <c r="K199" s="55">
        <f t="shared" si="142"/>
        <v>5</v>
      </c>
      <c r="L199" s="79">
        <f t="shared" si="143"/>
        <v>1.0007818100000001</v>
      </c>
      <c r="M199" s="82">
        <v>1</v>
      </c>
      <c r="N199" s="82">
        <f t="shared" si="144"/>
        <v>1</v>
      </c>
      <c r="O199" s="79">
        <f t="shared" si="145"/>
        <v>1.0007818100000001</v>
      </c>
      <c r="P199" s="79">
        <f t="shared" si="146"/>
        <v>1023.08216351</v>
      </c>
      <c r="Q199" s="83">
        <f t="shared" si="123"/>
        <v>0</v>
      </c>
      <c r="R199" s="85">
        <f t="shared" si="124"/>
        <v>0</v>
      </c>
      <c r="S199" s="79">
        <f t="shared" si="147"/>
        <v>0</v>
      </c>
      <c r="T199" s="85">
        <f t="shared" si="129"/>
        <v>9.5000000000000001E-2</v>
      </c>
      <c r="U199" s="82">
        <f t="shared" si="125"/>
        <v>1.001261272</v>
      </c>
      <c r="V199" s="79">
        <f t="shared" si="126"/>
        <v>1.29038488</v>
      </c>
      <c r="W199" s="79">
        <f t="shared" si="127"/>
        <v>0</v>
      </c>
      <c r="X199" s="157" t="str">
        <f t="shared" si="130"/>
        <v>A+J=</v>
      </c>
      <c r="Y199" s="81">
        <f t="shared" si="131"/>
        <v>44762</v>
      </c>
      <c r="Z199" s="4"/>
      <c r="AA199" s="12"/>
      <c r="AB199" s="146">
        <f>[2]Plan1!$A321</f>
        <v>46498</v>
      </c>
      <c r="AC199" s="71" t="str">
        <f>[2]Plan1!$C321</f>
        <v>Tiradentes</v>
      </c>
      <c r="AE199" s="60">
        <f t="shared" si="152"/>
        <v>79</v>
      </c>
      <c r="AF199" s="62">
        <f t="shared" ref="AF199:AF200" si="153">EDATE(AF198,1)</f>
        <v>46954</v>
      </c>
      <c r="AG199" s="62">
        <f t="shared" si="148"/>
        <v>46953</v>
      </c>
      <c r="AH199" s="62">
        <f t="shared" si="149"/>
        <v>46954</v>
      </c>
      <c r="AI199" s="62">
        <f t="shared" si="150"/>
        <v>46985</v>
      </c>
      <c r="AJ199" s="60">
        <f t="shared" si="151"/>
        <v>31</v>
      </c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6"/>
      <c r="DJ199" s="13"/>
    </row>
    <row r="200" spans="1:114" ht="12.75" x14ac:dyDescent="0.25">
      <c r="A200" s="78">
        <f t="shared" si="128"/>
        <v>44738</v>
      </c>
      <c r="B200" s="79">
        <f t="shared" si="122"/>
        <v>1024.7909884000001</v>
      </c>
      <c r="C200" s="79">
        <f t="shared" si="137"/>
        <v>1022.2829325000001</v>
      </c>
      <c r="D200" s="77">
        <f t="shared" si="138"/>
        <v>6382.88</v>
      </c>
      <c r="E200" s="54">
        <f>IF(K200=1,VLOOKUP(A199,[1]Plan1!$JH$192:$JI$400,2),E199)</f>
        <v>6412.88</v>
      </c>
      <c r="F200" s="56">
        <f t="shared" si="139"/>
        <v>44702</v>
      </c>
      <c r="G200" s="80">
        <f t="shared" si="140"/>
        <v>4.7000726944577131E-3</v>
      </c>
      <c r="H200" s="81">
        <f>IF(DAY(A200)=H$11,VLOOKUP(A200,AF$120:AK$452,4),H199)</f>
        <v>44762</v>
      </c>
      <c r="I200" s="81">
        <f t="shared" si="141"/>
        <v>44762</v>
      </c>
      <c r="J200" s="55">
        <f t="shared" si="136"/>
        <v>30</v>
      </c>
      <c r="K200" s="55">
        <f t="shared" si="142"/>
        <v>6</v>
      </c>
      <c r="L200" s="79">
        <f t="shared" si="143"/>
        <v>1.0009382499999999</v>
      </c>
      <c r="M200" s="82">
        <v>1</v>
      </c>
      <c r="N200" s="82">
        <f t="shared" si="144"/>
        <v>1</v>
      </c>
      <c r="O200" s="79">
        <f t="shared" si="145"/>
        <v>1.0009382499999999</v>
      </c>
      <c r="P200" s="79">
        <f t="shared" si="146"/>
        <v>1023.24208946</v>
      </c>
      <c r="Q200" s="83">
        <f t="shared" si="123"/>
        <v>0</v>
      </c>
      <c r="R200" s="85">
        <f t="shared" si="124"/>
        <v>0</v>
      </c>
      <c r="S200" s="79">
        <f t="shared" si="147"/>
        <v>0</v>
      </c>
      <c r="T200" s="85">
        <f t="shared" si="129"/>
        <v>9.5000000000000001E-2</v>
      </c>
      <c r="U200" s="82">
        <f t="shared" si="125"/>
        <v>1.0015137169999999</v>
      </c>
      <c r="V200" s="79">
        <f t="shared" si="126"/>
        <v>1.5488989399999999</v>
      </c>
      <c r="W200" s="79">
        <f t="shared" si="127"/>
        <v>0</v>
      </c>
      <c r="X200" s="157" t="str">
        <f t="shared" si="130"/>
        <v>A+J=</v>
      </c>
      <c r="Y200" s="81">
        <f t="shared" si="131"/>
        <v>44762</v>
      </c>
      <c r="Z200" s="4"/>
      <c r="AA200" s="12"/>
      <c r="AB200" s="146">
        <f>[2]Plan1!$A322</f>
        <v>46508</v>
      </c>
      <c r="AC200" s="71" t="str">
        <f>[2]Plan1!$C322</f>
        <v>Dia do Trabalho</v>
      </c>
      <c r="AE200" s="60">
        <f t="shared" si="152"/>
        <v>80</v>
      </c>
      <c r="AF200" s="62">
        <f t="shared" si="153"/>
        <v>46985</v>
      </c>
      <c r="AG200" s="62">
        <f t="shared" ref="AG200" si="154">WORKDAY(AF200,-1,AB$120:AB$504)</f>
        <v>46983</v>
      </c>
      <c r="AH200" s="62">
        <f t="shared" ref="AH200" si="155">WORKDAY(AG200,1,AB$120:AB$504)</f>
        <v>46986</v>
      </c>
      <c r="AI200" s="62">
        <f t="shared" ref="AI200" si="156">+AF201</f>
        <v>0</v>
      </c>
      <c r="AJ200" s="60">
        <f t="shared" ref="AJ200" si="157">AI200-AF200</f>
        <v>-46985</v>
      </c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6"/>
      <c r="DJ200" s="13"/>
    </row>
    <row r="201" spans="1:114" ht="12.75" x14ac:dyDescent="0.25">
      <c r="A201" s="78">
        <f t="shared" si="128"/>
        <v>44739</v>
      </c>
      <c r="B201" s="79">
        <f t="shared" si="122"/>
        <v>1025.2095951200001</v>
      </c>
      <c r="C201" s="79">
        <f t="shared" si="137"/>
        <v>1022.2829325000001</v>
      </c>
      <c r="D201" s="77">
        <f t="shared" si="138"/>
        <v>6382.88</v>
      </c>
      <c r="E201" s="54">
        <f>IF(K201=1,VLOOKUP(A200,[1]Plan1!$JH$192:$JI$400,2),E200)</f>
        <v>6412.88</v>
      </c>
      <c r="F201" s="56">
        <f t="shared" si="139"/>
        <v>44702</v>
      </c>
      <c r="G201" s="80">
        <f t="shared" si="140"/>
        <v>4.7000726944577131E-3</v>
      </c>
      <c r="H201" s="81">
        <f>IF(DAY(A201)=H$11,VLOOKUP(A201,AF$120:AK$452,4),H200)</f>
        <v>44762</v>
      </c>
      <c r="I201" s="81">
        <f t="shared" si="141"/>
        <v>44762</v>
      </c>
      <c r="J201" s="55">
        <f t="shared" si="136"/>
        <v>30</v>
      </c>
      <c r="K201" s="55">
        <f t="shared" si="142"/>
        <v>7</v>
      </c>
      <c r="L201" s="79">
        <f t="shared" si="143"/>
        <v>1.0010947100000001</v>
      </c>
      <c r="M201" s="82">
        <v>1</v>
      </c>
      <c r="N201" s="82">
        <f t="shared" si="144"/>
        <v>1</v>
      </c>
      <c r="O201" s="79">
        <f t="shared" si="145"/>
        <v>1.0010947100000001</v>
      </c>
      <c r="P201" s="79">
        <f t="shared" si="146"/>
        <v>1023.4020358400001</v>
      </c>
      <c r="Q201" s="83">
        <f t="shared" si="123"/>
        <v>0</v>
      </c>
      <c r="R201" s="85">
        <f t="shared" si="124"/>
        <v>0</v>
      </c>
      <c r="S201" s="79">
        <f t="shared" si="147"/>
        <v>0</v>
      </c>
      <c r="T201" s="85">
        <f t="shared" si="129"/>
        <v>9.5000000000000001E-2</v>
      </c>
      <c r="U201" s="82">
        <f t="shared" si="125"/>
        <v>1.001766226</v>
      </c>
      <c r="V201" s="79">
        <f t="shared" si="126"/>
        <v>1.80755928</v>
      </c>
      <c r="W201" s="79">
        <f t="shared" si="127"/>
        <v>0</v>
      </c>
      <c r="X201" s="157" t="str">
        <f t="shared" si="130"/>
        <v>A+J=</v>
      </c>
      <c r="Y201" s="81">
        <f t="shared" si="131"/>
        <v>44762</v>
      </c>
      <c r="Z201" s="4"/>
      <c r="AA201" s="12"/>
      <c r="AB201" s="146">
        <f>[2]Plan1!$A323</f>
        <v>46534</v>
      </c>
      <c r="AC201" s="71" t="str">
        <f>[2]Plan1!$C323</f>
        <v>Corpus Christi</v>
      </c>
      <c r="AE201" s="60"/>
      <c r="AF201" s="62"/>
      <c r="AG201" s="62"/>
      <c r="AH201" s="62"/>
      <c r="AI201" s="62"/>
      <c r="AJ201" s="60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6"/>
      <c r="DJ201" s="13"/>
    </row>
    <row r="202" spans="1:114" ht="12.75" x14ac:dyDescent="0.25">
      <c r="A202" s="78">
        <f t="shared" si="128"/>
        <v>44740</v>
      </c>
      <c r="B202" s="79">
        <f t="shared" si="122"/>
        <v>1025.6283686199999</v>
      </c>
      <c r="C202" s="79">
        <f t="shared" si="137"/>
        <v>1022.2829325000001</v>
      </c>
      <c r="D202" s="77">
        <f t="shared" si="138"/>
        <v>6382.88</v>
      </c>
      <c r="E202" s="54">
        <f>IF(K202=1,VLOOKUP(A201,[1]Plan1!$JH$192:$JI$400,2),E201)</f>
        <v>6412.88</v>
      </c>
      <c r="F202" s="56">
        <f t="shared" si="139"/>
        <v>44702</v>
      </c>
      <c r="G202" s="80">
        <f t="shared" si="140"/>
        <v>4.7000726944577131E-3</v>
      </c>
      <c r="H202" s="81">
        <f>IF(DAY(A202)=H$11,VLOOKUP(A202,AF$120:AK$452,4),H201)</f>
        <v>44762</v>
      </c>
      <c r="I202" s="81">
        <f t="shared" si="141"/>
        <v>44762</v>
      </c>
      <c r="J202" s="55">
        <f t="shared" si="136"/>
        <v>30</v>
      </c>
      <c r="K202" s="55">
        <f t="shared" si="142"/>
        <v>8</v>
      </c>
      <c r="L202" s="79">
        <f t="shared" si="143"/>
        <v>1.0012511900000001</v>
      </c>
      <c r="M202" s="82">
        <v>1</v>
      </c>
      <c r="N202" s="82">
        <f t="shared" si="144"/>
        <v>1</v>
      </c>
      <c r="O202" s="79">
        <f t="shared" si="145"/>
        <v>1.0012511900000001</v>
      </c>
      <c r="P202" s="79">
        <f t="shared" si="146"/>
        <v>1023.56200268</v>
      </c>
      <c r="Q202" s="83">
        <f t="shared" si="123"/>
        <v>0</v>
      </c>
      <c r="R202" s="85">
        <f t="shared" si="124"/>
        <v>0</v>
      </c>
      <c r="S202" s="79">
        <f t="shared" si="147"/>
        <v>0</v>
      </c>
      <c r="T202" s="85">
        <f t="shared" si="129"/>
        <v>9.5000000000000001E-2</v>
      </c>
      <c r="U202" s="82">
        <f t="shared" si="125"/>
        <v>1.002018799</v>
      </c>
      <c r="V202" s="79">
        <f t="shared" si="126"/>
        <v>2.0663659399999998</v>
      </c>
      <c r="W202" s="79">
        <f t="shared" si="127"/>
        <v>0</v>
      </c>
      <c r="X202" s="157" t="str">
        <f t="shared" si="130"/>
        <v>A+J=</v>
      </c>
      <c r="Y202" s="81">
        <f t="shared" si="131"/>
        <v>44762</v>
      </c>
      <c r="Z202" s="4"/>
      <c r="AA202" s="12"/>
      <c r="AB202" s="146">
        <f>[2]Plan1!$A324</f>
        <v>46637</v>
      </c>
      <c r="AC202" s="71" t="str">
        <f>[2]Plan1!$C324</f>
        <v>Independência do Brasil</v>
      </c>
      <c r="AE202" s="60"/>
      <c r="AF202" s="62"/>
      <c r="AG202" s="62"/>
      <c r="AH202" s="62"/>
      <c r="AI202" s="62"/>
      <c r="AJ202" s="60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6"/>
      <c r="DJ202" s="13"/>
    </row>
    <row r="203" spans="1:114" ht="12.75" x14ac:dyDescent="0.25">
      <c r="A203" s="78">
        <f t="shared" si="128"/>
        <v>44741</v>
      </c>
      <c r="B203" s="79">
        <f t="shared" si="122"/>
        <v>1026.04731816</v>
      </c>
      <c r="C203" s="79">
        <f t="shared" si="137"/>
        <v>1022.2829325000001</v>
      </c>
      <c r="D203" s="77">
        <f t="shared" si="138"/>
        <v>6382.88</v>
      </c>
      <c r="E203" s="54">
        <f>IF(K203=1,VLOOKUP(A202,[1]Plan1!$JH$192:$JI$400,2),E202)</f>
        <v>6412.88</v>
      </c>
      <c r="F203" s="56">
        <f t="shared" si="139"/>
        <v>44702</v>
      </c>
      <c r="G203" s="80">
        <f t="shared" si="140"/>
        <v>4.7000726944577131E-3</v>
      </c>
      <c r="H203" s="81">
        <f>IF(DAY(A203)=H$11,VLOOKUP(A203,AF$120:AK$452,4),H202)</f>
        <v>44762</v>
      </c>
      <c r="I203" s="81">
        <f t="shared" si="141"/>
        <v>44762</v>
      </c>
      <c r="J203" s="55">
        <f t="shared" si="136"/>
        <v>30</v>
      </c>
      <c r="K203" s="55">
        <f t="shared" si="142"/>
        <v>9</v>
      </c>
      <c r="L203" s="79">
        <f t="shared" si="143"/>
        <v>1.0014076999999999</v>
      </c>
      <c r="M203" s="82">
        <v>1</v>
      </c>
      <c r="N203" s="82">
        <f t="shared" si="144"/>
        <v>1</v>
      </c>
      <c r="O203" s="79">
        <f t="shared" si="145"/>
        <v>1.0014076999999999</v>
      </c>
      <c r="P203" s="79">
        <f t="shared" si="146"/>
        <v>1023.72200018</v>
      </c>
      <c r="Q203" s="83">
        <f t="shared" si="123"/>
        <v>0</v>
      </c>
      <c r="R203" s="85">
        <f t="shared" si="124"/>
        <v>0</v>
      </c>
      <c r="S203" s="79">
        <f t="shared" si="147"/>
        <v>0</v>
      </c>
      <c r="T203" s="85">
        <f t="shared" si="129"/>
        <v>9.5000000000000001E-2</v>
      </c>
      <c r="U203" s="82">
        <f t="shared" si="125"/>
        <v>1.0022714349999999</v>
      </c>
      <c r="V203" s="79">
        <f t="shared" si="126"/>
        <v>2.3253179799999999</v>
      </c>
      <c r="W203" s="79">
        <f t="shared" si="127"/>
        <v>0</v>
      </c>
      <c r="X203" s="157" t="str">
        <f t="shared" si="130"/>
        <v>A+J=</v>
      </c>
      <c r="Y203" s="81">
        <f t="shared" si="131"/>
        <v>44762</v>
      </c>
      <c r="Z203" s="4"/>
      <c r="AA203" s="12"/>
      <c r="AB203" s="146">
        <f>[2]Plan1!$A325</f>
        <v>46672</v>
      </c>
      <c r="AC203" s="71" t="str">
        <f>[2]Plan1!$C325</f>
        <v>Nossa Sr.a Aparecida - Padroeira do Brasil</v>
      </c>
      <c r="AE203" s="60"/>
      <c r="AF203" s="62"/>
      <c r="AG203" s="62"/>
      <c r="AH203" s="62"/>
      <c r="AI203" s="62"/>
      <c r="AJ203" s="60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6"/>
      <c r="DJ203" s="13"/>
    </row>
    <row r="204" spans="1:114" ht="12.75" x14ac:dyDescent="0.25">
      <c r="A204" s="78">
        <f t="shared" si="128"/>
        <v>44742</v>
      </c>
      <c r="B204" s="79">
        <f t="shared" ref="B204:B267" si="158">(P204+V204)</f>
        <v>1026.46644481</v>
      </c>
      <c r="C204" s="79">
        <f t="shared" si="137"/>
        <v>1022.2829325000001</v>
      </c>
      <c r="D204" s="77">
        <f t="shared" si="138"/>
        <v>6382.88</v>
      </c>
      <c r="E204" s="54">
        <f>IF(K204=1,VLOOKUP(A203,[1]Plan1!$JH$192:$JI$400,2),E203)</f>
        <v>6412.88</v>
      </c>
      <c r="F204" s="56">
        <f t="shared" si="139"/>
        <v>44702</v>
      </c>
      <c r="G204" s="80">
        <f t="shared" si="140"/>
        <v>4.7000726944577131E-3</v>
      </c>
      <c r="H204" s="81">
        <f>IF(DAY(A204)=H$11,VLOOKUP(A204,AF$120:AK$452,4),H203)</f>
        <v>44762</v>
      </c>
      <c r="I204" s="81">
        <f t="shared" si="141"/>
        <v>44762</v>
      </c>
      <c r="J204" s="55">
        <f t="shared" si="136"/>
        <v>30</v>
      </c>
      <c r="K204" s="55">
        <f t="shared" si="142"/>
        <v>10</v>
      </c>
      <c r="L204" s="79">
        <f t="shared" si="143"/>
        <v>1.00156424</v>
      </c>
      <c r="M204" s="82">
        <v>1</v>
      </c>
      <c r="N204" s="82">
        <f t="shared" si="144"/>
        <v>1</v>
      </c>
      <c r="O204" s="79">
        <f t="shared" si="145"/>
        <v>1.00156424</v>
      </c>
      <c r="P204" s="79">
        <f t="shared" si="146"/>
        <v>1023.88202835</v>
      </c>
      <c r="Q204" s="83">
        <f t="shared" ref="Q204:Q267" si="159">IF(VLOOKUP(A204,AB$12:AI$116,8)=VLOOKUP(A203,AB$12:AI$116,8),0,VLOOKUP(A204,AB$12:AI$116,8))</f>
        <v>0</v>
      </c>
      <c r="R204" s="85">
        <f t="shared" ref="R204:R267" si="160">IF(Q204&gt;0,VLOOKUP($A204,$AB$12:$AG$116,6),0)</f>
        <v>0</v>
      </c>
      <c r="S204" s="79">
        <f t="shared" si="147"/>
        <v>0</v>
      </c>
      <c r="T204" s="85">
        <f t="shared" si="129"/>
        <v>9.5000000000000001E-2</v>
      </c>
      <c r="U204" s="82">
        <f t="shared" ref="U204:U267" si="161">ROUND((1+T204)^(30/360)^(K204/J204),9)</f>
        <v>1.002524135</v>
      </c>
      <c r="V204" s="79">
        <f t="shared" ref="V204:V267" si="162">TRUNC((P204*(U204-1)),8)</f>
        <v>2.5844164599999999</v>
      </c>
      <c r="W204" s="79">
        <f t="shared" ref="W204:W267" si="163">IF(Q204&gt;0,S204+V204,0)</f>
        <v>0</v>
      </c>
      <c r="X204" s="157" t="str">
        <f t="shared" si="130"/>
        <v>A+J=</v>
      </c>
      <c r="Y204" s="81">
        <f t="shared" si="131"/>
        <v>44762</v>
      </c>
      <c r="Z204" s="4"/>
      <c r="AA204" s="12"/>
      <c r="AB204" s="146">
        <f>[2]Plan1!$A326</f>
        <v>46693</v>
      </c>
      <c r="AC204" s="71" t="str">
        <f>[2]Plan1!$C326</f>
        <v>Finados</v>
      </c>
      <c r="AE204" s="60"/>
      <c r="AF204" s="62"/>
      <c r="AG204" s="62"/>
      <c r="AH204" s="62"/>
      <c r="AI204" s="62"/>
      <c r="AJ204" s="60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6"/>
      <c r="DJ204" s="13"/>
    </row>
    <row r="205" spans="1:114" ht="12.75" x14ac:dyDescent="0.25">
      <c r="A205" s="78">
        <f t="shared" ref="A205:A268" si="164">(A204+1)</f>
        <v>44743</v>
      </c>
      <c r="B205" s="79">
        <f t="shared" si="158"/>
        <v>1026.8857373599999</v>
      </c>
      <c r="C205" s="79">
        <f t="shared" si="137"/>
        <v>1022.2829325000001</v>
      </c>
      <c r="D205" s="77">
        <f t="shared" si="138"/>
        <v>6382.88</v>
      </c>
      <c r="E205" s="54">
        <f>IF(K205=1,VLOOKUP(A204,[1]Plan1!$JH$192:$JI$400,2),E204)</f>
        <v>6412.88</v>
      </c>
      <c r="F205" s="56">
        <f t="shared" si="139"/>
        <v>44702</v>
      </c>
      <c r="G205" s="80">
        <f t="shared" si="140"/>
        <v>4.7000726944577131E-3</v>
      </c>
      <c r="H205" s="81">
        <f>IF(DAY(A205)=H$11,VLOOKUP(A205,AF$120:AK$452,4),H204)</f>
        <v>44762</v>
      </c>
      <c r="I205" s="81">
        <f t="shared" si="141"/>
        <v>44762</v>
      </c>
      <c r="J205" s="55">
        <f t="shared" si="136"/>
        <v>30</v>
      </c>
      <c r="K205" s="55">
        <f t="shared" si="142"/>
        <v>11</v>
      </c>
      <c r="L205" s="79">
        <f t="shared" si="143"/>
        <v>1.0017208</v>
      </c>
      <c r="M205" s="82">
        <v>1</v>
      </c>
      <c r="N205" s="82">
        <f t="shared" si="144"/>
        <v>1</v>
      </c>
      <c r="O205" s="79">
        <f t="shared" si="145"/>
        <v>1.0017208</v>
      </c>
      <c r="P205" s="79">
        <f t="shared" si="146"/>
        <v>1024.0420769699999</v>
      </c>
      <c r="Q205" s="83">
        <f t="shared" si="159"/>
        <v>0</v>
      </c>
      <c r="R205" s="85">
        <f t="shared" si="160"/>
        <v>0</v>
      </c>
      <c r="S205" s="79">
        <f t="shared" si="147"/>
        <v>0</v>
      </c>
      <c r="T205" s="85">
        <f t="shared" ref="T205:T268" si="165">(T204)</f>
        <v>9.5000000000000001E-2</v>
      </c>
      <c r="U205" s="82">
        <f t="shared" si="161"/>
        <v>1.002776898</v>
      </c>
      <c r="V205" s="79">
        <f t="shared" si="162"/>
        <v>2.8436603900000001</v>
      </c>
      <c r="W205" s="79">
        <f t="shared" si="163"/>
        <v>0</v>
      </c>
      <c r="X205" s="157" t="str">
        <f t="shared" ref="X205:X268" si="166">IF($Q204&gt;0,VLOOKUP($A204,$AB$12:$AK$116,9),X204)</f>
        <v>A+J=</v>
      </c>
      <c r="Y205" s="81">
        <f t="shared" ref="Y205:Y268" si="167">IF($Q204&gt;0,VLOOKUP($A204,$AB$12:$AK$116,10),Y204)</f>
        <v>44762</v>
      </c>
      <c r="Z205" s="4"/>
      <c r="AA205" s="12"/>
      <c r="AB205" s="146">
        <f>[2]Plan1!$A327</f>
        <v>46706</v>
      </c>
      <c r="AC205" s="71" t="str">
        <f>[2]Plan1!$C327</f>
        <v>Proclamação da República</v>
      </c>
      <c r="AE205" s="60"/>
      <c r="AF205" s="62"/>
      <c r="AG205" s="62"/>
      <c r="AH205" s="62"/>
      <c r="AI205" s="62"/>
      <c r="AJ205" s="60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6"/>
      <c r="DJ205" s="13"/>
    </row>
    <row r="206" spans="1:114" ht="12.75" x14ac:dyDescent="0.25">
      <c r="A206" s="78">
        <f t="shared" si="164"/>
        <v>44744</v>
      </c>
      <c r="B206" s="79">
        <f t="shared" si="158"/>
        <v>1027.3051978999999</v>
      </c>
      <c r="C206" s="79">
        <f t="shared" si="137"/>
        <v>1022.2829325000001</v>
      </c>
      <c r="D206" s="77">
        <f t="shared" si="138"/>
        <v>6382.88</v>
      </c>
      <c r="E206" s="54">
        <f>IF(K206=1,VLOOKUP(A205,[1]Plan1!$JH$192:$JI$400,2),E205)</f>
        <v>6412.88</v>
      </c>
      <c r="F206" s="56">
        <f t="shared" si="139"/>
        <v>44702</v>
      </c>
      <c r="G206" s="80">
        <f t="shared" si="140"/>
        <v>4.7000726944577131E-3</v>
      </c>
      <c r="H206" s="81">
        <f>IF(DAY(A206)=H$11,VLOOKUP(A206,AF$120:AK$452,4),H205)</f>
        <v>44762</v>
      </c>
      <c r="I206" s="81">
        <f t="shared" si="141"/>
        <v>44762</v>
      </c>
      <c r="J206" s="55">
        <f t="shared" si="136"/>
        <v>30</v>
      </c>
      <c r="K206" s="55">
        <f t="shared" si="142"/>
        <v>12</v>
      </c>
      <c r="L206" s="79">
        <f t="shared" si="143"/>
        <v>1.00187738</v>
      </c>
      <c r="M206" s="82">
        <v>1</v>
      </c>
      <c r="N206" s="82">
        <f t="shared" si="144"/>
        <v>1</v>
      </c>
      <c r="O206" s="79">
        <f t="shared" si="145"/>
        <v>1.00187738</v>
      </c>
      <c r="P206" s="79">
        <f t="shared" si="146"/>
        <v>1024.20214603</v>
      </c>
      <c r="Q206" s="83">
        <f t="shared" si="159"/>
        <v>0</v>
      </c>
      <c r="R206" s="85">
        <f t="shared" si="160"/>
        <v>0</v>
      </c>
      <c r="S206" s="79">
        <f t="shared" si="147"/>
        <v>0</v>
      </c>
      <c r="T206" s="85">
        <f t="shared" si="165"/>
        <v>9.5000000000000001E-2</v>
      </c>
      <c r="U206" s="82">
        <f t="shared" si="161"/>
        <v>1.0030297260000001</v>
      </c>
      <c r="V206" s="79">
        <f t="shared" si="162"/>
        <v>3.1030518699999998</v>
      </c>
      <c r="W206" s="79">
        <f t="shared" si="163"/>
        <v>0</v>
      </c>
      <c r="X206" s="157" t="str">
        <f t="shared" si="166"/>
        <v>A+J=</v>
      </c>
      <c r="Y206" s="81">
        <f t="shared" si="167"/>
        <v>44762</v>
      </c>
      <c r="Z206" s="4"/>
      <c r="AA206" s="12"/>
      <c r="AB206" s="146">
        <f>[2]Plan1!$A328</f>
        <v>46711</v>
      </c>
      <c r="AC206" s="71" t="str">
        <f>[2]Plan1!$C328</f>
        <v>Dia Nacional de Zumbi e da Consciência Negra</v>
      </c>
      <c r="AE206" s="60"/>
      <c r="AF206" s="62"/>
      <c r="AG206" s="62"/>
      <c r="AH206" s="62"/>
      <c r="AI206" s="62"/>
      <c r="AJ206" s="60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6"/>
      <c r="DJ206" s="13"/>
    </row>
    <row r="207" spans="1:114" ht="12.75" x14ac:dyDescent="0.25">
      <c r="A207" s="78">
        <f t="shared" si="164"/>
        <v>44745</v>
      </c>
      <c r="B207" s="79">
        <f t="shared" si="158"/>
        <v>1027.72483468</v>
      </c>
      <c r="C207" s="79">
        <f t="shared" si="137"/>
        <v>1022.2829325000001</v>
      </c>
      <c r="D207" s="77">
        <f t="shared" si="138"/>
        <v>6382.88</v>
      </c>
      <c r="E207" s="54">
        <f>IF(K207=1,VLOOKUP(A206,[1]Plan1!$JH$192:$JI$400,2),E206)</f>
        <v>6412.88</v>
      </c>
      <c r="F207" s="56">
        <f t="shared" si="139"/>
        <v>44702</v>
      </c>
      <c r="G207" s="80">
        <f t="shared" si="140"/>
        <v>4.7000726944577131E-3</v>
      </c>
      <c r="H207" s="81">
        <f>IF(DAY(A207)=H$11,VLOOKUP(A207,AF$120:AK$452,4),H206)</f>
        <v>44762</v>
      </c>
      <c r="I207" s="81">
        <f t="shared" si="141"/>
        <v>44762</v>
      </c>
      <c r="J207" s="55">
        <f t="shared" si="136"/>
        <v>30</v>
      </c>
      <c r="K207" s="55">
        <f t="shared" si="142"/>
        <v>13</v>
      </c>
      <c r="L207" s="79">
        <f t="shared" si="143"/>
        <v>1.0020339899999999</v>
      </c>
      <c r="M207" s="82">
        <v>1</v>
      </c>
      <c r="N207" s="82">
        <f t="shared" si="144"/>
        <v>1</v>
      </c>
      <c r="O207" s="79">
        <f t="shared" si="145"/>
        <v>1.0020339899999999</v>
      </c>
      <c r="P207" s="79">
        <f t="shared" si="146"/>
        <v>1024.36224576</v>
      </c>
      <c r="Q207" s="83">
        <f t="shared" si="159"/>
        <v>0</v>
      </c>
      <c r="R207" s="85">
        <f t="shared" si="160"/>
        <v>0</v>
      </c>
      <c r="S207" s="79">
        <f t="shared" si="147"/>
        <v>0</v>
      </c>
      <c r="T207" s="85">
        <f t="shared" si="165"/>
        <v>9.5000000000000001E-2</v>
      </c>
      <c r="U207" s="82">
        <f t="shared" si="161"/>
        <v>1.003282617</v>
      </c>
      <c r="V207" s="79">
        <f t="shared" si="162"/>
        <v>3.3625889199999999</v>
      </c>
      <c r="W207" s="79">
        <f t="shared" si="163"/>
        <v>0</v>
      </c>
      <c r="X207" s="157" t="str">
        <f t="shared" si="166"/>
        <v>A+J=</v>
      </c>
      <c r="Y207" s="81">
        <f t="shared" si="167"/>
        <v>44762</v>
      </c>
      <c r="Z207" s="4"/>
      <c r="AA207" s="12"/>
      <c r="AB207" s="146">
        <f>[2]Plan1!$A329</f>
        <v>46746</v>
      </c>
      <c r="AC207" s="71" t="str">
        <f>[2]Plan1!$C329</f>
        <v>Natal</v>
      </c>
      <c r="AE207" s="60"/>
      <c r="AF207" s="62"/>
      <c r="AG207" s="62"/>
      <c r="AH207" s="62"/>
      <c r="AI207" s="62"/>
      <c r="AJ207" s="60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6"/>
      <c r="DJ207" s="13"/>
    </row>
    <row r="208" spans="1:114" ht="12.75" x14ac:dyDescent="0.25">
      <c r="A208" s="78">
        <f t="shared" si="164"/>
        <v>44746</v>
      </c>
      <c r="B208" s="79">
        <f t="shared" si="158"/>
        <v>1028.1446385199999</v>
      </c>
      <c r="C208" s="79">
        <f t="shared" si="137"/>
        <v>1022.2829325000001</v>
      </c>
      <c r="D208" s="77">
        <f t="shared" si="138"/>
        <v>6382.88</v>
      </c>
      <c r="E208" s="54">
        <f>IF(K208=1,VLOOKUP(A207,[1]Plan1!$JH$192:$JI$400,2),E207)</f>
        <v>6412.88</v>
      </c>
      <c r="F208" s="56">
        <f t="shared" si="139"/>
        <v>44702</v>
      </c>
      <c r="G208" s="80">
        <f t="shared" si="140"/>
        <v>4.7000726944577131E-3</v>
      </c>
      <c r="H208" s="81">
        <f>IF(DAY(A208)=H$11,VLOOKUP(A208,AF$120:AK$452,4),H207)</f>
        <v>44762</v>
      </c>
      <c r="I208" s="81">
        <f t="shared" si="141"/>
        <v>44762</v>
      </c>
      <c r="J208" s="55">
        <f t="shared" si="136"/>
        <v>30</v>
      </c>
      <c r="K208" s="55">
        <f t="shared" si="142"/>
        <v>14</v>
      </c>
      <c r="L208" s="79">
        <f t="shared" si="143"/>
        <v>1.0021906199999999</v>
      </c>
      <c r="M208" s="82">
        <v>1</v>
      </c>
      <c r="N208" s="82">
        <f t="shared" si="144"/>
        <v>1</v>
      </c>
      <c r="O208" s="79">
        <f t="shared" si="145"/>
        <v>1.0021906199999999</v>
      </c>
      <c r="P208" s="79">
        <f t="shared" si="146"/>
        <v>1024.52236593</v>
      </c>
      <c r="Q208" s="83">
        <f t="shared" si="159"/>
        <v>0</v>
      </c>
      <c r="R208" s="85">
        <f t="shared" si="160"/>
        <v>0</v>
      </c>
      <c r="S208" s="79">
        <f t="shared" si="147"/>
        <v>0</v>
      </c>
      <c r="T208" s="85">
        <f t="shared" si="165"/>
        <v>9.5000000000000001E-2</v>
      </c>
      <c r="U208" s="82">
        <f t="shared" si="161"/>
        <v>1.0035355720000001</v>
      </c>
      <c r="V208" s="79">
        <f t="shared" si="162"/>
        <v>3.6222725900000001</v>
      </c>
      <c r="W208" s="79">
        <f t="shared" si="163"/>
        <v>0</v>
      </c>
      <c r="X208" s="157" t="str">
        <f t="shared" si="166"/>
        <v>A+J=</v>
      </c>
      <c r="Y208" s="81">
        <f t="shared" si="167"/>
        <v>44762</v>
      </c>
      <c r="Z208" s="4"/>
      <c r="AA208" s="12"/>
      <c r="AB208" s="146">
        <f>[2]Plan1!$A330</f>
        <v>46753</v>
      </c>
      <c r="AC208" s="71" t="str">
        <f>[2]Plan1!$C330</f>
        <v>Confraternização Universal</v>
      </c>
      <c r="AE208" s="60"/>
      <c r="AF208" s="62"/>
      <c r="AG208" s="62"/>
      <c r="AH208" s="62"/>
      <c r="AI208" s="62"/>
      <c r="AJ208" s="60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6"/>
      <c r="DJ208" s="13"/>
    </row>
    <row r="209" spans="1:114" ht="12.75" x14ac:dyDescent="0.25">
      <c r="A209" s="78">
        <f t="shared" si="164"/>
        <v>44747</v>
      </c>
      <c r="B209" s="79">
        <f t="shared" si="158"/>
        <v>1028.5646187100001</v>
      </c>
      <c r="C209" s="79">
        <f t="shared" si="137"/>
        <v>1022.2829325000001</v>
      </c>
      <c r="D209" s="77">
        <f t="shared" si="138"/>
        <v>6382.88</v>
      </c>
      <c r="E209" s="54">
        <f>IF(K209=1,VLOOKUP(A208,[1]Plan1!$JH$192:$JI$400,2),E208)</f>
        <v>6412.88</v>
      </c>
      <c r="F209" s="56">
        <f t="shared" si="139"/>
        <v>44702</v>
      </c>
      <c r="G209" s="80">
        <f t="shared" si="140"/>
        <v>4.7000726944577131E-3</v>
      </c>
      <c r="H209" s="81">
        <f>IF(DAY(A209)=H$11,VLOOKUP(A209,AF$120:AK$452,4),H208)</f>
        <v>44762</v>
      </c>
      <c r="I209" s="81">
        <f t="shared" si="141"/>
        <v>44762</v>
      </c>
      <c r="J209" s="55">
        <f t="shared" si="136"/>
        <v>30</v>
      </c>
      <c r="K209" s="55">
        <f t="shared" si="142"/>
        <v>15</v>
      </c>
      <c r="L209" s="79">
        <f t="shared" si="143"/>
        <v>1.00234728</v>
      </c>
      <c r="M209" s="82">
        <v>1</v>
      </c>
      <c r="N209" s="82">
        <f t="shared" si="144"/>
        <v>1</v>
      </c>
      <c r="O209" s="79">
        <f t="shared" si="145"/>
        <v>1.00234728</v>
      </c>
      <c r="P209" s="79">
        <f t="shared" si="146"/>
        <v>1024.68251678</v>
      </c>
      <c r="Q209" s="83">
        <f t="shared" si="159"/>
        <v>0</v>
      </c>
      <c r="R209" s="85">
        <f t="shared" si="160"/>
        <v>0</v>
      </c>
      <c r="S209" s="79">
        <f t="shared" si="147"/>
        <v>0</v>
      </c>
      <c r="T209" s="85">
        <f t="shared" si="165"/>
        <v>9.5000000000000001E-2</v>
      </c>
      <c r="U209" s="82">
        <f t="shared" si="161"/>
        <v>1.0037885900000001</v>
      </c>
      <c r="V209" s="79">
        <f t="shared" si="162"/>
        <v>3.8821019300000001</v>
      </c>
      <c r="W209" s="79">
        <f t="shared" si="163"/>
        <v>0</v>
      </c>
      <c r="X209" s="157" t="str">
        <f t="shared" si="166"/>
        <v>A+J=</v>
      </c>
      <c r="Y209" s="81">
        <f t="shared" si="167"/>
        <v>44762</v>
      </c>
      <c r="Z209" s="4"/>
      <c r="AA209" s="12"/>
      <c r="AB209" s="146">
        <f>[2]Plan1!$A331</f>
        <v>46811</v>
      </c>
      <c r="AC209" s="71" t="str">
        <f>[2]Plan1!$C331</f>
        <v>Carnaval</v>
      </c>
      <c r="AE209" s="60"/>
      <c r="AF209" s="62"/>
      <c r="AG209" s="62"/>
      <c r="AH209" s="62"/>
      <c r="AI209" s="62"/>
      <c r="AJ209" s="60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6"/>
      <c r="DJ209" s="13"/>
    </row>
    <row r="210" spans="1:114" ht="12.75" x14ac:dyDescent="0.25">
      <c r="A210" s="78">
        <f t="shared" si="164"/>
        <v>44748</v>
      </c>
      <c r="B210" s="79">
        <f t="shared" si="158"/>
        <v>1028.9847670899999</v>
      </c>
      <c r="C210" s="79">
        <f t="shared" si="137"/>
        <v>1022.2829325000001</v>
      </c>
      <c r="D210" s="77">
        <f t="shared" si="138"/>
        <v>6382.88</v>
      </c>
      <c r="E210" s="54">
        <f>IF(K210=1,VLOOKUP(A209,[1]Plan1!$JH$192:$JI$400,2),E209)</f>
        <v>6412.88</v>
      </c>
      <c r="F210" s="56">
        <f t="shared" si="139"/>
        <v>44702</v>
      </c>
      <c r="G210" s="80">
        <f t="shared" si="140"/>
        <v>4.7000726944577131E-3</v>
      </c>
      <c r="H210" s="81">
        <f>IF(DAY(A210)=H$11,VLOOKUP(A210,AF$120:AK$452,4),H209)</f>
        <v>44762</v>
      </c>
      <c r="I210" s="81">
        <f t="shared" si="141"/>
        <v>44762</v>
      </c>
      <c r="J210" s="55">
        <f t="shared" si="136"/>
        <v>30</v>
      </c>
      <c r="K210" s="55">
        <f t="shared" si="142"/>
        <v>16</v>
      </c>
      <c r="L210" s="79">
        <f t="shared" si="143"/>
        <v>1.0025039600000001</v>
      </c>
      <c r="M210" s="82">
        <v>1</v>
      </c>
      <c r="N210" s="82">
        <f t="shared" si="144"/>
        <v>1</v>
      </c>
      <c r="O210" s="79">
        <f t="shared" si="145"/>
        <v>1.0025039600000001</v>
      </c>
      <c r="P210" s="79">
        <f t="shared" si="146"/>
        <v>1024.8426880699999</v>
      </c>
      <c r="Q210" s="83">
        <f t="shared" si="159"/>
        <v>0</v>
      </c>
      <c r="R210" s="85">
        <f t="shared" si="160"/>
        <v>0</v>
      </c>
      <c r="S210" s="79">
        <f t="shared" si="147"/>
        <v>0</v>
      </c>
      <c r="T210" s="85">
        <f t="shared" si="165"/>
        <v>9.5000000000000001E-2</v>
      </c>
      <c r="U210" s="82">
        <f t="shared" si="161"/>
        <v>1.0040416729999999</v>
      </c>
      <c r="V210" s="79">
        <f t="shared" si="162"/>
        <v>4.1420790199999997</v>
      </c>
      <c r="W210" s="79">
        <f t="shared" si="163"/>
        <v>0</v>
      </c>
      <c r="X210" s="157" t="str">
        <f t="shared" si="166"/>
        <v>A+J=</v>
      </c>
      <c r="Y210" s="81">
        <f t="shared" si="167"/>
        <v>44762</v>
      </c>
      <c r="Z210" s="4"/>
      <c r="AA210" s="12"/>
      <c r="AB210" s="146">
        <f>[2]Plan1!$A332</f>
        <v>46812</v>
      </c>
      <c r="AC210" s="71" t="str">
        <f>[2]Plan1!$C332</f>
        <v>Carnaval</v>
      </c>
      <c r="AE210" s="60"/>
      <c r="AF210" s="62"/>
      <c r="AG210" s="62"/>
      <c r="AH210" s="62"/>
      <c r="AI210" s="62"/>
      <c r="AJ210" s="60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6"/>
      <c r="DJ210" s="13"/>
    </row>
    <row r="211" spans="1:114" ht="12.75" x14ac:dyDescent="0.25">
      <c r="A211" s="78">
        <f t="shared" si="164"/>
        <v>44749</v>
      </c>
      <c r="B211" s="79">
        <f t="shared" si="158"/>
        <v>1029.4050816400002</v>
      </c>
      <c r="C211" s="79">
        <f t="shared" si="137"/>
        <v>1022.2829325000001</v>
      </c>
      <c r="D211" s="77">
        <f t="shared" si="138"/>
        <v>6382.88</v>
      </c>
      <c r="E211" s="54">
        <f>IF(K211=1,VLOOKUP(A210,[1]Plan1!$JH$192:$JI$400,2),E210)</f>
        <v>6412.88</v>
      </c>
      <c r="F211" s="56">
        <f t="shared" si="139"/>
        <v>44702</v>
      </c>
      <c r="G211" s="80">
        <f t="shared" si="140"/>
        <v>4.7000726944577131E-3</v>
      </c>
      <c r="H211" s="81">
        <f>IF(DAY(A211)=H$11,VLOOKUP(A211,AF$120:AK$452,4),H210)</f>
        <v>44762</v>
      </c>
      <c r="I211" s="81">
        <f t="shared" si="141"/>
        <v>44762</v>
      </c>
      <c r="J211" s="55">
        <f t="shared" si="136"/>
        <v>30</v>
      </c>
      <c r="K211" s="55">
        <f t="shared" si="142"/>
        <v>17</v>
      </c>
      <c r="L211" s="79">
        <f t="shared" si="143"/>
        <v>1.0026606600000001</v>
      </c>
      <c r="M211" s="82">
        <v>1</v>
      </c>
      <c r="N211" s="82">
        <f t="shared" si="144"/>
        <v>1</v>
      </c>
      <c r="O211" s="79">
        <f t="shared" si="145"/>
        <v>1.0026606600000001</v>
      </c>
      <c r="P211" s="79">
        <f t="shared" si="146"/>
        <v>1025.0028798000001</v>
      </c>
      <c r="Q211" s="83">
        <f t="shared" si="159"/>
        <v>0</v>
      </c>
      <c r="R211" s="85">
        <f t="shared" si="160"/>
        <v>0</v>
      </c>
      <c r="S211" s="79">
        <f t="shared" si="147"/>
        <v>0</v>
      </c>
      <c r="T211" s="85">
        <f t="shared" si="165"/>
        <v>9.5000000000000001E-2</v>
      </c>
      <c r="U211" s="82">
        <f t="shared" si="161"/>
        <v>1.0042948190000001</v>
      </c>
      <c r="V211" s="79">
        <f t="shared" si="162"/>
        <v>4.40220184</v>
      </c>
      <c r="W211" s="79">
        <f t="shared" si="163"/>
        <v>0</v>
      </c>
      <c r="X211" s="157" t="str">
        <f t="shared" si="166"/>
        <v>A+J=</v>
      </c>
      <c r="Y211" s="81">
        <f t="shared" si="167"/>
        <v>44762</v>
      </c>
      <c r="Z211" s="4"/>
      <c r="AA211" s="12"/>
      <c r="AB211" s="146">
        <f>[2]Plan1!$A333</f>
        <v>46857</v>
      </c>
      <c r="AC211" s="71" t="str">
        <f>[2]Plan1!$C333</f>
        <v>Paixão de Cristo</v>
      </c>
      <c r="AE211" s="60"/>
      <c r="AF211" s="62"/>
      <c r="AG211" s="62"/>
      <c r="AH211" s="62"/>
      <c r="AI211" s="62"/>
      <c r="AJ211" s="60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6"/>
      <c r="DJ211" s="13"/>
    </row>
    <row r="212" spans="1:114" ht="12.75" x14ac:dyDescent="0.25">
      <c r="A212" s="78">
        <f t="shared" si="164"/>
        <v>44750</v>
      </c>
      <c r="B212" s="79">
        <f t="shared" si="158"/>
        <v>1029.82557372</v>
      </c>
      <c r="C212" s="79">
        <f t="shared" si="137"/>
        <v>1022.2829325000001</v>
      </c>
      <c r="D212" s="77">
        <f t="shared" si="138"/>
        <v>6382.88</v>
      </c>
      <c r="E212" s="54">
        <f>IF(K212=1,VLOOKUP(A211,[1]Plan1!$JH$192:$JI$400,2),E211)</f>
        <v>6412.88</v>
      </c>
      <c r="F212" s="56">
        <f t="shared" si="139"/>
        <v>44702</v>
      </c>
      <c r="G212" s="80">
        <f t="shared" si="140"/>
        <v>4.7000726944577131E-3</v>
      </c>
      <c r="H212" s="81">
        <f>IF(DAY(A212)=H$11,VLOOKUP(A212,AF$120:AK$452,4),H211)</f>
        <v>44762</v>
      </c>
      <c r="I212" s="81">
        <f t="shared" si="141"/>
        <v>44762</v>
      </c>
      <c r="J212" s="55">
        <f t="shared" si="136"/>
        <v>30</v>
      </c>
      <c r="K212" s="55">
        <f t="shared" si="142"/>
        <v>18</v>
      </c>
      <c r="L212" s="79">
        <f t="shared" si="143"/>
        <v>1.0028173899999999</v>
      </c>
      <c r="M212" s="82">
        <v>1</v>
      </c>
      <c r="N212" s="82">
        <f t="shared" si="144"/>
        <v>1</v>
      </c>
      <c r="O212" s="79">
        <f t="shared" si="145"/>
        <v>1.0028173899999999</v>
      </c>
      <c r="P212" s="79">
        <f t="shared" si="146"/>
        <v>1025.16310221</v>
      </c>
      <c r="Q212" s="83">
        <f t="shared" si="159"/>
        <v>0</v>
      </c>
      <c r="R212" s="85">
        <f t="shared" si="160"/>
        <v>0</v>
      </c>
      <c r="S212" s="79">
        <f t="shared" si="147"/>
        <v>0</v>
      </c>
      <c r="T212" s="85">
        <f t="shared" si="165"/>
        <v>9.5000000000000001E-2</v>
      </c>
      <c r="U212" s="82">
        <f t="shared" si="161"/>
        <v>1.004548029</v>
      </c>
      <c r="V212" s="79">
        <f t="shared" si="162"/>
        <v>4.6624715099999996</v>
      </c>
      <c r="W212" s="79">
        <f t="shared" si="163"/>
        <v>0</v>
      </c>
      <c r="X212" s="157" t="str">
        <f t="shared" si="166"/>
        <v>A+J=</v>
      </c>
      <c r="Y212" s="81">
        <f t="shared" si="167"/>
        <v>44762</v>
      </c>
      <c r="Z212" s="4"/>
      <c r="AA212" s="12"/>
      <c r="AB212" s="146">
        <f>[2]Plan1!$A334</f>
        <v>46864</v>
      </c>
      <c r="AC212" s="71" t="str">
        <f>[2]Plan1!$C334</f>
        <v>Tiradentes</v>
      </c>
      <c r="AE212" s="60"/>
      <c r="AF212" s="62"/>
      <c r="AG212" s="62"/>
      <c r="AH212" s="62"/>
      <c r="AI212" s="62"/>
      <c r="AJ212" s="60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6"/>
      <c r="DJ212" s="13"/>
    </row>
    <row r="213" spans="1:114" ht="12.75" x14ac:dyDescent="0.25">
      <c r="A213" s="78">
        <f t="shared" si="164"/>
        <v>44751</v>
      </c>
      <c r="B213" s="79">
        <f t="shared" si="158"/>
        <v>1030.2462433799999</v>
      </c>
      <c r="C213" s="79">
        <f t="shared" si="137"/>
        <v>1022.2829325000001</v>
      </c>
      <c r="D213" s="77">
        <f t="shared" si="138"/>
        <v>6382.88</v>
      </c>
      <c r="E213" s="54">
        <f>IF(K213=1,VLOOKUP(A212,[1]Plan1!$JH$192:$JI$400,2),E212)</f>
        <v>6412.88</v>
      </c>
      <c r="F213" s="56">
        <f t="shared" si="139"/>
        <v>44702</v>
      </c>
      <c r="G213" s="80">
        <f t="shared" si="140"/>
        <v>4.7000726944577131E-3</v>
      </c>
      <c r="H213" s="81">
        <f>IF(DAY(A213)=H$11,VLOOKUP(A213,AF$120:AK$452,4),H212)</f>
        <v>44762</v>
      </c>
      <c r="I213" s="81">
        <f t="shared" si="141"/>
        <v>44762</v>
      </c>
      <c r="J213" s="55">
        <f t="shared" si="136"/>
        <v>30</v>
      </c>
      <c r="K213" s="55">
        <f t="shared" si="142"/>
        <v>19</v>
      </c>
      <c r="L213" s="79">
        <f t="shared" si="143"/>
        <v>1.00297415</v>
      </c>
      <c r="M213" s="82">
        <v>1</v>
      </c>
      <c r="N213" s="82">
        <f t="shared" si="144"/>
        <v>1</v>
      </c>
      <c r="O213" s="79">
        <f t="shared" si="145"/>
        <v>1.00297415</v>
      </c>
      <c r="P213" s="79">
        <f t="shared" si="146"/>
        <v>1025.32335528</v>
      </c>
      <c r="Q213" s="83">
        <f t="shared" si="159"/>
        <v>0</v>
      </c>
      <c r="R213" s="85">
        <f t="shared" si="160"/>
        <v>0</v>
      </c>
      <c r="S213" s="79">
        <f t="shared" si="147"/>
        <v>0</v>
      </c>
      <c r="T213" s="85">
        <f t="shared" si="165"/>
        <v>9.5000000000000001E-2</v>
      </c>
      <c r="U213" s="82">
        <f t="shared" si="161"/>
        <v>1.004801303</v>
      </c>
      <c r="V213" s="79">
        <f t="shared" si="162"/>
        <v>4.9228880999999998</v>
      </c>
      <c r="W213" s="79">
        <f t="shared" si="163"/>
        <v>0</v>
      </c>
      <c r="X213" s="157" t="str">
        <f t="shared" si="166"/>
        <v>A+J=</v>
      </c>
      <c r="Y213" s="81">
        <f t="shared" si="167"/>
        <v>44762</v>
      </c>
      <c r="Z213" s="4"/>
      <c r="AA213" s="12"/>
      <c r="AB213" s="146">
        <f>[2]Plan1!$A335</f>
        <v>46874</v>
      </c>
      <c r="AC213" s="71" t="str">
        <f>[2]Plan1!$C335</f>
        <v>Dia do Trabalho</v>
      </c>
      <c r="AE213" s="60"/>
      <c r="AF213" s="62"/>
      <c r="AG213" s="62"/>
      <c r="AH213" s="62"/>
      <c r="AI213" s="62"/>
      <c r="AJ213" s="60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6"/>
      <c r="DJ213" s="13"/>
    </row>
    <row r="214" spans="1:114" ht="12.75" x14ac:dyDescent="0.25">
      <c r="A214" s="78">
        <f t="shared" si="164"/>
        <v>44752</v>
      </c>
      <c r="B214" s="79">
        <f t="shared" si="158"/>
        <v>1030.6670803899999</v>
      </c>
      <c r="C214" s="79">
        <f t="shared" si="137"/>
        <v>1022.2829325000001</v>
      </c>
      <c r="D214" s="77">
        <f t="shared" si="138"/>
        <v>6382.88</v>
      </c>
      <c r="E214" s="54">
        <f>IF(K214=1,VLOOKUP(A213,[1]Plan1!$JH$192:$JI$400,2),E213)</f>
        <v>6412.88</v>
      </c>
      <c r="F214" s="56">
        <f t="shared" si="139"/>
        <v>44702</v>
      </c>
      <c r="G214" s="80">
        <f t="shared" si="140"/>
        <v>4.7000726944577131E-3</v>
      </c>
      <c r="H214" s="81">
        <f>IF(DAY(A214)=H$11,VLOOKUP(A214,AF$120:AK$452,4),H213)</f>
        <v>44762</v>
      </c>
      <c r="I214" s="81">
        <f t="shared" si="141"/>
        <v>44762</v>
      </c>
      <c r="J214" s="55">
        <f t="shared" si="136"/>
        <v>30</v>
      </c>
      <c r="K214" s="55">
        <f t="shared" si="142"/>
        <v>20</v>
      </c>
      <c r="L214" s="79">
        <f t="shared" si="143"/>
        <v>1.00313093</v>
      </c>
      <c r="M214" s="82">
        <v>1</v>
      </c>
      <c r="N214" s="82">
        <f t="shared" si="144"/>
        <v>1</v>
      </c>
      <c r="O214" s="79">
        <f t="shared" si="145"/>
        <v>1.00313093</v>
      </c>
      <c r="P214" s="79">
        <f t="shared" si="146"/>
        <v>1025.4836287999999</v>
      </c>
      <c r="Q214" s="83">
        <f t="shared" si="159"/>
        <v>0</v>
      </c>
      <c r="R214" s="85">
        <f t="shared" si="160"/>
        <v>0</v>
      </c>
      <c r="S214" s="79">
        <f t="shared" si="147"/>
        <v>0</v>
      </c>
      <c r="T214" s="85">
        <f t="shared" si="165"/>
        <v>9.5000000000000001E-2</v>
      </c>
      <c r="U214" s="82">
        <f t="shared" si="161"/>
        <v>1.0050546410000001</v>
      </c>
      <c r="V214" s="79">
        <f t="shared" si="162"/>
        <v>5.1834515899999998</v>
      </c>
      <c r="W214" s="79">
        <f t="shared" si="163"/>
        <v>0</v>
      </c>
      <c r="X214" s="157" t="str">
        <f t="shared" si="166"/>
        <v>A+J=</v>
      </c>
      <c r="Y214" s="81">
        <f t="shared" si="167"/>
        <v>44762</v>
      </c>
      <c r="Z214" s="4"/>
      <c r="AA214" s="12"/>
      <c r="AB214" s="146">
        <f>[2]Plan1!$A336</f>
        <v>46919</v>
      </c>
      <c r="AC214" s="71" t="str">
        <f>[2]Plan1!$C336</f>
        <v>Corpus Christi</v>
      </c>
      <c r="AE214" s="60"/>
      <c r="AF214" s="62"/>
      <c r="AG214" s="62"/>
      <c r="AH214" s="62"/>
      <c r="AI214" s="62"/>
      <c r="AJ214" s="60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6"/>
      <c r="DJ214" s="13"/>
    </row>
    <row r="215" spans="1:114" ht="12.75" x14ac:dyDescent="0.25">
      <c r="A215" s="78">
        <f t="shared" si="164"/>
        <v>44753</v>
      </c>
      <c r="B215" s="79">
        <f t="shared" si="158"/>
        <v>1031.0880847999999</v>
      </c>
      <c r="C215" s="79">
        <f t="shared" si="137"/>
        <v>1022.2829325000001</v>
      </c>
      <c r="D215" s="77">
        <f t="shared" si="138"/>
        <v>6382.88</v>
      </c>
      <c r="E215" s="54">
        <f>IF(K215=1,VLOOKUP(A214,[1]Plan1!$JH$192:$JI$400,2),E214)</f>
        <v>6412.88</v>
      </c>
      <c r="F215" s="56">
        <f t="shared" si="139"/>
        <v>44702</v>
      </c>
      <c r="G215" s="80">
        <f t="shared" si="140"/>
        <v>4.7000726944577131E-3</v>
      </c>
      <c r="H215" s="81">
        <f>IF(DAY(A215)=H$11,VLOOKUP(A215,AF$120:AK$452,4),H214)</f>
        <v>44762</v>
      </c>
      <c r="I215" s="81">
        <f t="shared" si="141"/>
        <v>44762</v>
      </c>
      <c r="J215" s="55">
        <f t="shared" si="136"/>
        <v>30</v>
      </c>
      <c r="K215" s="55">
        <f t="shared" si="142"/>
        <v>21</v>
      </c>
      <c r="L215" s="79">
        <f t="shared" si="143"/>
        <v>1.00328773</v>
      </c>
      <c r="M215" s="82">
        <v>1</v>
      </c>
      <c r="N215" s="82">
        <f t="shared" si="144"/>
        <v>1</v>
      </c>
      <c r="O215" s="79">
        <f t="shared" si="145"/>
        <v>1.00328773</v>
      </c>
      <c r="P215" s="79">
        <f t="shared" si="146"/>
        <v>1025.6439227599999</v>
      </c>
      <c r="Q215" s="83">
        <f t="shared" si="159"/>
        <v>0</v>
      </c>
      <c r="R215" s="85">
        <f t="shared" si="160"/>
        <v>0</v>
      </c>
      <c r="S215" s="79">
        <f t="shared" si="147"/>
        <v>0</v>
      </c>
      <c r="T215" s="85">
        <f t="shared" si="165"/>
        <v>9.5000000000000001E-2</v>
      </c>
      <c r="U215" s="82">
        <f t="shared" si="161"/>
        <v>1.0053080430000001</v>
      </c>
      <c r="V215" s="79">
        <f t="shared" si="162"/>
        <v>5.4441620400000001</v>
      </c>
      <c r="W215" s="79">
        <f t="shared" si="163"/>
        <v>0</v>
      </c>
      <c r="X215" s="157" t="str">
        <f t="shared" si="166"/>
        <v>A+J=</v>
      </c>
      <c r="Y215" s="81">
        <f t="shared" si="167"/>
        <v>44762</v>
      </c>
      <c r="Z215" s="4"/>
      <c r="AA215" s="12"/>
      <c r="AB215" s="146">
        <f>[2]Plan1!$A337</f>
        <v>47003</v>
      </c>
      <c r="AC215" s="71" t="str">
        <f>[2]Plan1!$C337</f>
        <v>Independência do Brasil</v>
      </c>
      <c r="AE215" s="60"/>
      <c r="AF215" s="62"/>
      <c r="AG215" s="62"/>
      <c r="AH215" s="62"/>
      <c r="AI215" s="62"/>
      <c r="AJ215" s="60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6"/>
      <c r="DJ215" s="13"/>
    </row>
    <row r="216" spans="1:114" ht="12.75" x14ac:dyDescent="0.25">
      <c r="A216" s="78">
        <f t="shared" si="164"/>
        <v>44754</v>
      </c>
      <c r="B216" s="79">
        <f t="shared" si="158"/>
        <v>1031.5092659100001</v>
      </c>
      <c r="C216" s="79">
        <f t="shared" si="137"/>
        <v>1022.2829325000001</v>
      </c>
      <c r="D216" s="77">
        <f t="shared" si="138"/>
        <v>6382.88</v>
      </c>
      <c r="E216" s="54">
        <f>IF(K216=1,VLOOKUP(A215,[1]Plan1!$JH$192:$JI$400,2),E215)</f>
        <v>6412.88</v>
      </c>
      <c r="F216" s="56">
        <f t="shared" si="139"/>
        <v>44702</v>
      </c>
      <c r="G216" s="80">
        <f t="shared" si="140"/>
        <v>4.7000726944577131E-3</v>
      </c>
      <c r="H216" s="81">
        <f>IF(DAY(A216)=H$11,VLOOKUP(A216,AF$120:AK$452,4),H215)</f>
        <v>44762</v>
      </c>
      <c r="I216" s="81">
        <f t="shared" si="141"/>
        <v>44762</v>
      </c>
      <c r="J216" s="55">
        <f t="shared" si="136"/>
        <v>30</v>
      </c>
      <c r="K216" s="55">
        <f t="shared" si="142"/>
        <v>22</v>
      </c>
      <c r="L216" s="79">
        <f t="shared" si="143"/>
        <v>1.0034445599999999</v>
      </c>
      <c r="M216" s="82">
        <v>1</v>
      </c>
      <c r="N216" s="82">
        <f t="shared" si="144"/>
        <v>1</v>
      </c>
      <c r="O216" s="79">
        <f t="shared" si="145"/>
        <v>1.0034445599999999</v>
      </c>
      <c r="P216" s="79">
        <f t="shared" si="146"/>
        <v>1025.80424739</v>
      </c>
      <c r="Q216" s="83">
        <f t="shared" si="159"/>
        <v>0</v>
      </c>
      <c r="R216" s="85">
        <f t="shared" si="160"/>
        <v>0</v>
      </c>
      <c r="S216" s="79">
        <f t="shared" si="147"/>
        <v>0</v>
      </c>
      <c r="T216" s="85">
        <f t="shared" si="165"/>
        <v>9.5000000000000001E-2</v>
      </c>
      <c r="U216" s="82">
        <f t="shared" si="161"/>
        <v>1.005561508</v>
      </c>
      <c r="V216" s="79">
        <f t="shared" si="162"/>
        <v>5.7050185200000003</v>
      </c>
      <c r="W216" s="79">
        <f t="shared" si="163"/>
        <v>0</v>
      </c>
      <c r="X216" s="157" t="str">
        <f t="shared" si="166"/>
        <v>A+J=</v>
      </c>
      <c r="Y216" s="81">
        <f t="shared" si="167"/>
        <v>44762</v>
      </c>
      <c r="Z216" s="4"/>
      <c r="AA216" s="12"/>
      <c r="AB216" s="146">
        <f>[2]Plan1!$A338</f>
        <v>47038</v>
      </c>
      <c r="AC216" s="71" t="str">
        <f>[2]Plan1!$C338</f>
        <v>Nossa Sr.a Aparecida - Padroeira do Brasil</v>
      </c>
      <c r="AE216" s="60"/>
      <c r="AF216" s="62"/>
      <c r="AG216" s="62"/>
      <c r="AH216" s="62"/>
      <c r="AI216" s="62"/>
      <c r="AJ216" s="60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6"/>
      <c r="DJ216" s="13"/>
    </row>
    <row r="217" spans="1:114" ht="12.75" x14ac:dyDescent="0.25">
      <c r="A217" s="78">
        <f t="shared" si="164"/>
        <v>44755</v>
      </c>
      <c r="B217" s="79">
        <f t="shared" si="158"/>
        <v>1031.93061556</v>
      </c>
      <c r="C217" s="79">
        <f t="shared" si="137"/>
        <v>1022.2829325000001</v>
      </c>
      <c r="D217" s="77">
        <f t="shared" si="138"/>
        <v>6382.88</v>
      </c>
      <c r="E217" s="54">
        <f>IF(K217=1,VLOOKUP(A216,[1]Plan1!$JH$192:$JI$400,2),E216)</f>
        <v>6412.88</v>
      </c>
      <c r="F217" s="56">
        <f t="shared" si="139"/>
        <v>44702</v>
      </c>
      <c r="G217" s="80">
        <f t="shared" si="140"/>
        <v>4.7000726944577131E-3</v>
      </c>
      <c r="H217" s="81">
        <f>IF(DAY(A217)=H$11,VLOOKUP(A217,AF$120:AK$452,4),H216)</f>
        <v>44762</v>
      </c>
      <c r="I217" s="81">
        <f t="shared" si="141"/>
        <v>44762</v>
      </c>
      <c r="J217" s="55">
        <f t="shared" si="136"/>
        <v>30</v>
      </c>
      <c r="K217" s="55">
        <f t="shared" si="142"/>
        <v>23</v>
      </c>
      <c r="L217" s="79">
        <f t="shared" si="143"/>
        <v>1.0036014099999999</v>
      </c>
      <c r="M217" s="82">
        <v>1</v>
      </c>
      <c r="N217" s="82">
        <f t="shared" si="144"/>
        <v>1</v>
      </c>
      <c r="O217" s="79">
        <f t="shared" si="145"/>
        <v>1.0036014099999999</v>
      </c>
      <c r="P217" s="79">
        <f t="shared" si="146"/>
        <v>1025.9645924700001</v>
      </c>
      <c r="Q217" s="83">
        <f t="shared" si="159"/>
        <v>0</v>
      </c>
      <c r="R217" s="85">
        <f t="shared" si="160"/>
        <v>0</v>
      </c>
      <c r="S217" s="79">
        <f t="shared" si="147"/>
        <v>0</v>
      </c>
      <c r="T217" s="85">
        <f t="shared" si="165"/>
        <v>9.5000000000000001E-2</v>
      </c>
      <c r="U217" s="82">
        <f t="shared" si="161"/>
        <v>1.0058150379999999</v>
      </c>
      <c r="V217" s="79">
        <f t="shared" si="162"/>
        <v>5.9660230900000002</v>
      </c>
      <c r="W217" s="79">
        <f t="shared" si="163"/>
        <v>0</v>
      </c>
      <c r="X217" s="157" t="str">
        <f t="shared" si="166"/>
        <v>A+J=</v>
      </c>
      <c r="Y217" s="81">
        <f t="shared" si="167"/>
        <v>44762</v>
      </c>
      <c r="Z217" s="4"/>
      <c r="AA217" s="12"/>
      <c r="AB217" s="146">
        <f>[2]Plan1!$A339</f>
        <v>47059</v>
      </c>
      <c r="AC217" s="71" t="str">
        <f>[2]Plan1!$C339</f>
        <v>Finados</v>
      </c>
      <c r="AE217" s="60"/>
      <c r="AF217" s="62"/>
      <c r="AG217" s="62"/>
      <c r="AH217" s="62"/>
      <c r="AI217" s="62"/>
      <c r="AJ217" s="60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6"/>
      <c r="DJ217" s="13"/>
    </row>
    <row r="218" spans="1:114" ht="12.75" x14ac:dyDescent="0.25">
      <c r="A218" s="78">
        <f t="shared" si="164"/>
        <v>44756</v>
      </c>
      <c r="B218" s="79">
        <f t="shared" si="158"/>
        <v>1032.3521420100001</v>
      </c>
      <c r="C218" s="79">
        <f t="shared" si="137"/>
        <v>1022.2829325000001</v>
      </c>
      <c r="D218" s="77">
        <f t="shared" si="138"/>
        <v>6382.88</v>
      </c>
      <c r="E218" s="54">
        <f>IF(K218=1,VLOOKUP(A217,[1]Plan1!$JH$192:$JI$400,2),E217)</f>
        <v>6412.88</v>
      </c>
      <c r="F218" s="56">
        <f t="shared" si="139"/>
        <v>44702</v>
      </c>
      <c r="G218" s="80">
        <f t="shared" si="140"/>
        <v>4.7000726944577131E-3</v>
      </c>
      <c r="H218" s="81">
        <f>IF(DAY(A218)=H$11,VLOOKUP(A218,AF$120:AK$452,4),H217)</f>
        <v>44762</v>
      </c>
      <c r="I218" s="81">
        <f t="shared" si="141"/>
        <v>44762</v>
      </c>
      <c r="J218" s="55">
        <f t="shared" si="136"/>
        <v>30</v>
      </c>
      <c r="K218" s="55">
        <f t="shared" si="142"/>
        <v>24</v>
      </c>
      <c r="L218" s="79">
        <f t="shared" si="143"/>
        <v>1.0037582899999999</v>
      </c>
      <c r="M218" s="82">
        <v>1</v>
      </c>
      <c r="N218" s="82">
        <f t="shared" si="144"/>
        <v>1</v>
      </c>
      <c r="O218" s="79">
        <f t="shared" si="145"/>
        <v>1.0037582899999999</v>
      </c>
      <c r="P218" s="79">
        <f t="shared" si="146"/>
        <v>1026.12496822</v>
      </c>
      <c r="Q218" s="83">
        <f t="shared" si="159"/>
        <v>0</v>
      </c>
      <c r="R218" s="85">
        <f t="shared" si="160"/>
        <v>0</v>
      </c>
      <c r="S218" s="79">
        <f t="shared" si="147"/>
        <v>0</v>
      </c>
      <c r="T218" s="85">
        <f t="shared" si="165"/>
        <v>9.5000000000000001E-2</v>
      </c>
      <c r="U218" s="82">
        <f t="shared" si="161"/>
        <v>1.006068631</v>
      </c>
      <c r="V218" s="79">
        <f t="shared" si="162"/>
        <v>6.2271737900000002</v>
      </c>
      <c r="W218" s="79">
        <f t="shared" si="163"/>
        <v>0</v>
      </c>
      <c r="X218" s="157" t="str">
        <f t="shared" si="166"/>
        <v>A+J=</v>
      </c>
      <c r="Y218" s="81">
        <f t="shared" si="167"/>
        <v>44762</v>
      </c>
      <c r="Z218" s="4"/>
      <c r="AA218" s="12"/>
      <c r="AB218" s="146">
        <f>[2]Plan1!$A340</f>
        <v>47072</v>
      </c>
      <c r="AC218" s="71" t="str">
        <f>[2]Plan1!$C340</f>
        <v>Proclamação da República</v>
      </c>
      <c r="AE218" s="60"/>
      <c r="AF218" s="62"/>
      <c r="AG218" s="62"/>
      <c r="AH218" s="62"/>
      <c r="AI218" s="62"/>
      <c r="AJ218" s="60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6"/>
      <c r="DJ218" s="13"/>
    </row>
    <row r="219" spans="1:114" ht="12.75" x14ac:dyDescent="0.25">
      <c r="A219" s="78">
        <f t="shared" si="164"/>
        <v>44757</v>
      </c>
      <c r="B219" s="79">
        <f t="shared" si="158"/>
        <v>1032.77383605</v>
      </c>
      <c r="C219" s="79">
        <f t="shared" si="137"/>
        <v>1022.2829325000001</v>
      </c>
      <c r="D219" s="77">
        <f t="shared" si="138"/>
        <v>6382.88</v>
      </c>
      <c r="E219" s="54">
        <f>IF(K219=1,VLOOKUP(A218,[1]Plan1!$JH$192:$JI$400,2),E218)</f>
        <v>6412.88</v>
      </c>
      <c r="F219" s="56">
        <f t="shared" si="139"/>
        <v>44702</v>
      </c>
      <c r="G219" s="80">
        <f t="shared" si="140"/>
        <v>4.7000726944577131E-3</v>
      </c>
      <c r="H219" s="81">
        <f>IF(DAY(A219)=H$11,VLOOKUP(A219,AF$120:AK$452,4),H218)</f>
        <v>44762</v>
      </c>
      <c r="I219" s="81">
        <f t="shared" si="141"/>
        <v>44762</v>
      </c>
      <c r="J219" s="55">
        <f t="shared" si="136"/>
        <v>30</v>
      </c>
      <c r="K219" s="55">
        <f t="shared" si="142"/>
        <v>25</v>
      </c>
      <c r="L219" s="79">
        <f t="shared" si="143"/>
        <v>1.0039151900000001</v>
      </c>
      <c r="M219" s="82">
        <v>1</v>
      </c>
      <c r="N219" s="82">
        <f t="shared" si="144"/>
        <v>1</v>
      </c>
      <c r="O219" s="79">
        <f t="shared" si="145"/>
        <v>1.0039151900000001</v>
      </c>
      <c r="P219" s="79">
        <f t="shared" si="146"/>
        <v>1026.2853644100001</v>
      </c>
      <c r="Q219" s="83">
        <f t="shared" si="159"/>
        <v>0</v>
      </c>
      <c r="R219" s="85">
        <f t="shared" si="160"/>
        <v>0</v>
      </c>
      <c r="S219" s="79">
        <f t="shared" si="147"/>
        <v>0</v>
      </c>
      <c r="T219" s="85">
        <f t="shared" si="165"/>
        <v>9.5000000000000001E-2</v>
      </c>
      <c r="U219" s="82">
        <f t="shared" si="161"/>
        <v>1.006322288</v>
      </c>
      <c r="V219" s="79">
        <f t="shared" si="162"/>
        <v>6.4884716400000002</v>
      </c>
      <c r="W219" s="79">
        <f t="shared" si="163"/>
        <v>0</v>
      </c>
      <c r="X219" s="157" t="str">
        <f t="shared" si="166"/>
        <v>A+J=</v>
      </c>
      <c r="Y219" s="81">
        <f t="shared" si="167"/>
        <v>44762</v>
      </c>
      <c r="Z219" s="4"/>
      <c r="AA219" s="12"/>
      <c r="AB219" s="146">
        <f>[2]Plan1!$A341</f>
        <v>47077</v>
      </c>
      <c r="AC219" s="71" t="str">
        <f>[2]Plan1!$C341</f>
        <v>Dia Nacional de Zumbi e da Consciência Negra</v>
      </c>
      <c r="AE219" s="60"/>
      <c r="AF219" s="62"/>
      <c r="AG219" s="62"/>
      <c r="AH219" s="62"/>
      <c r="AI219" s="62"/>
      <c r="AJ219" s="60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6"/>
      <c r="DJ219" s="13"/>
    </row>
    <row r="220" spans="1:114" ht="12.75" x14ac:dyDescent="0.25">
      <c r="A220" s="78">
        <f t="shared" si="164"/>
        <v>44758</v>
      </c>
      <c r="B220" s="79">
        <f t="shared" si="158"/>
        <v>1033.1957080299999</v>
      </c>
      <c r="C220" s="79">
        <f t="shared" si="137"/>
        <v>1022.2829325000001</v>
      </c>
      <c r="D220" s="77">
        <f t="shared" si="138"/>
        <v>6382.88</v>
      </c>
      <c r="E220" s="54">
        <f>IF(K220=1,VLOOKUP(A219,[1]Plan1!$JH$192:$JI$400,2),E219)</f>
        <v>6412.88</v>
      </c>
      <c r="F220" s="56">
        <f t="shared" si="139"/>
        <v>44702</v>
      </c>
      <c r="G220" s="80">
        <f t="shared" si="140"/>
        <v>4.7000726944577131E-3</v>
      </c>
      <c r="H220" s="81">
        <f>IF(DAY(A220)=H$11,VLOOKUP(A220,AF$120:AK$452,4),H219)</f>
        <v>44762</v>
      </c>
      <c r="I220" s="81">
        <f t="shared" si="141"/>
        <v>44762</v>
      </c>
      <c r="J220" s="55">
        <f t="shared" si="136"/>
        <v>30</v>
      </c>
      <c r="K220" s="55">
        <f t="shared" si="142"/>
        <v>26</v>
      </c>
      <c r="L220" s="79">
        <f t="shared" si="143"/>
        <v>1.00407212</v>
      </c>
      <c r="M220" s="82">
        <v>1</v>
      </c>
      <c r="N220" s="82">
        <f t="shared" si="144"/>
        <v>1</v>
      </c>
      <c r="O220" s="79">
        <f t="shared" si="145"/>
        <v>1.00407212</v>
      </c>
      <c r="P220" s="79">
        <f t="shared" si="146"/>
        <v>1026.44579127</v>
      </c>
      <c r="Q220" s="83">
        <f t="shared" si="159"/>
        <v>0</v>
      </c>
      <c r="R220" s="85">
        <f t="shared" si="160"/>
        <v>0</v>
      </c>
      <c r="S220" s="79">
        <f t="shared" si="147"/>
        <v>0</v>
      </c>
      <c r="T220" s="85">
        <f t="shared" si="165"/>
        <v>9.5000000000000001E-2</v>
      </c>
      <c r="U220" s="82">
        <f t="shared" si="161"/>
        <v>1.006576009</v>
      </c>
      <c r="V220" s="79">
        <f t="shared" si="162"/>
        <v>6.7499167599999996</v>
      </c>
      <c r="W220" s="79">
        <f t="shared" si="163"/>
        <v>0</v>
      </c>
      <c r="X220" s="157" t="str">
        <f t="shared" si="166"/>
        <v>A+J=</v>
      </c>
      <c r="Y220" s="81">
        <f t="shared" si="167"/>
        <v>44762</v>
      </c>
      <c r="Z220" s="4"/>
      <c r="AA220" s="12"/>
      <c r="AB220" s="146">
        <f>[2]Plan1!$A342</f>
        <v>47112</v>
      </c>
      <c r="AC220" s="71" t="str">
        <f>[2]Plan1!$C342</f>
        <v>Natal</v>
      </c>
      <c r="AE220" s="60"/>
      <c r="AF220" s="62"/>
      <c r="AG220" s="62"/>
      <c r="AH220" s="62"/>
      <c r="AI220" s="62"/>
      <c r="AJ220" s="60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6"/>
      <c r="DJ220" s="13"/>
    </row>
    <row r="221" spans="1:114" ht="12.75" x14ac:dyDescent="0.25">
      <c r="A221" s="78">
        <f t="shared" si="164"/>
        <v>44759</v>
      </c>
      <c r="B221" s="79">
        <f t="shared" si="158"/>
        <v>1033.6177487300001</v>
      </c>
      <c r="C221" s="79">
        <f t="shared" si="137"/>
        <v>1022.2829325000001</v>
      </c>
      <c r="D221" s="77">
        <f t="shared" si="138"/>
        <v>6382.88</v>
      </c>
      <c r="E221" s="54">
        <f>IF(K221=1,VLOOKUP(A220,[1]Plan1!$JH$192:$JI$400,2),E220)</f>
        <v>6412.88</v>
      </c>
      <c r="F221" s="56">
        <f t="shared" si="139"/>
        <v>44702</v>
      </c>
      <c r="G221" s="80">
        <f t="shared" si="140"/>
        <v>4.7000726944577131E-3</v>
      </c>
      <c r="H221" s="81">
        <f>IF(DAY(A221)=H$11,VLOOKUP(A221,AF$120:AK$452,4),H220)</f>
        <v>44762</v>
      </c>
      <c r="I221" s="81">
        <f t="shared" si="141"/>
        <v>44762</v>
      </c>
      <c r="J221" s="55">
        <f t="shared" si="136"/>
        <v>30</v>
      </c>
      <c r="K221" s="55">
        <f t="shared" si="142"/>
        <v>27</v>
      </c>
      <c r="L221" s="79">
        <f t="shared" si="143"/>
        <v>1.0042290700000001</v>
      </c>
      <c r="M221" s="82">
        <v>1</v>
      </c>
      <c r="N221" s="82">
        <f t="shared" si="144"/>
        <v>1</v>
      </c>
      <c r="O221" s="79">
        <f t="shared" si="145"/>
        <v>1.0042290700000001</v>
      </c>
      <c r="P221" s="79">
        <f t="shared" si="146"/>
        <v>1026.6062385800001</v>
      </c>
      <c r="Q221" s="83">
        <f t="shared" si="159"/>
        <v>0</v>
      </c>
      <c r="R221" s="85">
        <f t="shared" si="160"/>
        <v>0</v>
      </c>
      <c r="S221" s="79">
        <f t="shared" si="147"/>
        <v>0</v>
      </c>
      <c r="T221" s="85">
        <f t="shared" si="165"/>
        <v>9.5000000000000001E-2</v>
      </c>
      <c r="U221" s="82">
        <f t="shared" si="161"/>
        <v>1.006829795</v>
      </c>
      <c r="V221" s="79">
        <f t="shared" si="162"/>
        <v>7.0115101500000003</v>
      </c>
      <c r="W221" s="79">
        <f t="shared" si="163"/>
        <v>0</v>
      </c>
      <c r="X221" s="157" t="str">
        <f t="shared" si="166"/>
        <v>A+J=</v>
      </c>
      <c r="Y221" s="81">
        <f t="shared" si="167"/>
        <v>44762</v>
      </c>
      <c r="Z221" s="4"/>
      <c r="AA221" s="12"/>
      <c r="AB221" s="146">
        <f>[2]Plan1!$A343</f>
        <v>47119</v>
      </c>
      <c r="AC221" s="71" t="str">
        <f>[2]Plan1!$C343</f>
        <v>Confraternização Universal</v>
      </c>
      <c r="AE221" s="60"/>
      <c r="AF221" s="62"/>
      <c r="AG221" s="62"/>
      <c r="AH221" s="62"/>
      <c r="AI221" s="62"/>
      <c r="AJ221" s="60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6"/>
      <c r="DJ221" s="13"/>
    </row>
    <row r="222" spans="1:114" ht="12.75" x14ac:dyDescent="0.25">
      <c r="A222" s="78">
        <f t="shared" si="164"/>
        <v>44760</v>
      </c>
      <c r="B222" s="79">
        <f t="shared" si="158"/>
        <v>1034.03995614</v>
      </c>
      <c r="C222" s="79">
        <f t="shared" si="137"/>
        <v>1022.2829325000001</v>
      </c>
      <c r="D222" s="77">
        <f t="shared" si="138"/>
        <v>6382.88</v>
      </c>
      <c r="E222" s="54">
        <f>IF(K222=1,VLOOKUP(A221,[1]Plan1!$JH$192:$JI$400,2),E221)</f>
        <v>6412.88</v>
      </c>
      <c r="F222" s="56">
        <f t="shared" si="139"/>
        <v>44702</v>
      </c>
      <c r="G222" s="80">
        <f t="shared" si="140"/>
        <v>4.7000726944577131E-3</v>
      </c>
      <c r="H222" s="81">
        <f>IF(DAY(A222)=H$11,VLOOKUP(A222,AF$120:AK$452,4),H221)</f>
        <v>44762</v>
      </c>
      <c r="I222" s="81">
        <f t="shared" si="141"/>
        <v>44762</v>
      </c>
      <c r="J222" s="55">
        <f t="shared" si="136"/>
        <v>30</v>
      </c>
      <c r="K222" s="55">
        <f t="shared" si="142"/>
        <v>28</v>
      </c>
      <c r="L222" s="79">
        <f t="shared" si="143"/>
        <v>1.00438604</v>
      </c>
      <c r="M222" s="82">
        <v>1</v>
      </c>
      <c r="N222" s="82">
        <f t="shared" si="144"/>
        <v>1</v>
      </c>
      <c r="O222" s="79">
        <f t="shared" si="145"/>
        <v>1.00438604</v>
      </c>
      <c r="P222" s="79">
        <f t="shared" si="146"/>
        <v>1026.76670633</v>
      </c>
      <c r="Q222" s="83">
        <f t="shared" si="159"/>
        <v>0</v>
      </c>
      <c r="R222" s="85">
        <f t="shared" si="160"/>
        <v>0</v>
      </c>
      <c r="S222" s="79">
        <f t="shared" si="147"/>
        <v>0</v>
      </c>
      <c r="T222" s="85">
        <f t="shared" si="165"/>
        <v>9.5000000000000001E-2</v>
      </c>
      <c r="U222" s="82">
        <f t="shared" si="161"/>
        <v>1.0070836439999999</v>
      </c>
      <c r="V222" s="79">
        <f t="shared" si="162"/>
        <v>7.2732498100000003</v>
      </c>
      <c r="W222" s="79">
        <f t="shared" si="163"/>
        <v>0</v>
      </c>
      <c r="X222" s="157" t="str">
        <f t="shared" si="166"/>
        <v>A+J=</v>
      </c>
      <c r="Y222" s="81">
        <f t="shared" si="167"/>
        <v>44762</v>
      </c>
      <c r="Z222" s="4"/>
      <c r="AA222" s="12"/>
      <c r="AB222" s="146">
        <f>[2]Plan1!$A344</f>
        <v>47161</v>
      </c>
      <c r="AC222" s="71" t="str">
        <f>[2]Plan1!$C344</f>
        <v>Carnaval</v>
      </c>
      <c r="AE222" s="60"/>
      <c r="AF222" s="62"/>
      <c r="AG222" s="62"/>
      <c r="AH222" s="62"/>
      <c r="AI222" s="62"/>
      <c r="AJ222" s="60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6"/>
      <c r="DJ222" s="13"/>
    </row>
    <row r="223" spans="1:114" ht="12.75" x14ac:dyDescent="0.25">
      <c r="A223" s="78">
        <f t="shared" si="164"/>
        <v>44761</v>
      </c>
      <c r="B223" s="79">
        <f t="shared" si="158"/>
        <v>1034.4623416400002</v>
      </c>
      <c r="C223" s="79">
        <f t="shared" si="137"/>
        <v>1022.2829325000001</v>
      </c>
      <c r="D223" s="77">
        <f t="shared" si="138"/>
        <v>6382.88</v>
      </c>
      <c r="E223" s="54">
        <f>IF(K223=1,VLOOKUP(A222,[1]Plan1!$JH$192:$JI$400,2),E222)</f>
        <v>6412.88</v>
      </c>
      <c r="F223" s="56">
        <f t="shared" si="139"/>
        <v>44702</v>
      </c>
      <c r="G223" s="80">
        <f t="shared" si="140"/>
        <v>4.7000726944577131E-3</v>
      </c>
      <c r="H223" s="81">
        <f>IF(DAY(A223)=H$11,VLOOKUP(A223,AF$120:AK$452,4),H222)</f>
        <v>44762</v>
      </c>
      <c r="I223" s="81">
        <f t="shared" si="141"/>
        <v>44762</v>
      </c>
      <c r="J223" s="55">
        <f t="shared" si="136"/>
        <v>30</v>
      </c>
      <c r="K223" s="55">
        <f t="shared" si="142"/>
        <v>29</v>
      </c>
      <c r="L223" s="79">
        <f t="shared" si="143"/>
        <v>1.0045430399999999</v>
      </c>
      <c r="M223" s="82">
        <v>1</v>
      </c>
      <c r="N223" s="82">
        <f t="shared" si="144"/>
        <v>1</v>
      </c>
      <c r="O223" s="79">
        <f t="shared" si="145"/>
        <v>1.0045430399999999</v>
      </c>
      <c r="P223" s="79">
        <f t="shared" si="146"/>
        <v>1026.9272047500001</v>
      </c>
      <c r="Q223" s="83">
        <f t="shared" si="159"/>
        <v>0</v>
      </c>
      <c r="R223" s="85">
        <f t="shared" si="160"/>
        <v>0</v>
      </c>
      <c r="S223" s="79">
        <f t="shared" si="147"/>
        <v>0</v>
      </c>
      <c r="T223" s="85">
        <f t="shared" si="165"/>
        <v>9.5000000000000001E-2</v>
      </c>
      <c r="U223" s="82">
        <f t="shared" si="161"/>
        <v>1.0073375570000001</v>
      </c>
      <c r="V223" s="79">
        <f t="shared" si="162"/>
        <v>7.5351368900000004</v>
      </c>
      <c r="W223" s="79">
        <f t="shared" si="163"/>
        <v>0</v>
      </c>
      <c r="X223" s="157" t="str">
        <f t="shared" si="166"/>
        <v>A+J=</v>
      </c>
      <c r="Y223" s="81">
        <f t="shared" si="167"/>
        <v>44762</v>
      </c>
      <c r="Z223" s="4"/>
      <c r="AA223" s="12"/>
      <c r="AB223" s="146">
        <f>[2]Plan1!$A345</f>
        <v>47162</v>
      </c>
      <c r="AC223" s="71" t="str">
        <f>[2]Plan1!$C345</f>
        <v>Carnaval</v>
      </c>
      <c r="AE223" s="60"/>
      <c r="AF223" s="62"/>
      <c r="AG223" s="62"/>
      <c r="AH223" s="62"/>
      <c r="AI223" s="62"/>
      <c r="AJ223" s="60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6"/>
      <c r="DJ223" s="13"/>
    </row>
    <row r="224" spans="1:114" ht="12.75" x14ac:dyDescent="0.25">
      <c r="A224" s="78">
        <f t="shared" si="164"/>
        <v>44762</v>
      </c>
      <c r="B224" s="79">
        <f t="shared" si="158"/>
        <v>1034.88490529</v>
      </c>
      <c r="C224" s="79">
        <f t="shared" si="137"/>
        <v>1022.2829325000001</v>
      </c>
      <c r="D224" s="77">
        <f t="shared" si="138"/>
        <v>6382.88</v>
      </c>
      <c r="E224" s="54">
        <f>IF(K224=1,VLOOKUP(A223,[1]Plan1!$JH$192:$JI$400,2),E223)</f>
        <v>6412.88</v>
      </c>
      <c r="F224" s="56">
        <f t="shared" si="139"/>
        <v>44702</v>
      </c>
      <c r="G224" s="80">
        <f t="shared" si="140"/>
        <v>4.7000726944577131E-3</v>
      </c>
      <c r="H224" s="81">
        <f>IF(DAY(A224)=H$11,VLOOKUP(A224,AF$120:AK$452,4),H223)</f>
        <v>44793</v>
      </c>
      <c r="I224" s="81">
        <f t="shared" si="141"/>
        <v>44762</v>
      </c>
      <c r="J224" s="55">
        <f t="shared" si="136"/>
        <v>30</v>
      </c>
      <c r="K224" s="55">
        <f t="shared" si="142"/>
        <v>30</v>
      </c>
      <c r="L224" s="79">
        <f t="shared" si="143"/>
        <v>1.0047000699999999</v>
      </c>
      <c r="M224" s="82">
        <v>1</v>
      </c>
      <c r="N224" s="82">
        <f t="shared" si="144"/>
        <v>1</v>
      </c>
      <c r="O224" s="79">
        <f t="shared" si="145"/>
        <v>1.0047000699999999</v>
      </c>
      <c r="P224" s="79">
        <f t="shared" si="146"/>
        <v>1027.0877338400001</v>
      </c>
      <c r="Q224" s="83">
        <f t="shared" si="159"/>
        <v>7</v>
      </c>
      <c r="R224" s="85">
        <f t="shared" si="160"/>
        <v>5.6499999999999996E-3</v>
      </c>
      <c r="S224" s="79">
        <f t="shared" si="147"/>
        <v>5.8030456900000003</v>
      </c>
      <c r="T224" s="85">
        <f t="shared" si="165"/>
        <v>9.5000000000000001E-2</v>
      </c>
      <c r="U224" s="82">
        <f t="shared" si="161"/>
        <v>1.0075915339999999</v>
      </c>
      <c r="V224" s="79">
        <f t="shared" si="162"/>
        <v>7.7971714499999996</v>
      </c>
      <c r="W224" s="79">
        <f t="shared" si="163"/>
        <v>13.60021714</v>
      </c>
      <c r="X224" s="157" t="str">
        <f t="shared" si="166"/>
        <v>A+J=</v>
      </c>
      <c r="Y224" s="81">
        <f t="shared" si="167"/>
        <v>44762</v>
      </c>
      <c r="Z224" s="4"/>
      <c r="AA224" s="12"/>
      <c r="AB224" s="146">
        <f>[2]Plan1!$A346</f>
        <v>47207</v>
      </c>
      <c r="AC224" s="71" t="str">
        <f>[2]Plan1!$C346</f>
        <v>Paixão de Cristo</v>
      </c>
      <c r="AE224" s="60"/>
      <c r="AF224" s="62"/>
      <c r="AG224" s="62"/>
      <c r="AH224" s="62"/>
      <c r="AI224" s="62"/>
      <c r="AJ224" s="60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6"/>
      <c r="DJ224" s="13"/>
    </row>
    <row r="225" spans="1:114" ht="12.75" x14ac:dyDescent="0.25">
      <c r="A225" s="78">
        <f t="shared" si="164"/>
        <v>44763</v>
      </c>
      <c r="B225" s="79">
        <f t="shared" si="158"/>
        <v>1021.75395371</v>
      </c>
      <c r="C225" s="79">
        <f t="shared" si="137"/>
        <v>1021.2846881500001</v>
      </c>
      <c r="D225" s="77">
        <f t="shared" si="138"/>
        <v>6412.88</v>
      </c>
      <c r="E225" s="54">
        <f>IF(K225=1,VLOOKUP(A224,[1]Plan1!$JH$192:$JI$400,2),E224)</f>
        <v>6455.85</v>
      </c>
      <c r="F225" s="56">
        <f t="shared" si="139"/>
        <v>44733</v>
      </c>
      <c r="G225" s="80">
        <f t="shared" si="140"/>
        <v>6.7005775876050055E-3</v>
      </c>
      <c r="H225" s="81">
        <f>IF(DAY(A225)=H$11,VLOOKUP(A225,AF$120:AK$452,4),H224)</f>
        <v>44793</v>
      </c>
      <c r="I225" s="81">
        <f t="shared" si="141"/>
        <v>44793</v>
      </c>
      <c r="J225" s="55">
        <f t="shared" si="136"/>
        <v>31</v>
      </c>
      <c r="K225" s="55">
        <f t="shared" si="142"/>
        <v>1</v>
      </c>
      <c r="L225" s="79">
        <f t="shared" si="143"/>
        <v>1.0002154400000001</v>
      </c>
      <c r="M225" s="82">
        <v>1</v>
      </c>
      <c r="N225" s="82">
        <f t="shared" si="144"/>
        <v>1</v>
      </c>
      <c r="O225" s="79">
        <f t="shared" si="145"/>
        <v>1.0002154400000001</v>
      </c>
      <c r="P225" s="79">
        <f t="shared" si="146"/>
        <v>1021.50471372</v>
      </c>
      <c r="Q225" s="83">
        <f t="shared" si="159"/>
        <v>0</v>
      </c>
      <c r="R225" s="85">
        <f t="shared" si="160"/>
        <v>0</v>
      </c>
      <c r="S225" s="79">
        <f t="shared" si="147"/>
        <v>0</v>
      </c>
      <c r="T225" s="85">
        <f t="shared" si="165"/>
        <v>9.5000000000000001E-2</v>
      </c>
      <c r="U225" s="82">
        <f t="shared" si="161"/>
        <v>1.000243993</v>
      </c>
      <c r="V225" s="79">
        <f t="shared" si="162"/>
        <v>0.24923998999999999</v>
      </c>
      <c r="W225" s="79">
        <f t="shared" si="163"/>
        <v>0</v>
      </c>
      <c r="X225" s="157" t="str">
        <f t="shared" si="166"/>
        <v>A+J=</v>
      </c>
      <c r="Y225" s="81">
        <f t="shared" si="167"/>
        <v>44793</v>
      </c>
      <c r="Z225" s="4"/>
      <c r="AA225" s="12"/>
      <c r="AB225" s="146">
        <f>[2]Plan1!$A347</f>
        <v>47229</v>
      </c>
      <c r="AC225" s="71" t="str">
        <f>[2]Plan1!$C347</f>
        <v>Tiradentes</v>
      </c>
      <c r="AE225" s="60"/>
      <c r="AF225" s="62"/>
      <c r="AG225" s="62"/>
      <c r="AH225" s="62"/>
      <c r="AI225" s="62"/>
      <c r="AJ225" s="60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6"/>
      <c r="DJ225" s="13"/>
    </row>
    <row r="226" spans="1:114" ht="12.75" x14ac:dyDescent="0.25">
      <c r="A226" s="78">
        <f t="shared" si="164"/>
        <v>44764</v>
      </c>
      <c r="B226" s="79">
        <f t="shared" si="158"/>
        <v>1022.2234492699999</v>
      </c>
      <c r="C226" s="79">
        <f t="shared" si="137"/>
        <v>1021.2846881500001</v>
      </c>
      <c r="D226" s="77">
        <f t="shared" si="138"/>
        <v>6412.88</v>
      </c>
      <c r="E226" s="54">
        <f>IF(K226=1,VLOOKUP(A225,[1]Plan1!$JH$192:$JI$400,2),E225)</f>
        <v>6455.85</v>
      </c>
      <c r="F226" s="56">
        <f t="shared" si="139"/>
        <v>44733</v>
      </c>
      <c r="G226" s="80">
        <f t="shared" si="140"/>
        <v>6.7005775876050055E-3</v>
      </c>
      <c r="H226" s="81">
        <f>IF(DAY(A226)=H$11,VLOOKUP(A226,AF$120:AK$452,4),H225)</f>
        <v>44793</v>
      </c>
      <c r="I226" s="81">
        <f t="shared" si="141"/>
        <v>44793</v>
      </c>
      <c r="J226" s="55">
        <f t="shared" si="136"/>
        <v>31</v>
      </c>
      <c r="K226" s="55">
        <f t="shared" si="142"/>
        <v>2</v>
      </c>
      <c r="L226" s="79">
        <f t="shared" si="143"/>
        <v>1.00043094</v>
      </c>
      <c r="M226" s="82">
        <v>1</v>
      </c>
      <c r="N226" s="82">
        <f t="shared" si="144"/>
        <v>1</v>
      </c>
      <c r="O226" s="79">
        <f t="shared" si="145"/>
        <v>1.00043094</v>
      </c>
      <c r="P226" s="79">
        <f t="shared" si="146"/>
        <v>1021.72480057</v>
      </c>
      <c r="Q226" s="83">
        <f t="shared" si="159"/>
        <v>0</v>
      </c>
      <c r="R226" s="85">
        <f t="shared" si="160"/>
        <v>0</v>
      </c>
      <c r="S226" s="79">
        <f t="shared" si="147"/>
        <v>0</v>
      </c>
      <c r="T226" s="85">
        <f t="shared" si="165"/>
        <v>9.5000000000000001E-2</v>
      </c>
      <c r="U226" s="82">
        <f t="shared" si="161"/>
        <v>1.0004880460000001</v>
      </c>
      <c r="V226" s="79">
        <f t="shared" si="162"/>
        <v>0.4986487</v>
      </c>
      <c r="W226" s="79">
        <f t="shared" si="163"/>
        <v>0</v>
      </c>
      <c r="X226" s="157" t="str">
        <f t="shared" si="166"/>
        <v>A+J=</v>
      </c>
      <c r="Y226" s="81">
        <f t="shared" si="167"/>
        <v>44793</v>
      </c>
      <c r="Z226" s="4"/>
      <c r="AA226" s="12"/>
      <c r="AB226" s="146">
        <f>[2]Plan1!$A348</f>
        <v>47239</v>
      </c>
      <c r="AC226" s="71" t="str">
        <f>[2]Plan1!$C348</f>
        <v>Dia do Trabalho</v>
      </c>
      <c r="AE226" s="60"/>
      <c r="AF226" s="62"/>
      <c r="AG226" s="62"/>
      <c r="AH226" s="62"/>
      <c r="AI226" s="62"/>
      <c r="AJ226" s="60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78">
        <f t="shared" si="164"/>
        <v>44765</v>
      </c>
      <c r="B227" s="79">
        <f t="shared" si="158"/>
        <v>1022.69315342</v>
      </c>
      <c r="C227" s="79">
        <f t="shared" si="137"/>
        <v>1021.2846881500001</v>
      </c>
      <c r="D227" s="77">
        <f t="shared" si="138"/>
        <v>6412.88</v>
      </c>
      <c r="E227" s="54">
        <f>IF(K227=1,VLOOKUP(A226,[1]Plan1!$JH$192:$JI$400,2),E226)</f>
        <v>6455.85</v>
      </c>
      <c r="F227" s="56">
        <f t="shared" si="139"/>
        <v>44733</v>
      </c>
      <c r="G227" s="80">
        <f t="shared" si="140"/>
        <v>6.7005775876050055E-3</v>
      </c>
      <c r="H227" s="81">
        <f>IF(DAY(A227)=H$11,VLOOKUP(A227,AF$120:AK$452,4),H226)</f>
        <v>44793</v>
      </c>
      <c r="I227" s="81">
        <f t="shared" si="141"/>
        <v>44793</v>
      </c>
      <c r="J227" s="55">
        <f t="shared" si="136"/>
        <v>31</v>
      </c>
      <c r="K227" s="55">
        <f t="shared" si="142"/>
        <v>3</v>
      </c>
      <c r="L227" s="79">
        <f t="shared" si="143"/>
        <v>1.0006464799999999</v>
      </c>
      <c r="M227" s="82">
        <v>1</v>
      </c>
      <c r="N227" s="82">
        <f t="shared" si="144"/>
        <v>1</v>
      </c>
      <c r="O227" s="79">
        <f t="shared" si="145"/>
        <v>1.0006464799999999</v>
      </c>
      <c r="P227" s="79">
        <f t="shared" si="146"/>
        <v>1021.94492827</v>
      </c>
      <c r="Q227" s="83">
        <f t="shared" si="159"/>
        <v>0</v>
      </c>
      <c r="R227" s="85">
        <f t="shared" si="160"/>
        <v>0</v>
      </c>
      <c r="S227" s="79">
        <f t="shared" si="147"/>
        <v>0</v>
      </c>
      <c r="T227" s="85">
        <f t="shared" si="165"/>
        <v>9.5000000000000001E-2</v>
      </c>
      <c r="U227" s="82">
        <f t="shared" si="161"/>
        <v>1.0007321579999999</v>
      </c>
      <c r="V227" s="79">
        <f t="shared" si="162"/>
        <v>0.74822515000000001</v>
      </c>
      <c r="W227" s="79">
        <f t="shared" si="163"/>
        <v>0</v>
      </c>
      <c r="X227" s="157" t="str">
        <f t="shared" si="166"/>
        <v>A+J=</v>
      </c>
      <c r="Y227" s="81">
        <f t="shared" si="167"/>
        <v>44793</v>
      </c>
      <c r="Z227" s="4"/>
      <c r="AA227" s="12"/>
      <c r="AB227" s="146">
        <f>[2]Plan1!$A349</f>
        <v>47269</v>
      </c>
      <c r="AC227" s="71" t="str">
        <f>[2]Plan1!$C349</f>
        <v>Corpus Christi</v>
      </c>
      <c r="AE227" s="60"/>
      <c r="AF227" s="62"/>
      <c r="AG227" s="62"/>
      <c r="AH227" s="62"/>
      <c r="AI227" s="62"/>
      <c r="AJ227" s="60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78">
        <f t="shared" si="164"/>
        <v>44766</v>
      </c>
      <c r="B228" s="79">
        <f t="shared" si="158"/>
        <v>1023.16307749</v>
      </c>
      <c r="C228" s="79">
        <f t="shared" si="137"/>
        <v>1021.2846881500001</v>
      </c>
      <c r="D228" s="77">
        <f t="shared" si="138"/>
        <v>6412.88</v>
      </c>
      <c r="E228" s="54">
        <f>IF(K228=1,VLOOKUP(A227,[1]Plan1!$JH$192:$JI$400,2),E227)</f>
        <v>6455.85</v>
      </c>
      <c r="F228" s="56">
        <f t="shared" si="139"/>
        <v>44733</v>
      </c>
      <c r="G228" s="80">
        <f t="shared" si="140"/>
        <v>6.7005775876050055E-3</v>
      </c>
      <c r="H228" s="81">
        <f>IF(DAY(A228)=H$11,VLOOKUP(A228,AF$120:AK$452,4),H227)</f>
        <v>44793</v>
      </c>
      <c r="I228" s="81">
        <f t="shared" si="141"/>
        <v>44793</v>
      </c>
      <c r="J228" s="55">
        <f t="shared" si="136"/>
        <v>31</v>
      </c>
      <c r="K228" s="55">
        <f t="shared" si="142"/>
        <v>4</v>
      </c>
      <c r="L228" s="79">
        <f t="shared" si="143"/>
        <v>1.0008620699999999</v>
      </c>
      <c r="M228" s="82">
        <v>1</v>
      </c>
      <c r="N228" s="82">
        <f t="shared" si="144"/>
        <v>1</v>
      </c>
      <c r="O228" s="79">
        <f t="shared" si="145"/>
        <v>1.0008620699999999</v>
      </c>
      <c r="P228" s="79">
        <f t="shared" si="146"/>
        <v>1022.16510704</v>
      </c>
      <c r="Q228" s="83">
        <f t="shared" si="159"/>
        <v>0</v>
      </c>
      <c r="R228" s="85">
        <f t="shared" si="160"/>
        <v>0</v>
      </c>
      <c r="S228" s="79">
        <f t="shared" si="147"/>
        <v>0</v>
      </c>
      <c r="T228" s="85">
        <f t="shared" si="165"/>
        <v>9.5000000000000001E-2</v>
      </c>
      <c r="U228" s="82">
        <f t="shared" si="161"/>
        <v>1.0009763300000001</v>
      </c>
      <c r="V228" s="79">
        <f t="shared" si="162"/>
        <v>0.99797044999999995</v>
      </c>
      <c r="W228" s="79">
        <f t="shared" si="163"/>
        <v>0</v>
      </c>
      <c r="X228" s="157" t="str">
        <f t="shared" si="166"/>
        <v>A+J=</v>
      </c>
      <c r="Y228" s="81">
        <f t="shared" si="167"/>
        <v>44793</v>
      </c>
      <c r="Z228" s="4"/>
      <c r="AA228" s="12"/>
      <c r="AB228" s="146">
        <f>[2]Plan1!$A350</f>
        <v>47368</v>
      </c>
      <c r="AC228" s="71" t="str">
        <f>[2]Plan1!$C350</f>
        <v>Independência do Brasil</v>
      </c>
      <c r="AE228" s="60"/>
      <c r="AF228" s="62"/>
      <c r="AG228" s="62"/>
      <c r="AH228" s="62"/>
      <c r="AI228" s="62"/>
      <c r="AJ228" s="60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78">
        <f t="shared" si="164"/>
        <v>44767</v>
      </c>
      <c r="B229" s="79">
        <f t="shared" si="158"/>
        <v>1023.6332205299999</v>
      </c>
      <c r="C229" s="79">
        <f t="shared" si="137"/>
        <v>1021.2846881500001</v>
      </c>
      <c r="D229" s="77">
        <f t="shared" si="138"/>
        <v>6412.88</v>
      </c>
      <c r="E229" s="54">
        <f>IF(K229=1,VLOOKUP(A228,[1]Plan1!$JH$192:$JI$400,2),E228)</f>
        <v>6455.85</v>
      </c>
      <c r="F229" s="56">
        <f t="shared" si="139"/>
        <v>44733</v>
      </c>
      <c r="G229" s="80">
        <f t="shared" si="140"/>
        <v>6.7005775876050055E-3</v>
      </c>
      <c r="H229" s="81">
        <f>IF(DAY(A229)=H$11,VLOOKUP(A229,AF$120:AK$452,4),H228)</f>
        <v>44793</v>
      </c>
      <c r="I229" s="81">
        <f t="shared" si="141"/>
        <v>44793</v>
      </c>
      <c r="J229" s="55">
        <f t="shared" si="136"/>
        <v>31</v>
      </c>
      <c r="K229" s="55">
        <f t="shared" si="142"/>
        <v>5</v>
      </c>
      <c r="L229" s="79">
        <f t="shared" si="143"/>
        <v>1.0010777099999999</v>
      </c>
      <c r="M229" s="82">
        <v>1</v>
      </c>
      <c r="N229" s="82">
        <f t="shared" si="144"/>
        <v>1</v>
      </c>
      <c r="O229" s="79">
        <f t="shared" si="145"/>
        <v>1.0010777099999999</v>
      </c>
      <c r="P229" s="79">
        <f t="shared" si="146"/>
        <v>1022.3853368699999</v>
      </c>
      <c r="Q229" s="83">
        <f t="shared" si="159"/>
        <v>0</v>
      </c>
      <c r="R229" s="85">
        <f t="shared" si="160"/>
        <v>0</v>
      </c>
      <c r="S229" s="79">
        <f t="shared" si="147"/>
        <v>0</v>
      </c>
      <c r="T229" s="85">
        <f t="shared" si="165"/>
        <v>9.5000000000000001E-2</v>
      </c>
      <c r="U229" s="82">
        <f t="shared" si="161"/>
        <v>1.001220561</v>
      </c>
      <c r="V229" s="79">
        <f t="shared" si="162"/>
        <v>1.2478836600000001</v>
      </c>
      <c r="W229" s="79">
        <f t="shared" si="163"/>
        <v>0</v>
      </c>
      <c r="X229" s="157" t="str">
        <f t="shared" si="166"/>
        <v>A+J=</v>
      </c>
      <c r="Y229" s="81">
        <f t="shared" si="167"/>
        <v>44793</v>
      </c>
      <c r="Z229" s="4"/>
      <c r="AA229" s="12"/>
      <c r="AB229" s="146">
        <f>[2]Plan1!$A351</f>
        <v>47403</v>
      </c>
      <c r="AC229" s="71" t="str">
        <f>[2]Plan1!$C351</f>
        <v>Nossa Sr.a Aparecida - Padroeira do Brasil</v>
      </c>
      <c r="AE229" s="60"/>
      <c r="AF229" s="62"/>
      <c r="AG229" s="62"/>
      <c r="AH229" s="62"/>
      <c r="AI229" s="62"/>
      <c r="AJ229" s="60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78">
        <f t="shared" si="164"/>
        <v>44768</v>
      </c>
      <c r="B230" s="79">
        <f t="shared" si="158"/>
        <v>1024.1035734099999</v>
      </c>
      <c r="C230" s="79">
        <f t="shared" si="137"/>
        <v>1021.2846881500001</v>
      </c>
      <c r="D230" s="77">
        <f t="shared" si="138"/>
        <v>6412.88</v>
      </c>
      <c r="E230" s="54">
        <f>IF(K230=1,VLOOKUP(A229,[1]Plan1!$JH$192:$JI$400,2),E229)</f>
        <v>6455.85</v>
      </c>
      <c r="F230" s="56">
        <f t="shared" si="139"/>
        <v>44733</v>
      </c>
      <c r="G230" s="80">
        <f t="shared" si="140"/>
        <v>6.7005775876050055E-3</v>
      </c>
      <c r="H230" s="81">
        <f>IF(DAY(A230)=H$11,VLOOKUP(A230,AF$120:AK$452,4),H229)</f>
        <v>44793</v>
      </c>
      <c r="I230" s="81">
        <f t="shared" si="141"/>
        <v>44793</v>
      </c>
      <c r="J230" s="55">
        <f t="shared" si="136"/>
        <v>31</v>
      </c>
      <c r="K230" s="55">
        <f t="shared" si="142"/>
        <v>6</v>
      </c>
      <c r="L230" s="79">
        <f t="shared" si="143"/>
        <v>1.0012933900000001</v>
      </c>
      <c r="M230" s="82">
        <v>1</v>
      </c>
      <c r="N230" s="82">
        <f t="shared" si="144"/>
        <v>1</v>
      </c>
      <c r="O230" s="79">
        <f t="shared" si="145"/>
        <v>1.0012933900000001</v>
      </c>
      <c r="P230" s="79">
        <f t="shared" si="146"/>
        <v>1022.6056075499999</v>
      </c>
      <c r="Q230" s="83">
        <f t="shared" si="159"/>
        <v>0</v>
      </c>
      <c r="R230" s="85">
        <f t="shared" si="160"/>
        <v>0</v>
      </c>
      <c r="S230" s="79">
        <f t="shared" si="147"/>
        <v>0</v>
      </c>
      <c r="T230" s="85">
        <f t="shared" si="165"/>
        <v>9.5000000000000001E-2</v>
      </c>
      <c r="U230" s="82">
        <f t="shared" si="161"/>
        <v>1.001464852</v>
      </c>
      <c r="V230" s="79">
        <f t="shared" si="162"/>
        <v>1.4979658600000001</v>
      </c>
      <c r="W230" s="79">
        <f t="shared" si="163"/>
        <v>0</v>
      </c>
      <c r="X230" s="157" t="str">
        <f t="shared" si="166"/>
        <v>A+J=</v>
      </c>
      <c r="Y230" s="81">
        <f t="shared" si="167"/>
        <v>44793</v>
      </c>
      <c r="Z230" s="4"/>
      <c r="AA230" s="12"/>
      <c r="AB230" s="146">
        <f>[2]Plan1!$A352</f>
        <v>47424</v>
      </c>
      <c r="AC230" s="71" t="str">
        <f>[2]Plan1!$C352</f>
        <v>Finados</v>
      </c>
      <c r="AE230" s="60"/>
      <c r="AF230" s="62"/>
      <c r="AG230" s="62"/>
      <c r="AH230" s="62"/>
      <c r="AI230" s="62"/>
      <c r="AJ230" s="60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78">
        <f t="shared" si="164"/>
        <v>44769</v>
      </c>
      <c r="B231" s="79">
        <f t="shared" si="158"/>
        <v>1024.57414541</v>
      </c>
      <c r="C231" s="79">
        <f t="shared" si="137"/>
        <v>1021.2846881500001</v>
      </c>
      <c r="D231" s="77">
        <f t="shared" si="138"/>
        <v>6412.88</v>
      </c>
      <c r="E231" s="54">
        <f>IF(K231=1,VLOOKUP(A230,[1]Plan1!$JH$192:$JI$400,2),E230)</f>
        <v>6455.85</v>
      </c>
      <c r="F231" s="56">
        <f t="shared" si="139"/>
        <v>44733</v>
      </c>
      <c r="G231" s="80">
        <f t="shared" si="140"/>
        <v>6.7005775876050055E-3</v>
      </c>
      <c r="H231" s="81">
        <f>IF(DAY(A231)=H$11,VLOOKUP(A231,AF$120:AK$452,4),H230)</f>
        <v>44793</v>
      </c>
      <c r="I231" s="81">
        <f t="shared" si="141"/>
        <v>44793</v>
      </c>
      <c r="J231" s="55">
        <f t="shared" si="136"/>
        <v>31</v>
      </c>
      <c r="K231" s="55">
        <f t="shared" si="142"/>
        <v>7</v>
      </c>
      <c r="L231" s="79">
        <f t="shared" si="143"/>
        <v>1.0015091199999999</v>
      </c>
      <c r="M231" s="82">
        <v>1</v>
      </c>
      <c r="N231" s="82">
        <f t="shared" si="144"/>
        <v>1</v>
      </c>
      <c r="O231" s="79">
        <f t="shared" si="145"/>
        <v>1.0015091199999999</v>
      </c>
      <c r="P231" s="79">
        <f t="shared" si="146"/>
        <v>1022.82592929</v>
      </c>
      <c r="Q231" s="83">
        <f t="shared" si="159"/>
        <v>0</v>
      </c>
      <c r="R231" s="85">
        <f t="shared" si="160"/>
        <v>0</v>
      </c>
      <c r="S231" s="79">
        <f t="shared" si="147"/>
        <v>0</v>
      </c>
      <c r="T231" s="85">
        <f t="shared" si="165"/>
        <v>9.5000000000000001E-2</v>
      </c>
      <c r="U231" s="82">
        <f t="shared" si="161"/>
        <v>1.001709202</v>
      </c>
      <c r="V231" s="79">
        <f t="shared" si="162"/>
        <v>1.7482161199999999</v>
      </c>
      <c r="W231" s="79">
        <f t="shared" si="163"/>
        <v>0</v>
      </c>
      <c r="X231" s="157" t="str">
        <f t="shared" si="166"/>
        <v>A+J=</v>
      </c>
      <c r="Y231" s="81">
        <f t="shared" si="167"/>
        <v>44793</v>
      </c>
      <c r="Z231" s="4"/>
      <c r="AA231" s="12"/>
      <c r="AB231" s="146">
        <f>[2]Plan1!$A353</f>
        <v>47437</v>
      </c>
      <c r="AC231" s="71" t="str">
        <f>[2]Plan1!$C353</f>
        <v>Proclamação da República</v>
      </c>
      <c r="AE231" s="60"/>
      <c r="AF231" s="62"/>
      <c r="AG231" s="62"/>
      <c r="AH231" s="62"/>
      <c r="AI231" s="62"/>
      <c r="AJ231" s="60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78">
        <f t="shared" si="164"/>
        <v>44770</v>
      </c>
      <c r="B232" s="79">
        <f t="shared" si="158"/>
        <v>1025.0449284200001</v>
      </c>
      <c r="C232" s="79">
        <f t="shared" si="137"/>
        <v>1021.2846881500001</v>
      </c>
      <c r="D232" s="77">
        <f t="shared" si="138"/>
        <v>6412.88</v>
      </c>
      <c r="E232" s="54">
        <f>IF(K232=1,VLOOKUP(A231,[1]Plan1!$JH$192:$JI$400,2),E231)</f>
        <v>6455.85</v>
      </c>
      <c r="F232" s="56">
        <f t="shared" si="139"/>
        <v>44733</v>
      </c>
      <c r="G232" s="80">
        <f t="shared" si="140"/>
        <v>6.7005775876050055E-3</v>
      </c>
      <c r="H232" s="81">
        <f>IF(DAY(A232)=H$11,VLOOKUP(A232,AF$120:AK$452,4),H231)</f>
        <v>44793</v>
      </c>
      <c r="I232" s="81">
        <f t="shared" si="141"/>
        <v>44793</v>
      </c>
      <c r="J232" s="55">
        <f t="shared" si="136"/>
        <v>31</v>
      </c>
      <c r="K232" s="55">
        <f t="shared" si="142"/>
        <v>8</v>
      </c>
      <c r="L232" s="79">
        <f t="shared" si="143"/>
        <v>1.00172489</v>
      </c>
      <c r="M232" s="82">
        <v>1</v>
      </c>
      <c r="N232" s="82">
        <f t="shared" si="144"/>
        <v>1</v>
      </c>
      <c r="O232" s="79">
        <f t="shared" si="145"/>
        <v>1.00172489</v>
      </c>
      <c r="P232" s="79">
        <f t="shared" si="146"/>
        <v>1023.04629189</v>
      </c>
      <c r="Q232" s="83">
        <f t="shared" si="159"/>
        <v>0</v>
      </c>
      <c r="R232" s="85">
        <f t="shared" si="160"/>
        <v>0</v>
      </c>
      <c r="S232" s="79">
        <f t="shared" si="147"/>
        <v>0</v>
      </c>
      <c r="T232" s="85">
        <f t="shared" si="165"/>
        <v>9.5000000000000001E-2</v>
      </c>
      <c r="U232" s="82">
        <f t="shared" si="161"/>
        <v>1.001953613</v>
      </c>
      <c r="V232" s="79">
        <f t="shared" si="162"/>
        <v>1.99863653</v>
      </c>
      <c r="W232" s="79">
        <f t="shared" si="163"/>
        <v>0</v>
      </c>
      <c r="X232" s="157" t="str">
        <f t="shared" si="166"/>
        <v>A+J=</v>
      </c>
      <c r="Y232" s="81">
        <f t="shared" si="167"/>
        <v>44793</v>
      </c>
      <c r="Z232" s="4"/>
      <c r="AA232" s="12"/>
      <c r="AB232" s="146">
        <f>[2]Plan1!$A354</f>
        <v>47442</v>
      </c>
      <c r="AC232" s="71" t="str">
        <f>[2]Plan1!$C354</f>
        <v>Dia Nacional de Zumbi e da Consciência Negra</v>
      </c>
      <c r="AE232" s="60"/>
      <c r="AF232" s="62"/>
      <c r="AG232" s="62"/>
      <c r="AH232" s="62"/>
      <c r="AI232" s="62"/>
      <c r="AJ232" s="60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78">
        <f t="shared" si="164"/>
        <v>44771</v>
      </c>
      <c r="B233" s="79">
        <f t="shared" si="158"/>
        <v>1025.5159398999999</v>
      </c>
      <c r="C233" s="79">
        <f t="shared" si="137"/>
        <v>1021.2846881500001</v>
      </c>
      <c r="D233" s="77">
        <f t="shared" si="138"/>
        <v>6412.88</v>
      </c>
      <c r="E233" s="54">
        <f>IF(K233=1,VLOOKUP(A232,[1]Plan1!$JH$192:$JI$400,2),E232)</f>
        <v>6455.85</v>
      </c>
      <c r="F233" s="56">
        <f t="shared" si="139"/>
        <v>44733</v>
      </c>
      <c r="G233" s="80">
        <f t="shared" si="140"/>
        <v>6.7005775876050055E-3</v>
      </c>
      <c r="H233" s="81">
        <f>IF(DAY(A233)=H$11,VLOOKUP(A233,AF$120:AK$452,4),H232)</f>
        <v>44793</v>
      </c>
      <c r="I233" s="81">
        <f t="shared" si="141"/>
        <v>44793</v>
      </c>
      <c r="J233" s="55">
        <f t="shared" si="136"/>
        <v>31</v>
      </c>
      <c r="K233" s="55">
        <f t="shared" si="142"/>
        <v>9</v>
      </c>
      <c r="L233" s="79">
        <f t="shared" si="143"/>
        <v>1.0019407199999999</v>
      </c>
      <c r="M233" s="82">
        <v>1</v>
      </c>
      <c r="N233" s="82">
        <f t="shared" si="144"/>
        <v>1</v>
      </c>
      <c r="O233" s="79">
        <f t="shared" si="145"/>
        <v>1.0019407199999999</v>
      </c>
      <c r="P233" s="79">
        <f t="shared" si="146"/>
        <v>1023.26671576</v>
      </c>
      <c r="Q233" s="83">
        <f t="shared" si="159"/>
        <v>0</v>
      </c>
      <c r="R233" s="85">
        <f t="shared" si="160"/>
        <v>0</v>
      </c>
      <c r="S233" s="79">
        <f t="shared" si="147"/>
        <v>0</v>
      </c>
      <c r="T233" s="85">
        <f t="shared" si="165"/>
        <v>9.5000000000000001E-2</v>
      </c>
      <c r="U233" s="82">
        <f t="shared" si="161"/>
        <v>1.002198082</v>
      </c>
      <c r="V233" s="79">
        <f t="shared" si="162"/>
        <v>2.2492241399999999</v>
      </c>
      <c r="W233" s="79">
        <f t="shared" si="163"/>
        <v>0</v>
      </c>
      <c r="X233" s="157" t="str">
        <f t="shared" si="166"/>
        <v>A+J=</v>
      </c>
      <c r="Y233" s="81">
        <f t="shared" si="167"/>
        <v>44793</v>
      </c>
      <c r="Z233" s="4"/>
      <c r="AA233" s="12"/>
      <c r="AB233" s="146">
        <f>[2]Plan1!$A355</f>
        <v>47477</v>
      </c>
      <c r="AC233" s="71" t="str">
        <f>[2]Plan1!$C355</f>
        <v>Natal</v>
      </c>
      <c r="AE233" s="60"/>
      <c r="AF233" s="62"/>
      <c r="AG233" s="62"/>
      <c r="AH233" s="62"/>
      <c r="AI233" s="62"/>
      <c r="AJ233" s="60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78">
        <f t="shared" si="164"/>
        <v>44772</v>
      </c>
      <c r="B234" s="79">
        <f t="shared" si="158"/>
        <v>1025.98715232</v>
      </c>
      <c r="C234" s="79">
        <f t="shared" si="137"/>
        <v>1021.2846881500001</v>
      </c>
      <c r="D234" s="77">
        <f t="shared" si="138"/>
        <v>6412.88</v>
      </c>
      <c r="E234" s="54">
        <f>IF(K234=1,VLOOKUP(A233,[1]Plan1!$JH$192:$JI$400,2),E233)</f>
        <v>6455.85</v>
      </c>
      <c r="F234" s="56">
        <f t="shared" si="139"/>
        <v>44733</v>
      </c>
      <c r="G234" s="80">
        <f t="shared" si="140"/>
        <v>6.7005775876050055E-3</v>
      </c>
      <c r="H234" s="81">
        <f>IF(DAY(A234)=H$11,VLOOKUP(A234,AF$120:AK$452,4),H233)</f>
        <v>44793</v>
      </c>
      <c r="I234" s="81">
        <f t="shared" si="141"/>
        <v>44793</v>
      </c>
      <c r="J234" s="55">
        <f t="shared" si="136"/>
        <v>31</v>
      </c>
      <c r="K234" s="55">
        <f t="shared" si="142"/>
        <v>10</v>
      </c>
      <c r="L234" s="79">
        <f t="shared" si="143"/>
        <v>1.0021565800000001</v>
      </c>
      <c r="M234" s="82">
        <v>1</v>
      </c>
      <c r="N234" s="82">
        <f t="shared" si="144"/>
        <v>1</v>
      </c>
      <c r="O234" s="79">
        <f t="shared" si="145"/>
        <v>1.0021565800000001</v>
      </c>
      <c r="P234" s="79">
        <f t="shared" si="146"/>
        <v>1023.48717028</v>
      </c>
      <c r="Q234" s="83">
        <f t="shared" si="159"/>
        <v>0</v>
      </c>
      <c r="R234" s="85">
        <f t="shared" si="160"/>
        <v>0</v>
      </c>
      <c r="S234" s="79">
        <f t="shared" si="147"/>
        <v>0</v>
      </c>
      <c r="T234" s="85">
        <f t="shared" si="165"/>
        <v>9.5000000000000001E-2</v>
      </c>
      <c r="U234" s="82">
        <f t="shared" si="161"/>
        <v>1.0024426120000001</v>
      </c>
      <c r="V234" s="79">
        <f t="shared" si="162"/>
        <v>2.4999820399999999</v>
      </c>
      <c r="W234" s="79">
        <f t="shared" si="163"/>
        <v>0</v>
      </c>
      <c r="X234" s="157" t="str">
        <f t="shared" si="166"/>
        <v>A+J=</v>
      </c>
      <c r="Y234" s="81">
        <f t="shared" si="167"/>
        <v>44793</v>
      </c>
      <c r="Z234" s="4"/>
      <c r="AA234" s="12"/>
      <c r="AB234" s="146">
        <f>[2]Plan1!$A356</f>
        <v>47484</v>
      </c>
      <c r="AC234" s="71" t="str">
        <f>[2]Plan1!$C356</f>
        <v>Confraternização Universal</v>
      </c>
      <c r="AE234" s="60"/>
      <c r="AF234" s="62"/>
      <c r="AG234" s="62"/>
      <c r="AH234" s="62"/>
      <c r="AI234" s="62"/>
      <c r="AJ234" s="60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78">
        <f t="shared" si="164"/>
        <v>44773</v>
      </c>
      <c r="B235" s="79">
        <f t="shared" si="158"/>
        <v>1026.45859438</v>
      </c>
      <c r="C235" s="79">
        <f t="shared" si="137"/>
        <v>1021.2846881500001</v>
      </c>
      <c r="D235" s="77">
        <f t="shared" si="138"/>
        <v>6412.88</v>
      </c>
      <c r="E235" s="54">
        <f>IF(K235=1,VLOOKUP(A234,[1]Plan1!$JH$192:$JI$400,2),E234)</f>
        <v>6455.85</v>
      </c>
      <c r="F235" s="56">
        <f t="shared" si="139"/>
        <v>44733</v>
      </c>
      <c r="G235" s="80">
        <f t="shared" si="140"/>
        <v>6.7005775876050055E-3</v>
      </c>
      <c r="H235" s="81">
        <f>IF(DAY(A235)=H$11,VLOOKUP(A235,AF$120:AK$452,4),H234)</f>
        <v>44793</v>
      </c>
      <c r="I235" s="81">
        <f t="shared" si="141"/>
        <v>44793</v>
      </c>
      <c r="J235" s="55">
        <f t="shared" si="136"/>
        <v>31</v>
      </c>
      <c r="K235" s="55">
        <f t="shared" si="142"/>
        <v>11</v>
      </c>
      <c r="L235" s="79">
        <f t="shared" si="143"/>
        <v>1.0023725000000001</v>
      </c>
      <c r="M235" s="82">
        <v>1</v>
      </c>
      <c r="N235" s="82">
        <f t="shared" si="144"/>
        <v>1</v>
      </c>
      <c r="O235" s="79">
        <f t="shared" si="145"/>
        <v>1.0023725000000001</v>
      </c>
      <c r="P235" s="79">
        <f t="shared" si="146"/>
        <v>1023.70768607</v>
      </c>
      <c r="Q235" s="83">
        <f t="shared" si="159"/>
        <v>0</v>
      </c>
      <c r="R235" s="85">
        <f t="shared" si="160"/>
        <v>0</v>
      </c>
      <c r="S235" s="79">
        <f t="shared" si="147"/>
        <v>0</v>
      </c>
      <c r="T235" s="85">
        <f t="shared" si="165"/>
        <v>9.5000000000000001E-2</v>
      </c>
      <c r="U235" s="82">
        <f t="shared" si="161"/>
        <v>1.0026872010000001</v>
      </c>
      <c r="V235" s="79">
        <f t="shared" si="162"/>
        <v>2.7509083099999998</v>
      </c>
      <c r="W235" s="79">
        <f t="shared" si="163"/>
        <v>0</v>
      </c>
      <c r="X235" s="157" t="str">
        <f t="shared" si="166"/>
        <v>A+J=</v>
      </c>
      <c r="Y235" s="81">
        <f t="shared" si="167"/>
        <v>44793</v>
      </c>
      <c r="Z235" s="4"/>
      <c r="AA235" s="12"/>
      <c r="AB235" s="146">
        <f>[2]Plan1!$A357</f>
        <v>47546</v>
      </c>
      <c r="AC235" s="71" t="str">
        <f>[2]Plan1!$C357</f>
        <v>Carnaval</v>
      </c>
      <c r="AE235" s="60"/>
      <c r="AF235" s="62"/>
      <c r="AG235" s="62"/>
      <c r="AH235" s="62"/>
      <c r="AI235" s="62"/>
      <c r="AJ235" s="60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78">
        <f t="shared" si="164"/>
        <v>44774</v>
      </c>
      <c r="B236" s="79">
        <f t="shared" si="158"/>
        <v>1026.93024672</v>
      </c>
      <c r="C236" s="79">
        <f t="shared" si="137"/>
        <v>1021.2846881500001</v>
      </c>
      <c r="D236" s="77">
        <f t="shared" si="138"/>
        <v>6412.88</v>
      </c>
      <c r="E236" s="54">
        <f>IF(K236=1,VLOOKUP(A235,[1]Plan1!$JH$192:$JI$400,2),E235)</f>
        <v>6455.85</v>
      </c>
      <c r="F236" s="56">
        <f t="shared" si="139"/>
        <v>44733</v>
      </c>
      <c r="G236" s="80">
        <f t="shared" si="140"/>
        <v>6.7005775876050055E-3</v>
      </c>
      <c r="H236" s="81">
        <f>IF(DAY(A236)=H$11,VLOOKUP(A236,AF$120:AK$452,4),H235)</f>
        <v>44793</v>
      </c>
      <c r="I236" s="81">
        <f t="shared" si="141"/>
        <v>44793</v>
      </c>
      <c r="J236" s="55">
        <f t="shared" ref="J236:J299" si="168">IF(A235=I235,VLOOKUP(A235,$AF$120:$AJ$300,5),J235)</f>
        <v>31</v>
      </c>
      <c r="K236" s="55">
        <f t="shared" si="142"/>
        <v>12</v>
      </c>
      <c r="L236" s="79">
        <f t="shared" si="143"/>
        <v>1.0025884599999999</v>
      </c>
      <c r="M236" s="82">
        <v>1</v>
      </c>
      <c r="N236" s="82">
        <f t="shared" si="144"/>
        <v>1</v>
      </c>
      <c r="O236" s="79">
        <f t="shared" si="145"/>
        <v>1.0025884599999999</v>
      </c>
      <c r="P236" s="79">
        <f t="shared" si="146"/>
        <v>1023.9282427099999</v>
      </c>
      <c r="Q236" s="83">
        <f t="shared" si="159"/>
        <v>0</v>
      </c>
      <c r="R236" s="85">
        <f t="shared" si="160"/>
        <v>0</v>
      </c>
      <c r="S236" s="79">
        <f t="shared" si="147"/>
        <v>0</v>
      </c>
      <c r="T236" s="85">
        <f t="shared" si="165"/>
        <v>9.5000000000000001E-2</v>
      </c>
      <c r="U236" s="82">
        <f t="shared" si="161"/>
        <v>1.00293185</v>
      </c>
      <c r="V236" s="79">
        <f t="shared" si="162"/>
        <v>3.0020040099999998</v>
      </c>
      <c r="W236" s="79">
        <f t="shared" si="163"/>
        <v>0</v>
      </c>
      <c r="X236" s="157" t="str">
        <f t="shared" si="166"/>
        <v>A+J=</v>
      </c>
      <c r="Y236" s="81">
        <f t="shared" si="167"/>
        <v>44793</v>
      </c>
      <c r="Z236" s="4"/>
      <c r="AA236" s="12"/>
      <c r="AB236" s="146">
        <f>[2]Plan1!$A358</f>
        <v>47547</v>
      </c>
      <c r="AC236" s="71" t="str">
        <f>[2]Plan1!$C358</f>
        <v>Carnaval</v>
      </c>
      <c r="AE236" s="60"/>
      <c r="AF236" s="62"/>
      <c r="AG236" s="62"/>
      <c r="AH236" s="62"/>
      <c r="AI236" s="62"/>
      <c r="AJ236" s="62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78">
        <f t="shared" si="164"/>
        <v>44775</v>
      </c>
      <c r="B237" s="79">
        <f t="shared" si="158"/>
        <v>1027.4021186300001</v>
      </c>
      <c r="C237" s="79">
        <f t="shared" ref="C237:C300" si="169">IF(Q236&gt;0,(P236-S236),C236)</f>
        <v>1021.2846881500001</v>
      </c>
      <c r="D237" s="77">
        <f t="shared" ref="D237:D300" si="170">IF(E237=E236,D236,E236)</f>
        <v>6412.88</v>
      </c>
      <c r="E237" s="54">
        <f>IF(K237=1,VLOOKUP(A236,[1]Plan1!$JH$192:$JI$400,2),E236)</f>
        <v>6455.85</v>
      </c>
      <c r="F237" s="56">
        <f t="shared" ref="F237:F300" si="171">IF(D237=D236,F236,EDATE(A237,-1))</f>
        <v>44733</v>
      </c>
      <c r="G237" s="80">
        <f t="shared" ref="G237:G300" si="172">(E237/D237)-1</f>
        <v>6.7005775876050055E-3</v>
      </c>
      <c r="H237" s="81">
        <f>IF(DAY(A237)=H$11,VLOOKUP(A237,AF$120:AK$452,4),H236)</f>
        <v>44793</v>
      </c>
      <c r="I237" s="81">
        <f t="shared" ref="I237:I300" si="173">IF(A237&gt;I236,H237,I236)</f>
        <v>44793</v>
      </c>
      <c r="J237" s="55">
        <f t="shared" si="168"/>
        <v>31</v>
      </c>
      <c r="K237" s="55">
        <f t="shared" ref="K237:K300" si="174">IF(A236=I236,1,K236+1)</f>
        <v>13</v>
      </c>
      <c r="L237" s="79">
        <f t="shared" ref="L237:L300" si="175">TRUNC((E237/D237)^TRUNC((K237/J237),9),8)</f>
        <v>1.0028044700000001</v>
      </c>
      <c r="M237" s="82">
        <v>1</v>
      </c>
      <c r="N237" s="82">
        <f t="shared" ref="N237:N300" si="176">IF(I237&gt;I236,N236*M237,N236)</f>
        <v>1</v>
      </c>
      <c r="O237" s="79">
        <f t="shared" ref="O237:O300" si="177">TRUNC(TRUNC((L237*N237),15),8)</f>
        <v>1.0028044700000001</v>
      </c>
      <c r="P237" s="79">
        <f t="shared" ref="P237:P300" si="178">TRUNC(C237*O237,8)</f>
        <v>1024.14885041</v>
      </c>
      <c r="Q237" s="83">
        <f t="shared" si="159"/>
        <v>0</v>
      </c>
      <c r="R237" s="85">
        <f t="shared" si="160"/>
        <v>0</v>
      </c>
      <c r="S237" s="79">
        <f t="shared" ref="S237:S300" si="179">IF(R237&gt;0,TRUNC(R237*P237,8),0)</f>
        <v>0</v>
      </c>
      <c r="T237" s="85">
        <f t="shared" si="165"/>
        <v>9.5000000000000001E-2</v>
      </c>
      <c r="U237" s="82">
        <f t="shared" si="161"/>
        <v>1.0031765580000001</v>
      </c>
      <c r="V237" s="79">
        <f t="shared" si="162"/>
        <v>3.2532682199999998</v>
      </c>
      <c r="W237" s="79">
        <f t="shared" si="163"/>
        <v>0</v>
      </c>
      <c r="X237" s="157" t="str">
        <f t="shared" si="166"/>
        <v>A+J=</v>
      </c>
      <c r="Y237" s="81">
        <f t="shared" si="167"/>
        <v>44793</v>
      </c>
      <c r="Z237" s="4"/>
      <c r="AA237" s="12"/>
      <c r="AB237" s="146">
        <f>[2]Plan1!$A359</f>
        <v>47592</v>
      </c>
      <c r="AC237" s="71" t="str">
        <f>[2]Plan1!$C359</f>
        <v>Paixão de Cristo</v>
      </c>
      <c r="AE237" s="60"/>
      <c r="AF237" s="62"/>
      <c r="AG237" s="62"/>
      <c r="AH237" s="62"/>
      <c r="AI237" s="62"/>
      <c r="AJ237" s="62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78">
        <f t="shared" si="164"/>
        <v>44776</v>
      </c>
      <c r="B238" s="79">
        <f t="shared" si="158"/>
        <v>1027.8742009699999</v>
      </c>
      <c r="C238" s="79">
        <f t="shared" si="169"/>
        <v>1021.2846881500001</v>
      </c>
      <c r="D238" s="77">
        <f t="shared" si="170"/>
        <v>6412.88</v>
      </c>
      <c r="E238" s="54">
        <f>IF(K238=1,VLOOKUP(A237,[1]Plan1!$JH$192:$JI$400,2),E237)</f>
        <v>6455.85</v>
      </c>
      <c r="F238" s="56">
        <f t="shared" si="171"/>
        <v>44733</v>
      </c>
      <c r="G238" s="80">
        <f t="shared" si="172"/>
        <v>6.7005775876050055E-3</v>
      </c>
      <c r="H238" s="81">
        <f>IF(DAY(A238)=H$11,VLOOKUP(A238,AF$120:AK$452,4),H237)</f>
        <v>44793</v>
      </c>
      <c r="I238" s="81">
        <f t="shared" si="173"/>
        <v>44793</v>
      </c>
      <c r="J238" s="55">
        <f t="shared" si="168"/>
        <v>31</v>
      </c>
      <c r="K238" s="55">
        <f t="shared" si="174"/>
        <v>14</v>
      </c>
      <c r="L238" s="79">
        <f t="shared" si="175"/>
        <v>1.00302052</v>
      </c>
      <c r="M238" s="82">
        <v>1</v>
      </c>
      <c r="N238" s="82">
        <f t="shared" si="176"/>
        <v>1</v>
      </c>
      <c r="O238" s="79">
        <f t="shared" si="177"/>
        <v>1.00302052</v>
      </c>
      <c r="P238" s="79">
        <f t="shared" si="178"/>
        <v>1024.36949897</v>
      </c>
      <c r="Q238" s="83">
        <f t="shared" si="159"/>
        <v>0</v>
      </c>
      <c r="R238" s="85">
        <f t="shared" si="160"/>
        <v>0</v>
      </c>
      <c r="S238" s="79">
        <f t="shared" si="179"/>
        <v>0</v>
      </c>
      <c r="T238" s="85">
        <f t="shared" si="165"/>
        <v>9.5000000000000001E-2</v>
      </c>
      <c r="U238" s="82">
        <f t="shared" si="161"/>
        <v>1.003421326</v>
      </c>
      <c r="V238" s="79">
        <f t="shared" si="162"/>
        <v>3.504702</v>
      </c>
      <c r="W238" s="79">
        <f t="shared" si="163"/>
        <v>0</v>
      </c>
      <c r="X238" s="157" t="str">
        <f t="shared" si="166"/>
        <v>A+J=</v>
      </c>
      <c r="Y238" s="81">
        <f t="shared" si="167"/>
        <v>44793</v>
      </c>
      <c r="Z238" s="4"/>
      <c r="AA238" s="12"/>
      <c r="AB238" s="146">
        <f>[2]Plan1!$A360</f>
        <v>47594</v>
      </c>
      <c r="AC238" s="71" t="str">
        <f>[2]Plan1!$C360</f>
        <v>Tiradentes</v>
      </c>
      <c r="AE238" s="60"/>
      <c r="AF238" s="62"/>
      <c r="AG238" s="62"/>
      <c r="AH238" s="62"/>
      <c r="AI238" s="62"/>
      <c r="AJ238" s="62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78">
        <f t="shared" si="164"/>
        <v>44777</v>
      </c>
      <c r="B239" s="79">
        <f t="shared" si="158"/>
        <v>1028.3465040399999</v>
      </c>
      <c r="C239" s="79">
        <f t="shared" si="169"/>
        <v>1021.2846881500001</v>
      </c>
      <c r="D239" s="77">
        <f t="shared" si="170"/>
        <v>6412.88</v>
      </c>
      <c r="E239" s="54">
        <f>IF(K239=1,VLOOKUP(A238,[1]Plan1!$JH$192:$JI$400,2),E238)</f>
        <v>6455.85</v>
      </c>
      <c r="F239" s="56">
        <f t="shared" si="171"/>
        <v>44733</v>
      </c>
      <c r="G239" s="80">
        <f t="shared" si="172"/>
        <v>6.7005775876050055E-3</v>
      </c>
      <c r="H239" s="81">
        <f>IF(DAY(A239)=H$11,VLOOKUP(A239,AF$120:AK$452,4),H238)</f>
        <v>44793</v>
      </c>
      <c r="I239" s="81">
        <f t="shared" si="173"/>
        <v>44793</v>
      </c>
      <c r="J239" s="55">
        <f t="shared" si="168"/>
        <v>31</v>
      </c>
      <c r="K239" s="55">
        <f t="shared" si="174"/>
        <v>15</v>
      </c>
      <c r="L239" s="79">
        <f t="shared" si="175"/>
        <v>1.00323662</v>
      </c>
      <c r="M239" s="82">
        <v>1</v>
      </c>
      <c r="N239" s="82">
        <f t="shared" si="176"/>
        <v>1</v>
      </c>
      <c r="O239" s="79">
        <f t="shared" si="177"/>
        <v>1.00323662</v>
      </c>
      <c r="P239" s="79">
        <f t="shared" si="178"/>
        <v>1024.59019859</v>
      </c>
      <c r="Q239" s="83">
        <f t="shared" si="159"/>
        <v>0</v>
      </c>
      <c r="R239" s="85">
        <f t="shared" si="160"/>
        <v>0</v>
      </c>
      <c r="S239" s="79">
        <f t="shared" si="179"/>
        <v>0</v>
      </c>
      <c r="T239" s="85">
        <f t="shared" si="165"/>
        <v>9.5000000000000001E-2</v>
      </c>
      <c r="U239" s="82">
        <f t="shared" si="161"/>
        <v>1.003666154</v>
      </c>
      <c r="V239" s="79">
        <f t="shared" si="162"/>
        <v>3.7563054500000002</v>
      </c>
      <c r="W239" s="79">
        <f t="shared" si="163"/>
        <v>0</v>
      </c>
      <c r="X239" s="157" t="str">
        <f t="shared" si="166"/>
        <v>A+J=</v>
      </c>
      <c r="Y239" s="81">
        <f t="shared" si="167"/>
        <v>44793</v>
      </c>
      <c r="Z239" s="4"/>
      <c r="AA239" s="12"/>
      <c r="AB239" s="146">
        <f>[2]Plan1!$A361</f>
        <v>47604</v>
      </c>
      <c r="AC239" s="71" t="str">
        <f>[2]Plan1!$C361</f>
        <v>Dia do Trabalho</v>
      </c>
      <c r="AE239" s="60"/>
      <c r="AF239" s="62"/>
      <c r="AG239" s="62"/>
      <c r="AH239" s="62"/>
      <c r="AI239" s="62"/>
      <c r="AJ239" s="62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78">
        <f t="shared" si="164"/>
        <v>44778</v>
      </c>
      <c r="B240" s="79">
        <f t="shared" si="158"/>
        <v>1028.8190279399998</v>
      </c>
      <c r="C240" s="79">
        <f t="shared" si="169"/>
        <v>1021.2846881500001</v>
      </c>
      <c r="D240" s="77">
        <f t="shared" si="170"/>
        <v>6412.88</v>
      </c>
      <c r="E240" s="54">
        <f>IF(K240=1,VLOOKUP(A239,[1]Plan1!$JH$192:$JI$400,2),E239)</f>
        <v>6455.85</v>
      </c>
      <c r="F240" s="56">
        <f t="shared" si="171"/>
        <v>44733</v>
      </c>
      <c r="G240" s="80">
        <f t="shared" si="172"/>
        <v>6.7005775876050055E-3</v>
      </c>
      <c r="H240" s="81">
        <f>IF(DAY(A240)=H$11,VLOOKUP(A240,AF$120:AK$452,4),H239)</f>
        <v>44793</v>
      </c>
      <c r="I240" s="81">
        <f t="shared" si="173"/>
        <v>44793</v>
      </c>
      <c r="J240" s="55">
        <f t="shared" si="168"/>
        <v>31</v>
      </c>
      <c r="K240" s="55">
        <f t="shared" si="174"/>
        <v>16</v>
      </c>
      <c r="L240" s="79">
        <f t="shared" si="175"/>
        <v>1.00345277</v>
      </c>
      <c r="M240" s="82">
        <v>1</v>
      </c>
      <c r="N240" s="82">
        <f t="shared" si="176"/>
        <v>1</v>
      </c>
      <c r="O240" s="79">
        <f t="shared" si="177"/>
        <v>1.00345277</v>
      </c>
      <c r="P240" s="79">
        <f t="shared" si="178"/>
        <v>1024.8109492799999</v>
      </c>
      <c r="Q240" s="83">
        <f t="shared" si="159"/>
        <v>0</v>
      </c>
      <c r="R240" s="85">
        <f t="shared" si="160"/>
        <v>0</v>
      </c>
      <c r="S240" s="79">
        <f t="shared" si="179"/>
        <v>0</v>
      </c>
      <c r="T240" s="85">
        <f t="shared" si="165"/>
        <v>9.5000000000000001E-2</v>
      </c>
      <c r="U240" s="82">
        <f t="shared" si="161"/>
        <v>1.0039110419999999</v>
      </c>
      <c r="V240" s="79">
        <f t="shared" si="162"/>
        <v>4.0080786599999998</v>
      </c>
      <c r="W240" s="79">
        <f t="shared" si="163"/>
        <v>0</v>
      </c>
      <c r="X240" s="157" t="str">
        <f t="shared" si="166"/>
        <v>A+J=</v>
      </c>
      <c r="Y240" s="81">
        <f t="shared" si="167"/>
        <v>44793</v>
      </c>
      <c r="Z240" s="4"/>
      <c r="AA240" s="12"/>
      <c r="AB240" s="146">
        <f>[2]Plan1!$A362</f>
        <v>47654</v>
      </c>
      <c r="AC240" s="71" t="str">
        <f>[2]Plan1!$C362</f>
        <v>Corpus Christi</v>
      </c>
      <c r="AE240" s="60"/>
      <c r="AF240" s="62"/>
      <c r="AG240" s="62"/>
      <c r="AH240" s="62"/>
      <c r="AI240" s="62"/>
      <c r="AJ240" s="62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78">
        <f t="shared" si="164"/>
        <v>44779</v>
      </c>
      <c r="B241" s="79">
        <f t="shared" si="158"/>
        <v>1029.2917614400001</v>
      </c>
      <c r="C241" s="79">
        <f t="shared" si="169"/>
        <v>1021.2846881500001</v>
      </c>
      <c r="D241" s="77">
        <f t="shared" si="170"/>
        <v>6412.88</v>
      </c>
      <c r="E241" s="54">
        <f>IF(K241=1,VLOOKUP(A240,[1]Plan1!$JH$192:$JI$400,2),E240)</f>
        <v>6455.85</v>
      </c>
      <c r="F241" s="56">
        <f t="shared" si="171"/>
        <v>44733</v>
      </c>
      <c r="G241" s="80">
        <f t="shared" si="172"/>
        <v>6.7005775876050055E-3</v>
      </c>
      <c r="H241" s="81">
        <f>IF(DAY(A241)=H$11,VLOOKUP(A241,AF$120:AK$452,4),H240)</f>
        <v>44793</v>
      </c>
      <c r="I241" s="81">
        <f t="shared" si="173"/>
        <v>44793</v>
      </c>
      <c r="J241" s="55">
        <f t="shared" si="168"/>
        <v>31</v>
      </c>
      <c r="K241" s="55">
        <f t="shared" si="174"/>
        <v>17</v>
      </c>
      <c r="L241" s="79">
        <f t="shared" si="175"/>
        <v>1.0036689599999999</v>
      </c>
      <c r="M241" s="82">
        <v>1</v>
      </c>
      <c r="N241" s="82">
        <f t="shared" si="176"/>
        <v>1</v>
      </c>
      <c r="O241" s="79">
        <f t="shared" si="177"/>
        <v>1.0036689599999999</v>
      </c>
      <c r="P241" s="79">
        <f t="shared" si="178"/>
        <v>1025.03174081</v>
      </c>
      <c r="Q241" s="83">
        <f t="shared" si="159"/>
        <v>0</v>
      </c>
      <c r="R241" s="85">
        <f t="shared" si="160"/>
        <v>0</v>
      </c>
      <c r="S241" s="79">
        <f t="shared" si="179"/>
        <v>0</v>
      </c>
      <c r="T241" s="85">
        <f t="shared" si="165"/>
        <v>9.5000000000000001E-2</v>
      </c>
      <c r="U241" s="82">
        <f t="shared" si="161"/>
        <v>1.004155989</v>
      </c>
      <c r="V241" s="79">
        <f t="shared" si="162"/>
        <v>4.2600206299999996</v>
      </c>
      <c r="W241" s="79">
        <f t="shared" si="163"/>
        <v>0</v>
      </c>
      <c r="X241" s="157" t="str">
        <f t="shared" si="166"/>
        <v>A+J=</v>
      </c>
      <c r="Y241" s="81">
        <f t="shared" si="167"/>
        <v>44793</v>
      </c>
      <c r="Z241" s="4"/>
      <c r="AA241" s="12"/>
      <c r="AB241" s="146">
        <f>[2]Plan1!$A363</f>
        <v>47733</v>
      </c>
      <c r="AC241" s="71" t="str">
        <f>[2]Plan1!$C363</f>
        <v>Independência do Brasil</v>
      </c>
      <c r="AE241" s="60"/>
      <c r="AF241" s="62"/>
      <c r="AG241" s="62"/>
      <c r="AH241" s="62"/>
      <c r="AI241" s="62"/>
      <c r="AJ241" s="62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78">
        <f t="shared" si="164"/>
        <v>44780</v>
      </c>
      <c r="B242" s="79">
        <f t="shared" si="158"/>
        <v>1029.76471593</v>
      </c>
      <c r="C242" s="79">
        <f t="shared" si="169"/>
        <v>1021.2846881500001</v>
      </c>
      <c r="D242" s="77">
        <f t="shared" si="170"/>
        <v>6412.88</v>
      </c>
      <c r="E242" s="54">
        <f>IF(K242=1,VLOOKUP(A241,[1]Plan1!$JH$192:$JI$400,2),E241)</f>
        <v>6455.85</v>
      </c>
      <c r="F242" s="56">
        <f t="shared" si="171"/>
        <v>44733</v>
      </c>
      <c r="G242" s="80">
        <f t="shared" si="172"/>
        <v>6.7005775876050055E-3</v>
      </c>
      <c r="H242" s="81">
        <f>IF(DAY(A242)=H$11,VLOOKUP(A242,AF$120:AK$452,4),H241)</f>
        <v>44793</v>
      </c>
      <c r="I242" s="81">
        <f t="shared" si="173"/>
        <v>44793</v>
      </c>
      <c r="J242" s="55">
        <f t="shared" si="168"/>
        <v>31</v>
      </c>
      <c r="K242" s="55">
        <f t="shared" si="174"/>
        <v>18</v>
      </c>
      <c r="L242" s="79">
        <f t="shared" si="175"/>
        <v>1.0038852</v>
      </c>
      <c r="M242" s="82">
        <v>1</v>
      </c>
      <c r="N242" s="82">
        <f t="shared" si="176"/>
        <v>1</v>
      </c>
      <c r="O242" s="79">
        <f t="shared" si="177"/>
        <v>1.0038852</v>
      </c>
      <c r="P242" s="79">
        <f t="shared" si="178"/>
        <v>1025.2525834200001</v>
      </c>
      <c r="Q242" s="83">
        <f t="shared" si="159"/>
        <v>0</v>
      </c>
      <c r="R242" s="85">
        <f t="shared" si="160"/>
        <v>0</v>
      </c>
      <c r="S242" s="79">
        <f t="shared" si="179"/>
        <v>0</v>
      </c>
      <c r="T242" s="85">
        <f t="shared" si="165"/>
        <v>9.5000000000000001E-2</v>
      </c>
      <c r="U242" s="82">
        <f t="shared" si="161"/>
        <v>1.004400996</v>
      </c>
      <c r="V242" s="79">
        <f t="shared" si="162"/>
        <v>4.5121325099999998</v>
      </c>
      <c r="W242" s="79">
        <f t="shared" si="163"/>
        <v>0</v>
      </c>
      <c r="X242" s="157" t="str">
        <f t="shared" si="166"/>
        <v>A+J=</v>
      </c>
      <c r="Y242" s="81">
        <f t="shared" si="167"/>
        <v>44793</v>
      </c>
      <c r="Z242" s="4"/>
      <c r="AA242" s="12"/>
      <c r="AB242" s="146">
        <f>[2]Plan1!$A364</f>
        <v>47768</v>
      </c>
      <c r="AC242" s="71" t="str">
        <f>[2]Plan1!$C364</f>
        <v>Nossa Sr.a Aparecida - Padroeira do Brasil</v>
      </c>
      <c r="AE242" s="60"/>
      <c r="AF242" s="62"/>
      <c r="AG242" s="62"/>
      <c r="AH242" s="62"/>
      <c r="AI242" s="62"/>
      <c r="AJ242" s="62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78">
        <f t="shared" si="164"/>
        <v>44781</v>
      </c>
      <c r="B243" s="79">
        <f t="shared" si="158"/>
        <v>1030.23789145</v>
      </c>
      <c r="C243" s="79">
        <f t="shared" si="169"/>
        <v>1021.2846881500001</v>
      </c>
      <c r="D243" s="77">
        <f t="shared" si="170"/>
        <v>6412.88</v>
      </c>
      <c r="E243" s="54">
        <f>IF(K243=1,VLOOKUP(A242,[1]Plan1!$JH$192:$JI$400,2),E242)</f>
        <v>6455.85</v>
      </c>
      <c r="F243" s="56">
        <f t="shared" si="171"/>
        <v>44733</v>
      </c>
      <c r="G243" s="80">
        <f t="shared" si="172"/>
        <v>6.7005775876050055E-3</v>
      </c>
      <c r="H243" s="81">
        <f>IF(DAY(A243)=H$11,VLOOKUP(A243,AF$120:AK$452,4),H242)</f>
        <v>44793</v>
      </c>
      <c r="I243" s="81">
        <f t="shared" si="173"/>
        <v>44793</v>
      </c>
      <c r="J243" s="55">
        <f t="shared" si="168"/>
        <v>31</v>
      </c>
      <c r="K243" s="55">
        <f t="shared" si="174"/>
        <v>19</v>
      </c>
      <c r="L243" s="79">
        <f t="shared" si="175"/>
        <v>1.00410149</v>
      </c>
      <c r="M243" s="82">
        <v>1</v>
      </c>
      <c r="N243" s="82">
        <f t="shared" si="176"/>
        <v>1</v>
      </c>
      <c r="O243" s="79">
        <f t="shared" si="177"/>
        <v>1.00410149</v>
      </c>
      <c r="P243" s="79">
        <f t="shared" si="178"/>
        <v>1025.4734770800001</v>
      </c>
      <c r="Q243" s="83">
        <f t="shared" si="159"/>
        <v>0</v>
      </c>
      <c r="R243" s="85">
        <f t="shared" si="160"/>
        <v>0</v>
      </c>
      <c r="S243" s="79">
        <f t="shared" si="179"/>
        <v>0</v>
      </c>
      <c r="T243" s="85">
        <f t="shared" si="165"/>
        <v>9.5000000000000001E-2</v>
      </c>
      <c r="U243" s="82">
        <f t="shared" si="161"/>
        <v>1.004646063</v>
      </c>
      <c r="V243" s="79">
        <f t="shared" si="162"/>
        <v>4.7644143699999999</v>
      </c>
      <c r="W243" s="79">
        <f t="shared" si="163"/>
        <v>0</v>
      </c>
      <c r="X243" s="157" t="str">
        <f t="shared" si="166"/>
        <v>A+J=</v>
      </c>
      <c r="Y243" s="81">
        <f t="shared" si="167"/>
        <v>44793</v>
      </c>
      <c r="Z243" s="4"/>
      <c r="AA243" s="12"/>
      <c r="AB243" s="146">
        <f>[2]Plan1!$A365</f>
        <v>47789</v>
      </c>
      <c r="AC243" s="71" t="str">
        <f>[2]Plan1!$C365</f>
        <v>Finados</v>
      </c>
      <c r="AE243" s="60"/>
      <c r="AF243" s="62"/>
      <c r="AG243" s="62"/>
      <c r="AH243" s="62"/>
      <c r="AI243" s="62"/>
      <c r="AJ243" s="62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78">
        <f t="shared" si="164"/>
        <v>44782</v>
      </c>
      <c r="B244" s="79">
        <f t="shared" si="158"/>
        <v>1030.7112778399999</v>
      </c>
      <c r="C244" s="79">
        <f t="shared" si="169"/>
        <v>1021.2846881500001</v>
      </c>
      <c r="D244" s="77">
        <f t="shared" si="170"/>
        <v>6412.88</v>
      </c>
      <c r="E244" s="54">
        <f>IF(K244=1,VLOOKUP(A243,[1]Plan1!$JH$192:$JI$400,2),E243)</f>
        <v>6455.85</v>
      </c>
      <c r="F244" s="56">
        <f t="shared" si="171"/>
        <v>44733</v>
      </c>
      <c r="G244" s="80">
        <f t="shared" si="172"/>
        <v>6.7005775876050055E-3</v>
      </c>
      <c r="H244" s="81">
        <f>IF(DAY(A244)=H$11,VLOOKUP(A244,AF$120:AK$452,4),H243)</f>
        <v>44793</v>
      </c>
      <c r="I244" s="81">
        <f t="shared" si="173"/>
        <v>44793</v>
      </c>
      <c r="J244" s="55">
        <f t="shared" si="168"/>
        <v>31</v>
      </c>
      <c r="K244" s="55">
        <f t="shared" si="174"/>
        <v>20</v>
      </c>
      <c r="L244" s="79">
        <f t="shared" si="175"/>
        <v>1.00431782</v>
      </c>
      <c r="M244" s="82">
        <v>1</v>
      </c>
      <c r="N244" s="82">
        <f t="shared" si="176"/>
        <v>1</v>
      </c>
      <c r="O244" s="79">
        <f t="shared" si="177"/>
        <v>1.00431782</v>
      </c>
      <c r="P244" s="79">
        <f t="shared" si="178"/>
        <v>1025.6944116</v>
      </c>
      <c r="Q244" s="83">
        <f t="shared" si="159"/>
        <v>0</v>
      </c>
      <c r="R244" s="85">
        <f t="shared" si="160"/>
        <v>0</v>
      </c>
      <c r="S244" s="79">
        <f t="shared" si="179"/>
        <v>0</v>
      </c>
      <c r="T244" s="85">
        <f t="shared" si="165"/>
        <v>9.5000000000000001E-2</v>
      </c>
      <c r="U244" s="82">
        <f t="shared" si="161"/>
        <v>1.0048911899999999</v>
      </c>
      <c r="V244" s="79">
        <f t="shared" si="162"/>
        <v>5.0168662399999997</v>
      </c>
      <c r="W244" s="79">
        <f t="shared" si="163"/>
        <v>0</v>
      </c>
      <c r="X244" s="157" t="str">
        <f t="shared" si="166"/>
        <v>A+J=</v>
      </c>
      <c r="Y244" s="81">
        <f t="shared" si="167"/>
        <v>44793</v>
      </c>
      <c r="Z244" s="4"/>
      <c r="AA244" s="12"/>
      <c r="AB244" s="146">
        <f>[2]Plan1!$A366</f>
        <v>47802</v>
      </c>
      <c r="AC244" s="71" t="str">
        <f>[2]Plan1!$C366</f>
        <v>Proclamação da República</v>
      </c>
      <c r="AE244" s="60"/>
      <c r="AF244" s="62"/>
      <c r="AG244" s="62"/>
      <c r="AH244" s="62"/>
      <c r="AI244" s="62"/>
      <c r="AJ244" s="62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78">
        <f t="shared" si="164"/>
        <v>44783</v>
      </c>
      <c r="B245" s="79">
        <f t="shared" si="158"/>
        <v>1031.1848843999999</v>
      </c>
      <c r="C245" s="79">
        <f t="shared" si="169"/>
        <v>1021.2846881500001</v>
      </c>
      <c r="D245" s="77">
        <f t="shared" si="170"/>
        <v>6412.88</v>
      </c>
      <c r="E245" s="54">
        <f>IF(K245=1,VLOOKUP(A244,[1]Plan1!$JH$192:$JI$400,2),E244)</f>
        <v>6455.85</v>
      </c>
      <c r="F245" s="56">
        <f t="shared" si="171"/>
        <v>44733</v>
      </c>
      <c r="G245" s="80">
        <f t="shared" si="172"/>
        <v>6.7005775876050055E-3</v>
      </c>
      <c r="H245" s="81">
        <f>IF(DAY(A245)=H$11,VLOOKUP(A245,AF$120:AK$452,4),H244)</f>
        <v>44793</v>
      </c>
      <c r="I245" s="81">
        <f t="shared" si="173"/>
        <v>44793</v>
      </c>
      <c r="J245" s="55">
        <f t="shared" si="168"/>
        <v>31</v>
      </c>
      <c r="K245" s="55">
        <f t="shared" si="174"/>
        <v>21</v>
      </c>
      <c r="L245" s="79">
        <f t="shared" si="175"/>
        <v>1.0045341999999999</v>
      </c>
      <c r="M245" s="82">
        <v>1</v>
      </c>
      <c r="N245" s="82">
        <f t="shared" si="176"/>
        <v>1</v>
      </c>
      <c r="O245" s="79">
        <f t="shared" si="177"/>
        <v>1.0045341999999999</v>
      </c>
      <c r="P245" s="79">
        <f t="shared" si="178"/>
        <v>1025.9153971799999</v>
      </c>
      <c r="Q245" s="83">
        <f t="shared" si="159"/>
        <v>0</v>
      </c>
      <c r="R245" s="85">
        <f t="shared" si="160"/>
        <v>0</v>
      </c>
      <c r="S245" s="79">
        <f t="shared" si="179"/>
        <v>0</v>
      </c>
      <c r="T245" s="85">
        <f t="shared" si="165"/>
        <v>9.5000000000000001E-2</v>
      </c>
      <c r="U245" s="82">
        <f t="shared" si="161"/>
        <v>1.0051363760000001</v>
      </c>
      <c r="V245" s="79">
        <f t="shared" si="162"/>
        <v>5.2694872200000002</v>
      </c>
      <c r="W245" s="79">
        <f t="shared" si="163"/>
        <v>0</v>
      </c>
      <c r="X245" s="157" t="str">
        <f t="shared" si="166"/>
        <v>A+J=</v>
      </c>
      <c r="Y245" s="81">
        <f t="shared" si="167"/>
        <v>44793</v>
      </c>
      <c r="Z245" s="4"/>
      <c r="AA245" s="12"/>
      <c r="AB245" s="146">
        <f>[2]Plan1!$A367</f>
        <v>47807</v>
      </c>
      <c r="AC245" s="71" t="str">
        <f>[2]Plan1!$C367</f>
        <v>Dia Nacional de Zumbi e da Consciência Negra</v>
      </c>
      <c r="AE245" s="60"/>
      <c r="AF245" s="62"/>
      <c r="AG245" s="62"/>
      <c r="AH245" s="62"/>
      <c r="AI245" s="62"/>
      <c r="AJ245" s="62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78">
        <f t="shared" si="164"/>
        <v>44784</v>
      </c>
      <c r="B246" s="79">
        <f t="shared" si="158"/>
        <v>1031.6587132500001</v>
      </c>
      <c r="C246" s="79">
        <f t="shared" si="169"/>
        <v>1021.2846881500001</v>
      </c>
      <c r="D246" s="77">
        <f t="shared" si="170"/>
        <v>6412.88</v>
      </c>
      <c r="E246" s="54">
        <f>IF(K246=1,VLOOKUP(A245,[1]Plan1!$JH$192:$JI$400,2),E245)</f>
        <v>6455.85</v>
      </c>
      <c r="F246" s="56">
        <f t="shared" si="171"/>
        <v>44733</v>
      </c>
      <c r="G246" s="80">
        <f t="shared" si="172"/>
        <v>6.7005775876050055E-3</v>
      </c>
      <c r="H246" s="81">
        <f>IF(DAY(A246)=H$11,VLOOKUP(A246,AF$120:AK$452,4),H245)</f>
        <v>44793</v>
      </c>
      <c r="I246" s="81">
        <f t="shared" si="173"/>
        <v>44793</v>
      </c>
      <c r="J246" s="55">
        <f t="shared" si="168"/>
        <v>31</v>
      </c>
      <c r="K246" s="55">
        <f t="shared" si="174"/>
        <v>22</v>
      </c>
      <c r="L246" s="79">
        <f t="shared" si="175"/>
        <v>1.00475063</v>
      </c>
      <c r="M246" s="82">
        <v>1</v>
      </c>
      <c r="N246" s="82">
        <f t="shared" si="176"/>
        <v>1</v>
      </c>
      <c r="O246" s="79">
        <f t="shared" si="177"/>
        <v>1.00475063</v>
      </c>
      <c r="P246" s="79">
        <f t="shared" si="178"/>
        <v>1026.1364338200001</v>
      </c>
      <c r="Q246" s="83">
        <f t="shared" si="159"/>
        <v>0</v>
      </c>
      <c r="R246" s="85">
        <f t="shared" si="160"/>
        <v>0</v>
      </c>
      <c r="S246" s="79">
        <f t="shared" si="179"/>
        <v>0</v>
      </c>
      <c r="T246" s="85">
        <f t="shared" si="165"/>
        <v>9.5000000000000001E-2</v>
      </c>
      <c r="U246" s="82">
        <f t="shared" si="161"/>
        <v>1.0053816229999999</v>
      </c>
      <c r="V246" s="79">
        <f t="shared" si="162"/>
        <v>5.5222794300000002</v>
      </c>
      <c r="W246" s="79">
        <f t="shared" si="163"/>
        <v>0</v>
      </c>
      <c r="X246" s="157" t="str">
        <f t="shared" si="166"/>
        <v>A+J=</v>
      </c>
      <c r="Y246" s="81">
        <f t="shared" si="167"/>
        <v>44793</v>
      </c>
      <c r="Z246" s="4"/>
      <c r="AA246" s="12"/>
      <c r="AB246" s="146">
        <f>[2]Plan1!$A368</f>
        <v>47842</v>
      </c>
      <c r="AC246" s="71" t="str">
        <f>[2]Plan1!$C368</f>
        <v>Natal</v>
      </c>
      <c r="AE246" s="60"/>
      <c r="AF246" s="62"/>
      <c r="AG246" s="62"/>
      <c r="AH246" s="62"/>
      <c r="AI246" s="62"/>
      <c r="AJ246" s="62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78">
        <f t="shared" si="164"/>
        <v>44785</v>
      </c>
      <c r="B247" s="79">
        <f t="shared" si="158"/>
        <v>1032.13276243</v>
      </c>
      <c r="C247" s="79">
        <f t="shared" si="169"/>
        <v>1021.2846881500001</v>
      </c>
      <c r="D247" s="77">
        <f t="shared" si="170"/>
        <v>6412.88</v>
      </c>
      <c r="E247" s="54">
        <f>IF(K247=1,VLOOKUP(A246,[1]Plan1!$JH$192:$JI$400,2),E246)</f>
        <v>6455.85</v>
      </c>
      <c r="F247" s="56">
        <f t="shared" si="171"/>
        <v>44733</v>
      </c>
      <c r="G247" s="80">
        <f t="shared" si="172"/>
        <v>6.7005775876050055E-3</v>
      </c>
      <c r="H247" s="81">
        <f>IF(DAY(A247)=H$11,VLOOKUP(A247,AF$120:AK$452,4),H246)</f>
        <v>44793</v>
      </c>
      <c r="I247" s="81">
        <f t="shared" si="173"/>
        <v>44793</v>
      </c>
      <c r="J247" s="55">
        <f t="shared" si="168"/>
        <v>31</v>
      </c>
      <c r="K247" s="55">
        <f t="shared" si="174"/>
        <v>23</v>
      </c>
      <c r="L247" s="79">
        <f t="shared" si="175"/>
        <v>1.0049671099999999</v>
      </c>
      <c r="M247" s="82">
        <v>1</v>
      </c>
      <c r="N247" s="82">
        <f t="shared" si="176"/>
        <v>1</v>
      </c>
      <c r="O247" s="79">
        <f t="shared" si="177"/>
        <v>1.0049671099999999</v>
      </c>
      <c r="P247" s="79">
        <f t="shared" si="178"/>
        <v>1026.35752153</v>
      </c>
      <c r="Q247" s="83">
        <f t="shared" si="159"/>
        <v>0</v>
      </c>
      <c r="R247" s="85">
        <f t="shared" si="160"/>
        <v>0</v>
      </c>
      <c r="S247" s="79">
        <f t="shared" si="179"/>
        <v>0</v>
      </c>
      <c r="T247" s="85">
        <f t="shared" si="165"/>
        <v>9.5000000000000001E-2</v>
      </c>
      <c r="U247" s="82">
        <f t="shared" si="161"/>
        <v>1.0056269289999999</v>
      </c>
      <c r="V247" s="79">
        <f t="shared" si="162"/>
        <v>5.7752409</v>
      </c>
      <c r="W247" s="79">
        <f t="shared" si="163"/>
        <v>0</v>
      </c>
      <c r="X247" s="157" t="str">
        <f t="shared" si="166"/>
        <v>A+J=</v>
      </c>
      <c r="Y247" s="81">
        <f t="shared" si="167"/>
        <v>44793</v>
      </c>
      <c r="Z247" s="4"/>
      <c r="AA247" s="12"/>
      <c r="AB247" s="146">
        <f>[2]Plan1!$A369</f>
        <v>47849</v>
      </c>
      <c r="AC247" s="71" t="str">
        <f>[2]Plan1!$C369</f>
        <v>Confraternização Universal</v>
      </c>
      <c r="AE247" s="60"/>
      <c r="AF247" s="62"/>
      <c r="AG247" s="62"/>
      <c r="AH247" s="62"/>
      <c r="AI247" s="62"/>
      <c r="AJ247" s="62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78">
        <f t="shared" si="164"/>
        <v>44786</v>
      </c>
      <c r="B248" s="79">
        <f t="shared" si="158"/>
        <v>1032.6070227600001</v>
      </c>
      <c r="C248" s="79">
        <f t="shared" si="169"/>
        <v>1021.2846881500001</v>
      </c>
      <c r="D248" s="77">
        <f t="shared" si="170"/>
        <v>6412.88</v>
      </c>
      <c r="E248" s="54">
        <f>IF(K248=1,VLOOKUP(A247,[1]Plan1!$JH$192:$JI$400,2),E247)</f>
        <v>6455.85</v>
      </c>
      <c r="F248" s="56">
        <f t="shared" si="171"/>
        <v>44733</v>
      </c>
      <c r="G248" s="80">
        <f t="shared" si="172"/>
        <v>6.7005775876050055E-3</v>
      </c>
      <c r="H248" s="81">
        <f>IF(DAY(A248)=H$11,VLOOKUP(A248,AF$120:AK$452,4),H247)</f>
        <v>44793</v>
      </c>
      <c r="I248" s="81">
        <f t="shared" si="173"/>
        <v>44793</v>
      </c>
      <c r="J248" s="55">
        <f t="shared" si="168"/>
        <v>31</v>
      </c>
      <c r="K248" s="55">
        <f t="shared" si="174"/>
        <v>24</v>
      </c>
      <c r="L248" s="79">
        <f t="shared" si="175"/>
        <v>1.0051836300000001</v>
      </c>
      <c r="M248" s="82">
        <v>1</v>
      </c>
      <c r="N248" s="82">
        <f t="shared" si="176"/>
        <v>1</v>
      </c>
      <c r="O248" s="79">
        <f t="shared" si="177"/>
        <v>1.0051836300000001</v>
      </c>
      <c r="P248" s="79">
        <f t="shared" si="178"/>
        <v>1026.5786500900001</v>
      </c>
      <c r="Q248" s="83">
        <f t="shared" si="159"/>
        <v>0</v>
      </c>
      <c r="R248" s="85">
        <f t="shared" si="160"/>
        <v>0</v>
      </c>
      <c r="S248" s="79">
        <f t="shared" si="179"/>
        <v>0</v>
      </c>
      <c r="T248" s="85">
        <f t="shared" si="165"/>
        <v>9.5000000000000001E-2</v>
      </c>
      <c r="U248" s="82">
        <f t="shared" si="161"/>
        <v>1.0058722950000001</v>
      </c>
      <c r="V248" s="79">
        <f t="shared" si="162"/>
        <v>6.0283726700000004</v>
      </c>
      <c r="W248" s="79">
        <f t="shared" si="163"/>
        <v>0</v>
      </c>
      <c r="X248" s="157" t="str">
        <f t="shared" si="166"/>
        <v>A+J=</v>
      </c>
      <c r="Y248" s="81">
        <f t="shared" si="167"/>
        <v>44793</v>
      </c>
      <c r="Z248" s="4"/>
      <c r="AA248" s="12"/>
      <c r="AB248" s="146">
        <f>[2]Plan1!$A370</f>
        <v>47903</v>
      </c>
      <c r="AC248" s="71" t="str">
        <f>[2]Plan1!$C370</f>
        <v>Carnaval</v>
      </c>
      <c r="AE248" s="60"/>
      <c r="AF248" s="62"/>
      <c r="AG248" s="62"/>
      <c r="AH248" s="62"/>
      <c r="AI248" s="62"/>
      <c r="AJ248" s="6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78">
        <f t="shared" si="164"/>
        <v>44787</v>
      </c>
      <c r="B249" s="79">
        <f t="shared" si="158"/>
        <v>1033.0814943199998</v>
      </c>
      <c r="C249" s="79">
        <f t="shared" si="169"/>
        <v>1021.2846881500001</v>
      </c>
      <c r="D249" s="77">
        <f t="shared" si="170"/>
        <v>6412.88</v>
      </c>
      <c r="E249" s="54">
        <f>IF(K249=1,VLOOKUP(A248,[1]Plan1!$JH$192:$JI$400,2),E248)</f>
        <v>6455.85</v>
      </c>
      <c r="F249" s="56">
        <f t="shared" si="171"/>
        <v>44733</v>
      </c>
      <c r="G249" s="80">
        <f t="shared" si="172"/>
        <v>6.7005775876050055E-3</v>
      </c>
      <c r="H249" s="81">
        <f>IF(DAY(A249)=H$11,VLOOKUP(A249,AF$120:AK$452,4),H248)</f>
        <v>44793</v>
      </c>
      <c r="I249" s="81">
        <f t="shared" si="173"/>
        <v>44793</v>
      </c>
      <c r="J249" s="55">
        <f t="shared" si="168"/>
        <v>31</v>
      </c>
      <c r="K249" s="55">
        <f t="shared" si="174"/>
        <v>25</v>
      </c>
      <c r="L249" s="79">
        <f t="shared" si="175"/>
        <v>1.00540019</v>
      </c>
      <c r="M249" s="82">
        <v>1</v>
      </c>
      <c r="N249" s="82">
        <f t="shared" si="176"/>
        <v>1</v>
      </c>
      <c r="O249" s="79">
        <f t="shared" si="177"/>
        <v>1.00540019</v>
      </c>
      <c r="P249" s="79">
        <f t="shared" si="178"/>
        <v>1026.7998195099999</v>
      </c>
      <c r="Q249" s="83">
        <f t="shared" si="159"/>
        <v>0</v>
      </c>
      <c r="R249" s="85">
        <f t="shared" si="160"/>
        <v>0</v>
      </c>
      <c r="S249" s="79">
        <f t="shared" si="179"/>
        <v>0</v>
      </c>
      <c r="T249" s="85">
        <f t="shared" si="165"/>
        <v>9.5000000000000001E-2</v>
      </c>
      <c r="U249" s="82">
        <f t="shared" si="161"/>
        <v>1.0061177210000001</v>
      </c>
      <c r="V249" s="79">
        <f t="shared" si="162"/>
        <v>6.2816748100000002</v>
      </c>
      <c r="W249" s="79">
        <f t="shared" si="163"/>
        <v>0</v>
      </c>
      <c r="X249" s="157" t="str">
        <f t="shared" si="166"/>
        <v>A+J=</v>
      </c>
      <c r="Y249" s="81">
        <f t="shared" si="167"/>
        <v>44793</v>
      </c>
      <c r="Z249" s="4"/>
      <c r="AA249" s="12"/>
      <c r="AB249" s="146">
        <f>[2]Plan1!$A371</f>
        <v>47904</v>
      </c>
      <c r="AC249" s="71" t="str">
        <f>[2]Plan1!$C371</f>
        <v>Carnaval</v>
      </c>
      <c r="AE249" s="60"/>
      <c r="AF249" s="62"/>
      <c r="AG249" s="62"/>
      <c r="AH249" s="62"/>
      <c r="AI249" s="62"/>
      <c r="AJ249" s="6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78">
        <f t="shared" si="164"/>
        <v>44788</v>
      </c>
      <c r="B250" s="79">
        <f t="shared" si="158"/>
        <v>1033.55619772</v>
      </c>
      <c r="C250" s="79">
        <f t="shared" si="169"/>
        <v>1021.2846881500001</v>
      </c>
      <c r="D250" s="77">
        <f t="shared" si="170"/>
        <v>6412.88</v>
      </c>
      <c r="E250" s="54">
        <f>IF(K250=1,VLOOKUP(A249,[1]Plan1!$JH$192:$JI$400,2),E249)</f>
        <v>6455.85</v>
      </c>
      <c r="F250" s="56">
        <f t="shared" si="171"/>
        <v>44733</v>
      </c>
      <c r="G250" s="80">
        <f t="shared" si="172"/>
        <v>6.7005775876050055E-3</v>
      </c>
      <c r="H250" s="81">
        <f>IF(DAY(A250)=H$11,VLOOKUP(A250,AF$120:AK$452,4),H249)</f>
        <v>44793</v>
      </c>
      <c r="I250" s="81">
        <f t="shared" si="173"/>
        <v>44793</v>
      </c>
      <c r="J250" s="55">
        <f t="shared" si="168"/>
        <v>31</v>
      </c>
      <c r="K250" s="55">
        <f t="shared" si="174"/>
        <v>26</v>
      </c>
      <c r="L250" s="79">
        <f t="shared" si="175"/>
        <v>1.00561681</v>
      </c>
      <c r="M250" s="82">
        <v>1</v>
      </c>
      <c r="N250" s="82">
        <f t="shared" si="176"/>
        <v>1</v>
      </c>
      <c r="O250" s="79">
        <f t="shared" si="177"/>
        <v>1.00561681</v>
      </c>
      <c r="P250" s="79">
        <f t="shared" si="178"/>
        <v>1027.0210501900001</v>
      </c>
      <c r="Q250" s="83">
        <f t="shared" si="159"/>
        <v>0</v>
      </c>
      <c r="R250" s="85">
        <f t="shared" si="160"/>
        <v>0</v>
      </c>
      <c r="S250" s="79">
        <f t="shared" si="179"/>
        <v>0</v>
      </c>
      <c r="T250" s="85">
        <f t="shared" si="165"/>
        <v>9.5000000000000001E-2</v>
      </c>
      <c r="U250" s="82">
        <f t="shared" si="161"/>
        <v>1.0063632069999999</v>
      </c>
      <c r="V250" s="79">
        <f t="shared" si="162"/>
        <v>6.5351475299999997</v>
      </c>
      <c r="W250" s="79">
        <f t="shared" si="163"/>
        <v>0</v>
      </c>
      <c r="X250" s="157" t="str">
        <f t="shared" si="166"/>
        <v>A+J=</v>
      </c>
      <c r="Y250" s="81">
        <f t="shared" si="167"/>
        <v>44793</v>
      </c>
      <c r="Z250" s="4"/>
      <c r="AA250" s="12"/>
      <c r="AB250" s="146">
        <f>[2]Plan1!$A372</f>
        <v>47949</v>
      </c>
      <c r="AC250" s="71" t="str">
        <f>[2]Plan1!$C372</f>
        <v>Paixão de Cristo</v>
      </c>
      <c r="AE250" s="60"/>
      <c r="AF250" s="62"/>
      <c r="AG250" s="62"/>
      <c r="AH250" s="62"/>
      <c r="AI250" s="62"/>
      <c r="AJ250" s="6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78">
        <f t="shared" si="164"/>
        <v>44789</v>
      </c>
      <c r="B251" s="79">
        <f t="shared" si="158"/>
        <v>1034.03111147</v>
      </c>
      <c r="C251" s="79">
        <f t="shared" si="169"/>
        <v>1021.2846881500001</v>
      </c>
      <c r="D251" s="77">
        <f t="shared" si="170"/>
        <v>6412.88</v>
      </c>
      <c r="E251" s="54">
        <f>IF(K251=1,VLOOKUP(A250,[1]Plan1!$JH$192:$JI$400,2),E250)</f>
        <v>6455.85</v>
      </c>
      <c r="F251" s="56">
        <f t="shared" si="171"/>
        <v>44733</v>
      </c>
      <c r="G251" s="80">
        <f t="shared" si="172"/>
        <v>6.7005775876050055E-3</v>
      </c>
      <c r="H251" s="81">
        <f>IF(DAY(A251)=H$11,VLOOKUP(A251,AF$120:AK$452,4),H250)</f>
        <v>44793</v>
      </c>
      <c r="I251" s="81">
        <f t="shared" si="173"/>
        <v>44793</v>
      </c>
      <c r="J251" s="55">
        <f t="shared" si="168"/>
        <v>31</v>
      </c>
      <c r="K251" s="55">
        <f t="shared" si="174"/>
        <v>27</v>
      </c>
      <c r="L251" s="79">
        <f t="shared" si="175"/>
        <v>1.00583347</v>
      </c>
      <c r="M251" s="82">
        <v>1</v>
      </c>
      <c r="N251" s="82">
        <f t="shared" si="176"/>
        <v>1</v>
      </c>
      <c r="O251" s="79">
        <f t="shared" si="177"/>
        <v>1.00583347</v>
      </c>
      <c r="P251" s="79">
        <f t="shared" si="178"/>
        <v>1027.24232173</v>
      </c>
      <c r="Q251" s="83">
        <f t="shared" si="159"/>
        <v>0</v>
      </c>
      <c r="R251" s="85">
        <f t="shared" si="160"/>
        <v>0</v>
      </c>
      <c r="S251" s="79">
        <f t="shared" si="179"/>
        <v>0</v>
      </c>
      <c r="T251" s="85">
        <f t="shared" si="165"/>
        <v>9.5000000000000001E-2</v>
      </c>
      <c r="U251" s="82">
        <f t="shared" si="161"/>
        <v>1.006608752</v>
      </c>
      <c r="V251" s="79">
        <f t="shared" si="162"/>
        <v>6.7887897400000004</v>
      </c>
      <c r="W251" s="79">
        <f t="shared" si="163"/>
        <v>0</v>
      </c>
      <c r="X251" s="157" t="str">
        <f t="shared" si="166"/>
        <v>A+J=</v>
      </c>
      <c r="Y251" s="81">
        <f t="shared" si="167"/>
        <v>44793</v>
      </c>
      <c r="Z251" s="4"/>
      <c r="AA251" s="12"/>
      <c r="AB251" s="146">
        <f>[2]Plan1!$A373</f>
        <v>47959</v>
      </c>
      <c r="AC251" s="71" t="str">
        <f>[2]Plan1!$C373</f>
        <v>Tiradentes</v>
      </c>
      <c r="AE251" s="60"/>
      <c r="AF251" s="62"/>
      <c r="AG251" s="62"/>
      <c r="AH251" s="62"/>
      <c r="AI251" s="62"/>
      <c r="AJ251" s="62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78">
        <f t="shared" si="164"/>
        <v>44790</v>
      </c>
      <c r="B252" s="79">
        <f t="shared" si="158"/>
        <v>1034.5062377100001</v>
      </c>
      <c r="C252" s="79">
        <f t="shared" si="169"/>
        <v>1021.2846881500001</v>
      </c>
      <c r="D252" s="77">
        <f t="shared" si="170"/>
        <v>6412.88</v>
      </c>
      <c r="E252" s="54">
        <f>IF(K252=1,VLOOKUP(A251,[1]Plan1!$JH$192:$JI$400,2),E251)</f>
        <v>6455.85</v>
      </c>
      <c r="F252" s="56">
        <f t="shared" si="171"/>
        <v>44733</v>
      </c>
      <c r="G252" s="80">
        <f t="shared" si="172"/>
        <v>6.7005775876050055E-3</v>
      </c>
      <c r="H252" s="81">
        <f>IF(DAY(A252)=H$11,VLOOKUP(A252,AF$120:AK$452,4),H251)</f>
        <v>44793</v>
      </c>
      <c r="I252" s="81">
        <f t="shared" si="173"/>
        <v>44793</v>
      </c>
      <c r="J252" s="55">
        <f t="shared" si="168"/>
        <v>31</v>
      </c>
      <c r="K252" s="55">
        <f t="shared" si="174"/>
        <v>28</v>
      </c>
      <c r="L252" s="79">
        <f t="shared" si="175"/>
        <v>1.00605017</v>
      </c>
      <c r="M252" s="82">
        <v>1</v>
      </c>
      <c r="N252" s="82">
        <f t="shared" si="176"/>
        <v>1</v>
      </c>
      <c r="O252" s="79">
        <f t="shared" si="177"/>
        <v>1.00605017</v>
      </c>
      <c r="P252" s="79">
        <f t="shared" si="178"/>
        <v>1027.4636341299999</v>
      </c>
      <c r="Q252" s="83">
        <f t="shared" si="159"/>
        <v>0</v>
      </c>
      <c r="R252" s="85">
        <f t="shared" si="160"/>
        <v>0</v>
      </c>
      <c r="S252" s="79">
        <f t="shared" si="179"/>
        <v>0</v>
      </c>
      <c r="T252" s="85">
        <f t="shared" si="165"/>
        <v>9.5000000000000001E-2</v>
      </c>
      <c r="U252" s="82">
        <f t="shared" si="161"/>
        <v>1.006854358</v>
      </c>
      <c r="V252" s="79">
        <f t="shared" si="162"/>
        <v>7.0426035799999998</v>
      </c>
      <c r="W252" s="79">
        <f t="shared" si="163"/>
        <v>0</v>
      </c>
      <c r="X252" s="157" t="str">
        <f t="shared" si="166"/>
        <v>A+J=</v>
      </c>
      <c r="Y252" s="81">
        <f t="shared" si="167"/>
        <v>44793</v>
      </c>
      <c r="Z252" s="4"/>
      <c r="AA252" s="12"/>
      <c r="AB252" s="146">
        <f>[2]Plan1!$A374</f>
        <v>47969</v>
      </c>
      <c r="AC252" s="71" t="str">
        <f>[2]Plan1!$C374</f>
        <v>Dia do Trabalho</v>
      </c>
      <c r="AE252" s="60"/>
      <c r="AF252" s="62"/>
      <c r="AG252" s="62"/>
      <c r="AH252" s="62"/>
      <c r="AI252" s="62"/>
      <c r="AJ252" s="62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78">
        <f t="shared" si="164"/>
        <v>44791</v>
      </c>
      <c r="B253" s="79">
        <f t="shared" si="158"/>
        <v>1034.9815949900001</v>
      </c>
      <c r="C253" s="79">
        <f t="shared" si="169"/>
        <v>1021.2846881500001</v>
      </c>
      <c r="D253" s="77">
        <f t="shared" si="170"/>
        <v>6412.88</v>
      </c>
      <c r="E253" s="54">
        <f>IF(K253=1,VLOOKUP(A252,[1]Plan1!$JH$192:$JI$400,2),E252)</f>
        <v>6455.85</v>
      </c>
      <c r="F253" s="56">
        <f t="shared" si="171"/>
        <v>44733</v>
      </c>
      <c r="G253" s="80">
        <f t="shared" si="172"/>
        <v>6.7005775876050055E-3</v>
      </c>
      <c r="H253" s="81">
        <f>IF(DAY(A253)=H$11,VLOOKUP(A253,AF$120:AK$452,4),H252)</f>
        <v>44793</v>
      </c>
      <c r="I253" s="81">
        <f t="shared" si="173"/>
        <v>44793</v>
      </c>
      <c r="J253" s="55">
        <f t="shared" si="168"/>
        <v>31</v>
      </c>
      <c r="K253" s="55">
        <f t="shared" si="174"/>
        <v>29</v>
      </c>
      <c r="L253" s="79">
        <f t="shared" si="175"/>
        <v>1.00626693</v>
      </c>
      <c r="M253" s="82">
        <v>1</v>
      </c>
      <c r="N253" s="82">
        <f t="shared" si="176"/>
        <v>1</v>
      </c>
      <c r="O253" s="79">
        <f t="shared" si="177"/>
        <v>1.00626693</v>
      </c>
      <c r="P253" s="79">
        <f t="shared" si="178"/>
        <v>1027.6850078</v>
      </c>
      <c r="Q253" s="83">
        <f t="shared" si="159"/>
        <v>0</v>
      </c>
      <c r="R253" s="85">
        <f t="shared" si="160"/>
        <v>0</v>
      </c>
      <c r="S253" s="79">
        <f t="shared" si="179"/>
        <v>0</v>
      </c>
      <c r="T253" s="85">
        <f t="shared" si="165"/>
        <v>9.5000000000000001E-2</v>
      </c>
      <c r="U253" s="82">
        <f t="shared" si="161"/>
        <v>1.007100023</v>
      </c>
      <c r="V253" s="79">
        <f t="shared" si="162"/>
        <v>7.2965871900000003</v>
      </c>
      <c r="W253" s="79">
        <f t="shared" si="163"/>
        <v>0</v>
      </c>
      <c r="X253" s="157" t="str">
        <f t="shared" si="166"/>
        <v>A+J=</v>
      </c>
      <c r="Y253" s="81">
        <f t="shared" si="167"/>
        <v>44793</v>
      </c>
      <c r="Z253" s="4"/>
      <c r="AA253" s="12"/>
      <c r="AB253" s="146">
        <f>[2]Plan1!$A375</f>
        <v>48011</v>
      </c>
      <c r="AC253" s="71" t="str">
        <f>[2]Plan1!$C375</f>
        <v>Corpus Christi</v>
      </c>
      <c r="AE253" s="60"/>
      <c r="AF253" s="62"/>
      <c r="AG253" s="62"/>
      <c r="AH253" s="62"/>
      <c r="AI253" s="62"/>
      <c r="AJ253" s="62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78">
        <f t="shared" si="164"/>
        <v>44792</v>
      </c>
      <c r="B254" s="79">
        <f t="shared" si="158"/>
        <v>1035.4571648900001</v>
      </c>
      <c r="C254" s="79">
        <f t="shared" si="169"/>
        <v>1021.2846881500001</v>
      </c>
      <c r="D254" s="77">
        <f t="shared" si="170"/>
        <v>6412.88</v>
      </c>
      <c r="E254" s="54">
        <f>IF(K254=1,VLOOKUP(A253,[1]Plan1!$JH$192:$JI$400,2),E253)</f>
        <v>6455.85</v>
      </c>
      <c r="F254" s="56">
        <f t="shared" si="171"/>
        <v>44733</v>
      </c>
      <c r="G254" s="80">
        <f t="shared" si="172"/>
        <v>6.7005775876050055E-3</v>
      </c>
      <c r="H254" s="81">
        <f>IF(DAY(A254)=H$11,VLOOKUP(A254,AF$120:AK$452,4),H253)</f>
        <v>44793</v>
      </c>
      <c r="I254" s="81">
        <f t="shared" si="173"/>
        <v>44793</v>
      </c>
      <c r="J254" s="55">
        <f t="shared" si="168"/>
        <v>31</v>
      </c>
      <c r="K254" s="55">
        <f t="shared" si="174"/>
        <v>30</v>
      </c>
      <c r="L254" s="79">
        <f t="shared" si="175"/>
        <v>1.00648373</v>
      </c>
      <c r="M254" s="82">
        <v>1</v>
      </c>
      <c r="N254" s="82">
        <f t="shared" si="176"/>
        <v>1</v>
      </c>
      <c r="O254" s="79">
        <f t="shared" si="177"/>
        <v>1.00648373</v>
      </c>
      <c r="P254" s="79">
        <f t="shared" si="178"/>
        <v>1027.90642232</v>
      </c>
      <c r="Q254" s="83">
        <f t="shared" si="159"/>
        <v>0</v>
      </c>
      <c r="R254" s="85">
        <f t="shared" si="160"/>
        <v>0</v>
      </c>
      <c r="S254" s="79">
        <f t="shared" si="179"/>
        <v>0</v>
      </c>
      <c r="T254" s="85">
        <f t="shared" si="165"/>
        <v>9.5000000000000001E-2</v>
      </c>
      <c r="U254" s="82">
        <f t="shared" si="161"/>
        <v>1.007345749</v>
      </c>
      <c r="V254" s="79">
        <f t="shared" si="162"/>
        <v>7.5507425699999997</v>
      </c>
      <c r="W254" s="79">
        <f t="shared" si="163"/>
        <v>0</v>
      </c>
      <c r="X254" s="157" t="str">
        <f t="shared" si="166"/>
        <v>A+J=</v>
      </c>
      <c r="Y254" s="81">
        <f t="shared" si="167"/>
        <v>44793</v>
      </c>
      <c r="Z254" s="4"/>
      <c r="AA254" s="12"/>
      <c r="AB254" s="146">
        <f>[2]Plan1!$A376</f>
        <v>48098</v>
      </c>
      <c r="AC254" s="71" t="str">
        <f>[2]Plan1!$C376</f>
        <v>Independência do Brasil</v>
      </c>
      <c r="AE254" s="60"/>
      <c r="AF254" s="62"/>
      <c r="AG254" s="62"/>
      <c r="AH254" s="62"/>
      <c r="AI254" s="62"/>
      <c r="AJ254" s="62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78">
        <f t="shared" si="164"/>
        <v>44793</v>
      </c>
      <c r="B255" s="79">
        <f t="shared" si="158"/>
        <v>1035.9329454200001</v>
      </c>
      <c r="C255" s="79">
        <f t="shared" si="169"/>
        <v>1021.2846881500001</v>
      </c>
      <c r="D255" s="77">
        <f t="shared" si="170"/>
        <v>6412.88</v>
      </c>
      <c r="E255" s="54">
        <f>IF(K255=1,VLOOKUP(A254,[1]Plan1!$JH$192:$JI$400,2),E254)</f>
        <v>6455.85</v>
      </c>
      <c r="F255" s="56">
        <f t="shared" si="171"/>
        <v>44733</v>
      </c>
      <c r="G255" s="80">
        <f t="shared" si="172"/>
        <v>6.7005775876050055E-3</v>
      </c>
      <c r="H255" s="81">
        <f>IF(DAY(A255)=H$11,VLOOKUP(A255,AF$120:AK$452,4),H254)</f>
        <v>44824</v>
      </c>
      <c r="I255" s="81">
        <f t="shared" si="173"/>
        <v>44793</v>
      </c>
      <c r="J255" s="55">
        <f t="shared" si="168"/>
        <v>31</v>
      </c>
      <c r="K255" s="55">
        <f t="shared" si="174"/>
        <v>31</v>
      </c>
      <c r="L255" s="79">
        <f t="shared" si="175"/>
        <v>1.00670057</v>
      </c>
      <c r="M255" s="82">
        <v>1</v>
      </c>
      <c r="N255" s="82">
        <f t="shared" si="176"/>
        <v>1</v>
      </c>
      <c r="O255" s="79">
        <f t="shared" si="177"/>
        <v>1.00670057</v>
      </c>
      <c r="P255" s="79">
        <f t="shared" si="178"/>
        <v>1028.1278776900001</v>
      </c>
      <c r="Q255" s="83">
        <f t="shared" si="159"/>
        <v>8</v>
      </c>
      <c r="R255" s="85">
        <f t="shared" si="160"/>
        <v>5.6499999999999996E-3</v>
      </c>
      <c r="S255" s="79">
        <f t="shared" si="179"/>
        <v>5.8089225000000004</v>
      </c>
      <c r="T255" s="85">
        <f t="shared" si="165"/>
        <v>9.5000000000000001E-2</v>
      </c>
      <c r="U255" s="82">
        <f t="shared" si="161"/>
        <v>1.0075915339999999</v>
      </c>
      <c r="V255" s="79">
        <f t="shared" si="162"/>
        <v>7.8050677300000002</v>
      </c>
      <c r="W255" s="79">
        <f t="shared" si="163"/>
        <v>13.613990230000001</v>
      </c>
      <c r="X255" s="157" t="str">
        <f t="shared" si="166"/>
        <v>A+J=</v>
      </c>
      <c r="Y255" s="81">
        <f t="shared" si="167"/>
        <v>44793</v>
      </c>
      <c r="Z255" s="4"/>
      <c r="AA255" s="12"/>
      <c r="AB255" s="146">
        <f>[2]Plan1!$A377</f>
        <v>48133</v>
      </c>
      <c r="AC255" s="71" t="str">
        <f>[2]Plan1!$C377</f>
        <v>Nossa Sr.a Aparecida - Padroeira do Brasil</v>
      </c>
      <c r="AE255" s="60"/>
      <c r="AF255" s="62"/>
      <c r="AG255" s="62"/>
      <c r="AH255" s="62"/>
      <c r="AI255" s="62"/>
      <c r="AJ255" s="62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78">
        <f t="shared" si="164"/>
        <v>44794</v>
      </c>
      <c r="B256" s="79">
        <f t="shared" si="158"/>
        <v>1022.34333677</v>
      </c>
      <c r="C256" s="79">
        <f t="shared" si="169"/>
        <v>1022.3189551900001</v>
      </c>
      <c r="D256" s="77">
        <f t="shared" si="170"/>
        <v>6455.85</v>
      </c>
      <c r="E256" s="54">
        <f>IF(K256=1,VLOOKUP(A255,[1]Plan1!$JH$192:$JI$400,2),E255)</f>
        <v>6411.95</v>
      </c>
      <c r="F256" s="56">
        <f t="shared" si="171"/>
        <v>44763</v>
      </c>
      <c r="G256" s="80">
        <f t="shared" si="172"/>
        <v>-6.8000340776196433E-3</v>
      </c>
      <c r="H256" s="81">
        <f>IF(DAY(A256)=H$11,VLOOKUP(A256,AF$120:AK$452,4),H255)</f>
        <v>44824</v>
      </c>
      <c r="I256" s="81">
        <f t="shared" si="173"/>
        <v>44824</v>
      </c>
      <c r="J256" s="55">
        <f t="shared" si="168"/>
        <v>31</v>
      </c>
      <c r="K256" s="55">
        <f t="shared" si="174"/>
        <v>1</v>
      </c>
      <c r="L256" s="79">
        <f t="shared" si="175"/>
        <v>0.99977990999999999</v>
      </c>
      <c r="M256" s="82">
        <v>1</v>
      </c>
      <c r="N256" s="82">
        <f t="shared" si="176"/>
        <v>1</v>
      </c>
      <c r="O256" s="79">
        <f t="shared" si="177"/>
        <v>0.99977990999999999</v>
      </c>
      <c r="P256" s="79">
        <f t="shared" si="178"/>
        <v>1022.09395301</v>
      </c>
      <c r="Q256" s="83">
        <f t="shared" si="159"/>
        <v>0</v>
      </c>
      <c r="R256" s="85">
        <f t="shared" si="160"/>
        <v>0</v>
      </c>
      <c r="S256" s="79">
        <f t="shared" si="179"/>
        <v>0</v>
      </c>
      <c r="T256" s="85">
        <f t="shared" si="165"/>
        <v>9.5000000000000001E-2</v>
      </c>
      <c r="U256" s="82">
        <f t="shared" si="161"/>
        <v>1.000243993</v>
      </c>
      <c r="V256" s="79">
        <f t="shared" si="162"/>
        <v>0.24938376000000001</v>
      </c>
      <c r="W256" s="79">
        <f t="shared" si="163"/>
        <v>0</v>
      </c>
      <c r="X256" s="157" t="str">
        <f t="shared" si="166"/>
        <v>A+J=</v>
      </c>
      <c r="Y256" s="81">
        <f t="shared" si="167"/>
        <v>44824</v>
      </c>
      <c r="Z256" s="4"/>
      <c r="AA256" s="12"/>
      <c r="AB256" s="146">
        <f>[2]Plan1!$A378</f>
        <v>48154</v>
      </c>
      <c r="AC256" s="71" t="str">
        <f>[2]Plan1!$C378</f>
        <v>Finados</v>
      </c>
      <c r="AE256" s="60"/>
      <c r="AF256" s="62"/>
      <c r="AG256" s="62"/>
      <c r="AH256" s="62"/>
      <c r="AI256" s="62"/>
      <c r="AJ256" s="62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78">
        <f t="shared" si="164"/>
        <v>44795</v>
      </c>
      <c r="B257" s="79">
        <f t="shared" si="158"/>
        <v>1022.36773125</v>
      </c>
      <c r="C257" s="79">
        <f t="shared" si="169"/>
        <v>1022.3189551900001</v>
      </c>
      <c r="D257" s="77">
        <f t="shared" si="170"/>
        <v>6455.85</v>
      </c>
      <c r="E257" s="54">
        <f>IF(K257=1,VLOOKUP(A256,[1]Plan1!$JH$192:$JI$400,2),E256)</f>
        <v>6411.95</v>
      </c>
      <c r="F257" s="56">
        <f t="shared" si="171"/>
        <v>44763</v>
      </c>
      <c r="G257" s="80">
        <f t="shared" si="172"/>
        <v>-6.8000340776196433E-3</v>
      </c>
      <c r="H257" s="81">
        <f>IF(DAY(A257)=H$11,VLOOKUP(A257,AF$120:AK$452,4),H256)</f>
        <v>44824</v>
      </c>
      <c r="I257" s="81">
        <f t="shared" si="173"/>
        <v>44824</v>
      </c>
      <c r="J257" s="55">
        <f t="shared" si="168"/>
        <v>31</v>
      </c>
      <c r="K257" s="55">
        <f t="shared" si="174"/>
        <v>2</v>
      </c>
      <c r="L257" s="79">
        <f t="shared" si="175"/>
        <v>0.99955987999999996</v>
      </c>
      <c r="M257" s="82">
        <v>1</v>
      </c>
      <c r="N257" s="82">
        <f t="shared" si="176"/>
        <v>1</v>
      </c>
      <c r="O257" s="79">
        <f t="shared" si="177"/>
        <v>0.99955987999999996</v>
      </c>
      <c r="P257" s="79">
        <f t="shared" si="178"/>
        <v>1021.86901217</v>
      </c>
      <c r="Q257" s="83">
        <f t="shared" si="159"/>
        <v>0</v>
      </c>
      <c r="R257" s="85">
        <f t="shared" si="160"/>
        <v>0</v>
      </c>
      <c r="S257" s="79">
        <f t="shared" si="179"/>
        <v>0</v>
      </c>
      <c r="T257" s="85">
        <f t="shared" si="165"/>
        <v>9.5000000000000001E-2</v>
      </c>
      <c r="U257" s="82">
        <f t="shared" si="161"/>
        <v>1.0004880460000001</v>
      </c>
      <c r="V257" s="79">
        <f t="shared" si="162"/>
        <v>0.49871907999999998</v>
      </c>
      <c r="W257" s="79">
        <f t="shared" si="163"/>
        <v>0</v>
      </c>
      <c r="X257" s="157" t="str">
        <f t="shared" si="166"/>
        <v>A+J=</v>
      </c>
      <c r="Y257" s="81">
        <f t="shared" si="167"/>
        <v>44824</v>
      </c>
      <c r="Z257" s="4"/>
      <c r="AA257" s="12"/>
      <c r="AB257" s="146">
        <f>[2]Plan1!$A379</f>
        <v>48167</v>
      </c>
      <c r="AC257" s="71" t="str">
        <f>[2]Plan1!$C379</f>
        <v>Proclamação da República</v>
      </c>
      <c r="AE257" s="60"/>
      <c r="AF257" s="62"/>
      <c r="AG257" s="62"/>
      <c r="AH257" s="62"/>
      <c r="AI257" s="62"/>
      <c r="AJ257" s="62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78">
        <f t="shared" si="164"/>
        <v>44796</v>
      </c>
      <c r="B258" s="79">
        <f t="shared" si="158"/>
        <v>1022.39212735</v>
      </c>
      <c r="C258" s="79">
        <f t="shared" si="169"/>
        <v>1022.3189551900001</v>
      </c>
      <c r="D258" s="77">
        <f t="shared" si="170"/>
        <v>6455.85</v>
      </c>
      <c r="E258" s="54">
        <f>IF(K258=1,VLOOKUP(A257,[1]Plan1!$JH$192:$JI$400,2),E257)</f>
        <v>6411.95</v>
      </c>
      <c r="F258" s="56">
        <f t="shared" si="171"/>
        <v>44763</v>
      </c>
      <c r="G258" s="80">
        <f t="shared" si="172"/>
        <v>-6.8000340776196433E-3</v>
      </c>
      <c r="H258" s="81">
        <f>IF(DAY(A258)=H$11,VLOOKUP(A258,AF$120:AK$452,4),H257)</f>
        <v>44824</v>
      </c>
      <c r="I258" s="81">
        <f t="shared" si="173"/>
        <v>44824</v>
      </c>
      <c r="J258" s="55">
        <f t="shared" si="168"/>
        <v>31</v>
      </c>
      <c r="K258" s="55">
        <f t="shared" si="174"/>
        <v>3</v>
      </c>
      <c r="L258" s="79">
        <f t="shared" si="175"/>
        <v>0.99933989999999995</v>
      </c>
      <c r="M258" s="82">
        <v>1</v>
      </c>
      <c r="N258" s="82">
        <f t="shared" si="176"/>
        <v>1</v>
      </c>
      <c r="O258" s="79">
        <f t="shared" si="177"/>
        <v>0.99933989999999995</v>
      </c>
      <c r="P258" s="79">
        <f t="shared" si="178"/>
        <v>1021.64412244</v>
      </c>
      <c r="Q258" s="83">
        <f t="shared" si="159"/>
        <v>0</v>
      </c>
      <c r="R258" s="85">
        <f t="shared" si="160"/>
        <v>0</v>
      </c>
      <c r="S258" s="79">
        <f t="shared" si="179"/>
        <v>0</v>
      </c>
      <c r="T258" s="85">
        <f t="shared" si="165"/>
        <v>9.5000000000000001E-2</v>
      </c>
      <c r="U258" s="82">
        <f t="shared" si="161"/>
        <v>1.0007321579999999</v>
      </c>
      <c r="V258" s="79">
        <f t="shared" si="162"/>
        <v>0.74800491000000002</v>
      </c>
      <c r="W258" s="79">
        <f t="shared" si="163"/>
        <v>0</v>
      </c>
      <c r="X258" s="157" t="str">
        <f t="shared" si="166"/>
        <v>A+J=</v>
      </c>
      <c r="Y258" s="81">
        <f t="shared" si="167"/>
        <v>44824</v>
      </c>
      <c r="Z258" s="4"/>
      <c r="AA258" s="12"/>
      <c r="AB258" s="146">
        <f>[2]Plan1!$A380</f>
        <v>48172</v>
      </c>
      <c r="AC258" s="71" t="str">
        <f>[2]Plan1!$C380</f>
        <v>Dia Nacional de Zumbi e da Consciência Negra</v>
      </c>
      <c r="AE258" s="60"/>
      <c r="AF258" s="62"/>
      <c r="AG258" s="62"/>
      <c r="AH258" s="62"/>
      <c r="AI258" s="62"/>
      <c r="AJ258" s="62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78">
        <f t="shared" si="164"/>
        <v>44797</v>
      </c>
      <c r="B259" s="79">
        <f t="shared" si="158"/>
        <v>1022.41651588</v>
      </c>
      <c r="C259" s="79">
        <f t="shared" si="169"/>
        <v>1022.3189551900001</v>
      </c>
      <c r="D259" s="77">
        <f t="shared" si="170"/>
        <v>6455.85</v>
      </c>
      <c r="E259" s="54">
        <f>IF(K259=1,VLOOKUP(A258,[1]Plan1!$JH$192:$JI$400,2),E258)</f>
        <v>6411.95</v>
      </c>
      <c r="F259" s="56">
        <f t="shared" si="171"/>
        <v>44763</v>
      </c>
      <c r="G259" s="80">
        <f t="shared" si="172"/>
        <v>-6.8000340776196433E-3</v>
      </c>
      <c r="H259" s="81">
        <f>IF(DAY(A259)=H$11,VLOOKUP(A259,AF$120:AK$452,4),H258)</f>
        <v>44824</v>
      </c>
      <c r="I259" s="81">
        <f t="shared" si="173"/>
        <v>44824</v>
      </c>
      <c r="J259" s="55">
        <f t="shared" si="168"/>
        <v>31</v>
      </c>
      <c r="K259" s="55">
        <f t="shared" si="174"/>
        <v>4</v>
      </c>
      <c r="L259" s="79">
        <f t="shared" si="175"/>
        <v>0.99911996000000003</v>
      </c>
      <c r="M259" s="82">
        <v>1</v>
      </c>
      <c r="N259" s="82">
        <f t="shared" si="176"/>
        <v>1</v>
      </c>
      <c r="O259" s="79">
        <f t="shared" si="177"/>
        <v>0.99911996000000003</v>
      </c>
      <c r="P259" s="79">
        <f t="shared" si="178"/>
        <v>1021.41927361</v>
      </c>
      <c r="Q259" s="83">
        <f t="shared" si="159"/>
        <v>0</v>
      </c>
      <c r="R259" s="85">
        <f t="shared" si="160"/>
        <v>0</v>
      </c>
      <c r="S259" s="79">
        <f t="shared" si="179"/>
        <v>0</v>
      </c>
      <c r="T259" s="85">
        <f t="shared" si="165"/>
        <v>9.5000000000000001E-2</v>
      </c>
      <c r="U259" s="82">
        <f t="shared" si="161"/>
        <v>1.0009763300000001</v>
      </c>
      <c r="V259" s="79">
        <f t="shared" si="162"/>
        <v>0.99724226999999999</v>
      </c>
      <c r="W259" s="79">
        <f t="shared" si="163"/>
        <v>0</v>
      </c>
      <c r="X259" s="157" t="str">
        <f t="shared" si="166"/>
        <v>A+J=</v>
      </c>
      <c r="Y259" s="81">
        <f t="shared" si="167"/>
        <v>44824</v>
      </c>
      <c r="Z259" s="4"/>
      <c r="AA259" s="12"/>
      <c r="AB259" s="146">
        <f>[2]Plan1!$A381</f>
        <v>48207</v>
      </c>
      <c r="AC259" s="71" t="str">
        <f>[2]Plan1!$C381</f>
        <v>Natal</v>
      </c>
      <c r="AE259" s="60"/>
      <c r="AF259" s="62"/>
      <c r="AG259" s="62"/>
      <c r="AH259" s="62"/>
      <c r="AI259" s="62"/>
      <c r="AJ259" s="62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78">
        <f t="shared" si="164"/>
        <v>44798</v>
      </c>
      <c r="B260" s="79">
        <f t="shared" si="158"/>
        <v>1022.4409060500001</v>
      </c>
      <c r="C260" s="79">
        <f t="shared" si="169"/>
        <v>1022.3189551900001</v>
      </c>
      <c r="D260" s="77">
        <f t="shared" si="170"/>
        <v>6455.85</v>
      </c>
      <c r="E260" s="54">
        <f>IF(K260=1,VLOOKUP(A259,[1]Plan1!$JH$192:$JI$400,2),E259)</f>
        <v>6411.95</v>
      </c>
      <c r="F260" s="56">
        <f t="shared" si="171"/>
        <v>44763</v>
      </c>
      <c r="G260" s="80">
        <f t="shared" si="172"/>
        <v>-6.8000340776196433E-3</v>
      </c>
      <c r="H260" s="81">
        <f>IF(DAY(A260)=H$11,VLOOKUP(A260,AF$120:AK$452,4),H259)</f>
        <v>44824</v>
      </c>
      <c r="I260" s="81">
        <f t="shared" si="173"/>
        <v>44824</v>
      </c>
      <c r="J260" s="55">
        <f t="shared" si="168"/>
        <v>31</v>
      </c>
      <c r="K260" s="55">
        <f t="shared" si="174"/>
        <v>5</v>
      </c>
      <c r="L260" s="79">
        <f t="shared" si="175"/>
        <v>0.99890007000000003</v>
      </c>
      <c r="M260" s="82">
        <v>1</v>
      </c>
      <c r="N260" s="82">
        <f t="shared" si="176"/>
        <v>1</v>
      </c>
      <c r="O260" s="79">
        <f t="shared" si="177"/>
        <v>0.99890007000000003</v>
      </c>
      <c r="P260" s="79">
        <f t="shared" si="178"/>
        <v>1021.1944759</v>
      </c>
      <c r="Q260" s="83">
        <f t="shared" si="159"/>
        <v>0</v>
      </c>
      <c r="R260" s="85">
        <f t="shared" si="160"/>
        <v>0</v>
      </c>
      <c r="S260" s="79">
        <f t="shared" si="179"/>
        <v>0</v>
      </c>
      <c r="T260" s="85">
        <f t="shared" si="165"/>
        <v>9.5000000000000001E-2</v>
      </c>
      <c r="U260" s="82">
        <f t="shared" si="161"/>
        <v>1.001220561</v>
      </c>
      <c r="V260" s="79">
        <f t="shared" si="162"/>
        <v>1.2464301499999999</v>
      </c>
      <c r="W260" s="79">
        <f t="shared" si="163"/>
        <v>0</v>
      </c>
      <c r="X260" s="157" t="str">
        <f t="shared" si="166"/>
        <v>A+J=</v>
      </c>
      <c r="Y260" s="81">
        <f t="shared" si="167"/>
        <v>44824</v>
      </c>
      <c r="Z260" s="4"/>
      <c r="AA260" s="12"/>
      <c r="AB260" s="146">
        <f>[2]Plan1!$A382</f>
        <v>48214</v>
      </c>
      <c r="AC260" s="71" t="str">
        <f>[2]Plan1!$C382</f>
        <v>Confraternização Universal</v>
      </c>
      <c r="AE260" s="60"/>
      <c r="AF260" s="62"/>
      <c r="AG260" s="62"/>
      <c r="AH260" s="62"/>
      <c r="AI260" s="62"/>
      <c r="AJ260" s="62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78">
        <f t="shared" si="164"/>
        <v>44799</v>
      </c>
      <c r="B261" s="79">
        <f t="shared" si="158"/>
        <v>1022.46530908</v>
      </c>
      <c r="C261" s="79">
        <f t="shared" si="169"/>
        <v>1022.3189551900001</v>
      </c>
      <c r="D261" s="77">
        <f t="shared" si="170"/>
        <v>6455.85</v>
      </c>
      <c r="E261" s="54">
        <f>IF(K261=1,VLOOKUP(A260,[1]Plan1!$JH$192:$JI$400,2),E260)</f>
        <v>6411.95</v>
      </c>
      <c r="F261" s="56">
        <f t="shared" si="171"/>
        <v>44763</v>
      </c>
      <c r="G261" s="80">
        <f t="shared" si="172"/>
        <v>-6.8000340776196433E-3</v>
      </c>
      <c r="H261" s="81">
        <f>IF(DAY(A261)=H$11,VLOOKUP(A261,AF$120:AK$452,4),H260)</f>
        <v>44824</v>
      </c>
      <c r="I261" s="81">
        <f t="shared" si="173"/>
        <v>44824</v>
      </c>
      <c r="J261" s="55">
        <f t="shared" si="168"/>
        <v>31</v>
      </c>
      <c r="K261" s="55">
        <f t="shared" si="174"/>
        <v>6</v>
      </c>
      <c r="L261" s="79">
        <f t="shared" si="175"/>
        <v>0.99868024</v>
      </c>
      <c r="M261" s="82">
        <v>1</v>
      </c>
      <c r="N261" s="82">
        <f t="shared" si="176"/>
        <v>1</v>
      </c>
      <c r="O261" s="79">
        <f t="shared" si="177"/>
        <v>0.99868024</v>
      </c>
      <c r="P261" s="79">
        <f t="shared" si="178"/>
        <v>1020.96973952</v>
      </c>
      <c r="Q261" s="83">
        <f t="shared" si="159"/>
        <v>0</v>
      </c>
      <c r="R261" s="85">
        <f t="shared" si="160"/>
        <v>0</v>
      </c>
      <c r="S261" s="79">
        <f t="shared" si="179"/>
        <v>0</v>
      </c>
      <c r="T261" s="85">
        <f t="shared" si="165"/>
        <v>9.5000000000000001E-2</v>
      </c>
      <c r="U261" s="82">
        <f t="shared" si="161"/>
        <v>1.001464852</v>
      </c>
      <c r="V261" s="79">
        <f t="shared" si="162"/>
        <v>1.4955695600000001</v>
      </c>
      <c r="W261" s="79">
        <f t="shared" si="163"/>
        <v>0</v>
      </c>
      <c r="X261" s="157" t="str">
        <f t="shared" si="166"/>
        <v>A+J=</v>
      </c>
      <c r="Y261" s="81">
        <f t="shared" si="167"/>
        <v>44824</v>
      </c>
      <c r="Z261" s="4"/>
      <c r="AA261" s="12"/>
      <c r="AB261" s="146">
        <f>[2]Plan1!$A383</f>
        <v>48253</v>
      </c>
      <c r="AC261" s="71" t="str">
        <f>[2]Plan1!$C383</f>
        <v>Carnaval</v>
      </c>
      <c r="AE261" s="60"/>
      <c r="AF261" s="62"/>
      <c r="AG261" s="62"/>
      <c r="AH261" s="62"/>
      <c r="AI261" s="62"/>
      <c r="AJ261" s="62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78">
        <f t="shared" si="164"/>
        <v>44800</v>
      </c>
      <c r="B262" s="79">
        <f t="shared" si="158"/>
        <v>1022.48970351</v>
      </c>
      <c r="C262" s="79">
        <f t="shared" si="169"/>
        <v>1022.3189551900001</v>
      </c>
      <c r="D262" s="77">
        <f t="shared" si="170"/>
        <v>6455.85</v>
      </c>
      <c r="E262" s="54">
        <f>IF(K262=1,VLOOKUP(A261,[1]Plan1!$JH$192:$JI$400,2),E261)</f>
        <v>6411.95</v>
      </c>
      <c r="F262" s="56">
        <f t="shared" si="171"/>
        <v>44763</v>
      </c>
      <c r="G262" s="80">
        <f t="shared" si="172"/>
        <v>-6.8000340776196433E-3</v>
      </c>
      <c r="H262" s="81">
        <f>IF(DAY(A262)=H$11,VLOOKUP(A262,AF$120:AK$452,4),H261)</f>
        <v>44824</v>
      </c>
      <c r="I262" s="81">
        <f t="shared" si="173"/>
        <v>44824</v>
      </c>
      <c r="J262" s="55">
        <f t="shared" si="168"/>
        <v>31</v>
      </c>
      <c r="K262" s="55">
        <f t="shared" si="174"/>
        <v>7</v>
      </c>
      <c r="L262" s="79">
        <f t="shared" si="175"/>
        <v>0.99846045000000005</v>
      </c>
      <c r="M262" s="82">
        <v>1</v>
      </c>
      <c r="N262" s="82">
        <f t="shared" si="176"/>
        <v>1</v>
      </c>
      <c r="O262" s="79">
        <f t="shared" si="177"/>
        <v>0.99846045000000005</v>
      </c>
      <c r="P262" s="79">
        <f t="shared" si="178"/>
        <v>1020.74504404</v>
      </c>
      <c r="Q262" s="83">
        <f t="shared" si="159"/>
        <v>0</v>
      </c>
      <c r="R262" s="85">
        <f t="shared" si="160"/>
        <v>0</v>
      </c>
      <c r="S262" s="79">
        <f t="shared" si="179"/>
        <v>0</v>
      </c>
      <c r="T262" s="85">
        <f t="shared" si="165"/>
        <v>9.5000000000000001E-2</v>
      </c>
      <c r="U262" s="82">
        <f t="shared" si="161"/>
        <v>1.001709202</v>
      </c>
      <c r="V262" s="79">
        <f t="shared" si="162"/>
        <v>1.74465947</v>
      </c>
      <c r="W262" s="79">
        <f t="shared" si="163"/>
        <v>0</v>
      </c>
      <c r="X262" s="157" t="str">
        <f t="shared" si="166"/>
        <v>A+J=</v>
      </c>
      <c r="Y262" s="81">
        <f t="shared" si="167"/>
        <v>44824</v>
      </c>
      <c r="Z262" s="4"/>
      <c r="AA262" s="12"/>
      <c r="AB262" s="146">
        <f>[2]Plan1!$A384</f>
        <v>48254</v>
      </c>
      <c r="AC262" s="71" t="str">
        <f>[2]Plan1!$C384</f>
        <v>Carnaval</v>
      </c>
      <c r="AE262" s="60"/>
      <c r="AF262" s="62"/>
      <c r="AG262" s="62"/>
      <c r="AH262" s="62"/>
      <c r="AI262" s="62"/>
      <c r="AJ262" s="62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78">
        <f t="shared" si="164"/>
        <v>44801</v>
      </c>
      <c r="B263" s="79">
        <f t="shared" si="158"/>
        <v>1022.51409134</v>
      </c>
      <c r="C263" s="79">
        <f t="shared" si="169"/>
        <v>1022.3189551900001</v>
      </c>
      <c r="D263" s="77">
        <f t="shared" si="170"/>
        <v>6455.85</v>
      </c>
      <c r="E263" s="54">
        <f>IF(K263=1,VLOOKUP(A262,[1]Plan1!$JH$192:$JI$400,2),E262)</f>
        <v>6411.95</v>
      </c>
      <c r="F263" s="56">
        <f t="shared" si="171"/>
        <v>44763</v>
      </c>
      <c r="G263" s="80">
        <f t="shared" si="172"/>
        <v>-6.8000340776196433E-3</v>
      </c>
      <c r="H263" s="81">
        <f>IF(DAY(A263)=H$11,VLOOKUP(A263,AF$120:AK$452,4),H262)</f>
        <v>44824</v>
      </c>
      <c r="I263" s="81">
        <f t="shared" si="173"/>
        <v>44824</v>
      </c>
      <c r="J263" s="55">
        <f t="shared" si="168"/>
        <v>31</v>
      </c>
      <c r="K263" s="55">
        <f t="shared" si="174"/>
        <v>8</v>
      </c>
      <c r="L263" s="79">
        <f t="shared" si="175"/>
        <v>0.99824069999999998</v>
      </c>
      <c r="M263" s="82">
        <v>1</v>
      </c>
      <c r="N263" s="82">
        <f t="shared" si="176"/>
        <v>1</v>
      </c>
      <c r="O263" s="79">
        <f t="shared" si="177"/>
        <v>0.99824069999999998</v>
      </c>
      <c r="P263" s="79">
        <f t="shared" si="178"/>
        <v>1020.52038945</v>
      </c>
      <c r="Q263" s="83">
        <f t="shared" si="159"/>
        <v>0</v>
      </c>
      <c r="R263" s="85">
        <f t="shared" si="160"/>
        <v>0</v>
      </c>
      <c r="S263" s="79">
        <f t="shared" si="179"/>
        <v>0</v>
      </c>
      <c r="T263" s="85">
        <f t="shared" si="165"/>
        <v>9.5000000000000001E-2</v>
      </c>
      <c r="U263" s="82">
        <f t="shared" si="161"/>
        <v>1.001953613</v>
      </c>
      <c r="V263" s="79">
        <f t="shared" si="162"/>
        <v>1.9937018900000001</v>
      </c>
      <c r="W263" s="79">
        <f t="shared" si="163"/>
        <v>0</v>
      </c>
      <c r="X263" s="157" t="str">
        <f t="shared" si="166"/>
        <v>A+J=</v>
      </c>
      <c r="Y263" s="81">
        <f t="shared" si="167"/>
        <v>44824</v>
      </c>
      <c r="Z263" s="4"/>
      <c r="AA263" s="12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78">
        <f t="shared" si="164"/>
        <v>44802</v>
      </c>
      <c r="B264" s="79">
        <f t="shared" si="158"/>
        <v>1022.53849002</v>
      </c>
      <c r="C264" s="79">
        <f t="shared" si="169"/>
        <v>1022.3189551900001</v>
      </c>
      <c r="D264" s="77">
        <f t="shared" si="170"/>
        <v>6455.85</v>
      </c>
      <c r="E264" s="54">
        <f>IF(K264=1,VLOOKUP(A263,[1]Plan1!$JH$192:$JI$400,2),E263)</f>
        <v>6411.95</v>
      </c>
      <c r="F264" s="56">
        <f t="shared" si="171"/>
        <v>44763</v>
      </c>
      <c r="G264" s="80">
        <f t="shared" si="172"/>
        <v>-6.8000340776196433E-3</v>
      </c>
      <c r="H264" s="81">
        <f>IF(DAY(A264)=H$11,VLOOKUP(A264,AF$120:AK$452,4),H263)</f>
        <v>44824</v>
      </c>
      <c r="I264" s="81">
        <f t="shared" si="173"/>
        <v>44824</v>
      </c>
      <c r="J264" s="55">
        <f t="shared" si="168"/>
        <v>31</v>
      </c>
      <c r="K264" s="55">
        <f t="shared" si="174"/>
        <v>9</v>
      </c>
      <c r="L264" s="79">
        <f t="shared" si="175"/>
        <v>0.99802100999999999</v>
      </c>
      <c r="M264" s="82">
        <v>1</v>
      </c>
      <c r="N264" s="82">
        <f t="shared" si="176"/>
        <v>1</v>
      </c>
      <c r="O264" s="79">
        <f t="shared" si="177"/>
        <v>0.99802100999999999</v>
      </c>
      <c r="P264" s="79">
        <f t="shared" si="178"/>
        <v>1020.2957962</v>
      </c>
      <c r="Q264" s="83">
        <f t="shared" si="159"/>
        <v>0</v>
      </c>
      <c r="R264" s="85">
        <f t="shared" si="160"/>
        <v>0</v>
      </c>
      <c r="S264" s="79">
        <f t="shared" si="179"/>
        <v>0</v>
      </c>
      <c r="T264" s="85">
        <f t="shared" si="165"/>
        <v>9.5000000000000001E-2</v>
      </c>
      <c r="U264" s="82">
        <f t="shared" si="161"/>
        <v>1.002198082</v>
      </c>
      <c r="V264" s="79">
        <f t="shared" si="162"/>
        <v>2.2426938199999999</v>
      </c>
      <c r="W264" s="79">
        <f t="shared" si="163"/>
        <v>0</v>
      </c>
      <c r="X264" s="157" t="str">
        <f t="shared" si="166"/>
        <v>A+J=</v>
      </c>
      <c r="Y264" s="81">
        <f t="shared" si="167"/>
        <v>44824</v>
      </c>
      <c r="Z264" s="4"/>
      <c r="AA264" s="12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78">
        <f t="shared" si="164"/>
        <v>44803</v>
      </c>
      <c r="B265" s="79">
        <f t="shared" si="158"/>
        <v>1022.5628820999999</v>
      </c>
      <c r="C265" s="79">
        <f t="shared" si="169"/>
        <v>1022.3189551900001</v>
      </c>
      <c r="D265" s="77">
        <f t="shared" si="170"/>
        <v>6455.85</v>
      </c>
      <c r="E265" s="54">
        <f>IF(K265=1,VLOOKUP(A264,[1]Plan1!$JH$192:$JI$400,2),E264)</f>
        <v>6411.95</v>
      </c>
      <c r="F265" s="56">
        <f t="shared" si="171"/>
        <v>44763</v>
      </c>
      <c r="G265" s="80">
        <f t="shared" si="172"/>
        <v>-6.8000340776196433E-3</v>
      </c>
      <c r="H265" s="81">
        <f>IF(DAY(A265)=H$11,VLOOKUP(A265,AF$120:AK$452,4),H264)</f>
        <v>44824</v>
      </c>
      <c r="I265" s="81">
        <f t="shared" si="173"/>
        <v>44824</v>
      </c>
      <c r="J265" s="55">
        <f t="shared" si="168"/>
        <v>31</v>
      </c>
      <c r="K265" s="55">
        <f t="shared" si="174"/>
        <v>10</v>
      </c>
      <c r="L265" s="79">
        <f t="shared" si="175"/>
        <v>0.99780135999999997</v>
      </c>
      <c r="M265" s="82">
        <v>1</v>
      </c>
      <c r="N265" s="82">
        <f t="shared" si="176"/>
        <v>1</v>
      </c>
      <c r="O265" s="79">
        <f t="shared" si="177"/>
        <v>0.99780135999999997</v>
      </c>
      <c r="P265" s="79">
        <f t="shared" si="178"/>
        <v>1020.07124384</v>
      </c>
      <c r="Q265" s="83">
        <f t="shared" si="159"/>
        <v>0</v>
      </c>
      <c r="R265" s="85">
        <f t="shared" si="160"/>
        <v>0</v>
      </c>
      <c r="S265" s="79">
        <f t="shared" si="179"/>
        <v>0</v>
      </c>
      <c r="T265" s="85">
        <f t="shared" si="165"/>
        <v>9.5000000000000001E-2</v>
      </c>
      <c r="U265" s="82">
        <f t="shared" si="161"/>
        <v>1.0024426120000001</v>
      </c>
      <c r="V265" s="79">
        <f t="shared" si="162"/>
        <v>2.4916382600000002</v>
      </c>
      <c r="W265" s="79">
        <f t="shared" si="163"/>
        <v>0</v>
      </c>
      <c r="X265" s="157" t="str">
        <f t="shared" si="166"/>
        <v>A+J=</v>
      </c>
      <c r="Y265" s="81">
        <f t="shared" si="167"/>
        <v>44824</v>
      </c>
      <c r="Z265" s="4"/>
      <c r="AA265" s="12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78">
        <f t="shared" si="164"/>
        <v>44804</v>
      </c>
      <c r="B266" s="79">
        <f t="shared" si="158"/>
        <v>1022.58728603</v>
      </c>
      <c r="C266" s="79">
        <f t="shared" si="169"/>
        <v>1022.3189551900001</v>
      </c>
      <c r="D266" s="77">
        <f t="shared" si="170"/>
        <v>6455.85</v>
      </c>
      <c r="E266" s="54">
        <f>IF(K266=1,VLOOKUP(A265,[1]Plan1!$JH$192:$JI$400,2),E265)</f>
        <v>6411.95</v>
      </c>
      <c r="F266" s="56">
        <f t="shared" si="171"/>
        <v>44763</v>
      </c>
      <c r="G266" s="80">
        <f t="shared" si="172"/>
        <v>-6.8000340776196433E-3</v>
      </c>
      <c r="H266" s="81">
        <f>IF(DAY(A266)=H$11,VLOOKUP(A266,AF$120:AK$452,4),H265)</f>
        <v>44824</v>
      </c>
      <c r="I266" s="81">
        <f t="shared" si="173"/>
        <v>44824</v>
      </c>
      <c r="J266" s="55">
        <f t="shared" si="168"/>
        <v>31</v>
      </c>
      <c r="K266" s="55">
        <f t="shared" si="174"/>
        <v>11</v>
      </c>
      <c r="L266" s="79">
        <f t="shared" si="175"/>
        <v>0.99758177000000003</v>
      </c>
      <c r="M266" s="82">
        <v>1</v>
      </c>
      <c r="N266" s="82">
        <f t="shared" si="176"/>
        <v>1</v>
      </c>
      <c r="O266" s="79">
        <f t="shared" si="177"/>
        <v>0.99758177000000003</v>
      </c>
      <c r="P266" s="79">
        <f t="shared" si="178"/>
        <v>1019.84675282</v>
      </c>
      <c r="Q266" s="83">
        <f t="shared" si="159"/>
        <v>0</v>
      </c>
      <c r="R266" s="85">
        <f t="shared" si="160"/>
        <v>0</v>
      </c>
      <c r="S266" s="79">
        <f t="shared" si="179"/>
        <v>0</v>
      </c>
      <c r="T266" s="85">
        <f t="shared" si="165"/>
        <v>9.5000000000000001E-2</v>
      </c>
      <c r="U266" s="82">
        <f t="shared" si="161"/>
        <v>1.0026872010000001</v>
      </c>
      <c r="V266" s="79">
        <f t="shared" si="162"/>
        <v>2.7405332100000002</v>
      </c>
      <c r="W266" s="79">
        <f t="shared" si="163"/>
        <v>0</v>
      </c>
      <c r="X266" s="157" t="str">
        <f t="shared" si="166"/>
        <v>A+J=</v>
      </c>
      <c r="Y266" s="81">
        <f t="shared" si="167"/>
        <v>44824</v>
      </c>
      <c r="Z266" s="4"/>
      <c r="AA266" s="12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78">
        <f t="shared" si="164"/>
        <v>44805</v>
      </c>
      <c r="B267" s="79">
        <f t="shared" si="158"/>
        <v>1022.61168233</v>
      </c>
      <c r="C267" s="79">
        <f t="shared" si="169"/>
        <v>1022.3189551900001</v>
      </c>
      <c r="D267" s="77">
        <f t="shared" si="170"/>
        <v>6455.85</v>
      </c>
      <c r="E267" s="54">
        <f>IF(K267=1,VLOOKUP(A266,[1]Plan1!$JH$192:$JI$400,2),E266)</f>
        <v>6411.95</v>
      </c>
      <c r="F267" s="56">
        <f t="shared" si="171"/>
        <v>44763</v>
      </c>
      <c r="G267" s="80">
        <f t="shared" si="172"/>
        <v>-6.8000340776196433E-3</v>
      </c>
      <c r="H267" s="81">
        <f>IF(DAY(A267)=H$11,VLOOKUP(A267,AF$120:AK$452,4),H266)</f>
        <v>44824</v>
      </c>
      <c r="I267" s="81">
        <f t="shared" si="173"/>
        <v>44824</v>
      </c>
      <c r="J267" s="55">
        <f t="shared" si="168"/>
        <v>31</v>
      </c>
      <c r="K267" s="55">
        <f t="shared" si="174"/>
        <v>12</v>
      </c>
      <c r="L267" s="79">
        <f t="shared" si="175"/>
        <v>0.99736221999999997</v>
      </c>
      <c r="M267" s="82">
        <v>1</v>
      </c>
      <c r="N267" s="82">
        <f t="shared" si="176"/>
        <v>1</v>
      </c>
      <c r="O267" s="79">
        <f t="shared" si="177"/>
        <v>0.99736221999999997</v>
      </c>
      <c r="P267" s="79">
        <f t="shared" si="178"/>
        <v>1019.62230269</v>
      </c>
      <c r="Q267" s="83">
        <f t="shared" si="159"/>
        <v>0</v>
      </c>
      <c r="R267" s="85">
        <f t="shared" si="160"/>
        <v>0</v>
      </c>
      <c r="S267" s="79">
        <f t="shared" si="179"/>
        <v>0</v>
      </c>
      <c r="T267" s="85">
        <f t="shared" si="165"/>
        <v>9.5000000000000001E-2</v>
      </c>
      <c r="U267" s="82">
        <f t="shared" si="161"/>
        <v>1.00293185</v>
      </c>
      <c r="V267" s="79">
        <f t="shared" si="162"/>
        <v>2.9893796400000001</v>
      </c>
      <c r="W267" s="79">
        <f t="shared" si="163"/>
        <v>0</v>
      </c>
      <c r="X267" s="157" t="str">
        <f t="shared" si="166"/>
        <v>A+J=</v>
      </c>
      <c r="Y267" s="81">
        <f t="shared" si="167"/>
        <v>44824</v>
      </c>
      <c r="Z267" s="4"/>
      <c r="AA267" s="12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78">
        <f t="shared" si="164"/>
        <v>44806</v>
      </c>
      <c r="B268" s="79">
        <f t="shared" ref="B268:B331" si="180">(P268+V268)</f>
        <v>1022.6360802400001</v>
      </c>
      <c r="C268" s="79">
        <f t="shared" si="169"/>
        <v>1022.3189551900001</v>
      </c>
      <c r="D268" s="77">
        <f t="shared" si="170"/>
        <v>6455.85</v>
      </c>
      <c r="E268" s="54">
        <f>IF(K268=1,VLOOKUP(A267,[1]Plan1!$JH$192:$JI$400,2),E267)</f>
        <v>6411.95</v>
      </c>
      <c r="F268" s="56">
        <f t="shared" si="171"/>
        <v>44763</v>
      </c>
      <c r="G268" s="80">
        <f t="shared" si="172"/>
        <v>-6.8000340776196433E-3</v>
      </c>
      <c r="H268" s="81">
        <f>IF(DAY(A268)=H$11,VLOOKUP(A268,AF$120:AK$452,4),H267)</f>
        <v>44824</v>
      </c>
      <c r="I268" s="81">
        <f t="shared" si="173"/>
        <v>44824</v>
      </c>
      <c r="J268" s="55">
        <f t="shared" si="168"/>
        <v>31</v>
      </c>
      <c r="K268" s="55">
        <f t="shared" si="174"/>
        <v>13</v>
      </c>
      <c r="L268" s="79">
        <f t="shared" si="175"/>
        <v>0.99714272000000004</v>
      </c>
      <c r="M268" s="82">
        <v>1</v>
      </c>
      <c r="N268" s="82">
        <f t="shared" si="176"/>
        <v>1</v>
      </c>
      <c r="O268" s="79">
        <f t="shared" si="177"/>
        <v>0.99714272000000004</v>
      </c>
      <c r="P268" s="79">
        <f t="shared" si="178"/>
        <v>1019.39790368</v>
      </c>
      <c r="Q268" s="83">
        <f t="shared" ref="Q268:Q331" si="181">IF(VLOOKUP(A268,AB$12:AI$116,8)=VLOOKUP(A267,AB$12:AI$116,8),0,VLOOKUP(A268,AB$12:AI$116,8))</f>
        <v>0</v>
      </c>
      <c r="R268" s="85">
        <f t="shared" ref="R268:R331" si="182">IF(Q268&gt;0,VLOOKUP($A268,$AB$12:$AG$116,6),0)</f>
        <v>0</v>
      </c>
      <c r="S268" s="79">
        <f t="shared" si="179"/>
        <v>0</v>
      </c>
      <c r="T268" s="85">
        <f t="shared" si="165"/>
        <v>9.5000000000000001E-2</v>
      </c>
      <c r="U268" s="82">
        <f t="shared" ref="U268:U331" si="183">ROUND((1+T268)^(30/360)^(K268/J268),9)</f>
        <v>1.0031765580000001</v>
      </c>
      <c r="V268" s="79">
        <f t="shared" ref="V268:V331" si="184">TRUNC((P268*(U268-1)),8)</f>
        <v>3.2381765599999999</v>
      </c>
      <c r="W268" s="79">
        <f t="shared" ref="W268:W331" si="185">IF(Q268&gt;0,S268+V268,0)</f>
        <v>0</v>
      </c>
      <c r="X268" s="157" t="str">
        <f t="shared" si="166"/>
        <v>A+J=</v>
      </c>
      <c r="Y268" s="81">
        <f t="shared" si="167"/>
        <v>44824</v>
      </c>
      <c r="Z268" s="4"/>
      <c r="AA268" s="12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78">
        <f t="shared" ref="A269:A332" si="186">(A268+1)</f>
        <v>44807</v>
      </c>
      <c r="B269" s="79">
        <f t="shared" si="180"/>
        <v>1022.66048077</v>
      </c>
      <c r="C269" s="79">
        <f t="shared" si="169"/>
        <v>1022.3189551900001</v>
      </c>
      <c r="D269" s="77">
        <f t="shared" si="170"/>
        <v>6455.85</v>
      </c>
      <c r="E269" s="54">
        <f>IF(K269=1,VLOOKUP(A268,[1]Plan1!$JH$192:$JI$400,2),E268)</f>
        <v>6411.95</v>
      </c>
      <c r="F269" s="56">
        <f t="shared" si="171"/>
        <v>44763</v>
      </c>
      <c r="G269" s="80">
        <f t="shared" si="172"/>
        <v>-6.8000340776196433E-3</v>
      </c>
      <c r="H269" s="81">
        <f>IF(DAY(A269)=H$11,VLOOKUP(A269,AF$120:AK$452,4),H268)</f>
        <v>44824</v>
      </c>
      <c r="I269" s="81">
        <f t="shared" si="173"/>
        <v>44824</v>
      </c>
      <c r="J269" s="55">
        <f t="shared" si="168"/>
        <v>31</v>
      </c>
      <c r="K269" s="55">
        <f t="shared" si="174"/>
        <v>14</v>
      </c>
      <c r="L269" s="79">
        <f t="shared" si="175"/>
        <v>0.99692327000000003</v>
      </c>
      <c r="M269" s="82">
        <v>1</v>
      </c>
      <c r="N269" s="82">
        <f t="shared" si="176"/>
        <v>1</v>
      </c>
      <c r="O269" s="79">
        <f t="shared" si="177"/>
        <v>0.99692327000000003</v>
      </c>
      <c r="P269" s="79">
        <f t="shared" si="178"/>
        <v>1019.17355579</v>
      </c>
      <c r="Q269" s="83">
        <f t="shared" si="181"/>
        <v>0</v>
      </c>
      <c r="R269" s="85">
        <f t="shared" si="182"/>
        <v>0</v>
      </c>
      <c r="S269" s="79">
        <f t="shared" si="179"/>
        <v>0</v>
      </c>
      <c r="T269" s="85">
        <f t="shared" ref="T269:T332" si="187">(T268)</f>
        <v>9.5000000000000001E-2</v>
      </c>
      <c r="U269" s="82">
        <f t="shared" si="183"/>
        <v>1.003421326</v>
      </c>
      <c r="V269" s="79">
        <f t="shared" si="184"/>
        <v>3.48692498</v>
      </c>
      <c r="W269" s="79">
        <f t="shared" si="185"/>
        <v>0</v>
      </c>
      <c r="X269" s="157" t="str">
        <f t="shared" ref="X269:X332" si="188">IF($Q268&gt;0,VLOOKUP($A268,$AB$12:$AK$116,9),X268)</f>
        <v>A+J=</v>
      </c>
      <c r="Y269" s="81">
        <f t="shared" ref="Y269:Y332" si="189">IF($Q268&gt;0,VLOOKUP($A268,$AB$12:$AK$116,10),Y268)</f>
        <v>44824</v>
      </c>
      <c r="Z269" s="4"/>
      <c r="AA269" s="12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78">
        <f t="shared" si="186"/>
        <v>44808</v>
      </c>
      <c r="B270" s="79">
        <f t="shared" si="180"/>
        <v>1022.68487364</v>
      </c>
      <c r="C270" s="79">
        <f t="shared" si="169"/>
        <v>1022.3189551900001</v>
      </c>
      <c r="D270" s="77">
        <f t="shared" si="170"/>
        <v>6455.85</v>
      </c>
      <c r="E270" s="54">
        <f>IF(K270=1,VLOOKUP(A269,[1]Plan1!$JH$192:$JI$400,2),E269)</f>
        <v>6411.95</v>
      </c>
      <c r="F270" s="56">
        <f t="shared" si="171"/>
        <v>44763</v>
      </c>
      <c r="G270" s="80">
        <f t="shared" si="172"/>
        <v>-6.8000340776196433E-3</v>
      </c>
      <c r="H270" s="81">
        <f>IF(DAY(A270)=H$11,VLOOKUP(A270,AF$120:AK$452,4),H269)</f>
        <v>44824</v>
      </c>
      <c r="I270" s="81">
        <f t="shared" si="173"/>
        <v>44824</v>
      </c>
      <c r="J270" s="55">
        <f t="shared" si="168"/>
        <v>31</v>
      </c>
      <c r="K270" s="55">
        <f t="shared" si="174"/>
        <v>15</v>
      </c>
      <c r="L270" s="79">
        <f t="shared" si="175"/>
        <v>0.99670386</v>
      </c>
      <c r="M270" s="82">
        <v>1</v>
      </c>
      <c r="N270" s="82">
        <f t="shared" si="176"/>
        <v>1</v>
      </c>
      <c r="O270" s="79">
        <f t="shared" si="177"/>
        <v>0.99670386</v>
      </c>
      <c r="P270" s="79">
        <f t="shared" si="178"/>
        <v>1018.9492487799999</v>
      </c>
      <c r="Q270" s="83">
        <f t="shared" si="181"/>
        <v>0</v>
      </c>
      <c r="R270" s="85">
        <f t="shared" si="182"/>
        <v>0</v>
      </c>
      <c r="S270" s="79">
        <f t="shared" si="179"/>
        <v>0</v>
      </c>
      <c r="T270" s="85">
        <f t="shared" si="187"/>
        <v>9.5000000000000001E-2</v>
      </c>
      <c r="U270" s="82">
        <f t="shared" si="183"/>
        <v>1.003666154</v>
      </c>
      <c r="V270" s="79">
        <f t="shared" si="184"/>
        <v>3.7356248600000002</v>
      </c>
      <c r="W270" s="79">
        <f t="shared" si="185"/>
        <v>0</v>
      </c>
      <c r="X270" s="157" t="str">
        <f t="shared" si="188"/>
        <v>A+J=</v>
      </c>
      <c r="Y270" s="81">
        <f t="shared" si="189"/>
        <v>44824</v>
      </c>
      <c r="Z270" s="4"/>
      <c r="AA270" s="12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78">
        <f t="shared" si="186"/>
        <v>44809</v>
      </c>
      <c r="B271" s="79">
        <f t="shared" si="180"/>
        <v>1022.70927939</v>
      </c>
      <c r="C271" s="79">
        <f t="shared" si="169"/>
        <v>1022.3189551900001</v>
      </c>
      <c r="D271" s="77">
        <f t="shared" si="170"/>
        <v>6455.85</v>
      </c>
      <c r="E271" s="54">
        <f>IF(K271=1,VLOOKUP(A270,[1]Plan1!$JH$192:$JI$400,2),E270)</f>
        <v>6411.95</v>
      </c>
      <c r="F271" s="56">
        <f t="shared" si="171"/>
        <v>44763</v>
      </c>
      <c r="G271" s="80">
        <f t="shared" si="172"/>
        <v>-6.8000340776196433E-3</v>
      </c>
      <c r="H271" s="81">
        <f>IF(DAY(A271)=H$11,VLOOKUP(A271,AF$120:AK$452,4),H270)</f>
        <v>44824</v>
      </c>
      <c r="I271" s="81">
        <f t="shared" si="173"/>
        <v>44824</v>
      </c>
      <c r="J271" s="55">
        <f t="shared" si="168"/>
        <v>31</v>
      </c>
      <c r="K271" s="55">
        <f t="shared" si="174"/>
        <v>16</v>
      </c>
      <c r="L271" s="79">
        <f t="shared" si="175"/>
        <v>0.99648451000000005</v>
      </c>
      <c r="M271" s="82">
        <v>1</v>
      </c>
      <c r="N271" s="82">
        <f t="shared" si="176"/>
        <v>1</v>
      </c>
      <c r="O271" s="79">
        <f t="shared" si="177"/>
        <v>0.99648451000000005</v>
      </c>
      <c r="P271" s="79">
        <f t="shared" si="178"/>
        <v>1018.72500312</v>
      </c>
      <c r="Q271" s="83">
        <f t="shared" si="181"/>
        <v>0</v>
      </c>
      <c r="R271" s="85">
        <f t="shared" si="182"/>
        <v>0</v>
      </c>
      <c r="S271" s="79">
        <f t="shared" si="179"/>
        <v>0</v>
      </c>
      <c r="T271" s="85">
        <f t="shared" si="187"/>
        <v>9.5000000000000001E-2</v>
      </c>
      <c r="U271" s="82">
        <f t="shared" si="183"/>
        <v>1.0039110419999999</v>
      </c>
      <c r="V271" s="79">
        <f t="shared" si="184"/>
        <v>3.9842762700000001</v>
      </c>
      <c r="W271" s="79">
        <f t="shared" si="185"/>
        <v>0</v>
      </c>
      <c r="X271" s="157" t="str">
        <f t="shared" si="188"/>
        <v>A+J=</v>
      </c>
      <c r="Y271" s="81">
        <f t="shared" si="189"/>
        <v>44824</v>
      </c>
      <c r="Z271" s="4"/>
      <c r="AA271" s="12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78">
        <f t="shared" si="186"/>
        <v>44810</v>
      </c>
      <c r="B272" s="79">
        <f t="shared" si="180"/>
        <v>1022.73367646</v>
      </c>
      <c r="C272" s="79">
        <f t="shared" si="169"/>
        <v>1022.3189551900001</v>
      </c>
      <c r="D272" s="77">
        <f t="shared" si="170"/>
        <v>6455.85</v>
      </c>
      <c r="E272" s="54">
        <f>IF(K272=1,VLOOKUP(A271,[1]Plan1!$JH$192:$JI$400,2),E271)</f>
        <v>6411.95</v>
      </c>
      <c r="F272" s="56">
        <f t="shared" si="171"/>
        <v>44763</v>
      </c>
      <c r="G272" s="80">
        <f t="shared" si="172"/>
        <v>-6.8000340776196433E-3</v>
      </c>
      <c r="H272" s="81">
        <f>IF(DAY(A272)=H$11,VLOOKUP(A272,AF$120:AK$452,4),H271)</f>
        <v>44824</v>
      </c>
      <c r="I272" s="81">
        <f t="shared" si="173"/>
        <v>44824</v>
      </c>
      <c r="J272" s="55">
        <f t="shared" si="168"/>
        <v>31</v>
      </c>
      <c r="K272" s="55">
        <f t="shared" si="174"/>
        <v>17</v>
      </c>
      <c r="L272" s="79">
        <f t="shared" si="175"/>
        <v>0.99626519999999996</v>
      </c>
      <c r="M272" s="82">
        <v>1</v>
      </c>
      <c r="N272" s="82">
        <f t="shared" si="176"/>
        <v>1</v>
      </c>
      <c r="O272" s="79">
        <f t="shared" si="177"/>
        <v>0.99626519999999996</v>
      </c>
      <c r="P272" s="79">
        <f t="shared" si="178"/>
        <v>1018.50079835</v>
      </c>
      <c r="Q272" s="83">
        <f t="shared" si="181"/>
        <v>0</v>
      </c>
      <c r="R272" s="85">
        <f t="shared" si="182"/>
        <v>0</v>
      </c>
      <c r="S272" s="79">
        <f t="shared" si="179"/>
        <v>0</v>
      </c>
      <c r="T272" s="85">
        <f t="shared" si="187"/>
        <v>9.5000000000000001E-2</v>
      </c>
      <c r="U272" s="82">
        <f t="shared" si="183"/>
        <v>1.004155989</v>
      </c>
      <c r="V272" s="79">
        <f t="shared" si="184"/>
        <v>4.2328781099999997</v>
      </c>
      <c r="W272" s="79">
        <f t="shared" si="185"/>
        <v>0</v>
      </c>
      <c r="X272" s="157" t="str">
        <f t="shared" si="188"/>
        <v>A+J=</v>
      </c>
      <c r="Y272" s="81">
        <f t="shared" si="189"/>
        <v>44824</v>
      </c>
      <c r="Z272" s="4"/>
      <c r="AA272" s="12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78">
        <f t="shared" si="186"/>
        <v>44811</v>
      </c>
      <c r="B273" s="79">
        <f t="shared" si="180"/>
        <v>1022.7580761400001</v>
      </c>
      <c r="C273" s="79">
        <f t="shared" si="169"/>
        <v>1022.3189551900001</v>
      </c>
      <c r="D273" s="77">
        <f t="shared" si="170"/>
        <v>6455.85</v>
      </c>
      <c r="E273" s="54">
        <f>IF(K273=1,VLOOKUP(A272,[1]Plan1!$JH$192:$JI$400,2),E272)</f>
        <v>6411.95</v>
      </c>
      <c r="F273" s="56">
        <f t="shared" si="171"/>
        <v>44763</v>
      </c>
      <c r="G273" s="80">
        <f t="shared" si="172"/>
        <v>-6.8000340776196433E-3</v>
      </c>
      <c r="H273" s="81">
        <f>IF(DAY(A273)=H$11,VLOOKUP(A273,AF$120:AK$452,4),H272)</f>
        <v>44824</v>
      </c>
      <c r="I273" s="81">
        <f t="shared" si="173"/>
        <v>44824</v>
      </c>
      <c r="J273" s="55">
        <f t="shared" si="168"/>
        <v>31</v>
      </c>
      <c r="K273" s="55">
        <f t="shared" si="174"/>
        <v>18</v>
      </c>
      <c r="L273" s="79">
        <f t="shared" si="175"/>
        <v>0.99604594000000002</v>
      </c>
      <c r="M273" s="82">
        <v>1</v>
      </c>
      <c r="N273" s="82">
        <f t="shared" si="176"/>
        <v>1</v>
      </c>
      <c r="O273" s="79">
        <f t="shared" si="177"/>
        <v>0.99604594000000002</v>
      </c>
      <c r="P273" s="79">
        <f t="shared" si="178"/>
        <v>1018.2766447</v>
      </c>
      <c r="Q273" s="83">
        <f t="shared" si="181"/>
        <v>0</v>
      </c>
      <c r="R273" s="85">
        <f t="shared" si="182"/>
        <v>0</v>
      </c>
      <c r="S273" s="79">
        <f t="shared" si="179"/>
        <v>0</v>
      </c>
      <c r="T273" s="85">
        <f t="shared" si="187"/>
        <v>9.5000000000000001E-2</v>
      </c>
      <c r="U273" s="82">
        <f t="shared" si="183"/>
        <v>1.004400996</v>
      </c>
      <c r="V273" s="79">
        <f t="shared" si="184"/>
        <v>4.4814314399999997</v>
      </c>
      <c r="W273" s="79">
        <f t="shared" si="185"/>
        <v>0</v>
      </c>
      <c r="X273" s="157" t="str">
        <f t="shared" si="188"/>
        <v>A+J=</v>
      </c>
      <c r="Y273" s="81">
        <f t="shared" si="189"/>
        <v>44824</v>
      </c>
      <c r="Z273" s="4"/>
      <c r="AA273" s="12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78">
        <f t="shared" si="186"/>
        <v>44812</v>
      </c>
      <c r="B274" s="79">
        <f t="shared" si="180"/>
        <v>1022.7824784000001</v>
      </c>
      <c r="C274" s="79">
        <f t="shared" si="169"/>
        <v>1022.3189551900001</v>
      </c>
      <c r="D274" s="77">
        <f t="shared" si="170"/>
        <v>6455.85</v>
      </c>
      <c r="E274" s="54">
        <f>IF(K274=1,VLOOKUP(A273,[1]Plan1!$JH$192:$JI$400,2),E273)</f>
        <v>6411.95</v>
      </c>
      <c r="F274" s="56">
        <f t="shared" si="171"/>
        <v>44763</v>
      </c>
      <c r="G274" s="80">
        <f t="shared" si="172"/>
        <v>-6.8000340776196433E-3</v>
      </c>
      <c r="H274" s="81">
        <f>IF(DAY(A274)=H$11,VLOOKUP(A274,AF$120:AK$452,4),H273)</f>
        <v>44824</v>
      </c>
      <c r="I274" s="81">
        <f t="shared" si="173"/>
        <v>44824</v>
      </c>
      <c r="J274" s="55">
        <f t="shared" si="168"/>
        <v>31</v>
      </c>
      <c r="K274" s="55">
        <f t="shared" si="174"/>
        <v>19</v>
      </c>
      <c r="L274" s="79">
        <f t="shared" si="175"/>
        <v>0.99582672999999999</v>
      </c>
      <c r="M274" s="82">
        <v>1</v>
      </c>
      <c r="N274" s="82">
        <f t="shared" si="176"/>
        <v>1</v>
      </c>
      <c r="O274" s="79">
        <f t="shared" si="177"/>
        <v>0.99582672999999999</v>
      </c>
      <c r="P274" s="79">
        <f t="shared" si="178"/>
        <v>1018.05254216</v>
      </c>
      <c r="Q274" s="83">
        <f t="shared" si="181"/>
        <v>0</v>
      </c>
      <c r="R274" s="85">
        <f t="shared" si="182"/>
        <v>0</v>
      </c>
      <c r="S274" s="79">
        <f t="shared" si="179"/>
        <v>0</v>
      </c>
      <c r="T274" s="85">
        <f t="shared" si="187"/>
        <v>9.5000000000000001E-2</v>
      </c>
      <c r="U274" s="82">
        <f t="shared" si="183"/>
        <v>1.004646063</v>
      </c>
      <c r="V274" s="79">
        <f t="shared" si="184"/>
        <v>4.7299362399999998</v>
      </c>
      <c r="W274" s="79">
        <f t="shared" si="185"/>
        <v>0</v>
      </c>
      <c r="X274" s="157" t="str">
        <f t="shared" si="188"/>
        <v>A+J=</v>
      </c>
      <c r="Y274" s="81">
        <f t="shared" si="189"/>
        <v>44824</v>
      </c>
      <c r="Z274" s="4"/>
      <c r="AA274" s="12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78">
        <f t="shared" si="186"/>
        <v>44813</v>
      </c>
      <c r="B275" s="79">
        <f t="shared" si="180"/>
        <v>1022.80688327</v>
      </c>
      <c r="C275" s="79">
        <f t="shared" si="169"/>
        <v>1022.3189551900001</v>
      </c>
      <c r="D275" s="77">
        <f t="shared" si="170"/>
        <v>6455.85</v>
      </c>
      <c r="E275" s="54">
        <f>IF(K275=1,VLOOKUP(A274,[1]Plan1!$JH$192:$JI$400,2),E274)</f>
        <v>6411.95</v>
      </c>
      <c r="F275" s="56">
        <f t="shared" si="171"/>
        <v>44763</v>
      </c>
      <c r="G275" s="80">
        <f t="shared" si="172"/>
        <v>-6.8000340776196433E-3</v>
      </c>
      <c r="H275" s="81">
        <f>IF(DAY(A275)=H$11,VLOOKUP(A275,AF$120:AK$452,4),H274)</f>
        <v>44824</v>
      </c>
      <c r="I275" s="81">
        <f t="shared" si="173"/>
        <v>44824</v>
      </c>
      <c r="J275" s="55">
        <f t="shared" si="168"/>
        <v>31</v>
      </c>
      <c r="K275" s="55">
        <f t="shared" si="174"/>
        <v>20</v>
      </c>
      <c r="L275" s="79">
        <f t="shared" si="175"/>
        <v>0.99560757</v>
      </c>
      <c r="M275" s="82">
        <v>1</v>
      </c>
      <c r="N275" s="82">
        <f t="shared" si="176"/>
        <v>1</v>
      </c>
      <c r="O275" s="79">
        <f t="shared" si="177"/>
        <v>0.99560757</v>
      </c>
      <c r="P275" s="79">
        <f t="shared" si="178"/>
        <v>1017.82849074</v>
      </c>
      <c r="Q275" s="83">
        <f t="shared" si="181"/>
        <v>0</v>
      </c>
      <c r="R275" s="85">
        <f t="shared" si="182"/>
        <v>0</v>
      </c>
      <c r="S275" s="79">
        <f t="shared" si="179"/>
        <v>0</v>
      </c>
      <c r="T275" s="85">
        <f t="shared" si="187"/>
        <v>9.5000000000000001E-2</v>
      </c>
      <c r="U275" s="82">
        <f t="shared" si="183"/>
        <v>1.0048911899999999</v>
      </c>
      <c r="V275" s="79">
        <f t="shared" si="184"/>
        <v>4.9783925299999998</v>
      </c>
      <c r="W275" s="79">
        <f t="shared" si="185"/>
        <v>0</v>
      </c>
      <c r="X275" s="157" t="str">
        <f t="shared" si="188"/>
        <v>A+J=</v>
      </c>
      <c r="Y275" s="81">
        <f t="shared" si="189"/>
        <v>44824</v>
      </c>
      <c r="Z275" s="4"/>
      <c r="AA275" s="12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78">
        <f t="shared" si="186"/>
        <v>44814</v>
      </c>
      <c r="B276" s="79">
        <f t="shared" si="180"/>
        <v>1022.83127943</v>
      </c>
      <c r="C276" s="79">
        <f t="shared" si="169"/>
        <v>1022.3189551900001</v>
      </c>
      <c r="D276" s="77">
        <f t="shared" si="170"/>
        <v>6455.85</v>
      </c>
      <c r="E276" s="54">
        <f>IF(K276=1,VLOOKUP(A275,[1]Plan1!$JH$192:$JI$400,2),E275)</f>
        <v>6411.95</v>
      </c>
      <c r="F276" s="56">
        <f t="shared" si="171"/>
        <v>44763</v>
      </c>
      <c r="G276" s="80">
        <f t="shared" si="172"/>
        <v>-6.8000340776196433E-3</v>
      </c>
      <c r="H276" s="81">
        <f>IF(DAY(A276)=H$11,VLOOKUP(A276,AF$120:AK$452,4),H275)</f>
        <v>44824</v>
      </c>
      <c r="I276" s="81">
        <f t="shared" si="173"/>
        <v>44824</v>
      </c>
      <c r="J276" s="55">
        <f t="shared" si="168"/>
        <v>31</v>
      </c>
      <c r="K276" s="55">
        <f t="shared" si="174"/>
        <v>21</v>
      </c>
      <c r="L276" s="79">
        <f t="shared" si="175"/>
        <v>0.99538844999999998</v>
      </c>
      <c r="M276" s="82">
        <v>1</v>
      </c>
      <c r="N276" s="82">
        <f t="shared" si="176"/>
        <v>1</v>
      </c>
      <c r="O276" s="79">
        <f t="shared" si="177"/>
        <v>0.99538844999999998</v>
      </c>
      <c r="P276" s="79">
        <f t="shared" si="178"/>
        <v>1017.60448021</v>
      </c>
      <c r="Q276" s="83">
        <f t="shared" si="181"/>
        <v>0</v>
      </c>
      <c r="R276" s="85">
        <f t="shared" si="182"/>
        <v>0</v>
      </c>
      <c r="S276" s="79">
        <f t="shared" si="179"/>
        <v>0</v>
      </c>
      <c r="T276" s="85">
        <f t="shared" si="187"/>
        <v>9.5000000000000001E-2</v>
      </c>
      <c r="U276" s="82">
        <f t="shared" si="183"/>
        <v>1.0051363760000001</v>
      </c>
      <c r="V276" s="79">
        <f t="shared" si="184"/>
        <v>5.2267992200000002</v>
      </c>
      <c r="W276" s="79">
        <f t="shared" si="185"/>
        <v>0</v>
      </c>
      <c r="X276" s="157" t="str">
        <f t="shared" si="188"/>
        <v>A+J=</v>
      </c>
      <c r="Y276" s="81">
        <f t="shared" si="189"/>
        <v>44824</v>
      </c>
      <c r="Z276" s="4"/>
      <c r="AA276" s="12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78">
        <f t="shared" si="186"/>
        <v>44815</v>
      </c>
      <c r="B277" s="79">
        <f t="shared" si="180"/>
        <v>1022.85568948</v>
      </c>
      <c r="C277" s="79">
        <f t="shared" si="169"/>
        <v>1022.3189551900001</v>
      </c>
      <c r="D277" s="77">
        <f t="shared" si="170"/>
        <v>6455.85</v>
      </c>
      <c r="E277" s="54">
        <f>IF(K277=1,VLOOKUP(A276,[1]Plan1!$JH$192:$JI$400,2),E276)</f>
        <v>6411.95</v>
      </c>
      <c r="F277" s="56">
        <f t="shared" si="171"/>
        <v>44763</v>
      </c>
      <c r="G277" s="80">
        <f t="shared" si="172"/>
        <v>-6.8000340776196433E-3</v>
      </c>
      <c r="H277" s="81">
        <f>IF(DAY(A277)=H$11,VLOOKUP(A277,AF$120:AK$452,4),H276)</f>
        <v>44824</v>
      </c>
      <c r="I277" s="81">
        <f t="shared" si="173"/>
        <v>44824</v>
      </c>
      <c r="J277" s="55">
        <f t="shared" si="168"/>
        <v>31</v>
      </c>
      <c r="K277" s="55">
        <f t="shared" si="174"/>
        <v>22</v>
      </c>
      <c r="L277" s="79">
        <f t="shared" si="175"/>
        <v>0.99516939000000004</v>
      </c>
      <c r="M277" s="82">
        <v>1</v>
      </c>
      <c r="N277" s="82">
        <f t="shared" si="176"/>
        <v>1</v>
      </c>
      <c r="O277" s="79">
        <f t="shared" si="177"/>
        <v>0.99516939000000004</v>
      </c>
      <c r="P277" s="79">
        <f t="shared" si="178"/>
        <v>1017.38053102</v>
      </c>
      <c r="Q277" s="83">
        <f t="shared" si="181"/>
        <v>0</v>
      </c>
      <c r="R277" s="85">
        <f t="shared" si="182"/>
        <v>0</v>
      </c>
      <c r="S277" s="79">
        <f t="shared" si="179"/>
        <v>0</v>
      </c>
      <c r="T277" s="85">
        <f t="shared" si="187"/>
        <v>9.5000000000000001E-2</v>
      </c>
      <c r="U277" s="82">
        <f t="shared" si="183"/>
        <v>1.0053816229999999</v>
      </c>
      <c r="V277" s="79">
        <f t="shared" si="184"/>
        <v>5.4751584600000003</v>
      </c>
      <c r="W277" s="79">
        <f t="shared" si="185"/>
        <v>0</v>
      </c>
      <c r="X277" s="157" t="str">
        <f t="shared" si="188"/>
        <v>A+J=</v>
      </c>
      <c r="Y277" s="81">
        <f t="shared" si="189"/>
        <v>44824</v>
      </c>
      <c r="Z277" s="4"/>
      <c r="AA277" s="12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78">
        <f t="shared" si="186"/>
        <v>44816</v>
      </c>
      <c r="B278" s="79">
        <f t="shared" si="180"/>
        <v>1022.88009081</v>
      </c>
      <c r="C278" s="79">
        <f t="shared" si="169"/>
        <v>1022.3189551900001</v>
      </c>
      <c r="D278" s="77">
        <f t="shared" si="170"/>
        <v>6455.85</v>
      </c>
      <c r="E278" s="54">
        <f>IF(K278=1,VLOOKUP(A277,[1]Plan1!$JH$192:$JI$400,2),E277)</f>
        <v>6411.95</v>
      </c>
      <c r="F278" s="56">
        <f t="shared" si="171"/>
        <v>44763</v>
      </c>
      <c r="G278" s="80">
        <f t="shared" si="172"/>
        <v>-6.8000340776196433E-3</v>
      </c>
      <c r="H278" s="81">
        <f>IF(DAY(A278)=H$11,VLOOKUP(A278,AF$120:AK$452,4),H277)</f>
        <v>44824</v>
      </c>
      <c r="I278" s="81">
        <f t="shared" si="173"/>
        <v>44824</v>
      </c>
      <c r="J278" s="55">
        <f t="shared" si="168"/>
        <v>31</v>
      </c>
      <c r="K278" s="55">
        <f t="shared" si="174"/>
        <v>23</v>
      </c>
      <c r="L278" s="79">
        <f t="shared" si="175"/>
        <v>0.99495036999999997</v>
      </c>
      <c r="M278" s="82">
        <v>1</v>
      </c>
      <c r="N278" s="82">
        <f t="shared" si="176"/>
        <v>1</v>
      </c>
      <c r="O278" s="79">
        <f t="shared" si="177"/>
        <v>0.99495036999999997</v>
      </c>
      <c r="P278" s="79">
        <f t="shared" si="178"/>
        <v>1017.15662272</v>
      </c>
      <c r="Q278" s="83">
        <f t="shared" si="181"/>
        <v>0</v>
      </c>
      <c r="R278" s="85">
        <f t="shared" si="182"/>
        <v>0</v>
      </c>
      <c r="S278" s="79">
        <f t="shared" si="179"/>
        <v>0</v>
      </c>
      <c r="T278" s="85">
        <f t="shared" si="187"/>
        <v>9.5000000000000001E-2</v>
      </c>
      <c r="U278" s="82">
        <f t="shared" si="183"/>
        <v>1.0056269289999999</v>
      </c>
      <c r="V278" s="79">
        <f t="shared" si="184"/>
        <v>5.7234680899999999</v>
      </c>
      <c r="W278" s="79">
        <f t="shared" si="185"/>
        <v>0</v>
      </c>
      <c r="X278" s="157" t="str">
        <f t="shared" si="188"/>
        <v>A+J=</v>
      </c>
      <c r="Y278" s="81">
        <f t="shared" si="189"/>
        <v>44824</v>
      </c>
      <c r="Z278" s="4"/>
      <c r="AA278" s="12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78">
        <f t="shared" si="186"/>
        <v>44817</v>
      </c>
      <c r="B279" s="79">
        <f t="shared" si="180"/>
        <v>1022.90449473</v>
      </c>
      <c r="C279" s="79">
        <f t="shared" si="169"/>
        <v>1022.3189551900001</v>
      </c>
      <c r="D279" s="77">
        <f t="shared" si="170"/>
        <v>6455.85</v>
      </c>
      <c r="E279" s="54">
        <f>IF(K279=1,VLOOKUP(A278,[1]Plan1!$JH$192:$JI$400,2),E278)</f>
        <v>6411.95</v>
      </c>
      <c r="F279" s="56">
        <f t="shared" si="171"/>
        <v>44763</v>
      </c>
      <c r="G279" s="80">
        <f t="shared" si="172"/>
        <v>-6.8000340776196433E-3</v>
      </c>
      <c r="H279" s="81">
        <f>IF(DAY(A279)=H$11,VLOOKUP(A279,AF$120:AK$452,4),H278)</f>
        <v>44824</v>
      </c>
      <c r="I279" s="81">
        <f t="shared" si="173"/>
        <v>44824</v>
      </c>
      <c r="J279" s="55">
        <f t="shared" si="168"/>
        <v>31</v>
      </c>
      <c r="K279" s="55">
        <f t="shared" si="174"/>
        <v>24</v>
      </c>
      <c r="L279" s="79">
        <f t="shared" si="175"/>
        <v>0.99473140000000004</v>
      </c>
      <c r="M279" s="82">
        <v>1</v>
      </c>
      <c r="N279" s="82">
        <f t="shared" si="176"/>
        <v>1</v>
      </c>
      <c r="O279" s="79">
        <f t="shared" si="177"/>
        <v>0.99473140000000004</v>
      </c>
      <c r="P279" s="79">
        <f t="shared" si="178"/>
        <v>1016.93276554</v>
      </c>
      <c r="Q279" s="83">
        <f t="shared" si="181"/>
        <v>0</v>
      </c>
      <c r="R279" s="85">
        <f t="shared" si="182"/>
        <v>0</v>
      </c>
      <c r="S279" s="79">
        <f t="shared" si="179"/>
        <v>0</v>
      </c>
      <c r="T279" s="85">
        <f t="shared" si="187"/>
        <v>9.5000000000000001E-2</v>
      </c>
      <c r="U279" s="82">
        <f t="shared" si="183"/>
        <v>1.0058722950000001</v>
      </c>
      <c r="V279" s="79">
        <f t="shared" si="184"/>
        <v>5.9717291899999996</v>
      </c>
      <c r="W279" s="79">
        <f t="shared" si="185"/>
        <v>0</v>
      </c>
      <c r="X279" s="157" t="str">
        <f t="shared" si="188"/>
        <v>A+J=</v>
      </c>
      <c r="Y279" s="81">
        <f t="shared" si="189"/>
        <v>44824</v>
      </c>
      <c r="Z279" s="4"/>
      <c r="AA279" s="12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78">
        <f t="shared" si="186"/>
        <v>44818</v>
      </c>
      <c r="B280" s="79">
        <f t="shared" si="180"/>
        <v>1022.9289012199999</v>
      </c>
      <c r="C280" s="79">
        <f t="shared" si="169"/>
        <v>1022.3189551900001</v>
      </c>
      <c r="D280" s="77">
        <f t="shared" si="170"/>
        <v>6455.85</v>
      </c>
      <c r="E280" s="54">
        <f>IF(K280=1,VLOOKUP(A279,[1]Plan1!$JH$192:$JI$400,2),E279)</f>
        <v>6411.95</v>
      </c>
      <c r="F280" s="56">
        <f t="shared" si="171"/>
        <v>44763</v>
      </c>
      <c r="G280" s="80">
        <f t="shared" si="172"/>
        <v>-6.8000340776196433E-3</v>
      </c>
      <c r="H280" s="81">
        <f>IF(DAY(A280)=H$11,VLOOKUP(A280,AF$120:AK$452,4),H279)</f>
        <v>44824</v>
      </c>
      <c r="I280" s="81">
        <f t="shared" si="173"/>
        <v>44824</v>
      </c>
      <c r="J280" s="55">
        <f t="shared" si="168"/>
        <v>31</v>
      </c>
      <c r="K280" s="55">
        <f t="shared" si="174"/>
        <v>25</v>
      </c>
      <c r="L280" s="79">
        <f t="shared" si="175"/>
        <v>0.99451248000000003</v>
      </c>
      <c r="M280" s="82">
        <v>1</v>
      </c>
      <c r="N280" s="82">
        <f t="shared" si="176"/>
        <v>1</v>
      </c>
      <c r="O280" s="79">
        <f t="shared" si="177"/>
        <v>0.99451248000000003</v>
      </c>
      <c r="P280" s="79">
        <f t="shared" si="178"/>
        <v>1016.70895947</v>
      </c>
      <c r="Q280" s="83">
        <f t="shared" si="181"/>
        <v>0</v>
      </c>
      <c r="R280" s="85">
        <f t="shared" si="182"/>
        <v>0</v>
      </c>
      <c r="S280" s="79">
        <f t="shared" si="179"/>
        <v>0</v>
      </c>
      <c r="T280" s="85">
        <f t="shared" si="187"/>
        <v>9.5000000000000001E-2</v>
      </c>
      <c r="U280" s="82">
        <f t="shared" si="183"/>
        <v>1.0061177210000001</v>
      </c>
      <c r="V280" s="79">
        <f t="shared" si="184"/>
        <v>6.2199417500000003</v>
      </c>
      <c r="W280" s="79">
        <f t="shared" si="185"/>
        <v>0</v>
      </c>
      <c r="X280" s="157" t="str">
        <f t="shared" si="188"/>
        <v>A+J=</v>
      </c>
      <c r="Y280" s="81">
        <f t="shared" si="189"/>
        <v>44824</v>
      </c>
      <c r="Z280" s="4"/>
      <c r="AA280" s="12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78">
        <f t="shared" si="186"/>
        <v>44819</v>
      </c>
      <c r="B281" s="79">
        <f t="shared" si="180"/>
        <v>1022.9533</v>
      </c>
      <c r="C281" s="79">
        <f t="shared" si="169"/>
        <v>1022.3189551900001</v>
      </c>
      <c r="D281" s="77">
        <f t="shared" si="170"/>
        <v>6455.85</v>
      </c>
      <c r="E281" s="54">
        <f>IF(K281=1,VLOOKUP(A280,[1]Plan1!$JH$192:$JI$400,2),E280)</f>
        <v>6411.95</v>
      </c>
      <c r="F281" s="56">
        <f t="shared" si="171"/>
        <v>44763</v>
      </c>
      <c r="G281" s="80">
        <f t="shared" si="172"/>
        <v>-6.8000340776196433E-3</v>
      </c>
      <c r="H281" s="81">
        <f>IF(DAY(A281)=H$11,VLOOKUP(A281,AF$120:AK$452,4),H280)</f>
        <v>44824</v>
      </c>
      <c r="I281" s="81">
        <f t="shared" si="173"/>
        <v>44824</v>
      </c>
      <c r="J281" s="55">
        <f t="shared" si="168"/>
        <v>31</v>
      </c>
      <c r="K281" s="55">
        <f t="shared" si="174"/>
        <v>26</v>
      </c>
      <c r="L281" s="79">
        <f t="shared" si="175"/>
        <v>0.9942936</v>
      </c>
      <c r="M281" s="82">
        <v>1</v>
      </c>
      <c r="N281" s="82">
        <f t="shared" si="176"/>
        <v>1</v>
      </c>
      <c r="O281" s="79">
        <f t="shared" si="177"/>
        <v>0.9942936</v>
      </c>
      <c r="P281" s="79">
        <f t="shared" si="178"/>
        <v>1016.4851943</v>
      </c>
      <c r="Q281" s="83">
        <f t="shared" si="181"/>
        <v>0</v>
      </c>
      <c r="R281" s="85">
        <f t="shared" si="182"/>
        <v>0</v>
      </c>
      <c r="S281" s="79">
        <f t="shared" si="179"/>
        <v>0</v>
      </c>
      <c r="T281" s="85">
        <f t="shared" si="187"/>
        <v>9.5000000000000001E-2</v>
      </c>
      <c r="U281" s="82">
        <f t="shared" si="183"/>
        <v>1.0063632069999999</v>
      </c>
      <c r="V281" s="79">
        <f t="shared" si="184"/>
        <v>6.4681056999999997</v>
      </c>
      <c r="W281" s="79">
        <f t="shared" si="185"/>
        <v>0</v>
      </c>
      <c r="X281" s="157" t="str">
        <f t="shared" si="188"/>
        <v>A+J=</v>
      </c>
      <c r="Y281" s="81">
        <f t="shared" si="189"/>
        <v>44824</v>
      </c>
      <c r="Z281" s="4"/>
      <c r="AA281" s="12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78">
        <f t="shared" si="186"/>
        <v>44820</v>
      </c>
      <c r="B282" s="79">
        <f t="shared" si="180"/>
        <v>1022.97771062</v>
      </c>
      <c r="C282" s="79">
        <f t="shared" si="169"/>
        <v>1022.3189551900001</v>
      </c>
      <c r="D282" s="77">
        <f t="shared" si="170"/>
        <v>6455.85</v>
      </c>
      <c r="E282" s="54">
        <f>IF(K282=1,VLOOKUP(A281,[1]Plan1!$JH$192:$JI$400,2),E281)</f>
        <v>6411.95</v>
      </c>
      <c r="F282" s="56">
        <f t="shared" si="171"/>
        <v>44763</v>
      </c>
      <c r="G282" s="80">
        <f t="shared" si="172"/>
        <v>-6.8000340776196433E-3</v>
      </c>
      <c r="H282" s="81">
        <f>IF(DAY(A282)=H$11,VLOOKUP(A282,AF$120:AK$452,4),H281)</f>
        <v>44824</v>
      </c>
      <c r="I282" s="81">
        <f t="shared" si="173"/>
        <v>44824</v>
      </c>
      <c r="J282" s="55">
        <f t="shared" si="168"/>
        <v>31</v>
      </c>
      <c r="K282" s="55">
        <f t="shared" si="174"/>
        <v>27</v>
      </c>
      <c r="L282" s="79">
        <f t="shared" si="175"/>
        <v>0.99407478000000005</v>
      </c>
      <c r="M282" s="82">
        <v>1</v>
      </c>
      <c r="N282" s="82">
        <f t="shared" si="176"/>
        <v>1</v>
      </c>
      <c r="O282" s="79">
        <f t="shared" si="177"/>
        <v>0.99407478000000005</v>
      </c>
      <c r="P282" s="79">
        <f t="shared" si="178"/>
        <v>1016.26149047</v>
      </c>
      <c r="Q282" s="83">
        <f t="shared" si="181"/>
        <v>0</v>
      </c>
      <c r="R282" s="85">
        <f t="shared" si="182"/>
        <v>0</v>
      </c>
      <c r="S282" s="79">
        <f t="shared" si="179"/>
        <v>0</v>
      </c>
      <c r="T282" s="85">
        <f t="shared" si="187"/>
        <v>9.5000000000000001E-2</v>
      </c>
      <c r="U282" s="82">
        <f t="shared" si="183"/>
        <v>1.006608752</v>
      </c>
      <c r="V282" s="79">
        <f t="shared" si="184"/>
        <v>6.7162201499999998</v>
      </c>
      <c r="W282" s="79">
        <f t="shared" si="185"/>
        <v>0</v>
      </c>
      <c r="X282" s="157" t="str">
        <f t="shared" si="188"/>
        <v>A+J=</v>
      </c>
      <c r="Y282" s="81">
        <f t="shared" si="189"/>
        <v>44824</v>
      </c>
      <c r="Z282" s="4"/>
      <c r="AA282" s="12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78">
        <f t="shared" si="186"/>
        <v>44821</v>
      </c>
      <c r="B283" s="79">
        <f t="shared" si="180"/>
        <v>1023.00211453</v>
      </c>
      <c r="C283" s="79">
        <f t="shared" si="169"/>
        <v>1022.3189551900001</v>
      </c>
      <c r="D283" s="77">
        <f t="shared" si="170"/>
        <v>6455.85</v>
      </c>
      <c r="E283" s="54">
        <f>IF(K283=1,VLOOKUP(A282,[1]Plan1!$JH$192:$JI$400,2),E282)</f>
        <v>6411.95</v>
      </c>
      <c r="F283" s="56">
        <f t="shared" si="171"/>
        <v>44763</v>
      </c>
      <c r="G283" s="80">
        <f t="shared" si="172"/>
        <v>-6.8000340776196433E-3</v>
      </c>
      <c r="H283" s="81">
        <f>IF(DAY(A283)=H$11,VLOOKUP(A283,AF$120:AK$452,4),H282)</f>
        <v>44824</v>
      </c>
      <c r="I283" s="81">
        <f t="shared" si="173"/>
        <v>44824</v>
      </c>
      <c r="J283" s="55">
        <f t="shared" si="168"/>
        <v>31</v>
      </c>
      <c r="K283" s="55">
        <f t="shared" si="174"/>
        <v>28</v>
      </c>
      <c r="L283" s="79">
        <f t="shared" si="175"/>
        <v>0.99385599999999996</v>
      </c>
      <c r="M283" s="82">
        <v>1</v>
      </c>
      <c r="N283" s="82">
        <f t="shared" si="176"/>
        <v>1</v>
      </c>
      <c r="O283" s="79">
        <f t="shared" si="177"/>
        <v>0.99385599999999996</v>
      </c>
      <c r="P283" s="79">
        <f t="shared" si="178"/>
        <v>1016.03782752</v>
      </c>
      <c r="Q283" s="83">
        <f t="shared" si="181"/>
        <v>0</v>
      </c>
      <c r="R283" s="85">
        <f t="shared" si="182"/>
        <v>0</v>
      </c>
      <c r="S283" s="79">
        <f t="shared" si="179"/>
        <v>0</v>
      </c>
      <c r="T283" s="85">
        <f t="shared" si="187"/>
        <v>9.5000000000000001E-2</v>
      </c>
      <c r="U283" s="82">
        <f t="shared" si="183"/>
        <v>1.006854358</v>
      </c>
      <c r="V283" s="79">
        <f t="shared" si="184"/>
        <v>6.9642870099999996</v>
      </c>
      <c r="W283" s="79">
        <f t="shared" si="185"/>
        <v>0</v>
      </c>
      <c r="X283" s="157" t="str">
        <f t="shared" si="188"/>
        <v>A+J=</v>
      </c>
      <c r="Y283" s="81">
        <f t="shared" si="189"/>
        <v>44824</v>
      </c>
      <c r="Z283" s="4"/>
      <c r="AA283" s="12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78">
        <f t="shared" si="186"/>
        <v>44822</v>
      </c>
      <c r="B284" s="79">
        <f t="shared" si="180"/>
        <v>1023.02651999</v>
      </c>
      <c r="C284" s="79">
        <f t="shared" si="169"/>
        <v>1022.3189551900001</v>
      </c>
      <c r="D284" s="77">
        <f t="shared" si="170"/>
        <v>6455.85</v>
      </c>
      <c r="E284" s="54">
        <f>IF(K284=1,VLOOKUP(A283,[1]Plan1!$JH$192:$JI$400,2),E283)</f>
        <v>6411.95</v>
      </c>
      <c r="F284" s="56">
        <f t="shared" si="171"/>
        <v>44763</v>
      </c>
      <c r="G284" s="80">
        <f t="shared" si="172"/>
        <v>-6.8000340776196433E-3</v>
      </c>
      <c r="H284" s="81">
        <f>IF(DAY(A284)=H$11,VLOOKUP(A284,AF$120:AK$452,4),H283)</f>
        <v>44824</v>
      </c>
      <c r="I284" s="81">
        <f t="shared" si="173"/>
        <v>44824</v>
      </c>
      <c r="J284" s="55">
        <f t="shared" si="168"/>
        <v>31</v>
      </c>
      <c r="K284" s="55">
        <f t="shared" si="174"/>
        <v>29</v>
      </c>
      <c r="L284" s="79">
        <f t="shared" si="175"/>
        <v>0.99363727000000002</v>
      </c>
      <c r="M284" s="82">
        <v>1</v>
      </c>
      <c r="N284" s="82">
        <f t="shared" si="176"/>
        <v>1</v>
      </c>
      <c r="O284" s="79">
        <f t="shared" si="177"/>
        <v>0.99363727000000002</v>
      </c>
      <c r="P284" s="79">
        <f t="shared" si="178"/>
        <v>1015.8142157</v>
      </c>
      <c r="Q284" s="83">
        <f t="shared" si="181"/>
        <v>0</v>
      </c>
      <c r="R284" s="85">
        <f t="shared" si="182"/>
        <v>0</v>
      </c>
      <c r="S284" s="79">
        <f t="shared" si="179"/>
        <v>0</v>
      </c>
      <c r="T284" s="85">
        <f t="shared" si="187"/>
        <v>9.5000000000000001E-2</v>
      </c>
      <c r="U284" s="82">
        <f t="shared" si="183"/>
        <v>1.007100023</v>
      </c>
      <c r="V284" s="79">
        <f t="shared" si="184"/>
        <v>7.2123042899999996</v>
      </c>
      <c r="W284" s="79">
        <f t="shared" si="185"/>
        <v>0</v>
      </c>
      <c r="X284" s="157" t="str">
        <f t="shared" si="188"/>
        <v>A+J=</v>
      </c>
      <c r="Y284" s="81">
        <f t="shared" si="189"/>
        <v>44824</v>
      </c>
      <c r="Z284" s="4"/>
      <c r="AA284" s="12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78">
        <f t="shared" si="186"/>
        <v>44823</v>
      </c>
      <c r="B285" s="79">
        <f t="shared" si="180"/>
        <v>1023.05092902</v>
      </c>
      <c r="C285" s="79">
        <f t="shared" si="169"/>
        <v>1022.3189551900001</v>
      </c>
      <c r="D285" s="77">
        <f t="shared" si="170"/>
        <v>6455.85</v>
      </c>
      <c r="E285" s="54">
        <f>IF(K285=1,VLOOKUP(A284,[1]Plan1!$JH$192:$JI$400,2),E284)</f>
        <v>6411.95</v>
      </c>
      <c r="F285" s="56">
        <f t="shared" si="171"/>
        <v>44763</v>
      </c>
      <c r="G285" s="80">
        <f t="shared" si="172"/>
        <v>-6.8000340776196433E-3</v>
      </c>
      <c r="H285" s="81">
        <f>IF(DAY(A285)=H$11,VLOOKUP(A285,AF$120:AK$452,4),H284)</f>
        <v>44824</v>
      </c>
      <c r="I285" s="81">
        <f t="shared" si="173"/>
        <v>44824</v>
      </c>
      <c r="J285" s="55">
        <f t="shared" si="168"/>
        <v>31</v>
      </c>
      <c r="K285" s="55">
        <f t="shared" si="174"/>
        <v>30</v>
      </c>
      <c r="L285" s="79">
        <f t="shared" si="175"/>
        <v>0.99341858999999999</v>
      </c>
      <c r="M285" s="82">
        <v>1</v>
      </c>
      <c r="N285" s="82">
        <f t="shared" si="176"/>
        <v>1</v>
      </c>
      <c r="O285" s="79">
        <f t="shared" si="177"/>
        <v>0.99341858999999999</v>
      </c>
      <c r="P285" s="79">
        <f t="shared" si="178"/>
        <v>1015.59065499</v>
      </c>
      <c r="Q285" s="83">
        <f t="shared" si="181"/>
        <v>0</v>
      </c>
      <c r="R285" s="85">
        <f t="shared" si="182"/>
        <v>0</v>
      </c>
      <c r="S285" s="79">
        <f t="shared" si="179"/>
        <v>0</v>
      </c>
      <c r="T285" s="85">
        <f t="shared" si="187"/>
        <v>9.5000000000000001E-2</v>
      </c>
      <c r="U285" s="82">
        <f t="shared" si="183"/>
        <v>1.007345749</v>
      </c>
      <c r="V285" s="79">
        <f t="shared" si="184"/>
        <v>7.4602740299999999</v>
      </c>
      <c r="W285" s="79">
        <f t="shared" si="185"/>
        <v>0</v>
      </c>
      <c r="X285" s="157" t="str">
        <f t="shared" si="188"/>
        <v>A+J=</v>
      </c>
      <c r="Y285" s="81">
        <f t="shared" si="189"/>
        <v>44824</v>
      </c>
      <c r="Z285" s="4"/>
      <c r="AA285" s="12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78">
        <f t="shared" si="186"/>
        <v>44824</v>
      </c>
      <c r="B286" s="79">
        <f t="shared" si="180"/>
        <v>1023.0753396</v>
      </c>
      <c r="C286" s="79">
        <f t="shared" si="169"/>
        <v>1022.3189551900001</v>
      </c>
      <c r="D286" s="77">
        <f t="shared" si="170"/>
        <v>6455.85</v>
      </c>
      <c r="E286" s="54">
        <f>IF(K286=1,VLOOKUP(A285,[1]Plan1!$JH$192:$JI$400,2),E285)</f>
        <v>6411.95</v>
      </c>
      <c r="F286" s="56">
        <f t="shared" si="171"/>
        <v>44763</v>
      </c>
      <c r="G286" s="80">
        <f t="shared" si="172"/>
        <v>-6.8000340776196433E-3</v>
      </c>
      <c r="H286" s="81">
        <f>IF(DAY(A286)=H$11,VLOOKUP(A286,AF$120:AK$452,4),H285)</f>
        <v>44854</v>
      </c>
      <c r="I286" s="81">
        <f t="shared" si="173"/>
        <v>44824</v>
      </c>
      <c r="J286" s="55">
        <f t="shared" si="168"/>
        <v>31</v>
      </c>
      <c r="K286" s="55">
        <f t="shared" si="174"/>
        <v>31</v>
      </c>
      <c r="L286" s="79">
        <f t="shared" si="175"/>
        <v>0.99319995999999999</v>
      </c>
      <c r="M286" s="82">
        <v>1</v>
      </c>
      <c r="N286" s="82">
        <f t="shared" si="176"/>
        <v>1</v>
      </c>
      <c r="O286" s="79">
        <f t="shared" si="177"/>
        <v>0.99319995999999999</v>
      </c>
      <c r="P286" s="79">
        <f t="shared" si="178"/>
        <v>1015.3671454</v>
      </c>
      <c r="Q286" s="83">
        <f t="shared" si="181"/>
        <v>9</v>
      </c>
      <c r="R286" s="85">
        <f t="shared" si="182"/>
        <v>5.6499999999999996E-3</v>
      </c>
      <c r="S286" s="79">
        <f t="shared" si="179"/>
        <v>5.7368243699999999</v>
      </c>
      <c r="T286" s="85">
        <f t="shared" si="187"/>
        <v>9.5000000000000001E-2</v>
      </c>
      <c r="U286" s="82">
        <f t="shared" si="183"/>
        <v>1.0075915339999999</v>
      </c>
      <c r="V286" s="79">
        <f t="shared" si="184"/>
        <v>7.7081942000000003</v>
      </c>
      <c r="W286" s="79">
        <f t="shared" si="185"/>
        <v>13.44501857</v>
      </c>
      <c r="X286" s="157" t="str">
        <f t="shared" si="188"/>
        <v>A+J=</v>
      </c>
      <c r="Y286" s="81">
        <f t="shared" si="189"/>
        <v>44824</v>
      </c>
      <c r="Z286" s="4"/>
      <c r="AA286" s="1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78">
        <f t="shared" si="186"/>
        <v>44825</v>
      </c>
      <c r="B287" s="79">
        <f t="shared" si="180"/>
        <v>1009.76348792</v>
      </c>
      <c r="C287" s="79">
        <f t="shared" si="169"/>
        <v>1009.63032103</v>
      </c>
      <c r="D287" s="77">
        <f t="shared" si="170"/>
        <v>6411.95</v>
      </c>
      <c r="E287" s="54">
        <f>IF(K287=1,VLOOKUP(A286,[1]Plan1!$JH$192:$JI$400,2),E286)</f>
        <v>6388.87</v>
      </c>
      <c r="F287" s="56">
        <f t="shared" si="171"/>
        <v>44794</v>
      </c>
      <c r="G287" s="80">
        <f t="shared" si="172"/>
        <v>-3.599529004437052E-3</v>
      </c>
      <c r="H287" s="81">
        <f>IF(DAY(A287)=H$11,VLOOKUP(A287,AF$120:AK$452,4),H286)</f>
        <v>44854</v>
      </c>
      <c r="I287" s="81">
        <f t="shared" si="173"/>
        <v>44854</v>
      </c>
      <c r="J287" s="55">
        <f t="shared" si="168"/>
        <v>30</v>
      </c>
      <c r="K287" s="55">
        <f t="shared" si="174"/>
        <v>1</v>
      </c>
      <c r="L287" s="79">
        <f t="shared" si="175"/>
        <v>0.99987979999999999</v>
      </c>
      <c r="M287" s="82">
        <v>1</v>
      </c>
      <c r="N287" s="82">
        <f t="shared" si="176"/>
        <v>1</v>
      </c>
      <c r="O287" s="79">
        <f t="shared" si="177"/>
        <v>0.99987979999999999</v>
      </c>
      <c r="P287" s="79">
        <f t="shared" si="178"/>
        <v>1009.50896346</v>
      </c>
      <c r="Q287" s="83">
        <f t="shared" si="181"/>
        <v>0</v>
      </c>
      <c r="R287" s="85">
        <f t="shared" si="182"/>
        <v>0</v>
      </c>
      <c r="S287" s="79">
        <f t="shared" si="179"/>
        <v>0</v>
      </c>
      <c r="T287" s="85">
        <f t="shared" si="187"/>
        <v>9.5000000000000001E-2</v>
      </c>
      <c r="U287" s="82">
        <f t="shared" si="183"/>
        <v>1.000252127</v>
      </c>
      <c r="V287" s="79">
        <f t="shared" si="184"/>
        <v>0.25452446000000001</v>
      </c>
      <c r="W287" s="79">
        <f t="shared" si="185"/>
        <v>0</v>
      </c>
      <c r="X287" s="157" t="str">
        <f t="shared" si="188"/>
        <v>A+J=</v>
      </c>
      <c r="Y287" s="81">
        <f t="shared" si="189"/>
        <v>44854</v>
      </c>
      <c r="Z287" s="4"/>
      <c r="AA287" s="1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78">
        <f t="shared" si="186"/>
        <v>44826</v>
      </c>
      <c r="B288" s="79">
        <f t="shared" si="180"/>
        <v>1009.8966784300001</v>
      </c>
      <c r="C288" s="79">
        <f t="shared" si="169"/>
        <v>1009.63032103</v>
      </c>
      <c r="D288" s="77">
        <f t="shared" si="170"/>
        <v>6411.95</v>
      </c>
      <c r="E288" s="54">
        <f>IF(K288=1,VLOOKUP(A287,[1]Plan1!$JH$192:$JI$400,2),E287)</f>
        <v>6388.87</v>
      </c>
      <c r="F288" s="56">
        <f t="shared" si="171"/>
        <v>44794</v>
      </c>
      <c r="G288" s="80">
        <f t="shared" si="172"/>
        <v>-3.599529004437052E-3</v>
      </c>
      <c r="H288" s="81">
        <f>IF(DAY(A288)=H$11,VLOOKUP(A288,AF$120:AK$452,4),H287)</f>
        <v>44854</v>
      </c>
      <c r="I288" s="81">
        <f t="shared" si="173"/>
        <v>44854</v>
      </c>
      <c r="J288" s="55">
        <f t="shared" si="168"/>
        <v>30</v>
      </c>
      <c r="K288" s="55">
        <f t="shared" si="174"/>
        <v>2</v>
      </c>
      <c r="L288" s="79">
        <f t="shared" si="175"/>
        <v>0.99975961999999996</v>
      </c>
      <c r="M288" s="82">
        <v>1</v>
      </c>
      <c r="N288" s="82">
        <f t="shared" si="176"/>
        <v>1</v>
      </c>
      <c r="O288" s="79">
        <f t="shared" si="177"/>
        <v>0.99975961999999996</v>
      </c>
      <c r="P288" s="79">
        <f t="shared" si="178"/>
        <v>1009.38762609</v>
      </c>
      <c r="Q288" s="83">
        <f t="shared" si="181"/>
        <v>0</v>
      </c>
      <c r="R288" s="85">
        <f t="shared" si="182"/>
        <v>0</v>
      </c>
      <c r="S288" s="79">
        <f t="shared" si="179"/>
        <v>0</v>
      </c>
      <c r="T288" s="85">
        <f t="shared" si="187"/>
        <v>9.5000000000000001E-2</v>
      </c>
      <c r="U288" s="82">
        <f t="shared" si="183"/>
        <v>1.0005043179999999</v>
      </c>
      <c r="V288" s="79">
        <f t="shared" si="184"/>
        <v>0.50905233999999999</v>
      </c>
      <c r="W288" s="79">
        <f t="shared" si="185"/>
        <v>0</v>
      </c>
      <c r="X288" s="157" t="str">
        <f t="shared" si="188"/>
        <v>A+J=</v>
      </c>
      <c r="Y288" s="81">
        <f t="shared" si="189"/>
        <v>44854</v>
      </c>
      <c r="Z288" s="4"/>
      <c r="AA288" s="1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78">
        <f t="shared" si="186"/>
        <v>44827</v>
      </c>
      <c r="B289" s="79">
        <f t="shared" si="180"/>
        <v>1010.02989153</v>
      </c>
      <c r="C289" s="79">
        <f t="shared" si="169"/>
        <v>1009.63032103</v>
      </c>
      <c r="D289" s="77">
        <f t="shared" si="170"/>
        <v>6411.95</v>
      </c>
      <c r="E289" s="54">
        <f>IF(K289=1,VLOOKUP(A288,[1]Plan1!$JH$192:$JI$400,2),E288)</f>
        <v>6388.87</v>
      </c>
      <c r="F289" s="56">
        <f t="shared" si="171"/>
        <v>44794</v>
      </c>
      <c r="G289" s="80">
        <f t="shared" si="172"/>
        <v>-3.599529004437052E-3</v>
      </c>
      <c r="H289" s="81">
        <f>IF(DAY(A289)=H$11,VLOOKUP(A289,AF$120:AK$452,4),H288)</f>
        <v>44854</v>
      </c>
      <c r="I289" s="81">
        <f t="shared" si="173"/>
        <v>44854</v>
      </c>
      <c r="J289" s="55">
        <f t="shared" si="168"/>
        <v>30</v>
      </c>
      <c r="K289" s="55">
        <f t="shared" si="174"/>
        <v>3</v>
      </c>
      <c r="L289" s="79">
        <f t="shared" si="175"/>
        <v>0.99963946000000004</v>
      </c>
      <c r="M289" s="82">
        <v>1</v>
      </c>
      <c r="N289" s="82">
        <f t="shared" si="176"/>
        <v>1</v>
      </c>
      <c r="O289" s="79">
        <f t="shared" si="177"/>
        <v>0.99963946000000004</v>
      </c>
      <c r="P289" s="79">
        <f t="shared" si="178"/>
        <v>1009.26630891</v>
      </c>
      <c r="Q289" s="83">
        <f t="shared" si="181"/>
        <v>0</v>
      </c>
      <c r="R289" s="85">
        <f t="shared" si="182"/>
        <v>0</v>
      </c>
      <c r="S289" s="79">
        <f t="shared" si="179"/>
        <v>0</v>
      </c>
      <c r="T289" s="85">
        <f t="shared" si="187"/>
        <v>9.5000000000000001E-2</v>
      </c>
      <c r="U289" s="82">
        <f t="shared" si="183"/>
        <v>1.000756572</v>
      </c>
      <c r="V289" s="79">
        <f t="shared" si="184"/>
        <v>0.76358261999999999</v>
      </c>
      <c r="W289" s="79">
        <f t="shared" si="185"/>
        <v>0</v>
      </c>
      <c r="X289" s="157" t="str">
        <f t="shared" si="188"/>
        <v>A+J=</v>
      </c>
      <c r="Y289" s="81">
        <f t="shared" si="189"/>
        <v>44854</v>
      </c>
      <c r="Z289" s="4"/>
      <c r="AA289" s="12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78">
        <f t="shared" si="186"/>
        <v>44828</v>
      </c>
      <c r="B290" s="79">
        <f t="shared" si="180"/>
        <v>1010.1631181299999</v>
      </c>
      <c r="C290" s="79">
        <f t="shared" si="169"/>
        <v>1009.63032103</v>
      </c>
      <c r="D290" s="77">
        <f t="shared" si="170"/>
        <v>6411.95</v>
      </c>
      <c r="E290" s="54">
        <f>IF(K290=1,VLOOKUP(A289,[1]Plan1!$JH$192:$JI$400,2),E289)</f>
        <v>6388.87</v>
      </c>
      <c r="F290" s="56">
        <f t="shared" si="171"/>
        <v>44794</v>
      </c>
      <c r="G290" s="80">
        <f t="shared" si="172"/>
        <v>-3.599529004437052E-3</v>
      </c>
      <c r="H290" s="81">
        <f>IF(DAY(A290)=H$11,VLOOKUP(A290,AF$120:AK$452,4),H289)</f>
        <v>44854</v>
      </c>
      <c r="I290" s="81">
        <f t="shared" si="173"/>
        <v>44854</v>
      </c>
      <c r="J290" s="55">
        <f t="shared" si="168"/>
        <v>30</v>
      </c>
      <c r="K290" s="55">
        <f t="shared" si="174"/>
        <v>4</v>
      </c>
      <c r="L290" s="79">
        <f t="shared" si="175"/>
        <v>0.99951931000000005</v>
      </c>
      <c r="M290" s="82">
        <v>1</v>
      </c>
      <c r="N290" s="82">
        <f t="shared" si="176"/>
        <v>1</v>
      </c>
      <c r="O290" s="79">
        <f t="shared" si="177"/>
        <v>0.99951931000000005</v>
      </c>
      <c r="P290" s="79">
        <f t="shared" si="178"/>
        <v>1009.14500183</v>
      </c>
      <c r="Q290" s="83">
        <f t="shared" si="181"/>
        <v>0</v>
      </c>
      <c r="R290" s="85">
        <f t="shared" si="182"/>
        <v>0</v>
      </c>
      <c r="S290" s="79">
        <f t="shared" si="179"/>
        <v>0</v>
      </c>
      <c r="T290" s="85">
        <f t="shared" si="187"/>
        <v>9.5000000000000001E-2</v>
      </c>
      <c r="U290" s="82">
        <f t="shared" si="183"/>
        <v>1.00100889</v>
      </c>
      <c r="V290" s="79">
        <f t="shared" si="184"/>
        <v>1.0181163</v>
      </c>
      <c r="W290" s="79">
        <f t="shared" si="185"/>
        <v>0</v>
      </c>
      <c r="X290" s="157" t="str">
        <f t="shared" si="188"/>
        <v>A+J=</v>
      </c>
      <c r="Y290" s="81">
        <f t="shared" si="189"/>
        <v>44854</v>
      </c>
      <c r="Z290" s="4"/>
      <c r="AA290" s="12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78">
        <f t="shared" si="186"/>
        <v>44829</v>
      </c>
      <c r="B291" s="79">
        <f t="shared" si="180"/>
        <v>1010.2963581800001</v>
      </c>
      <c r="C291" s="79">
        <f t="shared" si="169"/>
        <v>1009.63032103</v>
      </c>
      <c r="D291" s="77">
        <f t="shared" si="170"/>
        <v>6411.95</v>
      </c>
      <c r="E291" s="54">
        <f>IF(K291=1,VLOOKUP(A290,[1]Plan1!$JH$192:$JI$400,2),E290)</f>
        <v>6388.87</v>
      </c>
      <c r="F291" s="56">
        <f t="shared" si="171"/>
        <v>44794</v>
      </c>
      <c r="G291" s="80">
        <f t="shared" si="172"/>
        <v>-3.599529004437052E-3</v>
      </c>
      <c r="H291" s="81">
        <f>IF(DAY(A291)=H$11,VLOOKUP(A291,AF$120:AK$452,4),H290)</f>
        <v>44854</v>
      </c>
      <c r="I291" s="81">
        <f t="shared" si="173"/>
        <v>44854</v>
      </c>
      <c r="J291" s="55">
        <f t="shared" si="168"/>
        <v>30</v>
      </c>
      <c r="K291" s="55">
        <f t="shared" si="174"/>
        <v>5</v>
      </c>
      <c r="L291" s="79">
        <f t="shared" si="175"/>
        <v>0.99939917</v>
      </c>
      <c r="M291" s="82">
        <v>1</v>
      </c>
      <c r="N291" s="82">
        <f t="shared" si="176"/>
        <v>1</v>
      </c>
      <c r="O291" s="79">
        <f t="shared" si="177"/>
        <v>0.99939917</v>
      </c>
      <c r="P291" s="79">
        <f t="shared" si="178"/>
        <v>1009.0237048400001</v>
      </c>
      <c r="Q291" s="83">
        <f t="shared" si="181"/>
        <v>0</v>
      </c>
      <c r="R291" s="85">
        <f t="shared" si="182"/>
        <v>0</v>
      </c>
      <c r="S291" s="79">
        <f t="shared" si="179"/>
        <v>0</v>
      </c>
      <c r="T291" s="85">
        <f t="shared" si="187"/>
        <v>9.5000000000000001E-2</v>
      </c>
      <c r="U291" s="82">
        <f t="shared" si="183"/>
        <v>1.001261272</v>
      </c>
      <c r="V291" s="79">
        <f t="shared" si="184"/>
        <v>1.27265334</v>
      </c>
      <c r="W291" s="79">
        <f t="shared" si="185"/>
        <v>0</v>
      </c>
      <c r="X291" s="157" t="str">
        <f t="shared" si="188"/>
        <v>A+J=</v>
      </c>
      <c r="Y291" s="81">
        <f t="shared" si="189"/>
        <v>44854</v>
      </c>
      <c r="Z291" s="4"/>
      <c r="AA291" s="12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78">
        <f t="shared" si="186"/>
        <v>44830</v>
      </c>
      <c r="B292" s="79">
        <f t="shared" si="180"/>
        <v>1010.4296208000001</v>
      </c>
      <c r="C292" s="79">
        <f t="shared" si="169"/>
        <v>1009.63032103</v>
      </c>
      <c r="D292" s="77">
        <f t="shared" si="170"/>
        <v>6411.95</v>
      </c>
      <c r="E292" s="54">
        <f>IF(K292=1,VLOOKUP(A291,[1]Plan1!$JH$192:$JI$400,2),E291)</f>
        <v>6388.87</v>
      </c>
      <c r="F292" s="56">
        <f t="shared" si="171"/>
        <v>44794</v>
      </c>
      <c r="G292" s="80">
        <f t="shared" si="172"/>
        <v>-3.599529004437052E-3</v>
      </c>
      <c r="H292" s="81">
        <f>IF(DAY(A292)=H$11,VLOOKUP(A292,AF$120:AK$452,4),H291)</f>
        <v>44854</v>
      </c>
      <c r="I292" s="81">
        <f t="shared" si="173"/>
        <v>44854</v>
      </c>
      <c r="J292" s="55">
        <f t="shared" si="168"/>
        <v>30</v>
      </c>
      <c r="K292" s="55">
        <f t="shared" si="174"/>
        <v>6</v>
      </c>
      <c r="L292" s="79">
        <f t="shared" si="175"/>
        <v>0.99927904999999995</v>
      </c>
      <c r="M292" s="82">
        <v>1</v>
      </c>
      <c r="N292" s="82">
        <f t="shared" si="176"/>
        <v>1</v>
      </c>
      <c r="O292" s="79">
        <f t="shared" si="177"/>
        <v>0.99927904999999995</v>
      </c>
      <c r="P292" s="79">
        <f t="shared" si="178"/>
        <v>1008.90242805</v>
      </c>
      <c r="Q292" s="83">
        <f t="shared" si="181"/>
        <v>0</v>
      </c>
      <c r="R292" s="85">
        <f t="shared" si="182"/>
        <v>0</v>
      </c>
      <c r="S292" s="79">
        <f t="shared" si="179"/>
        <v>0</v>
      </c>
      <c r="T292" s="85">
        <f t="shared" si="187"/>
        <v>9.5000000000000001E-2</v>
      </c>
      <c r="U292" s="82">
        <f t="shared" si="183"/>
        <v>1.0015137169999999</v>
      </c>
      <c r="V292" s="79">
        <f t="shared" si="184"/>
        <v>1.52719275</v>
      </c>
      <c r="W292" s="79">
        <f t="shared" si="185"/>
        <v>0</v>
      </c>
      <c r="X292" s="157" t="str">
        <f t="shared" si="188"/>
        <v>A+J=</v>
      </c>
      <c r="Y292" s="81">
        <f t="shared" si="189"/>
        <v>44854</v>
      </c>
      <c r="Z292" s="4"/>
      <c r="AA292" s="12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78">
        <f t="shared" si="186"/>
        <v>44831</v>
      </c>
      <c r="B293" s="79">
        <f t="shared" si="180"/>
        <v>1010.56289686</v>
      </c>
      <c r="C293" s="79">
        <f t="shared" si="169"/>
        <v>1009.63032103</v>
      </c>
      <c r="D293" s="77">
        <f t="shared" si="170"/>
        <v>6411.95</v>
      </c>
      <c r="E293" s="54">
        <f>IF(K293=1,VLOOKUP(A292,[1]Plan1!$JH$192:$JI$400,2),E292)</f>
        <v>6388.87</v>
      </c>
      <c r="F293" s="56">
        <f t="shared" si="171"/>
        <v>44794</v>
      </c>
      <c r="G293" s="80">
        <f t="shared" si="172"/>
        <v>-3.599529004437052E-3</v>
      </c>
      <c r="H293" s="81">
        <f>IF(DAY(A293)=H$11,VLOOKUP(A293,AF$120:AK$452,4),H292)</f>
        <v>44854</v>
      </c>
      <c r="I293" s="81">
        <f t="shared" si="173"/>
        <v>44854</v>
      </c>
      <c r="J293" s="55">
        <f t="shared" si="168"/>
        <v>30</v>
      </c>
      <c r="K293" s="55">
        <f t="shared" si="174"/>
        <v>7</v>
      </c>
      <c r="L293" s="79">
        <f t="shared" si="175"/>
        <v>0.99915894000000005</v>
      </c>
      <c r="M293" s="82">
        <v>1</v>
      </c>
      <c r="N293" s="82">
        <f t="shared" si="176"/>
        <v>1</v>
      </c>
      <c r="O293" s="79">
        <f t="shared" si="177"/>
        <v>0.99915894000000005</v>
      </c>
      <c r="P293" s="79">
        <f t="shared" si="178"/>
        <v>1008.78116135</v>
      </c>
      <c r="Q293" s="83">
        <f t="shared" si="181"/>
        <v>0</v>
      </c>
      <c r="R293" s="85">
        <f t="shared" si="182"/>
        <v>0</v>
      </c>
      <c r="S293" s="79">
        <f t="shared" si="179"/>
        <v>0</v>
      </c>
      <c r="T293" s="85">
        <f t="shared" si="187"/>
        <v>9.5000000000000001E-2</v>
      </c>
      <c r="U293" s="82">
        <f t="shared" si="183"/>
        <v>1.001766226</v>
      </c>
      <c r="V293" s="79">
        <f t="shared" si="184"/>
        <v>1.7817355100000001</v>
      </c>
      <c r="W293" s="79">
        <f t="shared" si="185"/>
        <v>0</v>
      </c>
      <c r="X293" s="157" t="str">
        <f t="shared" si="188"/>
        <v>A+J=</v>
      </c>
      <c r="Y293" s="81">
        <f t="shared" si="189"/>
        <v>44854</v>
      </c>
      <c r="Z293" s="4"/>
      <c r="AA293" s="12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78">
        <f t="shared" si="186"/>
        <v>44832</v>
      </c>
      <c r="B294" s="79">
        <f t="shared" si="180"/>
        <v>1010.69619646</v>
      </c>
      <c r="C294" s="79">
        <f t="shared" si="169"/>
        <v>1009.63032103</v>
      </c>
      <c r="D294" s="77">
        <f t="shared" si="170"/>
        <v>6411.95</v>
      </c>
      <c r="E294" s="54">
        <f>IF(K294=1,VLOOKUP(A293,[1]Plan1!$JH$192:$JI$400,2),E293)</f>
        <v>6388.87</v>
      </c>
      <c r="F294" s="56">
        <f t="shared" si="171"/>
        <v>44794</v>
      </c>
      <c r="G294" s="80">
        <f t="shared" si="172"/>
        <v>-3.599529004437052E-3</v>
      </c>
      <c r="H294" s="81">
        <f>IF(DAY(A294)=H$11,VLOOKUP(A294,AF$120:AK$452,4),H293)</f>
        <v>44854</v>
      </c>
      <c r="I294" s="81">
        <f t="shared" si="173"/>
        <v>44854</v>
      </c>
      <c r="J294" s="55">
        <f t="shared" si="168"/>
        <v>30</v>
      </c>
      <c r="K294" s="55">
        <f t="shared" si="174"/>
        <v>8</v>
      </c>
      <c r="L294" s="79">
        <f t="shared" si="175"/>
        <v>0.99903885000000003</v>
      </c>
      <c r="M294" s="82">
        <v>1</v>
      </c>
      <c r="N294" s="82">
        <f t="shared" si="176"/>
        <v>1</v>
      </c>
      <c r="O294" s="79">
        <f t="shared" si="177"/>
        <v>0.99903885000000003</v>
      </c>
      <c r="P294" s="79">
        <f t="shared" si="178"/>
        <v>1008.6599148400001</v>
      </c>
      <c r="Q294" s="83">
        <f t="shared" si="181"/>
        <v>0</v>
      </c>
      <c r="R294" s="85">
        <f t="shared" si="182"/>
        <v>0</v>
      </c>
      <c r="S294" s="79">
        <f t="shared" si="179"/>
        <v>0</v>
      </c>
      <c r="T294" s="85">
        <f t="shared" si="187"/>
        <v>9.5000000000000001E-2</v>
      </c>
      <c r="U294" s="82">
        <f t="shared" si="183"/>
        <v>1.002018799</v>
      </c>
      <c r="V294" s="79">
        <f t="shared" si="184"/>
        <v>2.03628162</v>
      </c>
      <c r="W294" s="79">
        <f t="shared" si="185"/>
        <v>0</v>
      </c>
      <c r="X294" s="157" t="str">
        <f t="shared" si="188"/>
        <v>A+J=</v>
      </c>
      <c r="Y294" s="81">
        <f t="shared" si="189"/>
        <v>44854</v>
      </c>
      <c r="Z294" s="4"/>
      <c r="AA294" s="12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78">
        <f t="shared" si="186"/>
        <v>44833</v>
      </c>
      <c r="B295" s="79">
        <f t="shared" si="180"/>
        <v>1010.82950848</v>
      </c>
      <c r="C295" s="79">
        <f t="shared" si="169"/>
        <v>1009.63032103</v>
      </c>
      <c r="D295" s="77">
        <f t="shared" si="170"/>
        <v>6411.95</v>
      </c>
      <c r="E295" s="54">
        <f>IF(K295=1,VLOOKUP(A294,[1]Plan1!$JH$192:$JI$400,2),E294)</f>
        <v>6388.87</v>
      </c>
      <c r="F295" s="56">
        <f t="shared" si="171"/>
        <v>44794</v>
      </c>
      <c r="G295" s="80">
        <f t="shared" si="172"/>
        <v>-3.599529004437052E-3</v>
      </c>
      <c r="H295" s="81">
        <f>IF(DAY(A295)=H$11,VLOOKUP(A295,AF$120:AK$452,4),H294)</f>
        <v>44854</v>
      </c>
      <c r="I295" s="81">
        <f t="shared" si="173"/>
        <v>44854</v>
      </c>
      <c r="J295" s="55">
        <f t="shared" si="168"/>
        <v>30</v>
      </c>
      <c r="K295" s="55">
        <f t="shared" si="174"/>
        <v>9</v>
      </c>
      <c r="L295" s="79">
        <f t="shared" si="175"/>
        <v>0.99891876999999996</v>
      </c>
      <c r="M295" s="82">
        <v>1</v>
      </c>
      <c r="N295" s="82">
        <f t="shared" si="176"/>
        <v>1</v>
      </c>
      <c r="O295" s="79">
        <f t="shared" si="177"/>
        <v>0.99891876999999996</v>
      </c>
      <c r="P295" s="79">
        <f t="shared" si="178"/>
        <v>1008.53867843</v>
      </c>
      <c r="Q295" s="83">
        <f t="shared" si="181"/>
        <v>0</v>
      </c>
      <c r="R295" s="85">
        <f t="shared" si="182"/>
        <v>0</v>
      </c>
      <c r="S295" s="79">
        <f t="shared" si="179"/>
        <v>0</v>
      </c>
      <c r="T295" s="85">
        <f t="shared" si="187"/>
        <v>9.5000000000000001E-2</v>
      </c>
      <c r="U295" s="82">
        <f t="shared" si="183"/>
        <v>1.0022714349999999</v>
      </c>
      <c r="V295" s="79">
        <f t="shared" si="184"/>
        <v>2.2908300499999998</v>
      </c>
      <c r="W295" s="79">
        <f t="shared" si="185"/>
        <v>0</v>
      </c>
      <c r="X295" s="157" t="str">
        <f t="shared" si="188"/>
        <v>A+J=</v>
      </c>
      <c r="Y295" s="81">
        <f t="shared" si="189"/>
        <v>44854</v>
      </c>
      <c r="Z295" s="4"/>
      <c r="AA295" s="12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78">
        <f t="shared" si="186"/>
        <v>44834</v>
      </c>
      <c r="B296" s="79">
        <f t="shared" si="180"/>
        <v>1010.9628440299999</v>
      </c>
      <c r="C296" s="79">
        <f t="shared" si="169"/>
        <v>1009.63032103</v>
      </c>
      <c r="D296" s="77">
        <f t="shared" si="170"/>
        <v>6411.95</v>
      </c>
      <c r="E296" s="54">
        <f>IF(K296=1,VLOOKUP(A295,[1]Plan1!$JH$192:$JI$400,2),E295)</f>
        <v>6388.87</v>
      </c>
      <c r="F296" s="56">
        <f t="shared" si="171"/>
        <v>44794</v>
      </c>
      <c r="G296" s="80">
        <f t="shared" si="172"/>
        <v>-3.599529004437052E-3</v>
      </c>
      <c r="H296" s="81">
        <f>IF(DAY(A296)=H$11,VLOOKUP(A296,AF$120:AK$452,4),H295)</f>
        <v>44854</v>
      </c>
      <c r="I296" s="81">
        <f t="shared" si="173"/>
        <v>44854</v>
      </c>
      <c r="J296" s="55">
        <f t="shared" si="168"/>
        <v>30</v>
      </c>
      <c r="K296" s="55">
        <f t="shared" si="174"/>
        <v>10</v>
      </c>
      <c r="L296" s="79">
        <f t="shared" si="175"/>
        <v>0.99879870999999998</v>
      </c>
      <c r="M296" s="82">
        <v>1</v>
      </c>
      <c r="N296" s="82">
        <f t="shared" si="176"/>
        <v>1</v>
      </c>
      <c r="O296" s="79">
        <f t="shared" si="177"/>
        <v>0.99879870999999998</v>
      </c>
      <c r="P296" s="79">
        <f t="shared" si="178"/>
        <v>1008.4174622199999</v>
      </c>
      <c r="Q296" s="83">
        <f t="shared" si="181"/>
        <v>0</v>
      </c>
      <c r="R296" s="85">
        <f t="shared" si="182"/>
        <v>0</v>
      </c>
      <c r="S296" s="79">
        <f t="shared" si="179"/>
        <v>0</v>
      </c>
      <c r="T296" s="85">
        <f t="shared" si="187"/>
        <v>9.5000000000000001E-2</v>
      </c>
      <c r="U296" s="82">
        <f t="shared" si="183"/>
        <v>1.002524135</v>
      </c>
      <c r="V296" s="79">
        <f t="shared" si="184"/>
        <v>2.5453818099999999</v>
      </c>
      <c r="W296" s="79">
        <f t="shared" si="185"/>
        <v>0</v>
      </c>
      <c r="X296" s="157" t="str">
        <f t="shared" si="188"/>
        <v>A+J=</v>
      </c>
      <c r="Y296" s="81">
        <f t="shared" si="189"/>
        <v>44854</v>
      </c>
      <c r="Z296" s="4"/>
      <c r="AA296" s="12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78">
        <f t="shared" si="186"/>
        <v>44835</v>
      </c>
      <c r="B297" s="79">
        <f t="shared" si="180"/>
        <v>1011.09619195</v>
      </c>
      <c r="C297" s="79">
        <f t="shared" si="169"/>
        <v>1009.63032103</v>
      </c>
      <c r="D297" s="77">
        <f t="shared" si="170"/>
        <v>6411.95</v>
      </c>
      <c r="E297" s="54">
        <f>IF(K297=1,VLOOKUP(A296,[1]Plan1!$JH$192:$JI$400,2),E296)</f>
        <v>6388.87</v>
      </c>
      <c r="F297" s="56">
        <f t="shared" si="171"/>
        <v>44794</v>
      </c>
      <c r="G297" s="80">
        <f t="shared" si="172"/>
        <v>-3.599529004437052E-3</v>
      </c>
      <c r="H297" s="81">
        <f>IF(DAY(A297)=H$11,VLOOKUP(A297,AF$120:AK$452,4),H296)</f>
        <v>44854</v>
      </c>
      <c r="I297" s="81">
        <f t="shared" si="173"/>
        <v>44854</v>
      </c>
      <c r="J297" s="55">
        <f t="shared" si="168"/>
        <v>30</v>
      </c>
      <c r="K297" s="55">
        <f t="shared" si="174"/>
        <v>11</v>
      </c>
      <c r="L297" s="79">
        <f t="shared" si="175"/>
        <v>0.99867866000000005</v>
      </c>
      <c r="M297" s="82">
        <v>1</v>
      </c>
      <c r="N297" s="82">
        <f t="shared" si="176"/>
        <v>1</v>
      </c>
      <c r="O297" s="79">
        <f t="shared" si="177"/>
        <v>0.99867866000000005</v>
      </c>
      <c r="P297" s="79">
        <f t="shared" si="178"/>
        <v>1008.2962561000001</v>
      </c>
      <c r="Q297" s="83">
        <f t="shared" si="181"/>
        <v>0</v>
      </c>
      <c r="R297" s="85">
        <f t="shared" si="182"/>
        <v>0</v>
      </c>
      <c r="S297" s="79">
        <f t="shared" si="179"/>
        <v>0</v>
      </c>
      <c r="T297" s="85">
        <f t="shared" si="187"/>
        <v>9.5000000000000001E-2</v>
      </c>
      <c r="U297" s="82">
        <f t="shared" si="183"/>
        <v>1.002776898</v>
      </c>
      <c r="V297" s="79">
        <f t="shared" si="184"/>
        <v>2.7999358499999998</v>
      </c>
      <c r="W297" s="79">
        <f t="shared" si="185"/>
        <v>0</v>
      </c>
      <c r="X297" s="157" t="str">
        <f t="shared" si="188"/>
        <v>A+J=</v>
      </c>
      <c r="Y297" s="81">
        <f t="shared" si="189"/>
        <v>44854</v>
      </c>
      <c r="Z297" s="4"/>
      <c r="AA297" s="12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78">
        <f t="shared" si="186"/>
        <v>44836</v>
      </c>
      <c r="B298" s="79">
        <f t="shared" si="180"/>
        <v>1011.2295643900001</v>
      </c>
      <c r="C298" s="79">
        <f t="shared" si="169"/>
        <v>1009.63032103</v>
      </c>
      <c r="D298" s="77">
        <f t="shared" si="170"/>
        <v>6411.95</v>
      </c>
      <c r="E298" s="54">
        <f>IF(K298=1,VLOOKUP(A297,[1]Plan1!$JH$192:$JI$400,2),E297)</f>
        <v>6388.87</v>
      </c>
      <c r="F298" s="56">
        <f t="shared" si="171"/>
        <v>44794</v>
      </c>
      <c r="G298" s="80">
        <f t="shared" si="172"/>
        <v>-3.599529004437052E-3</v>
      </c>
      <c r="H298" s="81">
        <f>IF(DAY(A298)=H$11,VLOOKUP(A298,AF$120:AK$452,4),H297)</f>
        <v>44854</v>
      </c>
      <c r="I298" s="81">
        <f t="shared" si="173"/>
        <v>44854</v>
      </c>
      <c r="J298" s="55">
        <f t="shared" si="168"/>
        <v>30</v>
      </c>
      <c r="K298" s="55">
        <f t="shared" si="174"/>
        <v>12</v>
      </c>
      <c r="L298" s="79">
        <f t="shared" si="175"/>
        <v>0.99855863</v>
      </c>
      <c r="M298" s="82">
        <v>1</v>
      </c>
      <c r="N298" s="82">
        <f t="shared" si="176"/>
        <v>1</v>
      </c>
      <c r="O298" s="79">
        <f t="shared" si="177"/>
        <v>0.99855863</v>
      </c>
      <c r="P298" s="79">
        <f t="shared" si="178"/>
        <v>1008.17507017</v>
      </c>
      <c r="Q298" s="83">
        <f t="shared" si="181"/>
        <v>0</v>
      </c>
      <c r="R298" s="85">
        <f t="shared" si="182"/>
        <v>0</v>
      </c>
      <c r="S298" s="79">
        <f t="shared" si="179"/>
        <v>0</v>
      </c>
      <c r="T298" s="85">
        <f t="shared" si="187"/>
        <v>9.5000000000000001E-2</v>
      </c>
      <c r="U298" s="82">
        <f t="shared" si="183"/>
        <v>1.0030297260000001</v>
      </c>
      <c r="V298" s="79">
        <f t="shared" si="184"/>
        <v>3.05449422</v>
      </c>
      <c r="W298" s="79">
        <f t="shared" si="185"/>
        <v>0</v>
      </c>
      <c r="X298" s="157" t="str">
        <f t="shared" si="188"/>
        <v>A+J=</v>
      </c>
      <c r="Y298" s="81">
        <f t="shared" si="189"/>
        <v>44854</v>
      </c>
      <c r="Z298" s="4"/>
      <c r="AA298" s="12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78">
        <f t="shared" si="186"/>
        <v>44837</v>
      </c>
      <c r="B299" s="79">
        <f t="shared" si="180"/>
        <v>1011.3629491900001</v>
      </c>
      <c r="C299" s="79">
        <f t="shared" si="169"/>
        <v>1009.63032103</v>
      </c>
      <c r="D299" s="77">
        <f t="shared" si="170"/>
        <v>6411.95</v>
      </c>
      <c r="E299" s="54">
        <f>IF(K299=1,VLOOKUP(A298,[1]Plan1!$JH$192:$JI$400,2),E298)</f>
        <v>6388.87</v>
      </c>
      <c r="F299" s="56">
        <f t="shared" si="171"/>
        <v>44794</v>
      </c>
      <c r="G299" s="80">
        <f t="shared" si="172"/>
        <v>-3.599529004437052E-3</v>
      </c>
      <c r="H299" s="81">
        <f>IF(DAY(A299)=H$11,VLOOKUP(A299,AF$120:AK$452,4),H298)</f>
        <v>44854</v>
      </c>
      <c r="I299" s="81">
        <f t="shared" si="173"/>
        <v>44854</v>
      </c>
      <c r="J299" s="55">
        <f t="shared" si="168"/>
        <v>30</v>
      </c>
      <c r="K299" s="55">
        <f t="shared" si="174"/>
        <v>13</v>
      </c>
      <c r="L299" s="79">
        <f t="shared" si="175"/>
        <v>0.99843861</v>
      </c>
      <c r="M299" s="82">
        <v>1</v>
      </c>
      <c r="N299" s="82">
        <f t="shared" si="176"/>
        <v>1</v>
      </c>
      <c r="O299" s="79">
        <f t="shared" si="177"/>
        <v>0.99843861</v>
      </c>
      <c r="P299" s="79">
        <f t="shared" si="178"/>
        <v>1008.0538943400001</v>
      </c>
      <c r="Q299" s="83">
        <f t="shared" si="181"/>
        <v>0</v>
      </c>
      <c r="R299" s="85">
        <f t="shared" si="182"/>
        <v>0</v>
      </c>
      <c r="S299" s="79">
        <f t="shared" si="179"/>
        <v>0</v>
      </c>
      <c r="T299" s="85">
        <f t="shared" si="187"/>
        <v>9.5000000000000001E-2</v>
      </c>
      <c r="U299" s="82">
        <f t="shared" si="183"/>
        <v>1.003282617</v>
      </c>
      <c r="V299" s="79">
        <f t="shared" si="184"/>
        <v>3.3090548499999999</v>
      </c>
      <c r="W299" s="79">
        <f t="shared" si="185"/>
        <v>0</v>
      </c>
      <c r="X299" s="157" t="str">
        <f t="shared" si="188"/>
        <v>A+J=</v>
      </c>
      <c r="Y299" s="81">
        <f t="shared" si="189"/>
        <v>44854</v>
      </c>
      <c r="Z299" s="4"/>
      <c r="AA299" s="12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78">
        <f t="shared" si="186"/>
        <v>44838</v>
      </c>
      <c r="B300" s="79">
        <f t="shared" si="180"/>
        <v>1011.49634733</v>
      </c>
      <c r="C300" s="79">
        <f t="shared" si="169"/>
        <v>1009.63032103</v>
      </c>
      <c r="D300" s="77">
        <f t="shared" si="170"/>
        <v>6411.95</v>
      </c>
      <c r="E300" s="54">
        <f>IF(K300=1,VLOOKUP(A299,[1]Plan1!$JH$192:$JI$400,2),E299)</f>
        <v>6388.87</v>
      </c>
      <c r="F300" s="56">
        <f t="shared" si="171"/>
        <v>44794</v>
      </c>
      <c r="G300" s="80">
        <f t="shared" si="172"/>
        <v>-3.599529004437052E-3</v>
      </c>
      <c r="H300" s="81">
        <f>IF(DAY(A300)=H$11,VLOOKUP(A300,AF$120:AK$452,4),H299)</f>
        <v>44854</v>
      </c>
      <c r="I300" s="81">
        <f t="shared" si="173"/>
        <v>44854</v>
      </c>
      <c r="J300" s="55">
        <f t="shared" ref="J300:J363" si="190">IF(A299=I299,VLOOKUP(A299,$AF$120:$AJ$300,5),J299)</f>
        <v>30</v>
      </c>
      <c r="K300" s="55">
        <f t="shared" si="174"/>
        <v>14</v>
      </c>
      <c r="L300" s="79">
        <f t="shared" si="175"/>
        <v>0.99831859999999994</v>
      </c>
      <c r="M300" s="82">
        <v>1</v>
      </c>
      <c r="N300" s="82">
        <f t="shared" si="176"/>
        <v>1</v>
      </c>
      <c r="O300" s="79">
        <f t="shared" si="177"/>
        <v>0.99831859999999994</v>
      </c>
      <c r="P300" s="79">
        <f t="shared" si="178"/>
        <v>1007.9327286</v>
      </c>
      <c r="Q300" s="83">
        <f t="shared" si="181"/>
        <v>0</v>
      </c>
      <c r="R300" s="85">
        <f t="shared" si="182"/>
        <v>0</v>
      </c>
      <c r="S300" s="79">
        <f t="shared" si="179"/>
        <v>0</v>
      </c>
      <c r="T300" s="85">
        <f t="shared" si="187"/>
        <v>9.5000000000000001E-2</v>
      </c>
      <c r="U300" s="82">
        <f t="shared" si="183"/>
        <v>1.0035355720000001</v>
      </c>
      <c r="V300" s="79">
        <f t="shared" si="184"/>
        <v>3.56361873</v>
      </c>
      <c r="W300" s="79">
        <f t="shared" si="185"/>
        <v>0</v>
      </c>
      <c r="X300" s="157" t="str">
        <f t="shared" si="188"/>
        <v>A+J=</v>
      </c>
      <c r="Y300" s="81">
        <f t="shared" si="189"/>
        <v>44854</v>
      </c>
      <c r="Z300" s="4"/>
      <c r="AA300" s="12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78">
        <f t="shared" si="186"/>
        <v>44839</v>
      </c>
      <c r="B301" s="79">
        <f t="shared" si="180"/>
        <v>1011.62976794</v>
      </c>
      <c r="C301" s="79">
        <f t="shared" ref="C301:C364" si="191">IF(Q300&gt;0,(P300-S300),C300)</f>
        <v>1009.63032103</v>
      </c>
      <c r="D301" s="77">
        <f t="shared" ref="D301:D364" si="192">IF(E301=E300,D300,E300)</f>
        <v>6411.95</v>
      </c>
      <c r="E301" s="54">
        <f>IF(K301=1,VLOOKUP(A300,[1]Plan1!$JH$192:$JI$400,2),E300)</f>
        <v>6388.87</v>
      </c>
      <c r="F301" s="56">
        <f t="shared" ref="F301:F364" si="193">IF(D301=D300,F300,EDATE(A301,-1))</f>
        <v>44794</v>
      </c>
      <c r="G301" s="80">
        <f t="shared" ref="G301:G364" si="194">(E301/D301)-1</f>
        <v>-3.599529004437052E-3</v>
      </c>
      <c r="H301" s="81">
        <f>IF(DAY(A301)=H$11,VLOOKUP(A301,AF$120:AK$452,4),H300)</f>
        <v>44854</v>
      </c>
      <c r="I301" s="81">
        <f t="shared" ref="I301:I364" si="195">IF(A301&gt;I300,H301,I300)</f>
        <v>44854</v>
      </c>
      <c r="J301" s="55">
        <f t="shared" si="190"/>
        <v>30</v>
      </c>
      <c r="K301" s="55">
        <f t="shared" ref="K301:K364" si="196">IF(A300=I300,1,K300+1)</f>
        <v>15</v>
      </c>
      <c r="L301" s="79">
        <f t="shared" ref="L301:L364" si="197">TRUNC((E301/D301)^TRUNC((K301/J301),9),8)</f>
        <v>0.99819860999999999</v>
      </c>
      <c r="M301" s="82">
        <v>1</v>
      </c>
      <c r="N301" s="82">
        <f t="shared" ref="N301:N364" si="198">IF(I301&gt;I300,N300*M301,N300)</f>
        <v>1</v>
      </c>
      <c r="O301" s="79">
        <f t="shared" ref="O301:O364" si="199">TRUNC(TRUNC((L301*N301),15),8)</f>
        <v>0.99819860999999999</v>
      </c>
      <c r="P301" s="79">
        <f t="shared" ref="P301:P364" si="200">TRUNC(C301*O301,8)</f>
        <v>1007.81158306</v>
      </c>
      <c r="Q301" s="83">
        <f t="shared" si="181"/>
        <v>0</v>
      </c>
      <c r="R301" s="85">
        <f t="shared" si="182"/>
        <v>0</v>
      </c>
      <c r="S301" s="79">
        <f t="shared" ref="S301:S364" si="201">IF(R301&gt;0,TRUNC(R301*P301,8),0)</f>
        <v>0</v>
      </c>
      <c r="T301" s="85">
        <f t="shared" si="187"/>
        <v>9.5000000000000001E-2</v>
      </c>
      <c r="U301" s="82">
        <f t="shared" si="183"/>
        <v>1.0037885900000001</v>
      </c>
      <c r="V301" s="79">
        <f t="shared" si="184"/>
        <v>3.81818488</v>
      </c>
      <c r="W301" s="79">
        <f t="shared" si="185"/>
        <v>0</v>
      </c>
      <c r="X301" s="157" t="str">
        <f t="shared" si="188"/>
        <v>A+J=</v>
      </c>
      <c r="Y301" s="81">
        <f t="shared" si="189"/>
        <v>44854</v>
      </c>
      <c r="Z301" s="4"/>
      <c r="AA301" s="12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78">
        <f t="shared" si="186"/>
        <v>44840</v>
      </c>
      <c r="B302" s="79">
        <f t="shared" si="180"/>
        <v>1011.76320289</v>
      </c>
      <c r="C302" s="79">
        <f t="shared" si="191"/>
        <v>1009.63032103</v>
      </c>
      <c r="D302" s="77">
        <f t="shared" si="192"/>
        <v>6411.95</v>
      </c>
      <c r="E302" s="54">
        <f>IF(K302=1,VLOOKUP(A301,[1]Plan1!$JH$192:$JI$400,2),E301)</f>
        <v>6388.87</v>
      </c>
      <c r="F302" s="56">
        <f t="shared" si="193"/>
        <v>44794</v>
      </c>
      <c r="G302" s="80">
        <f t="shared" si="194"/>
        <v>-3.599529004437052E-3</v>
      </c>
      <c r="H302" s="81">
        <f>IF(DAY(A302)=H$11,VLOOKUP(A302,AF$120:AK$452,4),H301)</f>
        <v>44854</v>
      </c>
      <c r="I302" s="81">
        <f t="shared" si="195"/>
        <v>44854</v>
      </c>
      <c r="J302" s="55">
        <f t="shared" si="190"/>
        <v>30</v>
      </c>
      <c r="K302" s="55">
        <f t="shared" si="196"/>
        <v>16</v>
      </c>
      <c r="L302" s="79">
        <f t="shared" si="197"/>
        <v>0.99807862999999997</v>
      </c>
      <c r="M302" s="82">
        <v>1</v>
      </c>
      <c r="N302" s="82">
        <f t="shared" si="198"/>
        <v>1</v>
      </c>
      <c r="O302" s="79">
        <f t="shared" si="199"/>
        <v>0.99807862999999997</v>
      </c>
      <c r="P302" s="79">
        <f t="shared" si="200"/>
        <v>1007.69044762</v>
      </c>
      <c r="Q302" s="83">
        <f t="shared" si="181"/>
        <v>0</v>
      </c>
      <c r="R302" s="85">
        <f t="shared" si="182"/>
        <v>0</v>
      </c>
      <c r="S302" s="79">
        <f t="shared" si="201"/>
        <v>0</v>
      </c>
      <c r="T302" s="85">
        <f t="shared" si="187"/>
        <v>9.5000000000000001E-2</v>
      </c>
      <c r="U302" s="82">
        <f t="shared" si="183"/>
        <v>1.0040416729999999</v>
      </c>
      <c r="V302" s="79">
        <f t="shared" si="184"/>
        <v>4.07275527</v>
      </c>
      <c r="W302" s="79">
        <f t="shared" si="185"/>
        <v>0</v>
      </c>
      <c r="X302" s="157" t="str">
        <f t="shared" si="188"/>
        <v>A+J=</v>
      </c>
      <c r="Y302" s="81">
        <f t="shared" si="189"/>
        <v>44854</v>
      </c>
      <c r="Z302" s="4"/>
      <c r="AA302" s="12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78">
        <f t="shared" si="186"/>
        <v>44841</v>
      </c>
      <c r="B303" s="79">
        <f t="shared" si="180"/>
        <v>1011.89666027</v>
      </c>
      <c r="C303" s="79">
        <f t="shared" si="191"/>
        <v>1009.63032103</v>
      </c>
      <c r="D303" s="77">
        <f t="shared" si="192"/>
        <v>6411.95</v>
      </c>
      <c r="E303" s="54">
        <f>IF(K303=1,VLOOKUP(A302,[1]Plan1!$JH$192:$JI$400,2),E302)</f>
        <v>6388.87</v>
      </c>
      <c r="F303" s="56">
        <f t="shared" si="193"/>
        <v>44794</v>
      </c>
      <c r="G303" s="80">
        <f t="shared" si="194"/>
        <v>-3.599529004437052E-3</v>
      </c>
      <c r="H303" s="81">
        <f>IF(DAY(A303)=H$11,VLOOKUP(A303,AF$120:AK$452,4),H302)</f>
        <v>44854</v>
      </c>
      <c r="I303" s="81">
        <f t="shared" si="195"/>
        <v>44854</v>
      </c>
      <c r="J303" s="55">
        <f t="shared" si="190"/>
        <v>30</v>
      </c>
      <c r="K303" s="55">
        <f t="shared" si="196"/>
        <v>17</v>
      </c>
      <c r="L303" s="79">
        <f t="shared" si="197"/>
        <v>0.99795867000000005</v>
      </c>
      <c r="M303" s="82">
        <v>1</v>
      </c>
      <c r="N303" s="82">
        <f t="shared" si="198"/>
        <v>1</v>
      </c>
      <c r="O303" s="79">
        <f t="shared" si="199"/>
        <v>0.99795867000000005</v>
      </c>
      <c r="P303" s="79">
        <f t="shared" si="200"/>
        <v>1007.56933236</v>
      </c>
      <c r="Q303" s="83">
        <f t="shared" si="181"/>
        <v>0</v>
      </c>
      <c r="R303" s="85">
        <f t="shared" si="182"/>
        <v>0</v>
      </c>
      <c r="S303" s="79">
        <f t="shared" si="201"/>
        <v>0</v>
      </c>
      <c r="T303" s="85">
        <f t="shared" si="187"/>
        <v>9.5000000000000001E-2</v>
      </c>
      <c r="U303" s="82">
        <f t="shared" si="183"/>
        <v>1.0042948190000001</v>
      </c>
      <c r="V303" s="79">
        <f t="shared" si="184"/>
        <v>4.3273279100000002</v>
      </c>
      <c r="W303" s="79">
        <f t="shared" si="185"/>
        <v>0</v>
      </c>
      <c r="X303" s="157" t="str">
        <f t="shared" si="188"/>
        <v>A+J=</v>
      </c>
      <c r="Y303" s="81">
        <f t="shared" si="189"/>
        <v>44854</v>
      </c>
      <c r="Z303" s="4"/>
      <c r="AA303" s="12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78">
        <f t="shared" si="186"/>
        <v>44842</v>
      </c>
      <c r="B304" s="79">
        <f t="shared" si="180"/>
        <v>1012.0301309500001</v>
      </c>
      <c r="C304" s="79">
        <f t="shared" si="191"/>
        <v>1009.63032103</v>
      </c>
      <c r="D304" s="77">
        <f t="shared" si="192"/>
        <v>6411.95</v>
      </c>
      <c r="E304" s="54">
        <f>IF(K304=1,VLOOKUP(A303,[1]Plan1!$JH$192:$JI$400,2),E303)</f>
        <v>6388.87</v>
      </c>
      <c r="F304" s="56">
        <f t="shared" si="193"/>
        <v>44794</v>
      </c>
      <c r="G304" s="80">
        <f t="shared" si="194"/>
        <v>-3.599529004437052E-3</v>
      </c>
      <c r="H304" s="81">
        <f>IF(DAY(A304)=H$11,VLOOKUP(A304,AF$120:AK$452,4),H303)</f>
        <v>44854</v>
      </c>
      <c r="I304" s="81">
        <f t="shared" si="195"/>
        <v>44854</v>
      </c>
      <c r="J304" s="55">
        <f t="shared" si="190"/>
        <v>30</v>
      </c>
      <c r="K304" s="55">
        <f t="shared" si="196"/>
        <v>18</v>
      </c>
      <c r="L304" s="79">
        <f t="shared" si="197"/>
        <v>0.99783871999999996</v>
      </c>
      <c r="M304" s="82">
        <v>1</v>
      </c>
      <c r="N304" s="82">
        <f t="shared" si="198"/>
        <v>1</v>
      </c>
      <c r="O304" s="79">
        <f t="shared" si="199"/>
        <v>0.99783871999999996</v>
      </c>
      <c r="P304" s="79">
        <f t="shared" si="200"/>
        <v>1007.4482272</v>
      </c>
      <c r="Q304" s="83">
        <f t="shared" si="181"/>
        <v>0</v>
      </c>
      <c r="R304" s="85">
        <f t="shared" si="182"/>
        <v>0</v>
      </c>
      <c r="S304" s="79">
        <f t="shared" si="201"/>
        <v>0</v>
      </c>
      <c r="T304" s="85">
        <f t="shared" si="187"/>
        <v>9.5000000000000001E-2</v>
      </c>
      <c r="U304" s="82">
        <f t="shared" si="183"/>
        <v>1.004548029</v>
      </c>
      <c r="V304" s="79">
        <f t="shared" si="184"/>
        <v>4.5819037500000004</v>
      </c>
      <c r="W304" s="79">
        <f t="shared" si="185"/>
        <v>0</v>
      </c>
      <c r="X304" s="157" t="str">
        <f t="shared" si="188"/>
        <v>A+J=</v>
      </c>
      <c r="Y304" s="81">
        <f t="shared" si="189"/>
        <v>44854</v>
      </c>
      <c r="Z304" s="4"/>
      <c r="AA304" s="12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78">
        <f t="shared" si="186"/>
        <v>44843</v>
      </c>
      <c r="B305" s="79">
        <f t="shared" si="180"/>
        <v>1012.16362507</v>
      </c>
      <c r="C305" s="79">
        <f t="shared" si="191"/>
        <v>1009.63032103</v>
      </c>
      <c r="D305" s="77">
        <f t="shared" si="192"/>
        <v>6411.95</v>
      </c>
      <c r="E305" s="54">
        <f>IF(K305=1,VLOOKUP(A304,[1]Plan1!$JH$192:$JI$400,2),E304)</f>
        <v>6388.87</v>
      </c>
      <c r="F305" s="56">
        <f t="shared" si="193"/>
        <v>44794</v>
      </c>
      <c r="G305" s="80">
        <f t="shared" si="194"/>
        <v>-3.599529004437052E-3</v>
      </c>
      <c r="H305" s="81">
        <f>IF(DAY(A305)=H$11,VLOOKUP(A305,AF$120:AK$452,4),H304)</f>
        <v>44854</v>
      </c>
      <c r="I305" s="81">
        <f t="shared" si="195"/>
        <v>44854</v>
      </c>
      <c r="J305" s="55">
        <f t="shared" si="190"/>
        <v>30</v>
      </c>
      <c r="K305" s="55">
        <f t="shared" si="196"/>
        <v>19</v>
      </c>
      <c r="L305" s="79">
        <f t="shared" si="197"/>
        <v>0.99771878999999997</v>
      </c>
      <c r="M305" s="82">
        <v>1</v>
      </c>
      <c r="N305" s="82">
        <f t="shared" si="198"/>
        <v>1</v>
      </c>
      <c r="O305" s="79">
        <f t="shared" si="199"/>
        <v>0.99771878999999997</v>
      </c>
      <c r="P305" s="79">
        <f t="shared" si="200"/>
        <v>1007.3271422399999</v>
      </c>
      <c r="Q305" s="83">
        <f t="shared" si="181"/>
        <v>0</v>
      </c>
      <c r="R305" s="85">
        <f t="shared" si="182"/>
        <v>0</v>
      </c>
      <c r="S305" s="79">
        <f t="shared" si="201"/>
        <v>0</v>
      </c>
      <c r="T305" s="85">
        <f t="shared" si="187"/>
        <v>9.5000000000000001E-2</v>
      </c>
      <c r="U305" s="82">
        <f t="shared" si="183"/>
        <v>1.004801303</v>
      </c>
      <c r="V305" s="79">
        <f t="shared" si="184"/>
        <v>4.8364828299999996</v>
      </c>
      <c r="W305" s="79">
        <f t="shared" si="185"/>
        <v>0</v>
      </c>
      <c r="X305" s="157" t="str">
        <f t="shared" si="188"/>
        <v>A+J=</v>
      </c>
      <c r="Y305" s="81">
        <f t="shared" si="189"/>
        <v>44854</v>
      </c>
      <c r="Z305" s="4"/>
      <c r="AA305" s="12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78">
        <f t="shared" si="186"/>
        <v>44844</v>
      </c>
      <c r="B306" s="79">
        <f t="shared" si="180"/>
        <v>1012.29713245</v>
      </c>
      <c r="C306" s="79">
        <f t="shared" si="191"/>
        <v>1009.63032103</v>
      </c>
      <c r="D306" s="77">
        <f t="shared" si="192"/>
        <v>6411.95</v>
      </c>
      <c r="E306" s="54">
        <f>IF(K306=1,VLOOKUP(A305,[1]Plan1!$JH$192:$JI$400,2),E305)</f>
        <v>6388.87</v>
      </c>
      <c r="F306" s="56">
        <f t="shared" si="193"/>
        <v>44794</v>
      </c>
      <c r="G306" s="80">
        <f t="shared" si="194"/>
        <v>-3.599529004437052E-3</v>
      </c>
      <c r="H306" s="81">
        <f>IF(DAY(A306)=H$11,VLOOKUP(A306,AF$120:AK$452,4),H305)</f>
        <v>44854</v>
      </c>
      <c r="I306" s="81">
        <f t="shared" si="195"/>
        <v>44854</v>
      </c>
      <c r="J306" s="55">
        <f t="shared" si="190"/>
        <v>30</v>
      </c>
      <c r="K306" s="55">
        <f t="shared" si="196"/>
        <v>20</v>
      </c>
      <c r="L306" s="79">
        <f t="shared" si="197"/>
        <v>0.99759887000000003</v>
      </c>
      <c r="M306" s="82">
        <v>1</v>
      </c>
      <c r="N306" s="82">
        <f t="shared" si="198"/>
        <v>1</v>
      </c>
      <c r="O306" s="79">
        <f t="shared" si="199"/>
        <v>0.99759887000000003</v>
      </c>
      <c r="P306" s="79">
        <f t="shared" si="200"/>
        <v>1007.20606737</v>
      </c>
      <c r="Q306" s="83">
        <f t="shared" si="181"/>
        <v>0</v>
      </c>
      <c r="R306" s="85">
        <f t="shared" si="182"/>
        <v>0</v>
      </c>
      <c r="S306" s="79">
        <f t="shared" si="201"/>
        <v>0</v>
      </c>
      <c r="T306" s="85">
        <f t="shared" si="187"/>
        <v>9.5000000000000001E-2</v>
      </c>
      <c r="U306" s="82">
        <f t="shared" si="183"/>
        <v>1.0050546410000001</v>
      </c>
      <c r="V306" s="79">
        <f t="shared" si="184"/>
        <v>5.0910650799999999</v>
      </c>
      <c r="W306" s="79">
        <f t="shared" si="185"/>
        <v>0</v>
      </c>
      <c r="X306" s="157" t="str">
        <f t="shared" si="188"/>
        <v>A+J=</v>
      </c>
      <c r="Y306" s="81">
        <f t="shared" si="189"/>
        <v>44854</v>
      </c>
      <c r="Z306" s="4"/>
      <c r="AA306" s="12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78">
        <f t="shared" si="186"/>
        <v>44845</v>
      </c>
      <c r="B307" s="79">
        <f t="shared" si="180"/>
        <v>1012.4306530900001</v>
      </c>
      <c r="C307" s="79">
        <f t="shared" si="191"/>
        <v>1009.63032103</v>
      </c>
      <c r="D307" s="77">
        <f t="shared" si="192"/>
        <v>6411.95</v>
      </c>
      <c r="E307" s="54">
        <f>IF(K307=1,VLOOKUP(A306,[1]Plan1!$JH$192:$JI$400,2),E306)</f>
        <v>6388.87</v>
      </c>
      <c r="F307" s="56">
        <f t="shared" si="193"/>
        <v>44794</v>
      </c>
      <c r="G307" s="80">
        <f t="shared" si="194"/>
        <v>-3.599529004437052E-3</v>
      </c>
      <c r="H307" s="81">
        <f>IF(DAY(A307)=H$11,VLOOKUP(A307,AF$120:AK$452,4),H306)</f>
        <v>44854</v>
      </c>
      <c r="I307" s="81">
        <f t="shared" si="195"/>
        <v>44854</v>
      </c>
      <c r="J307" s="55">
        <f t="shared" si="190"/>
        <v>30</v>
      </c>
      <c r="K307" s="55">
        <f t="shared" si="196"/>
        <v>21</v>
      </c>
      <c r="L307" s="79">
        <f t="shared" si="197"/>
        <v>0.99747896000000003</v>
      </c>
      <c r="M307" s="82">
        <v>1</v>
      </c>
      <c r="N307" s="82">
        <f t="shared" si="198"/>
        <v>1</v>
      </c>
      <c r="O307" s="79">
        <f t="shared" si="199"/>
        <v>0.99747896000000003</v>
      </c>
      <c r="P307" s="79">
        <f t="shared" si="200"/>
        <v>1007.0850026000001</v>
      </c>
      <c r="Q307" s="83">
        <f t="shared" si="181"/>
        <v>0</v>
      </c>
      <c r="R307" s="85">
        <f t="shared" si="182"/>
        <v>0</v>
      </c>
      <c r="S307" s="79">
        <f t="shared" si="201"/>
        <v>0</v>
      </c>
      <c r="T307" s="85">
        <f t="shared" si="187"/>
        <v>9.5000000000000001E-2</v>
      </c>
      <c r="U307" s="82">
        <f t="shared" si="183"/>
        <v>1.0053080430000001</v>
      </c>
      <c r="V307" s="79">
        <f t="shared" si="184"/>
        <v>5.3456504899999997</v>
      </c>
      <c r="W307" s="79">
        <f t="shared" si="185"/>
        <v>0</v>
      </c>
      <c r="X307" s="157" t="str">
        <f t="shared" si="188"/>
        <v>A+J=</v>
      </c>
      <c r="Y307" s="81">
        <f t="shared" si="189"/>
        <v>44854</v>
      </c>
      <c r="Z307" s="4"/>
      <c r="AA307" s="12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78">
        <f t="shared" si="186"/>
        <v>44846</v>
      </c>
      <c r="B308" s="79">
        <f t="shared" si="180"/>
        <v>1012.5641961199999</v>
      </c>
      <c r="C308" s="79">
        <f t="shared" si="191"/>
        <v>1009.63032103</v>
      </c>
      <c r="D308" s="77">
        <f t="shared" si="192"/>
        <v>6411.95</v>
      </c>
      <c r="E308" s="54">
        <f>IF(K308=1,VLOOKUP(A307,[1]Plan1!$JH$192:$JI$400,2),E307)</f>
        <v>6388.87</v>
      </c>
      <c r="F308" s="56">
        <f t="shared" si="193"/>
        <v>44794</v>
      </c>
      <c r="G308" s="80">
        <f t="shared" si="194"/>
        <v>-3.599529004437052E-3</v>
      </c>
      <c r="H308" s="81">
        <f>IF(DAY(A308)=H$11,VLOOKUP(A308,AF$120:AK$452,4),H307)</f>
        <v>44854</v>
      </c>
      <c r="I308" s="81">
        <f t="shared" si="195"/>
        <v>44854</v>
      </c>
      <c r="J308" s="55">
        <f t="shared" si="190"/>
        <v>30</v>
      </c>
      <c r="K308" s="55">
        <f t="shared" si="196"/>
        <v>22</v>
      </c>
      <c r="L308" s="79">
        <f t="shared" si="197"/>
        <v>0.99735907000000001</v>
      </c>
      <c r="M308" s="82">
        <v>1</v>
      </c>
      <c r="N308" s="82">
        <f t="shared" si="198"/>
        <v>1</v>
      </c>
      <c r="O308" s="79">
        <f t="shared" si="199"/>
        <v>0.99735907000000001</v>
      </c>
      <c r="P308" s="79">
        <f t="shared" si="200"/>
        <v>1006.96395802</v>
      </c>
      <c r="Q308" s="83">
        <f t="shared" si="181"/>
        <v>0</v>
      </c>
      <c r="R308" s="85">
        <f t="shared" si="182"/>
        <v>0</v>
      </c>
      <c r="S308" s="79">
        <f t="shared" si="201"/>
        <v>0</v>
      </c>
      <c r="T308" s="85">
        <f t="shared" si="187"/>
        <v>9.5000000000000001E-2</v>
      </c>
      <c r="U308" s="82">
        <f t="shared" si="183"/>
        <v>1.005561508</v>
      </c>
      <c r="V308" s="79">
        <f t="shared" si="184"/>
        <v>5.6002381000000003</v>
      </c>
      <c r="W308" s="79">
        <f t="shared" si="185"/>
        <v>0</v>
      </c>
      <c r="X308" s="157" t="str">
        <f t="shared" si="188"/>
        <v>A+J=</v>
      </c>
      <c r="Y308" s="81">
        <f t="shared" si="189"/>
        <v>44854</v>
      </c>
      <c r="Z308" s="4"/>
      <c r="AA308" s="12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78">
        <f t="shared" si="186"/>
        <v>44847</v>
      </c>
      <c r="B309" s="79">
        <f t="shared" si="180"/>
        <v>1012.69776354</v>
      </c>
      <c r="C309" s="79">
        <f t="shared" si="191"/>
        <v>1009.63032103</v>
      </c>
      <c r="D309" s="77">
        <f t="shared" si="192"/>
        <v>6411.95</v>
      </c>
      <c r="E309" s="54">
        <f>IF(K309=1,VLOOKUP(A308,[1]Plan1!$JH$192:$JI$400,2),E308)</f>
        <v>6388.87</v>
      </c>
      <c r="F309" s="56">
        <f t="shared" si="193"/>
        <v>44794</v>
      </c>
      <c r="G309" s="80">
        <f t="shared" si="194"/>
        <v>-3.599529004437052E-3</v>
      </c>
      <c r="H309" s="81">
        <f>IF(DAY(A309)=H$11,VLOOKUP(A309,AF$120:AK$452,4),H308)</f>
        <v>44854</v>
      </c>
      <c r="I309" s="81">
        <f t="shared" si="195"/>
        <v>44854</v>
      </c>
      <c r="J309" s="55">
        <f t="shared" si="190"/>
        <v>30</v>
      </c>
      <c r="K309" s="55">
        <f t="shared" si="196"/>
        <v>23</v>
      </c>
      <c r="L309" s="79">
        <f t="shared" si="197"/>
        <v>0.99723919999999999</v>
      </c>
      <c r="M309" s="82">
        <v>1</v>
      </c>
      <c r="N309" s="82">
        <f t="shared" si="198"/>
        <v>1</v>
      </c>
      <c r="O309" s="79">
        <f t="shared" si="199"/>
        <v>0.99723919999999999</v>
      </c>
      <c r="P309" s="79">
        <f t="shared" si="200"/>
        <v>1006.8429336299999</v>
      </c>
      <c r="Q309" s="83">
        <f t="shared" si="181"/>
        <v>0</v>
      </c>
      <c r="R309" s="85">
        <f t="shared" si="182"/>
        <v>0</v>
      </c>
      <c r="S309" s="79">
        <f t="shared" si="201"/>
        <v>0</v>
      </c>
      <c r="T309" s="85">
        <f t="shared" si="187"/>
        <v>9.5000000000000001E-2</v>
      </c>
      <c r="U309" s="82">
        <f t="shared" si="183"/>
        <v>1.0058150379999999</v>
      </c>
      <c r="V309" s="79">
        <f t="shared" si="184"/>
        <v>5.8548299100000003</v>
      </c>
      <c r="W309" s="79">
        <f t="shared" si="185"/>
        <v>0</v>
      </c>
      <c r="X309" s="157" t="str">
        <f t="shared" si="188"/>
        <v>A+J=</v>
      </c>
      <c r="Y309" s="81">
        <f t="shared" si="189"/>
        <v>44854</v>
      </c>
      <c r="Z309" s="4"/>
      <c r="AA309" s="12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78">
        <f t="shared" si="186"/>
        <v>44848</v>
      </c>
      <c r="B310" s="79">
        <f t="shared" si="180"/>
        <v>1012.83133303</v>
      </c>
      <c r="C310" s="79">
        <f t="shared" si="191"/>
        <v>1009.63032103</v>
      </c>
      <c r="D310" s="77">
        <f t="shared" si="192"/>
        <v>6411.95</v>
      </c>
      <c r="E310" s="54">
        <f>IF(K310=1,VLOOKUP(A309,[1]Plan1!$JH$192:$JI$400,2),E309)</f>
        <v>6388.87</v>
      </c>
      <c r="F310" s="56">
        <f t="shared" si="193"/>
        <v>44794</v>
      </c>
      <c r="G310" s="80">
        <f t="shared" si="194"/>
        <v>-3.599529004437052E-3</v>
      </c>
      <c r="H310" s="81">
        <f>IF(DAY(A310)=H$11,VLOOKUP(A310,AF$120:AK$452,4),H309)</f>
        <v>44854</v>
      </c>
      <c r="I310" s="81">
        <f t="shared" si="195"/>
        <v>44854</v>
      </c>
      <c r="J310" s="55">
        <f t="shared" si="190"/>
        <v>30</v>
      </c>
      <c r="K310" s="55">
        <f t="shared" si="196"/>
        <v>24</v>
      </c>
      <c r="L310" s="79">
        <f t="shared" si="197"/>
        <v>0.99711932999999997</v>
      </c>
      <c r="M310" s="82">
        <v>1</v>
      </c>
      <c r="N310" s="82">
        <f t="shared" si="198"/>
        <v>1</v>
      </c>
      <c r="O310" s="79">
        <f t="shared" si="199"/>
        <v>0.99711932999999997</v>
      </c>
      <c r="P310" s="79">
        <f t="shared" si="200"/>
        <v>1006.72190925</v>
      </c>
      <c r="Q310" s="83">
        <f t="shared" si="181"/>
        <v>0</v>
      </c>
      <c r="R310" s="85">
        <f t="shared" si="182"/>
        <v>0</v>
      </c>
      <c r="S310" s="79">
        <f t="shared" si="201"/>
        <v>0</v>
      </c>
      <c r="T310" s="85">
        <f t="shared" si="187"/>
        <v>9.5000000000000001E-2</v>
      </c>
      <c r="U310" s="82">
        <f t="shared" si="183"/>
        <v>1.006068631</v>
      </c>
      <c r="V310" s="79">
        <f t="shared" si="184"/>
        <v>6.1094237800000002</v>
      </c>
      <c r="W310" s="79">
        <f t="shared" si="185"/>
        <v>0</v>
      </c>
      <c r="X310" s="157" t="str">
        <f t="shared" si="188"/>
        <v>A+J=</v>
      </c>
      <c r="Y310" s="81">
        <f t="shared" si="189"/>
        <v>44854</v>
      </c>
      <c r="Z310" s="4"/>
      <c r="AA310" s="12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78">
        <f t="shared" si="186"/>
        <v>44849</v>
      </c>
      <c r="B311" s="79">
        <f t="shared" si="180"/>
        <v>1012.96493603</v>
      </c>
      <c r="C311" s="79">
        <f t="shared" si="191"/>
        <v>1009.63032103</v>
      </c>
      <c r="D311" s="77">
        <f t="shared" si="192"/>
        <v>6411.95</v>
      </c>
      <c r="E311" s="54">
        <f>IF(K311=1,VLOOKUP(A310,[1]Plan1!$JH$192:$JI$400,2),E310)</f>
        <v>6388.87</v>
      </c>
      <c r="F311" s="56">
        <f t="shared" si="193"/>
        <v>44794</v>
      </c>
      <c r="G311" s="80">
        <f t="shared" si="194"/>
        <v>-3.599529004437052E-3</v>
      </c>
      <c r="H311" s="81">
        <f>IF(DAY(A311)=H$11,VLOOKUP(A311,AF$120:AK$452,4),H310)</f>
        <v>44854</v>
      </c>
      <c r="I311" s="81">
        <f t="shared" si="195"/>
        <v>44854</v>
      </c>
      <c r="J311" s="55">
        <f t="shared" si="190"/>
        <v>30</v>
      </c>
      <c r="K311" s="55">
        <f t="shared" si="196"/>
        <v>25</v>
      </c>
      <c r="L311" s="79">
        <f t="shared" si="197"/>
        <v>0.99699948999999999</v>
      </c>
      <c r="M311" s="82">
        <v>1</v>
      </c>
      <c r="N311" s="82">
        <f t="shared" si="198"/>
        <v>1</v>
      </c>
      <c r="O311" s="79">
        <f t="shared" si="199"/>
        <v>0.99699948999999999</v>
      </c>
      <c r="P311" s="79">
        <f t="shared" si="200"/>
        <v>1006.60091515</v>
      </c>
      <c r="Q311" s="83">
        <f t="shared" si="181"/>
        <v>0</v>
      </c>
      <c r="R311" s="85">
        <f t="shared" si="182"/>
        <v>0</v>
      </c>
      <c r="S311" s="79">
        <f t="shared" si="201"/>
        <v>0</v>
      </c>
      <c r="T311" s="85">
        <f t="shared" si="187"/>
        <v>9.5000000000000001E-2</v>
      </c>
      <c r="U311" s="82">
        <f t="shared" si="183"/>
        <v>1.006322288</v>
      </c>
      <c r="V311" s="79">
        <f t="shared" si="184"/>
        <v>6.36402088</v>
      </c>
      <c r="W311" s="79">
        <f t="shared" si="185"/>
        <v>0</v>
      </c>
      <c r="X311" s="157" t="str">
        <f t="shared" si="188"/>
        <v>A+J=</v>
      </c>
      <c r="Y311" s="81">
        <f t="shared" si="189"/>
        <v>44854</v>
      </c>
      <c r="Z311" s="4"/>
      <c r="AA311" s="12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78">
        <f t="shared" si="186"/>
        <v>44850</v>
      </c>
      <c r="B312" s="79">
        <f t="shared" si="180"/>
        <v>1013.09854206</v>
      </c>
      <c r="C312" s="79">
        <f t="shared" si="191"/>
        <v>1009.63032103</v>
      </c>
      <c r="D312" s="77">
        <f t="shared" si="192"/>
        <v>6411.95</v>
      </c>
      <c r="E312" s="54">
        <f>IF(K312=1,VLOOKUP(A311,[1]Plan1!$JH$192:$JI$400,2),E311)</f>
        <v>6388.87</v>
      </c>
      <c r="F312" s="56">
        <f t="shared" si="193"/>
        <v>44794</v>
      </c>
      <c r="G312" s="80">
        <f t="shared" si="194"/>
        <v>-3.599529004437052E-3</v>
      </c>
      <c r="H312" s="81">
        <f>IF(DAY(A312)=H$11,VLOOKUP(A312,AF$120:AK$452,4),H311)</f>
        <v>44854</v>
      </c>
      <c r="I312" s="81">
        <f t="shared" si="195"/>
        <v>44854</v>
      </c>
      <c r="J312" s="55">
        <f t="shared" si="190"/>
        <v>30</v>
      </c>
      <c r="K312" s="55">
        <f t="shared" si="196"/>
        <v>26</v>
      </c>
      <c r="L312" s="79">
        <f t="shared" si="197"/>
        <v>0.99687965000000001</v>
      </c>
      <c r="M312" s="82">
        <v>1</v>
      </c>
      <c r="N312" s="82">
        <f t="shared" si="198"/>
        <v>1</v>
      </c>
      <c r="O312" s="79">
        <f t="shared" si="199"/>
        <v>0.99687965000000001</v>
      </c>
      <c r="P312" s="79">
        <f t="shared" si="200"/>
        <v>1006.47992105</v>
      </c>
      <c r="Q312" s="83">
        <f t="shared" si="181"/>
        <v>0</v>
      </c>
      <c r="R312" s="85">
        <f t="shared" si="182"/>
        <v>0</v>
      </c>
      <c r="S312" s="79">
        <f t="shared" si="201"/>
        <v>0</v>
      </c>
      <c r="T312" s="85">
        <f t="shared" si="187"/>
        <v>9.5000000000000001E-2</v>
      </c>
      <c r="U312" s="82">
        <f t="shared" si="183"/>
        <v>1.006576009</v>
      </c>
      <c r="V312" s="79">
        <f t="shared" si="184"/>
        <v>6.61862101</v>
      </c>
      <c r="W312" s="79">
        <f t="shared" si="185"/>
        <v>0</v>
      </c>
      <c r="X312" s="157" t="str">
        <f t="shared" si="188"/>
        <v>A+J=</v>
      </c>
      <c r="Y312" s="81">
        <f t="shared" si="189"/>
        <v>44854</v>
      </c>
      <c r="Z312" s="4"/>
      <c r="AA312" s="12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78">
        <f t="shared" si="186"/>
        <v>44851</v>
      </c>
      <c r="B313" s="79">
        <f t="shared" si="180"/>
        <v>1013.23218261</v>
      </c>
      <c r="C313" s="79">
        <f t="shared" si="191"/>
        <v>1009.63032103</v>
      </c>
      <c r="D313" s="77">
        <f t="shared" si="192"/>
        <v>6411.95</v>
      </c>
      <c r="E313" s="54">
        <f>IF(K313=1,VLOOKUP(A312,[1]Plan1!$JH$192:$JI$400,2),E312)</f>
        <v>6388.87</v>
      </c>
      <c r="F313" s="56">
        <f t="shared" si="193"/>
        <v>44794</v>
      </c>
      <c r="G313" s="80">
        <f t="shared" si="194"/>
        <v>-3.599529004437052E-3</v>
      </c>
      <c r="H313" s="81">
        <f>IF(DAY(A313)=H$11,VLOOKUP(A313,AF$120:AK$452,4),H312)</f>
        <v>44854</v>
      </c>
      <c r="I313" s="81">
        <f t="shared" si="195"/>
        <v>44854</v>
      </c>
      <c r="J313" s="55">
        <f t="shared" si="190"/>
        <v>30</v>
      </c>
      <c r="K313" s="55">
        <f t="shared" si="196"/>
        <v>27</v>
      </c>
      <c r="L313" s="79">
        <f t="shared" si="197"/>
        <v>0.99675983999999995</v>
      </c>
      <c r="M313" s="82">
        <v>1</v>
      </c>
      <c r="N313" s="82">
        <f t="shared" si="198"/>
        <v>1</v>
      </c>
      <c r="O313" s="79">
        <f t="shared" si="199"/>
        <v>0.99675983999999995</v>
      </c>
      <c r="P313" s="79">
        <f t="shared" si="200"/>
        <v>1006.35895724</v>
      </c>
      <c r="Q313" s="83">
        <f t="shared" si="181"/>
        <v>0</v>
      </c>
      <c r="R313" s="85">
        <f t="shared" si="182"/>
        <v>0</v>
      </c>
      <c r="S313" s="79">
        <f t="shared" si="201"/>
        <v>0</v>
      </c>
      <c r="T313" s="85">
        <f t="shared" si="187"/>
        <v>9.5000000000000001E-2</v>
      </c>
      <c r="U313" s="82">
        <f t="shared" si="183"/>
        <v>1.006829795</v>
      </c>
      <c r="V313" s="79">
        <f t="shared" si="184"/>
        <v>6.8732253700000001</v>
      </c>
      <c r="W313" s="79">
        <f t="shared" si="185"/>
        <v>0</v>
      </c>
      <c r="X313" s="157" t="str">
        <f t="shared" si="188"/>
        <v>A+J=</v>
      </c>
      <c r="Y313" s="81">
        <f t="shared" si="189"/>
        <v>44854</v>
      </c>
      <c r="Z313" s="4"/>
      <c r="AA313" s="12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78">
        <f t="shared" si="186"/>
        <v>44852</v>
      </c>
      <c r="B314" s="79">
        <f t="shared" si="180"/>
        <v>1013.36582516</v>
      </c>
      <c r="C314" s="79">
        <f t="shared" si="191"/>
        <v>1009.63032103</v>
      </c>
      <c r="D314" s="77">
        <f t="shared" si="192"/>
        <v>6411.95</v>
      </c>
      <c r="E314" s="54">
        <f>IF(K314=1,VLOOKUP(A313,[1]Plan1!$JH$192:$JI$400,2),E313)</f>
        <v>6388.87</v>
      </c>
      <c r="F314" s="56">
        <f t="shared" si="193"/>
        <v>44794</v>
      </c>
      <c r="G314" s="80">
        <f t="shared" si="194"/>
        <v>-3.599529004437052E-3</v>
      </c>
      <c r="H314" s="81">
        <f>IF(DAY(A314)=H$11,VLOOKUP(A314,AF$120:AK$452,4),H313)</f>
        <v>44854</v>
      </c>
      <c r="I314" s="81">
        <f t="shared" si="195"/>
        <v>44854</v>
      </c>
      <c r="J314" s="55">
        <f t="shared" si="190"/>
        <v>30</v>
      </c>
      <c r="K314" s="55">
        <f t="shared" si="196"/>
        <v>28</v>
      </c>
      <c r="L314" s="79">
        <f t="shared" si="197"/>
        <v>0.99664003000000001</v>
      </c>
      <c r="M314" s="82">
        <v>1</v>
      </c>
      <c r="N314" s="82">
        <f t="shared" si="198"/>
        <v>1</v>
      </c>
      <c r="O314" s="79">
        <f t="shared" si="199"/>
        <v>0.99664003000000001</v>
      </c>
      <c r="P314" s="79">
        <f t="shared" si="200"/>
        <v>1006.23799344</v>
      </c>
      <c r="Q314" s="83">
        <f t="shared" si="181"/>
        <v>0</v>
      </c>
      <c r="R314" s="85">
        <f t="shared" si="182"/>
        <v>0</v>
      </c>
      <c r="S314" s="79">
        <f t="shared" si="201"/>
        <v>0</v>
      </c>
      <c r="T314" s="85">
        <f t="shared" si="187"/>
        <v>9.5000000000000001E-2</v>
      </c>
      <c r="U314" s="82">
        <f t="shared" si="183"/>
        <v>1.0070836439999999</v>
      </c>
      <c r="V314" s="79">
        <f t="shared" si="184"/>
        <v>7.1278317199999996</v>
      </c>
      <c r="W314" s="79">
        <f t="shared" si="185"/>
        <v>0</v>
      </c>
      <c r="X314" s="157" t="str">
        <f t="shared" si="188"/>
        <v>A+J=</v>
      </c>
      <c r="Y314" s="81">
        <f t="shared" si="189"/>
        <v>44854</v>
      </c>
      <c r="Z314" s="4"/>
      <c r="AA314" s="12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78">
        <f t="shared" si="186"/>
        <v>44853</v>
      </c>
      <c r="B315" s="79">
        <f t="shared" si="180"/>
        <v>1013.4994910200001</v>
      </c>
      <c r="C315" s="79">
        <f t="shared" si="191"/>
        <v>1009.63032103</v>
      </c>
      <c r="D315" s="77">
        <f t="shared" si="192"/>
        <v>6411.95</v>
      </c>
      <c r="E315" s="54">
        <f>IF(K315=1,VLOOKUP(A314,[1]Plan1!$JH$192:$JI$400,2),E314)</f>
        <v>6388.87</v>
      </c>
      <c r="F315" s="56">
        <f t="shared" si="193"/>
        <v>44794</v>
      </c>
      <c r="G315" s="80">
        <f t="shared" si="194"/>
        <v>-3.599529004437052E-3</v>
      </c>
      <c r="H315" s="81">
        <f>IF(DAY(A315)=H$11,VLOOKUP(A315,AF$120:AK$452,4),H314)</f>
        <v>44854</v>
      </c>
      <c r="I315" s="81">
        <f t="shared" si="195"/>
        <v>44854</v>
      </c>
      <c r="J315" s="55">
        <f t="shared" si="190"/>
        <v>30</v>
      </c>
      <c r="K315" s="55">
        <f t="shared" si="196"/>
        <v>29</v>
      </c>
      <c r="L315" s="79">
        <f t="shared" si="197"/>
        <v>0.99652023999999995</v>
      </c>
      <c r="M315" s="82">
        <v>1</v>
      </c>
      <c r="N315" s="82">
        <f t="shared" si="198"/>
        <v>1</v>
      </c>
      <c r="O315" s="79">
        <f t="shared" si="199"/>
        <v>0.99652023999999995</v>
      </c>
      <c r="P315" s="79">
        <f t="shared" si="200"/>
        <v>1006.11704982</v>
      </c>
      <c r="Q315" s="83">
        <f t="shared" si="181"/>
        <v>0</v>
      </c>
      <c r="R315" s="85">
        <f t="shared" si="182"/>
        <v>0</v>
      </c>
      <c r="S315" s="79">
        <f t="shared" si="201"/>
        <v>0</v>
      </c>
      <c r="T315" s="85">
        <f t="shared" si="187"/>
        <v>9.5000000000000001E-2</v>
      </c>
      <c r="U315" s="82">
        <f t="shared" si="183"/>
        <v>1.0073375570000001</v>
      </c>
      <c r="V315" s="79">
        <f t="shared" si="184"/>
        <v>7.3824411999999997</v>
      </c>
      <c r="W315" s="79">
        <f t="shared" si="185"/>
        <v>0</v>
      </c>
      <c r="X315" s="157" t="str">
        <f t="shared" si="188"/>
        <v>A+J=</v>
      </c>
      <c r="Y315" s="81">
        <f t="shared" si="189"/>
        <v>44854</v>
      </c>
      <c r="Z315" s="4"/>
      <c r="AA315" s="12"/>
      <c r="AF315" s="1"/>
      <c r="AG315" s="6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78">
        <f t="shared" si="186"/>
        <v>44854</v>
      </c>
      <c r="B316" s="79">
        <f t="shared" si="180"/>
        <v>1013.63318019</v>
      </c>
      <c r="C316" s="79">
        <f t="shared" si="191"/>
        <v>1009.63032103</v>
      </c>
      <c r="D316" s="77">
        <f t="shared" si="192"/>
        <v>6411.95</v>
      </c>
      <c r="E316" s="54">
        <f>IF(K316=1,VLOOKUP(A315,[1]Plan1!$JH$192:$JI$400,2),E315)</f>
        <v>6388.87</v>
      </c>
      <c r="F316" s="56">
        <f t="shared" si="193"/>
        <v>44794</v>
      </c>
      <c r="G316" s="80">
        <f t="shared" si="194"/>
        <v>-3.599529004437052E-3</v>
      </c>
      <c r="H316" s="81">
        <f>IF(DAY(A316)=H$11,VLOOKUP(A316,AF$120:AK$452,4),H315)</f>
        <v>44885</v>
      </c>
      <c r="I316" s="81">
        <f t="shared" si="195"/>
        <v>44854</v>
      </c>
      <c r="J316" s="55">
        <f t="shared" si="190"/>
        <v>30</v>
      </c>
      <c r="K316" s="55">
        <f t="shared" si="196"/>
        <v>30</v>
      </c>
      <c r="L316" s="79">
        <f t="shared" si="197"/>
        <v>0.99640046999999998</v>
      </c>
      <c r="M316" s="82">
        <v>1</v>
      </c>
      <c r="N316" s="82">
        <f t="shared" si="198"/>
        <v>1</v>
      </c>
      <c r="O316" s="79">
        <f t="shared" si="199"/>
        <v>0.99640046999999998</v>
      </c>
      <c r="P316" s="79">
        <f t="shared" si="200"/>
        <v>1005.9961264</v>
      </c>
      <c r="Q316" s="83">
        <f t="shared" si="181"/>
        <v>10</v>
      </c>
      <c r="R316" s="85">
        <f t="shared" si="182"/>
        <v>5.6499999999999996E-3</v>
      </c>
      <c r="S316" s="79">
        <f t="shared" si="201"/>
        <v>5.6838781100000002</v>
      </c>
      <c r="T316" s="85">
        <f t="shared" si="187"/>
        <v>9.5000000000000001E-2</v>
      </c>
      <c r="U316" s="82">
        <f t="shared" si="183"/>
        <v>1.0075915339999999</v>
      </c>
      <c r="V316" s="79">
        <f t="shared" si="184"/>
        <v>7.6370537900000004</v>
      </c>
      <c r="W316" s="79">
        <f t="shared" si="185"/>
        <v>13.320931900000001</v>
      </c>
      <c r="X316" s="157" t="str">
        <f t="shared" si="188"/>
        <v>A+J=</v>
      </c>
      <c r="Y316" s="81">
        <f t="shared" si="189"/>
        <v>44854</v>
      </c>
      <c r="Z316" s="4"/>
      <c r="AA316" s="12"/>
      <c r="AF316" s="1"/>
      <c r="AG316" s="6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78">
        <f t="shared" si="186"/>
        <v>44855</v>
      </c>
      <c r="B317" s="79">
        <f t="shared" si="180"/>
        <v>1000.4625653400001</v>
      </c>
      <c r="C317" s="79">
        <f t="shared" si="191"/>
        <v>1000.31224829</v>
      </c>
      <c r="D317" s="77">
        <f t="shared" si="192"/>
        <v>6388.87</v>
      </c>
      <c r="E317" s="54">
        <f>IF(K317=1,VLOOKUP(A316,[1]Plan1!$JH$192:$JI$400,2),E316)</f>
        <v>6370.34</v>
      </c>
      <c r="F317" s="56">
        <f t="shared" si="193"/>
        <v>44825</v>
      </c>
      <c r="G317" s="80">
        <f t="shared" si="194"/>
        <v>-2.9003564010536831E-3</v>
      </c>
      <c r="H317" s="81">
        <f>IF(DAY(A317)=H$11,VLOOKUP(A317,AF$120:AK$452,4),H316)</f>
        <v>44885</v>
      </c>
      <c r="I317" s="81">
        <f t="shared" si="195"/>
        <v>44885</v>
      </c>
      <c r="J317" s="55">
        <f t="shared" si="190"/>
        <v>31</v>
      </c>
      <c r="K317" s="55">
        <f t="shared" si="196"/>
        <v>1</v>
      </c>
      <c r="L317" s="79">
        <f t="shared" si="197"/>
        <v>0.99990630000000003</v>
      </c>
      <c r="M317" s="82">
        <v>1</v>
      </c>
      <c r="N317" s="82">
        <f t="shared" si="198"/>
        <v>1</v>
      </c>
      <c r="O317" s="79">
        <f t="shared" si="199"/>
        <v>0.99990630000000003</v>
      </c>
      <c r="P317" s="79">
        <f t="shared" si="200"/>
        <v>1000.21851903</v>
      </c>
      <c r="Q317" s="83">
        <f t="shared" si="181"/>
        <v>0</v>
      </c>
      <c r="R317" s="85">
        <f t="shared" si="182"/>
        <v>0</v>
      </c>
      <c r="S317" s="79">
        <f t="shared" si="201"/>
        <v>0</v>
      </c>
      <c r="T317" s="85">
        <f t="shared" si="187"/>
        <v>9.5000000000000001E-2</v>
      </c>
      <c r="U317" s="82">
        <f t="shared" si="183"/>
        <v>1.000243993</v>
      </c>
      <c r="V317" s="79">
        <f t="shared" si="184"/>
        <v>0.24404630999999999</v>
      </c>
      <c r="W317" s="79">
        <f t="shared" si="185"/>
        <v>0</v>
      </c>
      <c r="X317" s="157" t="str">
        <f t="shared" si="188"/>
        <v>A+J=</v>
      </c>
      <c r="Y317" s="81">
        <f t="shared" si="189"/>
        <v>44885</v>
      </c>
      <c r="Z317" s="4"/>
      <c r="AA317" s="12"/>
      <c r="AF317" s="1"/>
      <c r="AG317" s="6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78">
        <f t="shared" si="186"/>
        <v>44856</v>
      </c>
      <c r="B318" s="79">
        <f t="shared" si="180"/>
        <v>1000.61291669</v>
      </c>
      <c r="C318" s="79">
        <f t="shared" si="191"/>
        <v>1000.31224829</v>
      </c>
      <c r="D318" s="77">
        <f t="shared" si="192"/>
        <v>6388.87</v>
      </c>
      <c r="E318" s="54">
        <f>IF(K318=1,VLOOKUP(A317,[1]Plan1!$JH$192:$JI$400,2),E317)</f>
        <v>6370.34</v>
      </c>
      <c r="F318" s="56">
        <f t="shared" si="193"/>
        <v>44825</v>
      </c>
      <c r="G318" s="80">
        <f t="shared" si="194"/>
        <v>-2.9003564010536831E-3</v>
      </c>
      <c r="H318" s="81">
        <f>IF(DAY(A318)=H$11,VLOOKUP(A318,AF$120:AK$452,4),H317)</f>
        <v>44885</v>
      </c>
      <c r="I318" s="81">
        <f t="shared" si="195"/>
        <v>44885</v>
      </c>
      <c r="J318" s="55">
        <f t="shared" si="190"/>
        <v>31</v>
      </c>
      <c r="K318" s="55">
        <f t="shared" si="196"/>
        <v>2</v>
      </c>
      <c r="L318" s="79">
        <f t="shared" si="197"/>
        <v>0.99981262000000004</v>
      </c>
      <c r="M318" s="82">
        <v>1</v>
      </c>
      <c r="N318" s="82">
        <f t="shared" si="198"/>
        <v>1</v>
      </c>
      <c r="O318" s="79">
        <f t="shared" si="199"/>
        <v>0.99981262000000004</v>
      </c>
      <c r="P318" s="79">
        <f t="shared" si="200"/>
        <v>1000.12480978</v>
      </c>
      <c r="Q318" s="83">
        <f t="shared" si="181"/>
        <v>0</v>
      </c>
      <c r="R318" s="85">
        <f t="shared" si="182"/>
        <v>0</v>
      </c>
      <c r="S318" s="79">
        <f t="shared" si="201"/>
        <v>0</v>
      </c>
      <c r="T318" s="85">
        <f t="shared" si="187"/>
        <v>9.5000000000000001E-2</v>
      </c>
      <c r="U318" s="82">
        <f t="shared" si="183"/>
        <v>1.0004880460000001</v>
      </c>
      <c r="V318" s="79">
        <f t="shared" si="184"/>
        <v>0.48810691</v>
      </c>
      <c r="W318" s="79">
        <f t="shared" si="185"/>
        <v>0</v>
      </c>
      <c r="X318" s="157" t="str">
        <f t="shared" si="188"/>
        <v>A+J=</v>
      </c>
      <c r="Y318" s="81">
        <f t="shared" si="189"/>
        <v>44885</v>
      </c>
      <c r="Z318" s="4"/>
      <c r="AA318" s="12"/>
      <c r="AF318" s="1"/>
      <c r="AG318" s="6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78">
        <f t="shared" si="186"/>
        <v>44857</v>
      </c>
      <c r="B319" s="79">
        <f t="shared" si="180"/>
        <v>1000.7632913</v>
      </c>
      <c r="C319" s="79">
        <f t="shared" si="191"/>
        <v>1000.31224829</v>
      </c>
      <c r="D319" s="77">
        <f t="shared" si="192"/>
        <v>6388.87</v>
      </c>
      <c r="E319" s="54">
        <f>IF(K319=1,VLOOKUP(A318,[1]Plan1!$JH$192:$JI$400,2),E318)</f>
        <v>6370.34</v>
      </c>
      <c r="F319" s="56">
        <f t="shared" si="193"/>
        <v>44825</v>
      </c>
      <c r="G319" s="80">
        <f t="shared" si="194"/>
        <v>-2.9003564010536831E-3</v>
      </c>
      <c r="H319" s="81">
        <f>IF(DAY(A319)=H$11,VLOOKUP(A319,AF$120:AK$452,4),H318)</f>
        <v>44885</v>
      </c>
      <c r="I319" s="81">
        <f t="shared" si="195"/>
        <v>44885</v>
      </c>
      <c r="J319" s="55">
        <f t="shared" si="190"/>
        <v>31</v>
      </c>
      <c r="K319" s="55">
        <f t="shared" si="196"/>
        <v>3</v>
      </c>
      <c r="L319" s="79">
        <f t="shared" si="197"/>
        <v>0.99971895</v>
      </c>
      <c r="M319" s="82">
        <v>1</v>
      </c>
      <c r="N319" s="82">
        <f t="shared" si="198"/>
        <v>1</v>
      </c>
      <c r="O319" s="79">
        <f t="shared" si="199"/>
        <v>0.99971895</v>
      </c>
      <c r="P319" s="79">
        <f t="shared" si="200"/>
        <v>1000.03111053</v>
      </c>
      <c r="Q319" s="83">
        <f t="shared" si="181"/>
        <v>0</v>
      </c>
      <c r="R319" s="85">
        <f t="shared" si="182"/>
        <v>0</v>
      </c>
      <c r="S319" s="79">
        <f t="shared" si="201"/>
        <v>0</v>
      </c>
      <c r="T319" s="85">
        <f t="shared" si="187"/>
        <v>9.5000000000000001E-2</v>
      </c>
      <c r="U319" s="82">
        <f t="shared" si="183"/>
        <v>1.0007321579999999</v>
      </c>
      <c r="V319" s="79">
        <f t="shared" si="184"/>
        <v>0.73218077000000004</v>
      </c>
      <c r="W319" s="79">
        <f t="shared" si="185"/>
        <v>0</v>
      </c>
      <c r="X319" s="157" t="str">
        <f t="shared" si="188"/>
        <v>A+J=</v>
      </c>
      <c r="Y319" s="81">
        <f t="shared" si="189"/>
        <v>44885</v>
      </c>
      <c r="Z319" s="4"/>
      <c r="AA319" s="12"/>
      <c r="AF319" s="1"/>
      <c r="AG319" s="6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78">
        <f t="shared" si="186"/>
        <v>44858</v>
      </c>
      <c r="B320" s="79">
        <f t="shared" si="180"/>
        <v>1000.91368017</v>
      </c>
      <c r="C320" s="79">
        <f t="shared" si="191"/>
        <v>1000.31224829</v>
      </c>
      <c r="D320" s="77">
        <f t="shared" si="192"/>
        <v>6388.87</v>
      </c>
      <c r="E320" s="54">
        <f>IF(K320=1,VLOOKUP(A319,[1]Plan1!$JH$192:$JI$400,2),E319)</f>
        <v>6370.34</v>
      </c>
      <c r="F320" s="56">
        <f t="shared" si="193"/>
        <v>44825</v>
      </c>
      <c r="G320" s="80">
        <f t="shared" si="194"/>
        <v>-2.9003564010536831E-3</v>
      </c>
      <c r="H320" s="81">
        <f>IF(DAY(A320)=H$11,VLOOKUP(A320,AF$120:AK$452,4),H319)</f>
        <v>44885</v>
      </c>
      <c r="I320" s="81">
        <f t="shared" si="195"/>
        <v>44885</v>
      </c>
      <c r="J320" s="55">
        <f t="shared" si="190"/>
        <v>31</v>
      </c>
      <c r="K320" s="55">
        <f t="shared" si="196"/>
        <v>4</v>
      </c>
      <c r="L320" s="79">
        <f t="shared" si="197"/>
        <v>0.99962527999999995</v>
      </c>
      <c r="M320" s="82">
        <v>1</v>
      </c>
      <c r="N320" s="82">
        <f t="shared" si="198"/>
        <v>1</v>
      </c>
      <c r="O320" s="79">
        <f t="shared" si="199"/>
        <v>0.99962527999999995</v>
      </c>
      <c r="P320" s="79">
        <f t="shared" si="200"/>
        <v>999.93741127999999</v>
      </c>
      <c r="Q320" s="83">
        <f t="shared" si="181"/>
        <v>0</v>
      </c>
      <c r="R320" s="85">
        <f t="shared" si="182"/>
        <v>0</v>
      </c>
      <c r="S320" s="79">
        <f t="shared" si="201"/>
        <v>0</v>
      </c>
      <c r="T320" s="85">
        <f t="shared" si="187"/>
        <v>9.5000000000000001E-2</v>
      </c>
      <c r="U320" s="82">
        <f t="shared" si="183"/>
        <v>1.0009763300000001</v>
      </c>
      <c r="V320" s="79">
        <f t="shared" si="184"/>
        <v>0.97626888999999994</v>
      </c>
      <c r="W320" s="79">
        <f t="shared" si="185"/>
        <v>0</v>
      </c>
      <c r="X320" s="157" t="str">
        <f t="shared" si="188"/>
        <v>A+J=</v>
      </c>
      <c r="Y320" s="81">
        <f t="shared" si="189"/>
        <v>44885</v>
      </c>
      <c r="Z320" s="4"/>
      <c r="AA320" s="12"/>
      <c r="AF320" s="1"/>
      <c r="AG320" s="6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78">
        <f t="shared" si="186"/>
        <v>44859</v>
      </c>
      <c r="B321" s="79">
        <f t="shared" si="180"/>
        <v>1001.0641022999999</v>
      </c>
      <c r="C321" s="79">
        <f t="shared" si="191"/>
        <v>1000.31224829</v>
      </c>
      <c r="D321" s="77">
        <f t="shared" si="192"/>
        <v>6388.87</v>
      </c>
      <c r="E321" s="54">
        <f>IF(K321=1,VLOOKUP(A320,[1]Plan1!$JH$192:$JI$400,2),E320)</f>
        <v>6370.34</v>
      </c>
      <c r="F321" s="56">
        <f t="shared" si="193"/>
        <v>44825</v>
      </c>
      <c r="G321" s="80">
        <f t="shared" si="194"/>
        <v>-2.9003564010536831E-3</v>
      </c>
      <c r="H321" s="81">
        <f>IF(DAY(A321)=H$11,VLOOKUP(A321,AF$120:AK$452,4),H320)</f>
        <v>44885</v>
      </c>
      <c r="I321" s="81">
        <f t="shared" si="195"/>
        <v>44885</v>
      </c>
      <c r="J321" s="55">
        <f t="shared" si="190"/>
        <v>31</v>
      </c>
      <c r="K321" s="55">
        <f t="shared" si="196"/>
        <v>5</v>
      </c>
      <c r="L321" s="79">
        <f t="shared" si="197"/>
        <v>0.99953163</v>
      </c>
      <c r="M321" s="82">
        <v>1</v>
      </c>
      <c r="N321" s="82">
        <f t="shared" si="198"/>
        <v>1</v>
      </c>
      <c r="O321" s="79">
        <f t="shared" si="199"/>
        <v>0.99953163</v>
      </c>
      <c r="P321" s="79">
        <f t="shared" si="200"/>
        <v>999.84373203999996</v>
      </c>
      <c r="Q321" s="83">
        <f t="shared" si="181"/>
        <v>0</v>
      </c>
      <c r="R321" s="85">
        <f t="shared" si="182"/>
        <v>0</v>
      </c>
      <c r="S321" s="79">
        <f t="shared" si="201"/>
        <v>0</v>
      </c>
      <c r="T321" s="85">
        <f t="shared" si="187"/>
        <v>9.5000000000000001E-2</v>
      </c>
      <c r="U321" s="82">
        <f t="shared" si="183"/>
        <v>1.001220561</v>
      </c>
      <c r="V321" s="79">
        <f t="shared" si="184"/>
        <v>1.2203702599999999</v>
      </c>
      <c r="W321" s="79">
        <f t="shared" si="185"/>
        <v>0</v>
      </c>
      <c r="X321" s="157" t="str">
        <f t="shared" si="188"/>
        <v>A+J=</v>
      </c>
      <c r="Y321" s="81">
        <f t="shared" si="189"/>
        <v>44885</v>
      </c>
      <c r="Z321" s="4"/>
      <c r="AA321" s="12"/>
      <c r="AF321" s="1"/>
      <c r="AG321" s="6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78">
        <f t="shared" si="186"/>
        <v>44860</v>
      </c>
      <c r="B322" s="79">
        <f t="shared" si="180"/>
        <v>1001.21453866</v>
      </c>
      <c r="C322" s="79">
        <f t="shared" si="191"/>
        <v>1000.31224829</v>
      </c>
      <c r="D322" s="77">
        <f t="shared" si="192"/>
        <v>6388.87</v>
      </c>
      <c r="E322" s="54">
        <f>IF(K322=1,VLOOKUP(A321,[1]Plan1!$JH$192:$JI$400,2),E321)</f>
        <v>6370.34</v>
      </c>
      <c r="F322" s="56">
        <f t="shared" si="193"/>
        <v>44825</v>
      </c>
      <c r="G322" s="80">
        <f t="shared" si="194"/>
        <v>-2.9003564010536831E-3</v>
      </c>
      <c r="H322" s="81">
        <f>IF(DAY(A322)=H$11,VLOOKUP(A322,AF$120:AK$452,4),H321)</f>
        <v>44885</v>
      </c>
      <c r="I322" s="81">
        <f t="shared" si="195"/>
        <v>44885</v>
      </c>
      <c r="J322" s="55">
        <f t="shared" si="190"/>
        <v>31</v>
      </c>
      <c r="K322" s="55">
        <f t="shared" si="196"/>
        <v>6</v>
      </c>
      <c r="L322" s="79">
        <f t="shared" si="197"/>
        <v>0.99943797999999995</v>
      </c>
      <c r="M322" s="82">
        <v>1</v>
      </c>
      <c r="N322" s="82">
        <f t="shared" si="198"/>
        <v>1</v>
      </c>
      <c r="O322" s="79">
        <f t="shared" si="199"/>
        <v>0.99943797999999995</v>
      </c>
      <c r="P322" s="79">
        <f t="shared" si="200"/>
        <v>999.75005280000005</v>
      </c>
      <c r="Q322" s="83">
        <f t="shared" si="181"/>
        <v>0</v>
      </c>
      <c r="R322" s="85">
        <f t="shared" si="182"/>
        <v>0</v>
      </c>
      <c r="S322" s="79">
        <f t="shared" si="201"/>
        <v>0</v>
      </c>
      <c r="T322" s="85">
        <f t="shared" si="187"/>
        <v>9.5000000000000001E-2</v>
      </c>
      <c r="U322" s="82">
        <f t="shared" si="183"/>
        <v>1.001464852</v>
      </c>
      <c r="V322" s="79">
        <f t="shared" si="184"/>
        <v>1.4644858599999999</v>
      </c>
      <c r="W322" s="79">
        <f t="shared" si="185"/>
        <v>0</v>
      </c>
      <c r="X322" s="157" t="str">
        <f t="shared" si="188"/>
        <v>A+J=</v>
      </c>
      <c r="Y322" s="81">
        <f t="shared" si="189"/>
        <v>44885</v>
      </c>
      <c r="Z322" s="4"/>
      <c r="AA322" s="12"/>
      <c r="AF322" s="1"/>
      <c r="AG322" s="6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78">
        <f t="shared" si="186"/>
        <v>44861</v>
      </c>
      <c r="B323" s="79">
        <f t="shared" si="180"/>
        <v>1001.36499825</v>
      </c>
      <c r="C323" s="79">
        <f t="shared" si="191"/>
        <v>1000.31224829</v>
      </c>
      <c r="D323" s="77">
        <f t="shared" si="192"/>
        <v>6388.87</v>
      </c>
      <c r="E323" s="54">
        <f>IF(K323=1,VLOOKUP(A322,[1]Plan1!$JH$192:$JI$400,2),E322)</f>
        <v>6370.34</v>
      </c>
      <c r="F323" s="56">
        <f t="shared" si="193"/>
        <v>44825</v>
      </c>
      <c r="G323" s="80">
        <f t="shared" si="194"/>
        <v>-2.9003564010536831E-3</v>
      </c>
      <c r="H323" s="81">
        <f>IF(DAY(A323)=H$11,VLOOKUP(A323,AF$120:AK$452,4),H322)</f>
        <v>44885</v>
      </c>
      <c r="I323" s="81">
        <f t="shared" si="195"/>
        <v>44885</v>
      </c>
      <c r="J323" s="55">
        <f t="shared" si="190"/>
        <v>31</v>
      </c>
      <c r="K323" s="55">
        <f t="shared" si="196"/>
        <v>7</v>
      </c>
      <c r="L323" s="79">
        <f t="shared" si="197"/>
        <v>0.99934434000000005</v>
      </c>
      <c r="M323" s="82">
        <v>1</v>
      </c>
      <c r="N323" s="82">
        <f t="shared" si="198"/>
        <v>1</v>
      </c>
      <c r="O323" s="79">
        <f t="shared" si="199"/>
        <v>0.99934434000000005</v>
      </c>
      <c r="P323" s="79">
        <f t="shared" si="200"/>
        <v>999.65638355999999</v>
      </c>
      <c r="Q323" s="83">
        <f t="shared" si="181"/>
        <v>0</v>
      </c>
      <c r="R323" s="85">
        <f t="shared" si="182"/>
        <v>0</v>
      </c>
      <c r="S323" s="79">
        <f t="shared" si="201"/>
        <v>0</v>
      </c>
      <c r="T323" s="85">
        <f t="shared" si="187"/>
        <v>9.5000000000000001E-2</v>
      </c>
      <c r="U323" s="82">
        <f t="shared" si="183"/>
        <v>1.001709202</v>
      </c>
      <c r="V323" s="79">
        <f t="shared" si="184"/>
        <v>1.7086146900000001</v>
      </c>
      <c r="W323" s="79">
        <f t="shared" si="185"/>
        <v>0</v>
      </c>
      <c r="X323" s="157" t="str">
        <f t="shared" si="188"/>
        <v>A+J=</v>
      </c>
      <c r="Y323" s="81">
        <f t="shared" si="189"/>
        <v>44885</v>
      </c>
      <c r="Z323" s="4"/>
      <c r="AA323" s="12"/>
      <c r="AF323" s="1"/>
      <c r="AG323" s="6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78">
        <f t="shared" si="186"/>
        <v>44862</v>
      </c>
      <c r="B324" s="79">
        <f t="shared" si="180"/>
        <v>1001.5154830500001</v>
      </c>
      <c r="C324" s="79">
        <f t="shared" si="191"/>
        <v>1000.31224829</v>
      </c>
      <c r="D324" s="77">
        <f t="shared" si="192"/>
        <v>6388.87</v>
      </c>
      <c r="E324" s="54">
        <f>IF(K324=1,VLOOKUP(A323,[1]Plan1!$JH$192:$JI$400,2),E323)</f>
        <v>6370.34</v>
      </c>
      <c r="F324" s="56">
        <f t="shared" si="193"/>
        <v>44825</v>
      </c>
      <c r="G324" s="80">
        <f t="shared" si="194"/>
        <v>-2.9003564010536831E-3</v>
      </c>
      <c r="H324" s="81">
        <f>IF(DAY(A324)=H$11,VLOOKUP(A324,AF$120:AK$452,4),H323)</f>
        <v>44885</v>
      </c>
      <c r="I324" s="81">
        <f t="shared" si="195"/>
        <v>44885</v>
      </c>
      <c r="J324" s="55">
        <f t="shared" si="190"/>
        <v>31</v>
      </c>
      <c r="K324" s="55">
        <f t="shared" si="196"/>
        <v>8</v>
      </c>
      <c r="L324" s="79">
        <f t="shared" si="197"/>
        <v>0.99925070999999999</v>
      </c>
      <c r="M324" s="82">
        <v>1</v>
      </c>
      <c r="N324" s="82">
        <f t="shared" si="198"/>
        <v>1</v>
      </c>
      <c r="O324" s="79">
        <f t="shared" si="199"/>
        <v>0.99925070999999999</v>
      </c>
      <c r="P324" s="79">
        <f t="shared" si="200"/>
        <v>999.56272432000003</v>
      </c>
      <c r="Q324" s="83">
        <f t="shared" si="181"/>
        <v>0</v>
      </c>
      <c r="R324" s="85">
        <f t="shared" si="182"/>
        <v>0</v>
      </c>
      <c r="S324" s="79">
        <f t="shared" si="201"/>
        <v>0</v>
      </c>
      <c r="T324" s="85">
        <f t="shared" si="187"/>
        <v>9.5000000000000001E-2</v>
      </c>
      <c r="U324" s="82">
        <f t="shared" si="183"/>
        <v>1.001953613</v>
      </c>
      <c r="V324" s="79">
        <f t="shared" si="184"/>
        <v>1.95275873</v>
      </c>
      <c r="W324" s="79">
        <f t="shared" si="185"/>
        <v>0</v>
      </c>
      <c r="X324" s="157" t="str">
        <f t="shared" si="188"/>
        <v>A+J=</v>
      </c>
      <c r="Y324" s="81">
        <f t="shared" si="189"/>
        <v>44885</v>
      </c>
      <c r="Z324" s="4"/>
      <c r="AA324" s="12"/>
      <c r="AF324" s="1"/>
      <c r="AG324" s="6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78">
        <f t="shared" si="186"/>
        <v>44863</v>
      </c>
      <c r="B325" s="79">
        <f t="shared" si="180"/>
        <v>1001.66599007</v>
      </c>
      <c r="C325" s="79">
        <f t="shared" si="191"/>
        <v>1000.31224829</v>
      </c>
      <c r="D325" s="77">
        <f t="shared" si="192"/>
        <v>6388.87</v>
      </c>
      <c r="E325" s="54">
        <f>IF(K325=1,VLOOKUP(A324,[1]Plan1!$JH$192:$JI$400,2),E324)</f>
        <v>6370.34</v>
      </c>
      <c r="F325" s="56">
        <f t="shared" si="193"/>
        <v>44825</v>
      </c>
      <c r="G325" s="80">
        <f t="shared" si="194"/>
        <v>-2.9003564010536831E-3</v>
      </c>
      <c r="H325" s="81">
        <f>IF(DAY(A325)=H$11,VLOOKUP(A325,AF$120:AK$452,4),H324)</f>
        <v>44885</v>
      </c>
      <c r="I325" s="81">
        <f t="shared" si="195"/>
        <v>44885</v>
      </c>
      <c r="J325" s="55">
        <f t="shared" si="190"/>
        <v>31</v>
      </c>
      <c r="K325" s="55">
        <f t="shared" si="196"/>
        <v>9</v>
      </c>
      <c r="L325" s="79">
        <f t="shared" si="197"/>
        <v>0.99915708999999997</v>
      </c>
      <c r="M325" s="82">
        <v>1</v>
      </c>
      <c r="N325" s="82">
        <f t="shared" si="198"/>
        <v>1</v>
      </c>
      <c r="O325" s="79">
        <f t="shared" si="199"/>
        <v>0.99915708999999997</v>
      </c>
      <c r="P325" s="79">
        <f t="shared" si="200"/>
        <v>999.46907509000005</v>
      </c>
      <c r="Q325" s="83">
        <f t="shared" si="181"/>
        <v>0</v>
      </c>
      <c r="R325" s="85">
        <f t="shared" si="182"/>
        <v>0</v>
      </c>
      <c r="S325" s="79">
        <f t="shared" si="201"/>
        <v>0</v>
      </c>
      <c r="T325" s="85">
        <f t="shared" si="187"/>
        <v>9.5000000000000001E-2</v>
      </c>
      <c r="U325" s="82">
        <f t="shared" si="183"/>
        <v>1.002198082</v>
      </c>
      <c r="V325" s="79">
        <f t="shared" si="184"/>
        <v>2.1969149799999999</v>
      </c>
      <c r="W325" s="79">
        <f t="shared" si="185"/>
        <v>0</v>
      </c>
      <c r="X325" s="157" t="str">
        <f t="shared" si="188"/>
        <v>A+J=</v>
      </c>
      <c r="Y325" s="81">
        <f t="shared" si="189"/>
        <v>44885</v>
      </c>
      <c r="Z325" s="4"/>
      <c r="AA325" s="12"/>
      <c r="AF325" s="1"/>
      <c r="AG325" s="6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78">
        <f t="shared" si="186"/>
        <v>44864</v>
      </c>
      <c r="B326" s="79">
        <f t="shared" si="180"/>
        <v>1001.8165222900001</v>
      </c>
      <c r="C326" s="79">
        <f t="shared" si="191"/>
        <v>1000.31224829</v>
      </c>
      <c r="D326" s="77">
        <f t="shared" si="192"/>
        <v>6388.87</v>
      </c>
      <c r="E326" s="54">
        <f>IF(K326=1,VLOOKUP(A325,[1]Plan1!$JH$192:$JI$400,2),E325)</f>
        <v>6370.34</v>
      </c>
      <c r="F326" s="56">
        <f t="shared" si="193"/>
        <v>44825</v>
      </c>
      <c r="G326" s="80">
        <f t="shared" si="194"/>
        <v>-2.9003564010536831E-3</v>
      </c>
      <c r="H326" s="81">
        <f>IF(DAY(A326)=H$11,VLOOKUP(A326,AF$120:AK$452,4),H325)</f>
        <v>44885</v>
      </c>
      <c r="I326" s="81">
        <f t="shared" si="195"/>
        <v>44885</v>
      </c>
      <c r="J326" s="55">
        <f t="shared" si="190"/>
        <v>31</v>
      </c>
      <c r="K326" s="55">
        <f t="shared" si="196"/>
        <v>10</v>
      </c>
      <c r="L326" s="79">
        <f t="shared" si="197"/>
        <v>0.99906348</v>
      </c>
      <c r="M326" s="82">
        <v>1</v>
      </c>
      <c r="N326" s="82">
        <f t="shared" si="198"/>
        <v>1</v>
      </c>
      <c r="O326" s="79">
        <f t="shared" si="199"/>
        <v>0.99906348</v>
      </c>
      <c r="P326" s="79">
        <f t="shared" si="200"/>
        <v>999.37543586000004</v>
      </c>
      <c r="Q326" s="83">
        <f t="shared" si="181"/>
        <v>0</v>
      </c>
      <c r="R326" s="85">
        <f t="shared" si="182"/>
        <v>0</v>
      </c>
      <c r="S326" s="79">
        <f t="shared" si="201"/>
        <v>0</v>
      </c>
      <c r="T326" s="85">
        <f t="shared" si="187"/>
        <v>9.5000000000000001E-2</v>
      </c>
      <c r="U326" s="82">
        <f t="shared" si="183"/>
        <v>1.0024426120000001</v>
      </c>
      <c r="V326" s="79">
        <f t="shared" si="184"/>
        <v>2.4410864299999999</v>
      </c>
      <c r="W326" s="79">
        <f t="shared" si="185"/>
        <v>0</v>
      </c>
      <c r="X326" s="157" t="str">
        <f t="shared" si="188"/>
        <v>A+J=</v>
      </c>
      <c r="Y326" s="81">
        <f t="shared" si="189"/>
        <v>44885</v>
      </c>
      <c r="Z326" s="4"/>
      <c r="AA326" s="12"/>
      <c r="AE326" s="1"/>
      <c r="AF326" s="1"/>
      <c r="AG326" s="6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78">
        <f t="shared" si="186"/>
        <v>44865</v>
      </c>
      <c r="B327" s="79">
        <f t="shared" si="180"/>
        <v>1001.96706767</v>
      </c>
      <c r="C327" s="79">
        <f t="shared" si="191"/>
        <v>1000.31224829</v>
      </c>
      <c r="D327" s="77">
        <f t="shared" si="192"/>
        <v>6388.87</v>
      </c>
      <c r="E327" s="54">
        <f>IF(K327=1,VLOOKUP(A326,[1]Plan1!$JH$192:$JI$400,2),E326)</f>
        <v>6370.34</v>
      </c>
      <c r="F327" s="56">
        <f t="shared" si="193"/>
        <v>44825</v>
      </c>
      <c r="G327" s="80">
        <f t="shared" si="194"/>
        <v>-2.9003564010536831E-3</v>
      </c>
      <c r="H327" s="81">
        <f>IF(DAY(A327)=H$11,VLOOKUP(A327,AF$120:AK$452,4),H326)</f>
        <v>44885</v>
      </c>
      <c r="I327" s="81">
        <f t="shared" si="195"/>
        <v>44885</v>
      </c>
      <c r="J327" s="55">
        <f t="shared" si="190"/>
        <v>31</v>
      </c>
      <c r="K327" s="55">
        <f t="shared" si="196"/>
        <v>11</v>
      </c>
      <c r="L327" s="79">
        <f t="shared" si="197"/>
        <v>0.99896987000000004</v>
      </c>
      <c r="M327" s="82">
        <v>1</v>
      </c>
      <c r="N327" s="82">
        <f t="shared" si="198"/>
        <v>1</v>
      </c>
      <c r="O327" s="79">
        <f t="shared" si="199"/>
        <v>0.99896987000000004</v>
      </c>
      <c r="P327" s="79">
        <f t="shared" si="200"/>
        <v>999.28179663000003</v>
      </c>
      <c r="Q327" s="83">
        <f t="shared" si="181"/>
        <v>0</v>
      </c>
      <c r="R327" s="85">
        <f t="shared" si="182"/>
        <v>0</v>
      </c>
      <c r="S327" s="79">
        <f t="shared" si="201"/>
        <v>0</v>
      </c>
      <c r="T327" s="85">
        <f t="shared" si="187"/>
        <v>9.5000000000000001E-2</v>
      </c>
      <c r="U327" s="82">
        <f t="shared" si="183"/>
        <v>1.0026872010000001</v>
      </c>
      <c r="V327" s="79">
        <f t="shared" si="184"/>
        <v>2.6852710399999999</v>
      </c>
      <c r="W327" s="79">
        <f t="shared" si="185"/>
        <v>0</v>
      </c>
      <c r="X327" s="157" t="str">
        <f t="shared" si="188"/>
        <v>A+J=</v>
      </c>
      <c r="Y327" s="81">
        <f t="shared" si="189"/>
        <v>44885</v>
      </c>
      <c r="Z327" s="4"/>
      <c r="AA327" s="12"/>
      <c r="AE327" s="1"/>
      <c r="AF327" s="1"/>
      <c r="AG327" s="6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78">
        <f t="shared" si="186"/>
        <v>44866</v>
      </c>
      <c r="B328" s="79">
        <f t="shared" si="180"/>
        <v>1002.11764726</v>
      </c>
      <c r="C328" s="79">
        <f t="shared" si="191"/>
        <v>1000.31224829</v>
      </c>
      <c r="D328" s="77">
        <f t="shared" si="192"/>
        <v>6388.87</v>
      </c>
      <c r="E328" s="54">
        <f>IF(K328=1,VLOOKUP(A327,[1]Plan1!$JH$192:$JI$400,2),E327)</f>
        <v>6370.34</v>
      </c>
      <c r="F328" s="56">
        <f t="shared" si="193"/>
        <v>44825</v>
      </c>
      <c r="G328" s="80">
        <f t="shared" si="194"/>
        <v>-2.9003564010536831E-3</v>
      </c>
      <c r="H328" s="81">
        <f>IF(DAY(A328)=H$11,VLOOKUP(A328,AF$120:AK$452,4),H327)</f>
        <v>44885</v>
      </c>
      <c r="I328" s="81">
        <f t="shared" si="195"/>
        <v>44885</v>
      </c>
      <c r="J328" s="55">
        <f t="shared" si="190"/>
        <v>31</v>
      </c>
      <c r="K328" s="55">
        <f t="shared" si="196"/>
        <v>12</v>
      </c>
      <c r="L328" s="79">
        <f t="shared" si="197"/>
        <v>0.99887627999999995</v>
      </c>
      <c r="M328" s="82">
        <v>1</v>
      </c>
      <c r="N328" s="82">
        <f t="shared" si="198"/>
        <v>1</v>
      </c>
      <c r="O328" s="79">
        <f t="shared" si="199"/>
        <v>0.99887627999999995</v>
      </c>
      <c r="P328" s="79">
        <f t="shared" si="200"/>
        <v>999.18817740999998</v>
      </c>
      <c r="Q328" s="83">
        <f t="shared" si="181"/>
        <v>0</v>
      </c>
      <c r="R328" s="85">
        <f t="shared" si="182"/>
        <v>0</v>
      </c>
      <c r="S328" s="79">
        <f t="shared" si="201"/>
        <v>0</v>
      </c>
      <c r="T328" s="85">
        <f t="shared" si="187"/>
        <v>9.5000000000000001E-2</v>
      </c>
      <c r="U328" s="82">
        <f t="shared" si="183"/>
        <v>1.00293185</v>
      </c>
      <c r="V328" s="79">
        <f t="shared" si="184"/>
        <v>2.9294698499999998</v>
      </c>
      <c r="W328" s="79">
        <f t="shared" si="185"/>
        <v>0</v>
      </c>
      <c r="X328" s="157" t="str">
        <f t="shared" si="188"/>
        <v>A+J=</v>
      </c>
      <c r="Y328" s="81">
        <f t="shared" si="189"/>
        <v>44885</v>
      </c>
      <c r="Z328" s="4"/>
      <c r="AA328" s="12"/>
      <c r="AE328" s="1"/>
      <c r="AF328" s="1"/>
      <c r="AG328" s="6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78">
        <f t="shared" si="186"/>
        <v>44867</v>
      </c>
      <c r="B329" s="79">
        <f t="shared" si="180"/>
        <v>1002.26823999</v>
      </c>
      <c r="C329" s="79">
        <f t="shared" si="191"/>
        <v>1000.31224829</v>
      </c>
      <c r="D329" s="77">
        <f t="shared" si="192"/>
        <v>6388.87</v>
      </c>
      <c r="E329" s="54">
        <f>IF(K329=1,VLOOKUP(A328,[1]Plan1!$JH$192:$JI$400,2),E328)</f>
        <v>6370.34</v>
      </c>
      <c r="F329" s="56">
        <f t="shared" si="193"/>
        <v>44825</v>
      </c>
      <c r="G329" s="80">
        <f t="shared" si="194"/>
        <v>-2.9003564010536831E-3</v>
      </c>
      <c r="H329" s="81">
        <f>IF(DAY(A329)=H$11,VLOOKUP(A329,AF$120:AK$452,4),H328)</f>
        <v>44885</v>
      </c>
      <c r="I329" s="81">
        <f t="shared" si="195"/>
        <v>44885</v>
      </c>
      <c r="J329" s="55">
        <f t="shared" si="190"/>
        <v>31</v>
      </c>
      <c r="K329" s="55">
        <f t="shared" si="196"/>
        <v>13</v>
      </c>
      <c r="L329" s="79">
        <f t="shared" si="197"/>
        <v>0.99878268999999997</v>
      </c>
      <c r="M329" s="82">
        <v>1</v>
      </c>
      <c r="N329" s="82">
        <f t="shared" si="198"/>
        <v>1</v>
      </c>
      <c r="O329" s="79">
        <f t="shared" si="199"/>
        <v>0.99878268999999997</v>
      </c>
      <c r="P329" s="79">
        <f t="shared" si="200"/>
        <v>999.09455818000004</v>
      </c>
      <c r="Q329" s="83">
        <f t="shared" si="181"/>
        <v>0</v>
      </c>
      <c r="R329" s="85">
        <f t="shared" si="182"/>
        <v>0</v>
      </c>
      <c r="S329" s="79">
        <f t="shared" si="201"/>
        <v>0</v>
      </c>
      <c r="T329" s="85">
        <f t="shared" si="187"/>
        <v>9.5000000000000001E-2</v>
      </c>
      <c r="U329" s="82">
        <f t="shared" si="183"/>
        <v>1.0031765580000001</v>
      </c>
      <c r="V329" s="79">
        <f t="shared" si="184"/>
        <v>3.1736818100000002</v>
      </c>
      <c r="W329" s="79">
        <f t="shared" si="185"/>
        <v>0</v>
      </c>
      <c r="X329" s="157" t="str">
        <f t="shared" si="188"/>
        <v>A+J=</v>
      </c>
      <c r="Y329" s="81">
        <f t="shared" si="189"/>
        <v>44885</v>
      </c>
      <c r="Z329" s="4"/>
      <c r="AA329" s="12"/>
      <c r="AE329" s="1"/>
      <c r="AF329" s="1"/>
      <c r="AG329" s="6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78">
        <f t="shared" si="186"/>
        <v>44868</v>
      </c>
      <c r="B330" s="79">
        <f t="shared" si="180"/>
        <v>1002.4188568799999</v>
      </c>
      <c r="C330" s="79">
        <f t="shared" si="191"/>
        <v>1000.31224829</v>
      </c>
      <c r="D330" s="77">
        <f t="shared" si="192"/>
        <v>6388.87</v>
      </c>
      <c r="E330" s="54">
        <f>IF(K330=1,VLOOKUP(A329,[1]Plan1!$JH$192:$JI$400,2),E329)</f>
        <v>6370.34</v>
      </c>
      <c r="F330" s="56">
        <f t="shared" si="193"/>
        <v>44825</v>
      </c>
      <c r="G330" s="80">
        <f t="shared" si="194"/>
        <v>-2.9003564010536831E-3</v>
      </c>
      <c r="H330" s="81">
        <f>IF(DAY(A330)=H$11,VLOOKUP(A330,AF$120:AK$452,4),H329)</f>
        <v>44885</v>
      </c>
      <c r="I330" s="81">
        <f t="shared" si="195"/>
        <v>44885</v>
      </c>
      <c r="J330" s="55">
        <f t="shared" si="190"/>
        <v>31</v>
      </c>
      <c r="K330" s="55">
        <f t="shared" si="196"/>
        <v>14</v>
      </c>
      <c r="L330" s="79">
        <f t="shared" si="197"/>
        <v>0.99868911000000005</v>
      </c>
      <c r="M330" s="82">
        <v>1</v>
      </c>
      <c r="N330" s="82">
        <f t="shared" si="198"/>
        <v>1</v>
      </c>
      <c r="O330" s="79">
        <f t="shared" si="199"/>
        <v>0.99868911000000005</v>
      </c>
      <c r="P330" s="79">
        <f t="shared" si="200"/>
        <v>999.00094895999996</v>
      </c>
      <c r="Q330" s="83">
        <f t="shared" si="181"/>
        <v>0</v>
      </c>
      <c r="R330" s="85">
        <f t="shared" si="182"/>
        <v>0</v>
      </c>
      <c r="S330" s="79">
        <f t="shared" si="201"/>
        <v>0</v>
      </c>
      <c r="T330" s="85">
        <f t="shared" si="187"/>
        <v>9.5000000000000001E-2</v>
      </c>
      <c r="U330" s="82">
        <f t="shared" si="183"/>
        <v>1.003421326</v>
      </c>
      <c r="V330" s="79">
        <f t="shared" si="184"/>
        <v>3.4179079200000002</v>
      </c>
      <c r="W330" s="79">
        <f t="shared" si="185"/>
        <v>0</v>
      </c>
      <c r="X330" s="157" t="str">
        <f t="shared" si="188"/>
        <v>A+J=</v>
      </c>
      <c r="Y330" s="81">
        <f t="shared" si="189"/>
        <v>44885</v>
      </c>
      <c r="Z330" s="4"/>
      <c r="AA330" s="12"/>
      <c r="AE330" s="1"/>
      <c r="AF330" s="1"/>
      <c r="AG330" s="6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78">
        <f t="shared" si="186"/>
        <v>44869</v>
      </c>
      <c r="B331" s="79">
        <f t="shared" si="180"/>
        <v>1002.56949791</v>
      </c>
      <c r="C331" s="79">
        <f t="shared" si="191"/>
        <v>1000.31224829</v>
      </c>
      <c r="D331" s="77">
        <f t="shared" si="192"/>
        <v>6388.87</v>
      </c>
      <c r="E331" s="54">
        <f>IF(K331=1,VLOOKUP(A330,[1]Plan1!$JH$192:$JI$400,2),E330)</f>
        <v>6370.34</v>
      </c>
      <c r="F331" s="56">
        <f t="shared" si="193"/>
        <v>44825</v>
      </c>
      <c r="G331" s="80">
        <f t="shared" si="194"/>
        <v>-2.9003564010536831E-3</v>
      </c>
      <c r="H331" s="81">
        <f>IF(DAY(A331)=H$11,VLOOKUP(A331,AF$120:AK$452,4),H330)</f>
        <v>44885</v>
      </c>
      <c r="I331" s="81">
        <f t="shared" si="195"/>
        <v>44885</v>
      </c>
      <c r="J331" s="55">
        <f t="shared" si="190"/>
        <v>31</v>
      </c>
      <c r="K331" s="55">
        <f t="shared" si="196"/>
        <v>15</v>
      </c>
      <c r="L331" s="79">
        <f t="shared" si="197"/>
        <v>0.99859553999999995</v>
      </c>
      <c r="M331" s="82">
        <v>1</v>
      </c>
      <c r="N331" s="82">
        <f t="shared" si="198"/>
        <v>1</v>
      </c>
      <c r="O331" s="79">
        <f t="shared" si="199"/>
        <v>0.99859553999999995</v>
      </c>
      <c r="P331" s="79">
        <f t="shared" si="200"/>
        <v>998.90734973999997</v>
      </c>
      <c r="Q331" s="83">
        <f t="shared" si="181"/>
        <v>0</v>
      </c>
      <c r="R331" s="85">
        <f t="shared" si="182"/>
        <v>0</v>
      </c>
      <c r="S331" s="79">
        <f t="shared" si="201"/>
        <v>0</v>
      </c>
      <c r="T331" s="85">
        <f t="shared" si="187"/>
        <v>9.5000000000000001E-2</v>
      </c>
      <c r="U331" s="82">
        <f t="shared" si="183"/>
        <v>1.003666154</v>
      </c>
      <c r="V331" s="79">
        <f t="shared" si="184"/>
        <v>3.66214817</v>
      </c>
      <c r="W331" s="79">
        <f t="shared" si="185"/>
        <v>0</v>
      </c>
      <c r="X331" s="157" t="str">
        <f t="shared" si="188"/>
        <v>A+J=</v>
      </c>
      <c r="Y331" s="81">
        <f t="shared" si="189"/>
        <v>44885</v>
      </c>
      <c r="Z331" s="4"/>
      <c r="AA331" s="12"/>
      <c r="AE331" s="1"/>
      <c r="AF331" s="1"/>
      <c r="AG331" s="6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78">
        <f t="shared" si="186"/>
        <v>44870</v>
      </c>
      <c r="B332" s="79">
        <f t="shared" ref="B332:B395" si="202">(P332+V332)</f>
        <v>1002.7201630899999</v>
      </c>
      <c r="C332" s="79">
        <f t="shared" si="191"/>
        <v>1000.31224829</v>
      </c>
      <c r="D332" s="77">
        <f t="shared" si="192"/>
        <v>6388.87</v>
      </c>
      <c r="E332" s="54">
        <f>IF(K332=1,VLOOKUP(A331,[1]Plan1!$JH$192:$JI$400,2),E331)</f>
        <v>6370.34</v>
      </c>
      <c r="F332" s="56">
        <f t="shared" si="193"/>
        <v>44825</v>
      </c>
      <c r="G332" s="80">
        <f t="shared" si="194"/>
        <v>-2.9003564010536831E-3</v>
      </c>
      <c r="H332" s="81">
        <f>IF(DAY(A332)=H$11,VLOOKUP(A332,AF$120:AK$452,4),H331)</f>
        <v>44885</v>
      </c>
      <c r="I332" s="81">
        <f t="shared" si="195"/>
        <v>44885</v>
      </c>
      <c r="J332" s="55">
        <f t="shared" si="190"/>
        <v>31</v>
      </c>
      <c r="K332" s="55">
        <f t="shared" si="196"/>
        <v>16</v>
      </c>
      <c r="L332" s="79">
        <f t="shared" si="197"/>
        <v>0.99850198000000001</v>
      </c>
      <c r="M332" s="82">
        <v>1</v>
      </c>
      <c r="N332" s="82">
        <f t="shared" si="198"/>
        <v>1</v>
      </c>
      <c r="O332" s="79">
        <f t="shared" si="199"/>
        <v>0.99850198000000001</v>
      </c>
      <c r="P332" s="79">
        <f t="shared" si="200"/>
        <v>998.81376052999997</v>
      </c>
      <c r="Q332" s="83">
        <f t="shared" ref="Q332:Q395" si="203">IF(VLOOKUP(A332,AB$12:AI$116,8)=VLOOKUP(A331,AB$12:AI$116,8),0,VLOOKUP(A332,AB$12:AI$116,8))</f>
        <v>0</v>
      </c>
      <c r="R332" s="85">
        <f t="shared" ref="R332:R395" si="204">IF(Q332&gt;0,VLOOKUP($A332,$AB$12:$AG$116,6),0)</f>
        <v>0</v>
      </c>
      <c r="S332" s="79">
        <f t="shared" si="201"/>
        <v>0</v>
      </c>
      <c r="T332" s="85">
        <f t="shared" si="187"/>
        <v>9.5000000000000001E-2</v>
      </c>
      <c r="U332" s="82">
        <f t="shared" ref="U332:U395" si="205">ROUND((1+T332)^(30/360)^(K332/J332),9)</f>
        <v>1.0039110419999999</v>
      </c>
      <c r="V332" s="79">
        <f t="shared" ref="V332:V395" si="206">TRUNC((P332*(U332-1)),8)</f>
        <v>3.9064025600000001</v>
      </c>
      <c r="W332" s="79">
        <f t="shared" ref="W332:W395" si="207">IF(Q332&gt;0,S332+V332,0)</f>
        <v>0</v>
      </c>
      <c r="X332" s="157" t="str">
        <f t="shared" si="188"/>
        <v>A+J=</v>
      </c>
      <c r="Y332" s="81">
        <f t="shared" si="189"/>
        <v>44885</v>
      </c>
      <c r="Z332" s="4"/>
      <c r="AA332" s="12"/>
      <c r="AE332" s="1"/>
      <c r="AF332" s="1"/>
      <c r="AG332" s="6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78">
        <f t="shared" ref="A333:A396" si="208">(A332+1)</f>
        <v>44871</v>
      </c>
      <c r="B333" s="79">
        <f t="shared" si="202"/>
        <v>1002.8708514000001</v>
      </c>
      <c r="C333" s="79">
        <f t="shared" si="191"/>
        <v>1000.31224829</v>
      </c>
      <c r="D333" s="77">
        <f t="shared" si="192"/>
        <v>6388.87</v>
      </c>
      <c r="E333" s="54">
        <f>IF(K333=1,VLOOKUP(A332,[1]Plan1!$JH$192:$JI$400,2),E332)</f>
        <v>6370.34</v>
      </c>
      <c r="F333" s="56">
        <f t="shared" si="193"/>
        <v>44825</v>
      </c>
      <c r="G333" s="80">
        <f t="shared" si="194"/>
        <v>-2.9003564010536831E-3</v>
      </c>
      <c r="H333" s="81">
        <f>IF(DAY(A333)=H$11,VLOOKUP(A333,AF$120:AK$452,4),H332)</f>
        <v>44885</v>
      </c>
      <c r="I333" s="81">
        <f t="shared" si="195"/>
        <v>44885</v>
      </c>
      <c r="J333" s="55">
        <f t="shared" si="190"/>
        <v>31</v>
      </c>
      <c r="K333" s="55">
        <f t="shared" si="196"/>
        <v>17</v>
      </c>
      <c r="L333" s="79">
        <f t="shared" si="197"/>
        <v>0.99840843000000001</v>
      </c>
      <c r="M333" s="82">
        <v>1</v>
      </c>
      <c r="N333" s="82">
        <f t="shared" si="198"/>
        <v>1</v>
      </c>
      <c r="O333" s="79">
        <f t="shared" si="199"/>
        <v>0.99840843000000001</v>
      </c>
      <c r="P333" s="79">
        <f t="shared" si="200"/>
        <v>998.72018132000005</v>
      </c>
      <c r="Q333" s="83">
        <f t="shared" si="203"/>
        <v>0</v>
      </c>
      <c r="R333" s="85">
        <f t="shared" si="204"/>
        <v>0</v>
      </c>
      <c r="S333" s="79">
        <f t="shared" si="201"/>
        <v>0</v>
      </c>
      <c r="T333" s="85">
        <f t="shared" ref="T333:T396" si="209">(T332)</f>
        <v>9.5000000000000001E-2</v>
      </c>
      <c r="U333" s="82">
        <f t="shared" si="205"/>
        <v>1.004155989</v>
      </c>
      <c r="V333" s="79">
        <f t="shared" si="206"/>
        <v>4.1506700800000003</v>
      </c>
      <c r="W333" s="79">
        <f t="shared" si="207"/>
        <v>0</v>
      </c>
      <c r="X333" s="157" t="str">
        <f t="shared" ref="X333:X396" si="210">IF($Q332&gt;0,VLOOKUP($A332,$AB$12:$AK$116,9),X332)</f>
        <v>A+J=</v>
      </c>
      <c r="Y333" s="81">
        <f t="shared" ref="Y333:Y396" si="211">IF($Q332&gt;0,VLOOKUP($A332,$AB$12:$AK$116,10),Y332)</f>
        <v>44885</v>
      </c>
      <c r="Z333" s="4"/>
      <c r="AA333" s="12"/>
      <c r="AE333" s="1"/>
      <c r="AF333" s="1"/>
      <c r="AG333" s="6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78">
        <f t="shared" si="208"/>
        <v>44872</v>
      </c>
      <c r="B334" s="79">
        <f t="shared" si="202"/>
        <v>1003.02156383</v>
      </c>
      <c r="C334" s="79">
        <f t="shared" si="191"/>
        <v>1000.31224829</v>
      </c>
      <c r="D334" s="77">
        <f t="shared" si="192"/>
        <v>6388.87</v>
      </c>
      <c r="E334" s="54">
        <f>IF(K334=1,VLOOKUP(A333,[1]Plan1!$JH$192:$JI$400,2),E333)</f>
        <v>6370.34</v>
      </c>
      <c r="F334" s="56">
        <f t="shared" si="193"/>
        <v>44825</v>
      </c>
      <c r="G334" s="80">
        <f t="shared" si="194"/>
        <v>-2.9003564010536831E-3</v>
      </c>
      <c r="H334" s="81">
        <f>IF(DAY(A334)=H$11,VLOOKUP(A334,AF$120:AK$452,4),H333)</f>
        <v>44885</v>
      </c>
      <c r="I334" s="81">
        <f t="shared" si="195"/>
        <v>44885</v>
      </c>
      <c r="J334" s="55">
        <f t="shared" si="190"/>
        <v>31</v>
      </c>
      <c r="K334" s="55">
        <f t="shared" si="196"/>
        <v>18</v>
      </c>
      <c r="L334" s="79">
        <f t="shared" si="197"/>
        <v>0.99831488999999995</v>
      </c>
      <c r="M334" s="82">
        <v>1</v>
      </c>
      <c r="N334" s="82">
        <f t="shared" si="198"/>
        <v>1</v>
      </c>
      <c r="O334" s="79">
        <f t="shared" si="199"/>
        <v>0.99831488999999995</v>
      </c>
      <c r="P334" s="79">
        <f t="shared" si="200"/>
        <v>998.62661211</v>
      </c>
      <c r="Q334" s="83">
        <f t="shared" si="203"/>
        <v>0</v>
      </c>
      <c r="R334" s="85">
        <f t="shared" si="204"/>
        <v>0</v>
      </c>
      <c r="S334" s="79">
        <f t="shared" si="201"/>
        <v>0</v>
      </c>
      <c r="T334" s="85">
        <f t="shared" si="209"/>
        <v>9.5000000000000001E-2</v>
      </c>
      <c r="U334" s="82">
        <f t="shared" si="205"/>
        <v>1.004400996</v>
      </c>
      <c r="V334" s="79">
        <f t="shared" si="206"/>
        <v>4.3949517199999999</v>
      </c>
      <c r="W334" s="79">
        <f t="shared" si="207"/>
        <v>0</v>
      </c>
      <c r="X334" s="157" t="str">
        <f t="shared" si="210"/>
        <v>A+J=</v>
      </c>
      <c r="Y334" s="81">
        <f t="shared" si="211"/>
        <v>44885</v>
      </c>
      <c r="Z334" s="4"/>
      <c r="AA334" s="12"/>
      <c r="AE334" s="1"/>
      <c r="AF334" s="1"/>
      <c r="AG334" s="6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78">
        <f t="shared" si="208"/>
        <v>44873</v>
      </c>
      <c r="B335" s="79">
        <f t="shared" si="202"/>
        <v>1003.17230038</v>
      </c>
      <c r="C335" s="79">
        <f t="shared" si="191"/>
        <v>1000.31224829</v>
      </c>
      <c r="D335" s="77">
        <f t="shared" si="192"/>
        <v>6388.87</v>
      </c>
      <c r="E335" s="54">
        <f>IF(K335=1,VLOOKUP(A334,[1]Plan1!$JH$192:$JI$400,2),E334)</f>
        <v>6370.34</v>
      </c>
      <c r="F335" s="56">
        <f t="shared" si="193"/>
        <v>44825</v>
      </c>
      <c r="G335" s="80">
        <f t="shared" si="194"/>
        <v>-2.9003564010536831E-3</v>
      </c>
      <c r="H335" s="81">
        <f>IF(DAY(A335)=H$11,VLOOKUP(A335,AF$120:AK$452,4),H334)</f>
        <v>44885</v>
      </c>
      <c r="I335" s="81">
        <f t="shared" si="195"/>
        <v>44885</v>
      </c>
      <c r="J335" s="55">
        <f t="shared" si="190"/>
        <v>31</v>
      </c>
      <c r="K335" s="55">
        <f t="shared" si="196"/>
        <v>19</v>
      </c>
      <c r="L335" s="79">
        <f t="shared" si="197"/>
        <v>0.99822135999999995</v>
      </c>
      <c r="M335" s="82">
        <v>1</v>
      </c>
      <c r="N335" s="82">
        <f t="shared" si="198"/>
        <v>1</v>
      </c>
      <c r="O335" s="79">
        <f t="shared" si="199"/>
        <v>0.99822135999999995</v>
      </c>
      <c r="P335" s="79">
        <f t="shared" si="200"/>
        <v>998.53305291000004</v>
      </c>
      <c r="Q335" s="83">
        <f t="shared" si="203"/>
        <v>0</v>
      </c>
      <c r="R335" s="85">
        <f t="shared" si="204"/>
        <v>0</v>
      </c>
      <c r="S335" s="79">
        <f t="shared" si="201"/>
        <v>0</v>
      </c>
      <c r="T335" s="85">
        <f t="shared" si="209"/>
        <v>9.5000000000000001E-2</v>
      </c>
      <c r="U335" s="82">
        <f t="shared" si="205"/>
        <v>1.004646063</v>
      </c>
      <c r="V335" s="79">
        <f t="shared" si="206"/>
        <v>4.6392474699999999</v>
      </c>
      <c r="W335" s="79">
        <f t="shared" si="207"/>
        <v>0</v>
      </c>
      <c r="X335" s="157" t="str">
        <f t="shared" si="210"/>
        <v>A+J=</v>
      </c>
      <c r="Y335" s="81">
        <f t="shared" si="211"/>
        <v>44885</v>
      </c>
      <c r="Z335" s="4"/>
      <c r="AA335" s="12"/>
      <c r="AE335" s="1"/>
      <c r="AF335" s="1"/>
      <c r="AG335" s="6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78">
        <f t="shared" si="208"/>
        <v>44874</v>
      </c>
      <c r="B336" s="79">
        <f t="shared" si="202"/>
        <v>1003.3230509599999</v>
      </c>
      <c r="C336" s="79">
        <f t="shared" si="191"/>
        <v>1000.31224829</v>
      </c>
      <c r="D336" s="77">
        <f t="shared" si="192"/>
        <v>6388.87</v>
      </c>
      <c r="E336" s="54">
        <f>IF(K336=1,VLOOKUP(A335,[1]Plan1!$JH$192:$JI$400,2),E335)</f>
        <v>6370.34</v>
      </c>
      <c r="F336" s="56">
        <f t="shared" si="193"/>
        <v>44825</v>
      </c>
      <c r="G336" s="80">
        <f t="shared" si="194"/>
        <v>-2.9003564010536831E-3</v>
      </c>
      <c r="H336" s="81">
        <f>IF(DAY(A336)=H$11,VLOOKUP(A336,AF$120:AK$452,4),H335)</f>
        <v>44885</v>
      </c>
      <c r="I336" s="81">
        <f t="shared" si="195"/>
        <v>44885</v>
      </c>
      <c r="J336" s="55">
        <f t="shared" si="190"/>
        <v>31</v>
      </c>
      <c r="K336" s="55">
        <f t="shared" si="196"/>
        <v>20</v>
      </c>
      <c r="L336" s="79">
        <f t="shared" si="197"/>
        <v>0.99812783000000005</v>
      </c>
      <c r="M336" s="82">
        <v>1</v>
      </c>
      <c r="N336" s="82">
        <f t="shared" si="198"/>
        <v>1</v>
      </c>
      <c r="O336" s="79">
        <f t="shared" si="199"/>
        <v>0.99812783000000005</v>
      </c>
      <c r="P336" s="79">
        <f t="shared" si="200"/>
        <v>998.43949369999996</v>
      </c>
      <c r="Q336" s="83">
        <f t="shared" si="203"/>
        <v>0</v>
      </c>
      <c r="R336" s="85">
        <f t="shared" si="204"/>
        <v>0</v>
      </c>
      <c r="S336" s="79">
        <f t="shared" si="201"/>
        <v>0</v>
      </c>
      <c r="T336" s="85">
        <f t="shared" si="209"/>
        <v>9.5000000000000001E-2</v>
      </c>
      <c r="U336" s="82">
        <f t="shared" si="205"/>
        <v>1.0048911899999999</v>
      </c>
      <c r="V336" s="79">
        <f t="shared" si="206"/>
        <v>4.8835572599999999</v>
      </c>
      <c r="W336" s="79">
        <f t="shared" si="207"/>
        <v>0</v>
      </c>
      <c r="X336" s="157" t="str">
        <f t="shared" si="210"/>
        <v>A+J=</v>
      </c>
      <c r="Y336" s="81">
        <f t="shared" si="211"/>
        <v>44885</v>
      </c>
      <c r="Z336" s="4"/>
      <c r="AA336" s="12"/>
      <c r="AE336" s="1"/>
      <c r="AF336" s="1"/>
      <c r="AG336" s="6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78">
        <f t="shared" si="208"/>
        <v>44875</v>
      </c>
      <c r="B337" s="79">
        <f t="shared" si="202"/>
        <v>1003.4738347</v>
      </c>
      <c r="C337" s="79">
        <f t="shared" si="191"/>
        <v>1000.31224829</v>
      </c>
      <c r="D337" s="77">
        <f t="shared" si="192"/>
        <v>6388.87</v>
      </c>
      <c r="E337" s="54">
        <f>IF(K337=1,VLOOKUP(A336,[1]Plan1!$JH$192:$JI$400,2),E336)</f>
        <v>6370.34</v>
      </c>
      <c r="F337" s="56">
        <f t="shared" si="193"/>
        <v>44825</v>
      </c>
      <c r="G337" s="80">
        <f t="shared" si="194"/>
        <v>-2.9003564010536831E-3</v>
      </c>
      <c r="H337" s="81">
        <f>IF(DAY(A337)=H$11,VLOOKUP(A337,AF$120:AK$452,4),H336)</f>
        <v>44885</v>
      </c>
      <c r="I337" s="81">
        <f t="shared" si="195"/>
        <v>44885</v>
      </c>
      <c r="J337" s="55">
        <f t="shared" si="190"/>
        <v>31</v>
      </c>
      <c r="K337" s="55">
        <f t="shared" si="196"/>
        <v>21</v>
      </c>
      <c r="L337" s="79">
        <f t="shared" si="197"/>
        <v>0.99803432000000003</v>
      </c>
      <c r="M337" s="82">
        <v>1</v>
      </c>
      <c r="N337" s="82">
        <f t="shared" si="198"/>
        <v>1</v>
      </c>
      <c r="O337" s="79">
        <f t="shared" si="199"/>
        <v>0.99803432000000003</v>
      </c>
      <c r="P337" s="79">
        <f t="shared" si="200"/>
        <v>998.34595449999995</v>
      </c>
      <c r="Q337" s="83">
        <f t="shared" si="203"/>
        <v>0</v>
      </c>
      <c r="R337" s="85">
        <f t="shared" si="204"/>
        <v>0</v>
      </c>
      <c r="S337" s="79">
        <f t="shared" si="201"/>
        <v>0</v>
      </c>
      <c r="T337" s="85">
        <f t="shared" si="209"/>
        <v>9.5000000000000001E-2</v>
      </c>
      <c r="U337" s="82">
        <f t="shared" si="205"/>
        <v>1.0051363760000001</v>
      </c>
      <c r="V337" s="79">
        <f t="shared" si="206"/>
        <v>5.1278801999999999</v>
      </c>
      <c r="W337" s="79">
        <f t="shared" si="207"/>
        <v>0</v>
      </c>
      <c r="X337" s="157" t="str">
        <f t="shared" si="210"/>
        <v>A+J=</v>
      </c>
      <c r="Y337" s="81">
        <f t="shared" si="211"/>
        <v>44885</v>
      </c>
      <c r="Z337" s="4"/>
      <c r="AA337" s="12"/>
      <c r="AE337" s="1"/>
      <c r="AF337" s="1"/>
      <c r="AG337" s="6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78">
        <f t="shared" si="208"/>
        <v>44876</v>
      </c>
      <c r="B338" s="79">
        <f t="shared" si="202"/>
        <v>1003.6246334599999</v>
      </c>
      <c r="C338" s="79">
        <f t="shared" si="191"/>
        <v>1000.31224829</v>
      </c>
      <c r="D338" s="77">
        <f t="shared" si="192"/>
        <v>6388.87</v>
      </c>
      <c r="E338" s="54">
        <f>IF(K338=1,VLOOKUP(A337,[1]Plan1!$JH$192:$JI$400,2),E337)</f>
        <v>6370.34</v>
      </c>
      <c r="F338" s="56">
        <f t="shared" si="193"/>
        <v>44825</v>
      </c>
      <c r="G338" s="80">
        <f t="shared" si="194"/>
        <v>-2.9003564010536831E-3</v>
      </c>
      <c r="H338" s="81">
        <f>IF(DAY(A338)=H$11,VLOOKUP(A338,AF$120:AK$452,4),H337)</f>
        <v>44885</v>
      </c>
      <c r="I338" s="81">
        <f t="shared" si="195"/>
        <v>44885</v>
      </c>
      <c r="J338" s="55">
        <f t="shared" si="190"/>
        <v>31</v>
      </c>
      <c r="K338" s="55">
        <f t="shared" si="196"/>
        <v>22</v>
      </c>
      <c r="L338" s="79">
        <f t="shared" si="197"/>
        <v>0.99794081000000001</v>
      </c>
      <c r="M338" s="82">
        <v>1</v>
      </c>
      <c r="N338" s="82">
        <f t="shared" si="198"/>
        <v>1</v>
      </c>
      <c r="O338" s="79">
        <f t="shared" si="199"/>
        <v>0.99794081000000001</v>
      </c>
      <c r="P338" s="79">
        <f t="shared" si="200"/>
        <v>998.25241530999995</v>
      </c>
      <c r="Q338" s="83">
        <f t="shared" si="203"/>
        <v>0</v>
      </c>
      <c r="R338" s="85">
        <f t="shared" si="204"/>
        <v>0</v>
      </c>
      <c r="S338" s="79">
        <f t="shared" si="201"/>
        <v>0</v>
      </c>
      <c r="T338" s="85">
        <f t="shared" si="209"/>
        <v>9.5000000000000001E-2</v>
      </c>
      <c r="U338" s="82">
        <f t="shared" si="205"/>
        <v>1.0053816229999999</v>
      </c>
      <c r="V338" s="79">
        <f t="shared" si="206"/>
        <v>5.3722181500000001</v>
      </c>
      <c r="W338" s="79">
        <f t="shared" si="207"/>
        <v>0</v>
      </c>
      <c r="X338" s="157" t="str">
        <f t="shared" si="210"/>
        <v>A+J=</v>
      </c>
      <c r="Y338" s="81">
        <f t="shared" si="211"/>
        <v>44885</v>
      </c>
      <c r="Z338" s="4"/>
      <c r="AA338" s="12"/>
      <c r="AE338" s="1"/>
      <c r="AF338" s="1"/>
      <c r="AG338" s="6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78">
        <f t="shared" si="208"/>
        <v>44877</v>
      </c>
      <c r="B339" s="79">
        <f t="shared" si="202"/>
        <v>1003.7754552900001</v>
      </c>
      <c r="C339" s="79">
        <f t="shared" si="191"/>
        <v>1000.31224829</v>
      </c>
      <c r="D339" s="77">
        <f t="shared" si="192"/>
        <v>6388.87</v>
      </c>
      <c r="E339" s="54">
        <f>IF(K339=1,VLOOKUP(A338,[1]Plan1!$JH$192:$JI$400,2),E338)</f>
        <v>6370.34</v>
      </c>
      <c r="F339" s="56">
        <f t="shared" si="193"/>
        <v>44825</v>
      </c>
      <c r="G339" s="80">
        <f t="shared" si="194"/>
        <v>-2.9003564010536831E-3</v>
      </c>
      <c r="H339" s="81">
        <f>IF(DAY(A339)=H$11,VLOOKUP(A339,AF$120:AK$452,4),H338)</f>
        <v>44885</v>
      </c>
      <c r="I339" s="81">
        <f t="shared" si="195"/>
        <v>44885</v>
      </c>
      <c r="J339" s="55">
        <f t="shared" si="190"/>
        <v>31</v>
      </c>
      <c r="K339" s="55">
        <f t="shared" si="196"/>
        <v>23</v>
      </c>
      <c r="L339" s="79">
        <f t="shared" si="197"/>
        <v>0.99784731000000004</v>
      </c>
      <c r="M339" s="82">
        <v>1</v>
      </c>
      <c r="N339" s="82">
        <f t="shared" si="198"/>
        <v>1</v>
      </c>
      <c r="O339" s="79">
        <f t="shared" si="199"/>
        <v>0.99784731000000004</v>
      </c>
      <c r="P339" s="79">
        <f t="shared" si="200"/>
        <v>998.15888611000003</v>
      </c>
      <c r="Q339" s="83">
        <f t="shared" si="203"/>
        <v>0</v>
      </c>
      <c r="R339" s="85">
        <f t="shared" si="204"/>
        <v>0</v>
      </c>
      <c r="S339" s="79">
        <f t="shared" si="201"/>
        <v>0</v>
      </c>
      <c r="T339" s="85">
        <f t="shared" si="209"/>
        <v>9.5000000000000001E-2</v>
      </c>
      <c r="U339" s="82">
        <f t="shared" si="205"/>
        <v>1.0056269289999999</v>
      </c>
      <c r="V339" s="79">
        <f t="shared" si="206"/>
        <v>5.6165691799999999</v>
      </c>
      <c r="W339" s="79">
        <f t="shared" si="207"/>
        <v>0</v>
      </c>
      <c r="X339" s="157" t="str">
        <f t="shared" si="210"/>
        <v>A+J=</v>
      </c>
      <c r="Y339" s="81">
        <f t="shared" si="211"/>
        <v>44885</v>
      </c>
      <c r="Z339" s="4"/>
      <c r="AA339" s="12"/>
      <c r="AE339" s="1"/>
      <c r="AF339" s="1"/>
      <c r="AG339" s="6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78">
        <f t="shared" si="208"/>
        <v>44878</v>
      </c>
      <c r="B340" s="79">
        <f t="shared" si="202"/>
        <v>1003.92630118</v>
      </c>
      <c r="C340" s="79">
        <f t="shared" si="191"/>
        <v>1000.31224829</v>
      </c>
      <c r="D340" s="77">
        <f t="shared" si="192"/>
        <v>6388.87</v>
      </c>
      <c r="E340" s="54">
        <f>IF(K340=1,VLOOKUP(A339,[1]Plan1!$JH$192:$JI$400,2),E339)</f>
        <v>6370.34</v>
      </c>
      <c r="F340" s="56">
        <f t="shared" si="193"/>
        <v>44825</v>
      </c>
      <c r="G340" s="80">
        <f t="shared" si="194"/>
        <v>-2.9003564010536831E-3</v>
      </c>
      <c r="H340" s="81">
        <f>IF(DAY(A340)=H$11,VLOOKUP(A340,AF$120:AK$452,4),H339)</f>
        <v>44885</v>
      </c>
      <c r="I340" s="81">
        <f t="shared" si="195"/>
        <v>44885</v>
      </c>
      <c r="J340" s="55">
        <f t="shared" si="190"/>
        <v>31</v>
      </c>
      <c r="K340" s="55">
        <f t="shared" si="196"/>
        <v>24</v>
      </c>
      <c r="L340" s="79">
        <f t="shared" si="197"/>
        <v>0.99775382000000001</v>
      </c>
      <c r="M340" s="82">
        <v>1</v>
      </c>
      <c r="N340" s="82">
        <f t="shared" si="198"/>
        <v>1</v>
      </c>
      <c r="O340" s="79">
        <f t="shared" si="199"/>
        <v>0.99775382000000001</v>
      </c>
      <c r="P340" s="79">
        <f t="shared" si="200"/>
        <v>998.06536691999997</v>
      </c>
      <c r="Q340" s="83">
        <f t="shared" si="203"/>
        <v>0</v>
      </c>
      <c r="R340" s="85">
        <f t="shared" si="204"/>
        <v>0</v>
      </c>
      <c r="S340" s="79">
        <f t="shared" si="201"/>
        <v>0</v>
      </c>
      <c r="T340" s="85">
        <f t="shared" si="209"/>
        <v>9.5000000000000001E-2</v>
      </c>
      <c r="U340" s="82">
        <f t="shared" si="205"/>
        <v>1.0058722950000001</v>
      </c>
      <c r="V340" s="79">
        <f t="shared" si="206"/>
        <v>5.8609342599999996</v>
      </c>
      <c r="W340" s="79">
        <f t="shared" si="207"/>
        <v>0</v>
      </c>
      <c r="X340" s="157" t="str">
        <f t="shared" si="210"/>
        <v>A+J=</v>
      </c>
      <c r="Y340" s="81">
        <f t="shared" si="211"/>
        <v>44885</v>
      </c>
      <c r="Z340" s="4"/>
      <c r="AA340" s="12"/>
      <c r="AE340" s="1"/>
      <c r="AF340" s="1"/>
      <c r="AG340" s="6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78">
        <f t="shared" si="208"/>
        <v>44879</v>
      </c>
      <c r="B341" s="79">
        <f t="shared" si="202"/>
        <v>1004.07717112</v>
      </c>
      <c r="C341" s="79">
        <f t="shared" si="191"/>
        <v>1000.31224829</v>
      </c>
      <c r="D341" s="77">
        <f t="shared" si="192"/>
        <v>6388.87</v>
      </c>
      <c r="E341" s="54">
        <f>IF(K341=1,VLOOKUP(A340,[1]Plan1!$JH$192:$JI$400,2),E340)</f>
        <v>6370.34</v>
      </c>
      <c r="F341" s="56">
        <f t="shared" si="193"/>
        <v>44825</v>
      </c>
      <c r="G341" s="80">
        <f t="shared" si="194"/>
        <v>-2.9003564010536831E-3</v>
      </c>
      <c r="H341" s="81">
        <f>IF(DAY(A341)=H$11,VLOOKUP(A341,AF$120:AK$452,4),H340)</f>
        <v>44885</v>
      </c>
      <c r="I341" s="81">
        <f t="shared" si="195"/>
        <v>44885</v>
      </c>
      <c r="J341" s="55">
        <f t="shared" si="190"/>
        <v>31</v>
      </c>
      <c r="K341" s="55">
        <f t="shared" si="196"/>
        <v>25</v>
      </c>
      <c r="L341" s="79">
        <f t="shared" si="197"/>
        <v>0.99766034000000003</v>
      </c>
      <c r="M341" s="82">
        <v>1</v>
      </c>
      <c r="N341" s="82">
        <f t="shared" si="198"/>
        <v>1</v>
      </c>
      <c r="O341" s="79">
        <f t="shared" si="199"/>
        <v>0.99766034000000003</v>
      </c>
      <c r="P341" s="79">
        <f t="shared" si="200"/>
        <v>997.97185773000001</v>
      </c>
      <c r="Q341" s="83">
        <f t="shared" si="203"/>
        <v>0</v>
      </c>
      <c r="R341" s="85">
        <f t="shared" si="204"/>
        <v>0</v>
      </c>
      <c r="S341" s="79">
        <f t="shared" si="201"/>
        <v>0</v>
      </c>
      <c r="T341" s="85">
        <f t="shared" si="209"/>
        <v>9.5000000000000001E-2</v>
      </c>
      <c r="U341" s="82">
        <f t="shared" si="205"/>
        <v>1.0061177210000001</v>
      </c>
      <c r="V341" s="79">
        <f t="shared" si="206"/>
        <v>6.1053133900000001</v>
      </c>
      <c r="W341" s="79">
        <f t="shared" si="207"/>
        <v>0</v>
      </c>
      <c r="X341" s="157" t="str">
        <f t="shared" si="210"/>
        <v>A+J=</v>
      </c>
      <c r="Y341" s="81">
        <f t="shared" si="211"/>
        <v>44885</v>
      </c>
      <c r="Z341" s="4"/>
      <c r="AA341" s="12"/>
      <c r="AE341" s="1"/>
      <c r="AF341" s="1"/>
      <c r="AG341" s="6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78">
        <f t="shared" si="208"/>
        <v>44880</v>
      </c>
      <c r="B342" s="79">
        <f t="shared" si="202"/>
        <v>1004.22806509</v>
      </c>
      <c r="C342" s="79">
        <f t="shared" si="191"/>
        <v>1000.31224829</v>
      </c>
      <c r="D342" s="77">
        <f t="shared" si="192"/>
        <v>6388.87</v>
      </c>
      <c r="E342" s="54">
        <f>IF(K342=1,VLOOKUP(A341,[1]Plan1!$JH$192:$JI$400,2),E341)</f>
        <v>6370.34</v>
      </c>
      <c r="F342" s="56">
        <f t="shared" si="193"/>
        <v>44825</v>
      </c>
      <c r="G342" s="80">
        <f t="shared" si="194"/>
        <v>-2.9003564010536831E-3</v>
      </c>
      <c r="H342" s="81">
        <f>IF(DAY(A342)=H$11,VLOOKUP(A342,AF$120:AK$452,4),H341)</f>
        <v>44885</v>
      </c>
      <c r="I342" s="81">
        <f t="shared" si="195"/>
        <v>44885</v>
      </c>
      <c r="J342" s="55">
        <f t="shared" si="190"/>
        <v>31</v>
      </c>
      <c r="K342" s="55">
        <f t="shared" si="196"/>
        <v>26</v>
      </c>
      <c r="L342" s="79">
        <f t="shared" si="197"/>
        <v>0.99756686999999999</v>
      </c>
      <c r="M342" s="82">
        <v>1</v>
      </c>
      <c r="N342" s="82">
        <f t="shared" si="198"/>
        <v>1</v>
      </c>
      <c r="O342" s="79">
        <f t="shared" si="199"/>
        <v>0.99756686999999999</v>
      </c>
      <c r="P342" s="79">
        <f t="shared" si="200"/>
        <v>997.87835854000002</v>
      </c>
      <c r="Q342" s="83">
        <f t="shared" si="203"/>
        <v>0</v>
      </c>
      <c r="R342" s="85">
        <f t="shared" si="204"/>
        <v>0</v>
      </c>
      <c r="S342" s="79">
        <f t="shared" si="201"/>
        <v>0</v>
      </c>
      <c r="T342" s="85">
        <f t="shared" si="209"/>
        <v>9.5000000000000001E-2</v>
      </c>
      <c r="U342" s="82">
        <f t="shared" si="205"/>
        <v>1.0063632069999999</v>
      </c>
      <c r="V342" s="79">
        <f t="shared" si="206"/>
        <v>6.3497065499999996</v>
      </c>
      <c r="W342" s="79">
        <f t="shared" si="207"/>
        <v>0</v>
      </c>
      <c r="X342" s="157" t="str">
        <f t="shared" si="210"/>
        <v>A+J=</v>
      </c>
      <c r="Y342" s="81">
        <f t="shared" si="211"/>
        <v>44885</v>
      </c>
      <c r="Z342" s="4"/>
      <c r="AA342" s="12"/>
      <c r="AE342" s="1"/>
      <c r="AF342" s="1"/>
      <c r="AG342" s="6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78">
        <f t="shared" si="208"/>
        <v>44881</v>
      </c>
      <c r="B343" s="79">
        <f t="shared" si="202"/>
        <v>1004.37897204</v>
      </c>
      <c r="C343" s="79">
        <f t="shared" si="191"/>
        <v>1000.31224829</v>
      </c>
      <c r="D343" s="77">
        <f t="shared" si="192"/>
        <v>6388.87</v>
      </c>
      <c r="E343" s="54">
        <f>IF(K343=1,VLOOKUP(A342,[1]Plan1!$JH$192:$JI$400,2),E342)</f>
        <v>6370.34</v>
      </c>
      <c r="F343" s="56">
        <f t="shared" si="193"/>
        <v>44825</v>
      </c>
      <c r="G343" s="80">
        <f t="shared" si="194"/>
        <v>-2.9003564010536831E-3</v>
      </c>
      <c r="H343" s="81">
        <f>IF(DAY(A343)=H$11,VLOOKUP(A343,AF$120:AK$452,4),H342)</f>
        <v>44885</v>
      </c>
      <c r="I343" s="81">
        <f t="shared" si="195"/>
        <v>44885</v>
      </c>
      <c r="J343" s="55">
        <f t="shared" si="190"/>
        <v>31</v>
      </c>
      <c r="K343" s="55">
        <f t="shared" si="196"/>
        <v>27</v>
      </c>
      <c r="L343" s="79">
        <f t="shared" si="197"/>
        <v>0.99747339999999995</v>
      </c>
      <c r="M343" s="82">
        <v>1</v>
      </c>
      <c r="N343" s="82">
        <f t="shared" si="198"/>
        <v>1</v>
      </c>
      <c r="O343" s="79">
        <f t="shared" si="199"/>
        <v>0.99747339999999995</v>
      </c>
      <c r="P343" s="79">
        <f t="shared" si="200"/>
        <v>997.78485936000004</v>
      </c>
      <c r="Q343" s="83">
        <f t="shared" si="203"/>
        <v>0</v>
      </c>
      <c r="R343" s="85">
        <f t="shared" si="204"/>
        <v>0</v>
      </c>
      <c r="S343" s="79">
        <f t="shared" si="201"/>
        <v>0</v>
      </c>
      <c r="T343" s="85">
        <f t="shared" si="209"/>
        <v>9.5000000000000001E-2</v>
      </c>
      <c r="U343" s="82">
        <f t="shared" si="205"/>
        <v>1.006608752</v>
      </c>
      <c r="V343" s="79">
        <f t="shared" si="206"/>
        <v>6.5941126800000003</v>
      </c>
      <c r="W343" s="79">
        <f t="shared" si="207"/>
        <v>0</v>
      </c>
      <c r="X343" s="157" t="str">
        <f t="shared" si="210"/>
        <v>A+J=</v>
      </c>
      <c r="Y343" s="81">
        <f t="shared" si="211"/>
        <v>44885</v>
      </c>
      <c r="Z343" s="4"/>
      <c r="AA343" s="12"/>
      <c r="AE343" s="1"/>
      <c r="AF343" s="1"/>
      <c r="AG343" s="6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78">
        <f t="shared" si="208"/>
        <v>44882</v>
      </c>
      <c r="B344" s="79">
        <f t="shared" si="202"/>
        <v>1004.52991407</v>
      </c>
      <c r="C344" s="79">
        <f t="shared" si="191"/>
        <v>1000.31224829</v>
      </c>
      <c r="D344" s="77">
        <f t="shared" si="192"/>
        <v>6388.87</v>
      </c>
      <c r="E344" s="54">
        <f>IF(K344=1,VLOOKUP(A343,[1]Plan1!$JH$192:$JI$400,2),E343)</f>
        <v>6370.34</v>
      </c>
      <c r="F344" s="56">
        <f t="shared" si="193"/>
        <v>44825</v>
      </c>
      <c r="G344" s="80">
        <f t="shared" si="194"/>
        <v>-2.9003564010536831E-3</v>
      </c>
      <c r="H344" s="81">
        <f>IF(DAY(A344)=H$11,VLOOKUP(A344,AF$120:AK$452,4),H343)</f>
        <v>44885</v>
      </c>
      <c r="I344" s="81">
        <f t="shared" si="195"/>
        <v>44885</v>
      </c>
      <c r="J344" s="55">
        <f t="shared" si="190"/>
        <v>31</v>
      </c>
      <c r="K344" s="55">
        <f t="shared" si="196"/>
        <v>28</v>
      </c>
      <c r="L344" s="79">
        <f t="shared" si="197"/>
        <v>0.99737995000000002</v>
      </c>
      <c r="M344" s="82">
        <v>1</v>
      </c>
      <c r="N344" s="82">
        <f t="shared" si="198"/>
        <v>1</v>
      </c>
      <c r="O344" s="79">
        <f t="shared" si="199"/>
        <v>0.99737995000000002</v>
      </c>
      <c r="P344" s="79">
        <f t="shared" si="200"/>
        <v>997.69138018000001</v>
      </c>
      <c r="Q344" s="83">
        <f t="shared" si="203"/>
        <v>0</v>
      </c>
      <c r="R344" s="85">
        <f t="shared" si="204"/>
        <v>0</v>
      </c>
      <c r="S344" s="79">
        <f t="shared" si="201"/>
        <v>0</v>
      </c>
      <c r="T344" s="85">
        <f t="shared" si="209"/>
        <v>9.5000000000000001E-2</v>
      </c>
      <c r="U344" s="82">
        <f t="shared" si="205"/>
        <v>1.006854358</v>
      </c>
      <c r="V344" s="79">
        <f t="shared" si="206"/>
        <v>6.8385338899999999</v>
      </c>
      <c r="W344" s="79">
        <f t="shared" si="207"/>
        <v>0</v>
      </c>
      <c r="X344" s="157" t="str">
        <f t="shared" si="210"/>
        <v>A+J=</v>
      </c>
      <c r="Y344" s="81">
        <f t="shared" si="211"/>
        <v>44885</v>
      </c>
      <c r="Z344" s="4"/>
      <c r="AA344" s="12"/>
      <c r="AE344" s="1"/>
      <c r="AF344" s="1"/>
      <c r="AG344" s="6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78">
        <f t="shared" si="208"/>
        <v>44883</v>
      </c>
      <c r="B345" s="79">
        <f t="shared" si="202"/>
        <v>1004.6808690399999</v>
      </c>
      <c r="C345" s="79">
        <f t="shared" si="191"/>
        <v>1000.31224829</v>
      </c>
      <c r="D345" s="77">
        <f t="shared" si="192"/>
        <v>6388.87</v>
      </c>
      <c r="E345" s="54">
        <f>IF(K345=1,VLOOKUP(A344,[1]Plan1!$JH$192:$JI$400,2),E344)</f>
        <v>6370.34</v>
      </c>
      <c r="F345" s="56">
        <f t="shared" si="193"/>
        <v>44825</v>
      </c>
      <c r="G345" s="80">
        <f t="shared" si="194"/>
        <v>-2.9003564010536831E-3</v>
      </c>
      <c r="H345" s="81">
        <f>IF(DAY(A345)=H$11,VLOOKUP(A345,AF$120:AK$452,4),H344)</f>
        <v>44885</v>
      </c>
      <c r="I345" s="81">
        <f t="shared" si="195"/>
        <v>44885</v>
      </c>
      <c r="J345" s="55">
        <f t="shared" si="190"/>
        <v>31</v>
      </c>
      <c r="K345" s="55">
        <f t="shared" si="196"/>
        <v>29</v>
      </c>
      <c r="L345" s="79">
        <f t="shared" si="197"/>
        <v>0.99728649999999996</v>
      </c>
      <c r="M345" s="82">
        <v>1</v>
      </c>
      <c r="N345" s="82">
        <f t="shared" si="198"/>
        <v>1</v>
      </c>
      <c r="O345" s="79">
        <f t="shared" si="199"/>
        <v>0.99728649999999996</v>
      </c>
      <c r="P345" s="79">
        <f t="shared" si="200"/>
        <v>997.59790099999998</v>
      </c>
      <c r="Q345" s="83">
        <f t="shared" si="203"/>
        <v>0</v>
      </c>
      <c r="R345" s="85">
        <f t="shared" si="204"/>
        <v>0</v>
      </c>
      <c r="S345" s="79">
        <f t="shared" si="201"/>
        <v>0</v>
      </c>
      <c r="T345" s="85">
        <f t="shared" si="209"/>
        <v>9.5000000000000001E-2</v>
      </c>
      <c r="U345" s="82">
        <f t="shared" si="205"/>
        <v>1.007100023</v>
      </c>
      <c r="V345" s="79">
        <f t="shared" si="206"/>
        <v>7.0829680399999999</v>
      </c>
      <c r="W345" s="79">
        <f t="shared" si="207"/>
        <v>0</v>
      </c>
      <c r="X345" s="157" t="str">
        <f t="shared" si="210"/>
        <v>A+J=</v>
      </c>
      <c r="Y345" s="81">
        <f t="shared" si="211"/>
        <v>44885</v>
      </c>
      <c r="Z345" s="4"/>
      <c r="AA345" s="12"/>
      <c r="AE345" s="1"/>
      <c r="AF345" s="1"/>
      <c r="AG345" s="6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78">
        <f t="shared" si="208"/>
        <v>44884</v>
      </c>
      <c r="B346" s="79">
        <f t="shared" si="202"/>
        <v>1004.8318590800001</v>
      </c>
      <c r="C346" s="79">
        <f t="shared" si="191"/>
        <v>1000.31224829</v>
      </c>
      <c r="D346" s="77">
        <f t="shared" si="192"/>
        <v>6388.87</v>
      </c>
      <c r="E346" s="54">
        <f>IF(K346=1,VLOOKUP(A345,[1]Plan1!$JH$192:$JI$400,2),E345)</f>
        <v>6370.34</v>
      </c>
      <c r="F346" s="56">
        <f t="shared" si="193"/>
        <v>44825</v>
      </c>
      <c r="G346" s="80">
        <f t="shared" si="194"/>
        <v>-2.9003564010536831E-3</v>
      </c>
      <c r="H346" s="81">
        <f>IF(DAY(A346)=H$11,VLOOKUP(A346,AF$120:AK$452,4),H345)</f>
        <v>44885</v>
      </c>
      <c r="I346" s="81">
        <f t="shared" si="195"/>
        <v>44885</v>
      </c>
      <c r="J346" s="55">
        <f t="shared" si="190"/>
        <v>31</v>
      </c>
      <c r="K346" s="55">
        <f t="shared" si="196"/>
        <v>30</v>
      </c>
      <c r="L346" s="79">
        <f t="shared" si="197"/>
        <v>0.99719307000000001</v>
      </c>
      <c r="M346" s="82">
        <v>1</v>
      </c>
      <c r="N346" s="82">
        <f t="shared" si="198"/>
        <v>1</v>
      </c>
      <c r="O346" s="79">
        <f t="shared" si="199"/>
        <v>0.99719307000000001</v>
      </c>
      <c r="P346" s="79">
        <f t="shared" si="200"/>
        <v>997.50444183000002</v>
      </c>
      <c r="Q346" s="83">
        <f t="shared" si="203"/>
        <v>0</v>
      </c>
      <c r="R346" s="85">
        <f t="shared" si="204"/>
        <v>0</v>
      </c>
      <c r="S346" s="79">
        <f t="shared" si="201"/>
        <v>0</v>
      </c>
      <c r="T346" s="85">
        <f t="shared" si="209"/>
        <v>9.5000000000000001E-2</v>
      </c>
      <c r="U346" s="82">
        <f t="shared" si="205"/>
        <v>1.007345749</v>
      </c>
      <c r="V346" s="79">
        <f t="shared" si="206"/>
        <v>7.3274172499999999</v>
      </c>
      <c r="W346" s="79">
        <f t="shared" si="207"/>
        <v>0</v>
      </c>
      <c r="X346" s="157" t="str">
        <f t="shared" si="210"/>
        <v>A+J=</v>
      </c>
      <c r="Y346" s="81">
        <f t="shared" si="211"/>
        <v>44885</v>
      </c>
      <c r="Z346" s="4"/>
      <c r="AA346" s="12"/>
      <c r="AE346" s="1"/>
      <c r="AF346" s="1"/>
      <c r="AG346" s="6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78">
        <f t="shared" si="208"/>
        <v>44885</v>
      </c>
      <c r="B347" s="79">
        <f t="shared" si="202"/>
        <v>1004.9828620300001</v>
      </c>
      <c r="C347" s="79">
        <f t="shared" si="191"/>
        <v>1000.31224829</v>
      </c>
      <c r="D347" s="77">
        <f t="shared" si="192"/>
        <v>6388.87</v>
      </c>
      <c r="E347" s="54">
        <f>IF(K347=1,VLOOKUP(A346,[1]Plan1!$JH$192:$JI$400,2),E346)</f>
        <v>6370.34</v>
      </c>
      <c r="F347" s="56">
        <f t="shared" si="193"/>
        <v>44825</v>
      </c>
      <c r="G347" s="80">
        <f t="shared" si="194"/>
        <v>-2.9003564010536831E-3</v>
      </c>
      <c r="H347" s="81">
        <f>IF(DAY(A347)=H$11,VLOOKUP(A347,AF$120:AK$452,4),H346)</f>
        <v>44915</v>
      </c>
      <c r="I347" s="81">
        <f t="shared" si="195"/>
        <v>44885</v>
      </c>
      <c r="J347" s="55">
        <f t="shared" si="190"/>
        <v>31</v>
      </c>
      <c r="K347" s="55">
        <f t="shared" si="196"/>
        <v>31</v>
      </c>
      <c r="L347" s="79">
        <f t="shared" si="197"/>
        <v>0.99709963999999995</v>
      </c>
      <c r="M347" s="82">
        <v>1</v>
      </c>
      <c r="N347" s="82">
        <f t="shared" si="198"/>
        <v>1</v>
      </c>
      <c r="O347" s="79">
        <f t="shared" si="199"/>
        <v>0.99709963999999995</v>
      </c>
      <c r="P347" s="79">
        <f t="shared" si="200"/>
        <v>997.41098265000005</v>
      </c>
      <c r="Q347" s="83">
        <f t="shared" si="203"/>
        <v>11</v>
      </c>
      <c r="R347" s="85">
        <f t="shared" si="204"/>
        <v>5.6499999999999996E-3</v>
      </c>
      <c r="S347" s="79">
        <f t="shared" si="201"/>
        <v>5.63537205</v>
      </c>
      <c r="T347" s="85">
        <f t="shared" si="209"/>
        <v>9.5000000000000001E-2</v>
      </c>
      <c r="U347" s="82">
        <f t="shared" si="205"/>
        <v>1.0075915339999999</v>
      </c>
      <c r="V347" s="79">
        <f t="shared" si="206"/>
        <v>7.5718793800000004</v>
      </c>
      <c r="W347" s="79">
        <f t="shared" si="207"/>
        <v>13.207251429999999</v>
      </c>
      <c r="X347" s="157" t="str">
        <f t="shared" si="210"/>
        <v>A+J=</v>
      </c>
      <c r="Y347" s="81">
        <f t="shared" si="211"/>
        <v>44885</v>
      </c>
      <c r="Z347" s="4"/>
      <c r="AA347" s="12"/>
      <c r="AE347" s="1"/>
      <c r="AF347" s="1"/>
      <c r="AG347" s="6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78">
        <f t="shared" si="208"/>
        <v>44886</v>
      </c>
      <c r="B348" s="79">
        <f t="shared" si="202"/>
        <v>992.22023000000002</v>
      </c>
      <c r="C348" s="79">
        <f t="shared" si="191"/>
        <v>991.77561060000005</v>
      </c>
      <c r="D348" s="77">
        <f t="shared" si="192"/>
        <v>6370.34</v>
      </c>
      <c r="E348" s="54">
        <f>IF(K348=1,VLOOKUP(A347,[1]Plan1!$JH$192:$JI$400,2),E347)</f>
        <v>6407.93</v>
      </c>
      <c r="F348" s="56">
        <f t="shared" si="193"/>
        <v>44855</v>
      </c>
      <c r="G348" s="80">
        <f t="shared" si="194"/>
        <v>5.9007839455980093E-3</v>
      </c>
      <c r="H348" s="81">
        <f>IF(DAY(A348)=H$11,VLOOKUP(A348,AF$120:AK$452,4),H347)</f>
        <v>44915</v>
      </c>
      <c r="I348" s="81">
        <f t="shared" si="195"/>
        <v>44915</v>
      </c>
      <c r="J348" s="55">
        <f t="shared" si="190"/>
        <v>30</v>
      </c>
      <c r="K348" s="55">
        <f t="shared" si="196"/>
        <v>1</v>
      </c>
      <c r="L348" s="79">
        <f t="shared" si="197"/>
        <v>1.00019613</v>
      </c>
      <c r="M348" s="82">
        <v>1</v>
      </c>
      <c r="N348" s="82">
        <f t="shared" si="198"/>
        <v>1</v>
      </c>
      <c r="O348" s="79">
        <f t="shared" si="199"/>
        <v>1.00019613</v>
      </c>
      <c r="P348" s="79">
        <f t="shared" si="200"/>
        <v>991.97012755000003</v>
      </c>
      <c r="Q348" s="83">
        <f t="shared" si="203"/>
        <v>0</v>
      </c>
      <c r="R348" s="85">
        <f t="shared" si="204"/>
        <v>0</v>
      </c>
      <c r="S348" s="79">
        <f t="shared" si="201"/>
        <v>0</v>
      </c>
      <c r="T348" s="85">
        <f t="shared" si="209"/>
        <v>9.5000000000000001E-2</v>
      </c>
      <c r="U348" s="82">
        <f t="shared" si="205"/>
        <v>1.000252127</v>
      </c>
      <c r="V348" s="79">
        <f t="shared" si="206"/>
        <v>0.25010244999999998</v>
      </c>
      <c r="W348" s="79">
        <f t="shared" si="207"/>
        <v>0</v>
      </c>
      <c r="X348" s="157" t="str">
        <f t="shared" si="210"/>
        <v>A+J=</v>
      </c>
      <c r="Y348" s="81">
        <f t="shared" si="211"/>
        <v>44915</v>
      </c>
      <c r="Z348" s="4"/>
      <c r="AA348" s="12"/>
      <c r="AE348" s="1"/>
      <c r="AF348" s="1"/>
      <c r="AG348" s="6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78">
        <f t="shared" si="208"/>
        <v>44887</v>
      </c>
      <c r="B349" s="79">
        <f t="shared" si="202"/>
        <v>992.66505067000003</v>
      </c>
      <c r="C349" s="79">
        <f t="shared" si="191"/>
        <v>991.77561060000005</v>
      </c>
      <c r="D349" s="77">
        <f t="shared" si="192"/>
        <v>6370.34</v>
      </c>
      <c r="E349" s="54">
        <f>IF(K349=1,VLOOKUP(A348,[1]Plan1!$JH$192:$JI$400,2),E348)</f>
        <v>6407.93</v>
      </c>
      <c r="F349" s="56">
        <f t="shared" si="193"/>
        <v>44855</v>
      </c>
      <c r="G349" s="80">
        <f t="shared" si="194"/>
        <v>5.9007839455980093E-3</v>
      </c>
      <c r="H349" s="81">
        <f>IF(DAY(A349)=H$11,VLOOKUP(A349,AF$120:AK$452,4),H348)</f>
        <v>44915</v>
      </c>
      <c r="I349" s="81">
        <f t="shared" si="195"/>
        <v>44915</v>
      </c>
      <c r="J349" s="55">
        <f t="shared" si="190"/>
        <v>30</v>
      </c>
      <c r="K349" s="55">
        <f t="shared" si="196"/>
        <v>2</v>
      </c>
      <c r="L349" s="79">
        <f t="shared" si="197"/>
        <v>1.0003922999999999</v>
      </c>
      <c r="M349" s="82">
        <v>1</v>
      </c>
      <c r="N349" s="82">
        <f t="shared" si="198"/>
        <v>1</v>
      </c>
      <c r="O349" s="79">
        <f t="shared" si="199"/>
        <v>1.0003922999999999</v>
      </c>
      <c r="P349" s="79">
        <f t="shared" si="200"/>
        <v>992.16468416999999</v>
      </c>
      <c r="Q349" s="83">
        <f t="shared" si="203"/>
        <v>0</v>
      </c>
      <c r="R349" s="85">
        <f t="shared" si="204"/>
        <v>0</v>
      </c>
      <c r="S349" s="79">
        <f t="shared" si="201"/>
        <v>0</v>
      </c>
      <c r="T349" s="85">
        <f t="shared" si="209"/>
        <v>9.5000000000000001E-2</v>
      </c>
      <c r="U349" s="82">
        <f t="shared" si="205"/>
        <v>1.0005043179999999</v>
      </c>
      <c r="V349" s="79">
        <f t="shared" si="206"/>
        <v>0.50036650000000005</v>
      </c>
      <c r="W349" s="79">
        <f t="shared" si="207"/>
        <v>0</v>
      </c>
      <c r="X349" s="157" t="str">
        <f t="shared" si="210"/>
        <v>A+J=</v>
      </c>
      <c r="Y349" s="81">
        <f t="shared" si="211"/>
        <v>44915</v>
      </c>
      <c r="Z349" s="4"/>
      <c r="AA349" s="12"/>
      <c r="AE349" s="1"/>
      <c r="AF349" s="1"/>
      <c r="AG349" s="6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78">
        <f t="shared" si="208"/>
        <v>44888</v>
      </c>
      <c r="B350" s="79">
        <f t="shared" si="202"/>
        <v>993.11007170000005</v>
      </c>
      <c r="C350" s="79">
        <f t="shared" si="191"/>
        <v>991.77561060000005</v>
      </c>
      <c r="D350" s="77">
        <f t="shared" si="192"/>
        <v>6370.34</v>
      </c>
      <c r="E350" s="54">
        <f>IF(K350=1,VLOOKUP(A349,[1]Plan1!$JH$192:$JI$400,2),E349)</f>
        <v>6407.93</v>
      </c>
      <c r="F350" s="56">
        <f t="shared" si="193"/>
        <v>44855</v>
      </c>
      <c r="G350" s="80">
        <f t="shared" si="194"/>
        <v>5.9007839455980093E-3</v>
      </c>
      <c r="H350" s="81">
        <f>IF(DAY(A350)=H$11,VLOOKUP(A350,AF$120:AK$452,4),H349)</f>
        <v>44915</v>
      </c>
      <c r="I350" s="81">
        <f t="shared" si="195"/>
        <v>44915</v>
      </c>
      <c r="J350" s="55">
        <f t="shared" si="190"/>
        <v>30</v>
      </c>
      <c r="K350" s="55">
        <f t="shared" si="196"/>
        <v>3</v>
      </c>
      <c r="L350" s="79">
        <f t="shared" si="197"/>
        <v>1.00058851</v>
      </c>
      <c r="M350" s="82">
        <v>1</v>
      </c>
      <c r="N350" s="82">
        <f t="shared" si="198"/>
        <v>1</v>
      </c>
      <c r="O350" s="79">
        <f t="shared" si="199"/>
        <v>1.00058851</v>
      </c>
      <c r="P350" s="79">
        <f t="shared" si="200"/>
        <v>992.35928046000004</v>
      </c>
      <c r="Q350" s="83">
        <f t="shared" si="203"/>
        <v>0</v>
      </c>
      <c r="R350" s="85">
        <f t="shared" si="204"/>
        <v>0</v>
      </c>
      <c r="S350" s="79">
        <f t="shared" si="201"/>
        <v>0</v>
      </c>
      <c r="T350" s="85">
        <f t="shared" si="209"/>
        <v>9.5000000000000001E-2</v>
      </c>
      <c r="U350" s="82">
        <f t="shared" si="205"/>
        <v>1.000756572</v>
      </c>
      <c r="V350" s="79">
        <f t="shared" si="206"/>
        <v>0.75079123999999997</v>
      </c>
      <c r="W350" s="79">
        <f t="shared" si="207"/>
        <v>0</v>
      </c>
      <c r="X350" s="157" t="str">
        <f t="shared" si="210"/>
        <v>A+J=</v>
      </c>
      <c r="Y350" s="81">
        <f t="shared" si="211"/>
        <v>44915</v>
      </c>
      <c r="Z350" s="4"/>
      <c r="AA350" s="12"/>
      <c r="AE350" s="1"/>
      <c r="AF350" s="1"/>
      <c r="AG350" s="6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78">
        <f t="shared" si="208"/>
        <v>44889</v>
      </c>
      <c r="B351" s="79">
        <f t="shared" si="202"/>
        <v>993.55529414</v>
      </c>
      <c r="C351" s="79">
        <f t="shared" si="191"/>
        <v>991.77561060000005</v>
      </c>
      <c r="D351" s="77">
        <f t="shared" si="192"/>
        <v>6370.34</v>
      </c>
      <c r="E351" s="54">
        <f>IF(K351=1,VLOOKUP(A350,[1]Plan1!$JH$192:$JI$400,2),E350)</f>
        <v>6407.93</v>
      </c>
      <c r="F351" s="56">
        <f t="shared" si="193"/>
        <v>44855</v>
      </c>
      <c r="G351" s="80">
        <f t="shared" si="194"/>
        <v>5.9007839455980093E-3</v>
      </c>
      <c r="H351" s="81">
        <f>IF(DAY(A351)=H$11,VLOOKUP(A351,AF$120:AK$452,4),H350)</f>
        <v>44915</v>
      </c>
      <c r="I351" s="81">
        <f t="shared" si="195"/>
        <v>44915</v>
      </c>
      <c r="J351" s="55">
        <f t="shared" si="190"/>
        <v>30</v>
      </c>
      <c r="K351" s="55">
        <f t="shared" si="196"/>
        <v>4</v>
      </c>
      <c r="L351" s="79">
        <f t="shared" si="197"/>
        <v>1.0007847599999999</v>
      </c>
      <c r="M351" s="82">
        <v>1</v>
      </c>
      <c r="N351" s="82">
        <f t="shared" si="198"/>
        <v>1</v>
      </c>
      <c r="O351" s="79">
        <f t="shared" si="199"/>
        <v>1.0007847599999999</v>
      </c>
      <c r="P351" s="79">
        <f t="shared" si="200"/>
        <v>992.55391641999995</v>
      </c>
      <c r="Q351" s="83">
        <f t="shared" si="203"/>
        <v>0</v>
      </c>
      <c r="R351" s="85">
        <f t="shared" si="204"/>
        <v>0</v>
      </c>
      <c r="S351" s="79">
        <f t="shared" si="201"/>
        <v>0</v>
      </c>
      <c r="T351" s="85">
        <f t="shared" si="209"/>
        <v>9.5000000000000001E-2</v>
      </c>
      <c r="U351" s="82">
        <f t="shared" si="205"/>
        <v>1.00100889</v>
      </c>
      <c r="V351" s="79">
        <f t="shared" si="206"/>
        <v>1.00137772</v>
      </c>
      <c r="W351" s="79">
        <f t="shared" si="207"/>
        <v>0</v>
      </c>
      <c r="X351" s="157" t="str">
        <f t="shared" si="210"/>
        <v>A+J=</v>
      </c>
      <c r="Y351" s="81">
        <f t="shared" si="211"/>
        <v>44915</v>
      </c>
      <c r="Z351" s="4"/>
      <c r="AA351" s="12"/>
      <c r="AE351" s="1"/>
      <c r="AF351" s="1"/>
      <c r="AG351" s="6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78">
        <f t="shared" si="208"/>
        <v>44890</v>
      </c>
      <c r="B352" s="79">
        <f t="shared" si="202"/>
        <v>994.00071805999994</v>
      </c>
      <c r="C352" s="79">
        <f t="shared" si="191"/>
        <v>991.77561060000005</v>
      </c>
      <c r="D352" s="77">
        <f t="shared" si="192"/>
        <v>6370.34</v>
      </c>
      <c r="E352" s="54">
        <f>IF(K352=1,VLOOKUP(A351,[1]Plan1!$JH$192:$JI$400,2),E351)</f>
        <v>6407.93</v>
      </c>
      <c r="F352" s="56">
        <f t="shared" si="193"/>
        <v>44855</v>
      </c>
      <c r="G352" s="80">
        <f t="shared" si="194"/>
        <v>5.9007839455980093E-3</v>
      </c>
      <c r="H352" s="81">
        <f>IF(DAY(A352)=H$11,VLOOKUP(A352,AF$120:AK$452,4),H351)</f>
        <v>44915</v>
      </c>
      <c r="I352" s="81">
        <f t="shared" si="195"/>
        <v>44915</v>
      </c>
      <c r="J352" s="55">
        <f t="shared" si="190"/>
        <v>30</v>
      </c>
      <c r="K352" s="55">
        <f t="shared" si="196"/>
        <v>5</v>
      </c>
      <c r="L352" s="79">
        <f t="shared" si="197"/>
        <v>1.00098105</v>
      </c>
      <c r="M352" s="82">
        <v>1</v>
      </c>
      <c r="N352" s="82">
        <f t="shared" si="198"/>
        <v>1</v>
      </c>
      <c r="O352" s="79">
        <f t="shared" si="199"/>
        <v>1.00098105</v>
      </c>
      <c r="P352" s="79">
        <f t="shared" si="200"/>
        <v>992.74859205999996</v>
      </c>
      <c r="Q352" s="83">
        <f t="shared" si="203"/>
        <v>0</v>
      </c>
      <c r="R352" s="85">
        <f t="shared" si="204"/>
        <v>0</v>
      </c>
      <c r="S352" s="79">
        <f t="shared" si="201"/>
        <v>0</v>
      </c>
      <c r="T352" s="85">
        <f t="shared" si="209"/>
        <v>9.5000000000000001E-2</v>
      </c>
      <c r="U352" s="82">
        <f t="shared" si="205"/>
        <v>1.001261272</v>
      </c>
      <c r="V352" s="79">
        <f t="shared" si="206"/>
        <v>1.2521260000000001</v>
      </c>
      <c r="W352" s="79">
        <f t="shared" si="207"/>
        <v>0</v>
      </c>
      <c r="X352" s="157" t="str">
        <f t="shared" si="210"/>
        <v>A+J=</v>
      </c>
      <c r="Y352" s="81">
        <f t="shared" si="211"/>
        <v>44915</v>
      </c>
      <c r="Z352" s="4"/>
      <c r="AA352" s="12"/>
      <c r="AE352" s="1"/>
      <c r="AF352" s="1"/>
      <c r="AG352" s="6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78">
        <f t="shared" si="208"/>
        <v>44891</v>
      </c>
      <c r="B353" s="79">
        <f t="shared" si="202"/>
        <v>994.44634251999992</v>
      </c>
      <c r="C353" s="79">
        <f t="shared" si="191"/>
        <v>991.77561060000005</v>
      </c>
      <c r="D353" s="77">
        <f t="shared" si="192"/>
        <v>6370.34</v>
      </c>
      <c r="E353" s="54">
        <f>IF(K353=1,VLOOKUP(A352,[1]Plan1!$JH$192:$JI$400,2),E352)</f>
        <v>6407.93</v>
      </c>
      <c r="F353" s="56">
        <f t="shared" si="193"/>
        <v>44855</v>
      </c>
      <c r="G353" s="80">
        <f t="shared" si="194"/>
        <v>5.9007839455980093E-3</v>
      </c>
      <c r="H353" s="81">
        <f>IF(DAY(A353)=H$11,VLOOKUP(A353,AF$120:AK$452,4),H352)</f>
        <v>44915</v>
      </c>
      <c r="I353" s="81">
        <f t="shared" si="195"/>
        <v>44915</v>
      </c>
      <c r="J353" s="55">
        <f t="shared" si="190"/>
        <v>30</v>
      </c>
      <c r="K353" s="55">
        <f t="shared" si="196"/>
        <v>6</v>
      </c>
      <c r="L353" s="79">
        <f t="shared" si="197"/>
        <v>1.0011773799999999</v>
      </c>
      <c r="M353" s="82">
        <v>1</v>
      </c>
      <c r="N353" s="82">
        <f t="shared" si="198"/>
        <v>1</v>
      </c>
      <c r="O353" s="79">
        <f t="shared" si="199"/>
        <v>1.0011773799999999</v>
      </c>
      <c r="P353" s="79">
        <f t="shared" si="200"/>
        <v>992.94330735999995</v>
      </c>
      <c r="Q353" s="83">
        <f t="shared" si="203"/>
        <v>0</v>
      </c>
      <c r="R353" s="85">
        <f t="shared" si="204"/>
        <v>0</v>
      </c>
      <c r="S353" s="79">
        <f t="shared" si="201"/>
        <v>0</v>
      </c>
      <c r="T353" s="85">
        <f t="shared" si="209"/>
        <v>9.5000000000000001E-2</v>
      </c>
      <c r="U353" s="82">
        <f t="shared" si="205"/>
        <v>1.0015137169999999</v>
      </c>
      <c r="V353" s="79">
        <f t="shared" si="206"/>
        <v>1.50303516</v>
      </c>
      <c r="W353" s="79">
        <f t="shared" si="207"/>
        <v>0</v>
      </c>
      <c r="X353" s="157" t="str">
        <f t="shared" si="210"/>
        <v>A+J=</v>
      </c>
      <c r="Y353" s="81">
        <f t="shared" si="211"/>
        <v>44915</v>
      </c>
      <c r="Z353" s="4"/>
      <c r="AA353" s="12"/>
      <c r="AE353" s="1"/>
      <c r="AF353" s="1"/>
      <c r="AG353" s="6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78">
        <f t="shared" si="208"/>
        <v>44892</v>
      </c>
      <c r="B354" s="79">
        <f t="shared" si="202"/>
        <v>994.89215866000006</v>
      </c>
      <c r="C354" s="79">
        <f t="shared" si="191"/>
        <v>991.77561060000005</v>
      </c>
      <c r="D354" s="77">
        <f t="shared" si="192"/>
        <v>6370.34</v>
      </c>
      <c r="E354" s="54">
        <f>IF(K354=1,VLOOKUP(A353,[1]Plan1!$JH$192:$JI$400,2),E353)</f>
        <v>6407.93</v>
      </c>
      <c r="F354" s="56">
        <f t="shared" si="193"/>
        <v>44855</v>
      </c>
      <c r="G354" s="80">
        <f t="shared" si="194"/>
        <v>5.9007839455980093E-3</v>
      </c>
      <c r="H354" s="81">
        <f>IF(DAY(A354)=H$11,VLOOKUP(A354,AF$120:AK$452,4),H353)</f>
        <v>44915</v>
      </c>
      <c r="I354" s="81">
        <f t="shared" si="195"/>
        <v>44915</v>
      </c>
      <c r="J354" s="55">
        <f t="shared" si="190"/>
        <v>30</v>
      </c>
      <c r="K354" s="55">
        <f t="shared" si="196"/>
        <v>7</v>
      </c>
      <c r="L354" s="79">
        <f t="shared" si="197"/>
        <v>1.00137374</v>
      </c>
      <c r="M354" s="82">
        <v>1</v>
      </c>
      <c r="N354" s="82">
        <f t="shared" si="198"/>
        <v>1</v>
      </c>
      <c r="O354" s="79">
        <f t="shared" si="199"/>
        <v>1.00137374</v>
      </c>
      <c r="P354" s="79">
        <f t="shared" si="200"/>
        <v>993.13805242000001</v>
      </c>
      <c r="Q354" s="83">
        <f t="shared" si="203"/>
        <v>0</v>
      </c>
      <c r="R354" s="85">
        <f t="shared" si="204"/>
        <v>0</v>
      </c>
      <c r="S354" s="79">
        <f t="shared" si="201"/>
        <v>0</v>
      </c>
      <c r="T354" s="85">
        <f t="shared" si="209"/>
        <v>9.5000000000000001E-2</v>
      </c>
      <c r="U354" s="82">
        <f t="shared" si="205"/>
        <v>1.001766226</v>
      </c>
      <c r="V354" s="79">
        <f t="shared" si="206"/>
        <v>1.75410624</v>
      </c>
      <c r="W354" s="79">
        <f t="shared" si="207"/>
        <v>0</v>
      </c>
      <c r="X354" s="157" t="str">
        <f t="shared" si="210"/>
        <v>A+J=</v>
      </c>
      <c r="Y354" s="81">
        <f t="shared" si="211"/>
        <v>44915</v>
      </c>
      <c r="Z354" s="4"/>
      <c r="AA354" s="12"/>
      <c r="AE354" s="1"/>
      <c r="AF354" s="1"/>
      <c r="AG354" s="6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78">
        <f t="shared" si="208"/>
        <v>44893</v>
      </c>
      <c r="B355" s="79">
        <f t="shared" si="202"/>
        <v>995.33817648000002</v>
      </c>
      <c r="C355" s="79">
        <f t="shared" si="191"/>
        <v>991.77561060000005</v>
      </c>
      <c r="D355" s="77">
        <f t="shared" si="192"/>
        <v>6370.34</v>
      </c>
      <c r="E355" s="54">
        <f>IF(K355=1,VLOOKUP(A354,[1]Plan1!$JH$192:$JI$400,2),E354)</f>
        <v>6407.93</v>
      </c>
      <c r="F355" s="56">
        <f t="shared" si="193"/>
        <v>44855</v>
      </c>
      <c r="G355" s="80">
        <f t="shared" si="194"/>
        <v>5.9007839455980093E-3</v>
      </c>
      <c r="H355" s="81">
        <f>IF(DAY(A355)=H$11,VLOOKUP(A355,AF$120:AK$452,4),H354)</f>
        <v>44915</v>
      </c>
      <c r="I355" s="81">
        <f t="shared" si="195"/>
        <v>44915</v>
      </c>
      <c r="J355" s="55">
        <f t="shared" si="190"/>
        <v>30</v>
      </c>
      <c r="K355" s="55">
        <f t="shared" si="196"/>
        <v>8</v>
      </c>
      <c r="L355" s="79">
        <f t="shared" si="197"/>
        <v>1.0015701400000001</v>
      </c>
      <c r="M355" s="82">
        <v>1</v>
      </c>
      <c r="N355" s="82">
        <f t="shared" si="198"/>
        <v>1</v>
      </c>
      <c r="O355" s="79">
        <f t="shared" si="199"/>
        <v>1.0015701400000001</v>
      </c>
      <c r="P355" s="79">
        <f t="shared" si="200"/>
        <v>993.33283715000005</v>
      </c>
      <c r="Q355" s="83">
        <f t="shared" si="203"/>
        <v>0</v>
      </c>
      <c r="R355" s="85">
        <f t="shared" si="204"/>
        <v>0</v>
      </c>
      <c r="S355" s="79">
        <f t="shared" si="201"/>
        <v>0</v>
      </c>
      <c r="T355" s="85">
        <f t="shared" si="209"/>
        <v>9.5000000000000001E-2</v>
      </c>
      <c r="U355" s="82">
        <f t="shared" si="205"/>
        <v>1.002018799</v>
      </c>
      <c r="V355" s="79">
        <f t="shared" si="206"/>
        <v>2.00533933</v>
      </c>
      <c r="W355" s="79">
        <f t="shared" si="207"/>
        <v>0</v>
      </c>
      <c r="X355" s="157" t="str">
        <f t="shared" si="210"/>
        <v>A+J=</v>
      </c>
      <c r="Y355" s="81">
        <f t="shared" si="211"/>
        <v>44915</v>
      </c>
      <c r="Z355" s="4"/>
      <c r="AA355" s="12"/>
      <c r="AE355" s="1"/>
      <c r="AF355" s="1"/>
      <c r="AG355" s="6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78">
        <f t="shared" si="208"/>
        <v>44894</v>
      </c>
      <c r="B356" s="79">
        <f t="shared" si="202"/>
        <v>995.78440498999998</v>
      </c>
      <c r="C356" s="79">
        <f t="shared" si="191"/>
        <v>991.77561060000005</v>
      </c>
      <c r="D356" s="77">
        <f t="shared" si="192"/>
        <v>6370.34</v>
      </c>
      <c r="E356" s="54">
        <f>IF(K356=1,VLOOKUP(A355,[1]Plan1!$JH$192:$JI$400,2),E355)</f>
        <v>6407.93</v>
      </c>
      <c r="F356" s="56">
        <f t="shared" si="193"/>
        <v>44855</v>
      </c>
      <c r="G356" s="80">
        <f t="shared" si="194"/>
        <v>5.9007839455980093E-3</v>
      </c>
      <c r="H356" s="81">
        <f>IF(DAY(A356)=H$11,VLOOKUP(A356,AF$120:AK$452,4),H355)</f>
        <v>44915</v>
      </c>
      <c r="I356" s="81">
        <f t="shared" si="195"/>
        <v>44915</v>
      </c>
      <c r="J356" s="55">
        <f t="shared" si="190"/>
        <v>30</v>
      </c>
      <c r="K356" s="55">
        <f t="shared" si="196"/>
        <v>9</v>
      </c>
      <c r="L356" s="79">
        <f t="shared" si="197"/>
        <v>1.0017665899999999</v>
      </c>
      <c r="M356" s="82">
        <v>1</v>
      </c>
      <c r="N356" s="82">
        <f t="shared" si="198"/>
        <v>1</v>
      </c>
      <c r="O356" s="79">
        <f t="shared" si="199"/>
        <v>1.0017665899999999</v>
      </c>
      <c r="P356" s="79">
        <f t="shared" si="200"/>
        <v>993.52767146999997</v>
      </c>
      <c r="Q356" s="83">
        <f t="shared" si="203"/>
        <v>0</v>
      </c>
      <c r="R356" s="85">
        <f t="shared" si="204"/>
        <v>0</v>
      </c>
      <c r="S356" s="79">
        <f t="shared" si="201"/>
        <v>0</v>
      </c>
      <c r="T356" s="85">
        <f t="shared" si="209"/>
        <v>9.5000000000000001E-2</v>
      </c>
      <c r="U356" s="82">
        <f t="shared" si="205"/>
        <v>1.0022714349999999</v>
      </c>
      <c r="V356" s="79">
        <f t="shared" si="206"/>
        <v>2.25673352</v>
      </c>
      <c r="W356" s="79">
        <f t="shared" si="207"/>
        <v>0</v>
      </c>
      <c r="X356" s="157" t="str">
        <f t="shared" si="210"/>
        <v>A+J=</v>
      </c>
      <c r="Y356" s="81">
        <f t="shared" si="211"/>
        <v>44915</v>
      </c>
      <c r="Z356" s="4"/>
      <c r="AA356" s="12"/>
      <c r="AE356" s="1"/>
      <c r="AF356" s="1"/>
      <c r="AG356" s="6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78">
        <f t="shared" si="208"/>
        <v>44895</v>
      </c>
      <c r="B357" s="79">
        <f t="shared" si="202"/>
        <v>996.23082536999993</v>
      </c>
      <c r="C357" s="79">
        <f t="shared" si="191"/>
        <v>991.77561060000005</v>
      </c>
      <c r="D357" s="77">
        <f t="shared" si="192"/>
        <v>6370.34</v>
      </c>
      <c r="E357" s="54">
        <f>IF(K357=1,VLOOKUP(A356,[1]Plan1!$JH$192:$JI$400,2),E356)</f>
        <v>6407.93</v>
      </c>
      <c r="F357" s="56">
        <f t="shared" si="193"/>
        <v>44855</v>
      </c>
      <c r="G357" s="80">
        <f t="shared" si="194"/>
        <v>5.9007839455980093E-3</v>
      </c>
      <c r="H357" s="81">
        <f>IF(DAY(A357)=H$11,VLOOKUP(A357,AF$120:AK$452,4),H356)</f>
        <v>44915</v>
      </c>
      <c r="I357" s="81">
        <f t="shared" si="195"/>
        <v>44915</v>
      </c>
      <c r="J357" s="55">
        <f t="shared" si="190"/>
        <v>30</v>
      </c>
      <c r="K357" s="55">
        <f t="shared" si="196"/>
        <v>10</v>
      </c>
      <c r="L357" s="79">
        <f t="shared" si="197"/>
        <v>1.00196307</v>
      </c>
      <c r="M357" s="82">
        <v>1</v>
      </c>
      <c r="N357" s="82">
        <f t="shared" si="198"/>
        <v>1</v>
      </c>
      <c r="O357" s="79">
        <f t="shared" si="199"/>
        <v>1.00196307</v>
      </c>
      <c r="P357" s="79">
        <f t="shared" si="200"/>
        <v>993.72253553999997</v>
      </c>
      <c r="Q357" s="83">
        <f t="shared" si="203"/>
        <v>0</v>
      </c>
      <c r="R357" s="85">
        <f t="shared" si="204"/>
        <v>0</v>
      </c>
      <c r="S357" s="79">
        <f t="shared" si="201"/>
        <v>0</v>
      </c>
      <c r="T357" s="85">
        <f t="shared" si="209"/>
        <v>9.5000000000000001E-2</v>
      </c>
      <c r="U357" s="82">
        <f t="shared" si="205"/>
        <v>1.002524135</v>
      </c>
      <c r="V357" s="79">
        <f t="shared" si="206"/>
        <v>2.5082898299999998</v>
      </c>
      <c r="W357" s="79">
        <f t="shared" si="207"/>
        <v>0</v>
      </c>
      <c r="X357" s="157" t="str">
        <f t="shared" si="210"/>
        <v>A+J=</v>
      </c>
      <c r="Y357" s="81">
        <f t="shared" si="211"/>
        <v>44915</v>
      </c>
      <c r="Z357" s="4"/>
      <c r="AA357" s="12"/>
      <c r="AE357" s="1"/>
      <c r="AF357" s="1"/>
      <c r="AG357" s="6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78">
        <f t="shared" si="208"/>
        <v>44896</v>
      </c>
      <c r="B358" s="79">
        <f t="shared" si="202"/>
        <v>996.67744662999996</v>
      </c>
      <c r="C358" s="79">
        <f t="shared" si="191"/>
        <v>991.77561060000005</v>
      </c>
      <c r="D358" s="77">
        <f t="shared" si="192"/>
        <v>6370.34</v>
      </c>
      <c r="E358" s="54">
        <f>IF(K358=1,VLOOKUP(A357,[1]Plan1!$JH$192:$JI$400,2),E357)</f>
        <v>6407.93</v>
      </c>
      <c r="F358" s="56">
        <f t="shared" si="193"/>
        <v>44855</v>
      </c>
      <c r="G358" s="80">
        <f t="shared" si="194"/>
        <v>5.9007839455980093E-3</v>
      </c>
      <c r="H358" s="81">
        <f>IF(DAY(A358)=H$11,VLOOKUP(A358,AF$120:AK$452,4),H357)</f>
        <v>44915</v>
      </c>
      <c r="I358" s="81">
        <f t="shared" si="195"/>
        <v>44915</v>
      </c>
      <c r="J358" s="55">
        <f t="shared" si="190"/>
        <v>30</v>
      </c>
      <c r="K358" s="55">
        <f t="shared" si="196"/>
        <v>11</v>
      </c>
      <c r="L358" s="79">
        <f t="shared" si="197"/>
        <v>1.00215959</v>
      </c>
      <c r="M358" s="82">
        <v>1</v>
      </c>
      <c r="N358" s="82">
        <f t="shared" si="198"/>
        <v>1</v>
      </c>
      <c r="O358" s="79">
        <f t="shared" si="199"/>
        <v>1.00215959</v>
      </c>
      <c r="P358" s="79">
        <f t="shared" si="200"/>
        <v>993.91743928999995</v>
      </c>
      <c r="Q358" s="83">
        <f t="shared" si="203"/>
        <v>0</v>
      </c>
      <c r="R358" s="85">
        <f t="shared" si="204"/>
        <v>0</v>
      </c>
      <c r="S358" s="79">
        <f t="shared" si="201"/>
        <v>0</v>
      </c>
      <c r="T358" s="85">
        <f t="shared" si="209"/>
        <v>9.5000000000000001E-2</v>
      </c>
      <c r="U358" s="82">
        <f t="shared" si="205"/>
        <v>1.002776898</v>
      </c>
      <c r="V358" s="79">
        <f t="shared" si="206"/>
        <v>2.76000734</v>
      </c>
      <c r="W358" s="79">
        <f t="shared" si="207"/>
        <v>0</v>
      </c>
      <c r="X358" s="157" t="str">
        <f t="shared" si="210"/>
        <v>A+J=</v>
      </c>
      <c r="Y358" s="81">
        <f t="shared" si="211"/>
        <v>44915</v>
      </c>
      <c r="Z358" s="4"/>
      <c r="AA358" s="12"/>
      <c r="AE358" s="1"/>
      <c r="AF358" s="1"/>
      <c r="AG358" s="6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78">
        <f t="shared" si="208"/>
        <v>44897</v>
      </c>
      <c r="B359" s="79">
        <f t="shared" si="202"/>
        <v>997.12426087999995</v>
      </c>
      <c r="C359" s="79">
        <f t="shared" si="191"/>
        <v>991.77561060000005</v>
      </c>
      <c r="D359" s="77">
        <f t="shared" si="192"/>
        <v>6370.34</v>
      </c>
      <c r="E359" s="54">
        <f>IF(K359=1,VLOOKUP(A358,[1]Plan1!$JH$192:$JI$400,2),E358)</f>
        <v>6407.93</v>
      </c>
      <c r="F359" s="56">
        <f t="shared" si="193"/>
        <v>44855</v>
      </c>
      <c r="G359" s="80">
        <f t="shared" si="194"/>
        <v>5.9007839455980093E-3</v>
      </c>
      <c r="H359" s="81">
        <f>IF(DAY(A359)=H$11,VLOOKUP(A359,AF$120:AK$452,4),H358)</f>
        <v>44915</v>
      </c>
      <c r="I359" s="81">
        <f t="shared" si="195"/>
        <v>44915</v>
      </c>
      <c r="J359" s="55">
        <f t="shared" si="190"/>
        <v>30</v>
      </c>
      <c r="K359" s="55">
        <f t="shared" si="196"/>
        <v>12</v>
      </c>
      <c r="L359" s="79">
        <f t="shared" si="197"/>
        <v>1.0023561400000001</v>
      </c>
      <c r="M359" s="82">
        <v>1</v>
      </c>
      <c r="N359" s="82">
        <f t="shared" si="198"/>
        <v>1</v>
      </c>
      <c r="O359" s="79">
        <f t="shared" si="199"/>
        <v>1.0023561400000001</v>
      </c>
      <c r="P359" s="79">
        <f t="shared" si="200"/>
        <v>994.11237277999999</v>
      </c>
      <c r="Q359" s="83">
        <f t="shared" si="203"/>
        <v>0</v>
      </c>
      <c r="R359" s="85">
        <f t="shared" si="204"/>
        <v>0</v>
      </c>
      <c r="S359" s="79">
        <f t="shared" si="201"/>
        <v>0</v>
      </c>
      <c r="T359" s="85">
        <f t="shared" si="209"/>
        <v>9.5000000000000001E-2</v>
      </c>
      <c r="U359" s="82">
        <f t="shared" si="205"/>
        <v>1.0030297260000001</v>
      </c>
      <c r="V359" s="79">
        <f t="shared" si="206"/>
        <v>3.0118881000000002</v>
      </c>
      <c r="W359" s="79">
        <f t="shared" si="207"/>
        <v>0</v>
      </c>
      <c r="X359" s="157" t="str">
        <f t="shared" si="210"/>
        <v>A+J=</v>
      </c>
      <c r="Y359" s="81">
        <f t="shared" si="211"/>
        <v>44915</v>
      </c>
      <c r="Z359" s="4"/>
      <c r="AA359" s="12"/>
      <c r="AE359" s="1"/>
      <c r="AF359" s="1"/>
      <c r="AG359" s="6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78">
        <f t="shared" si="208"/>
        <v>44898</v>
      </c>
      <c r="B360" s="79">
        <f t="shared" si="202"/>
        <v>997.57128609000006</v>
      </c>
      <c r="C360" s="79">
        <f t="shared" si="191"/>
        <v>991.77561060000005</v>
      </c>
      <c r="D360" s="77">
        <f t="shared" si="192"/>
        <v>6370.34</v>
      </c>
      <c r="E360" s="54">
        <f>IF(K360=1,VLOOKUP(A359,[1]Plan1!$JH$192:$JI$400,2),E359)</f>
        <v>6407.93</v>
      </c>
      <c r="F360" s="56">
        <f t="shared" si="193"/>
        <v>44855</v>
      </c>
      <c r="G360" s="80">
        <f t="shared" si="194"/>
        <v>5.9007839455980093E-3</v>
      </c>
      <c r="H360" s="81">
        <f>IF(DAY(A360)=H$11,VLOOKUP(A360,AF$120:AK$452,4),H359)</f>
        <v>44915</v>
      </c>
      <c r="I360" s="81">
        <f t="shared" si="195"/>
        <v>44915</v>
      </c>
      <c r="J360" s="55">
        <f t="shared" si="190"/>
        <v>30</v>
      </c>
      <c r="K360" s="55">
        <f t="shared" si="196"/>
        <v>13</v>
      </c>
      <c r="L360" s="79">
        <f t="shared" si="197"/>
        <v>1.0025527400000001</v>
      </c>
      <c r="M360" s="82">
        <v>1</v>
      </c>
      <c r="N360" s="82">
        <f t="shared" si="198"/>
        <v>1</v>
      </c>
      <c r="O360" s="79">
        <f t="shared" si="199"/>
        <v>1.0025527400000001</v>
      </c>
      <c r="P360" s="79">
        <f t="shared" si="200"/>
        <v>994.30735587000004</v>
      </c>
      <c r="Q360" s="83">
        <f t="shared" si="203"/>
        <v>0</v>
      </c>
      <c r="R360" s="85">
        <f t="shared" si="204"/>
        <v>0</v>
      </c>
      <c r="S360" s="79">
        <f t="shared" si="201"/>
        <v>0</v>
      </c>
      <c r="T360" s="85">
        <f t="shared" si="209"/>
        <v>9.5000000000000001E-2</v>
      </c>
      <c r="U360" s="82">
        <f t="shared" si="205"/>
        <v>1.003282617</v>
      </c>
      <c r="V360" s="79">
        <f t="shared" si="206"/>
        <v>3.2639302200000002</v>
      </c>
      <c r="W360" s="79">
        <f t="shared" si="207"/>
        <v>0</v>
      </c>
      <c r="X360" s="157" t="str">
        <f t="shared" si="210"/>
        <v>A+J=</v>
      </c>
      <c r="Y360" s="81">
        <f t="shared" si="211"/>
        <v>44915</v>
      </c>
      <c r="Z360" s="4"/>
      <c r="AA360" s="12"/>
      <c r="AE360" s="1"/>
      <c r="AF360" s="1"/>
      <c r="AG360" s="6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78">
        <f t="shared" si="208"/>
        <v>44899</v>
      </c>
      <c r="B361" s="79">
        <f t="shared" si="202"/>
        <v>998.01850343000001</v>
      </c>
      <c r="C361" s="79">
        <f t="shared" si="191"/>
        <v>991.77561060000005</v>
      </c>
      <c r="D361" s="77">
        <f t="shared" si="192"/>
        <v>6370.34</v>
      </c>
      <c r="E361" s="54">
        <f>IF(K361=1,VLOOKUP(A360,[1]Plan1!$JH$192:$JI$400,2),E360)</f>
        <v>6407.93</v>
      </c>
      <c r="F361" s="56">
        <f t="shared" si="193"/>
        <v>44855</v>
      </c>
      <c r="G361" s="80">
        <f t="shared" si="194"/>
        <v>5.9007839455980093E-3</v>
      </c>
      <c r="H361" s="81">
        <f>IF(DAY(A361)=H$11,VLOOKUP(A361,AF$120:AK$452,4),H360)</f>
        <v>44915</v>
      </c>
      <c r="I361" s="81">
        <f t="shared" si="195"/>
        <v>44915</v>
      </c>
      <c r="J361" s="55">
        <f t="shared" si="190"/>
        <v>30</v>
      </c>
      <c r="K361" s="55">
        <f t="shared" si="196"/>
        <v>14</v>
      </c>
      <c r="L361" s="79">
        <f t="shared" si="197"/>
        <v>1.0027493700000001</v>
      </c>
      <c r="M361" s="82">
        <v>1</v>
      </c>
      <c r="N361" s="82">
        <f t="shared" si="198"/>
        <v>1</v>
      </c>
      <c r="O361" s="79">
        <f t="shared" si="199"/>
        <v>1.0027493700000001</v>
      </c>
      <c r="P361" s="79">
        <f t="shared" si="200"/>
        <v>994.50236871000004</v>
      </c>
      <c r="Q361" s="83">
        <f t="shared" si="203"/>
        <v>0</v>
      </c>
      <c r="R361" s="85">
        <f t="shared" si="204"/>
        <v>0</v>
      </c>
      <c r="S361" s="79">
        <f t="shared" si="201"/>
        <v>0</v>
      </c>
      <c r="T361" s="85">
        <f t="shared" si="209"/>
        <v>9.5000000000000001E-2</v>
      </c>
      <c r="U361" s="82">
        <f t="shared" si="205"/>
        <v>1.0035355720000001</v>
      </c>
      <c r="V361" s="79">
        <f t="shared" si="206"/>
        <v>3.5161347200000002</v>
      </c>
      <c r="W361" s="79">
        <f t="shared" si="207"/>
        <v>0</v>
      </c>
      <c r="X361" s="157" t="str">
        <f t="shared" si="210"/>
        <v>A+J=</v>
      </c>
      <c r="Y361" s="81">
        <f t="shared" si="211"/>
        <v>44915</v>
      </c>
      <c r="Z361" s="4"/>
      <c r="AA361" s="12"/>
      <c r="AE361" s="1"/>
      <c r="AF361" s="1"/>
      <c r="AG361" s="6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78">
        <f t="shared" si="208"/>
        <v>44900</v>
      </c>
      <c r="B362" s="79">
        <f t="shared" si="202"/>
        <v>998.46593187000008</v>
      </c>
      <c r="C362" s="79">
        <f t="shared" si="191"/>
        <v>991.77561060000005</v>
      </c>
      <c r="D362" s="77">
        <f t="shared" si="192"/>
        <v>6370.34</v>
      </c>
      <c r="E362" s="54">
        <f>IF(K362=1,VLOOKUP(A361,[1]Plan1!$JH$192:$JI$400,2),E361)</f>
        <v>6407.93</v>
      </c>
      <c r="F362" s="56">
        <f t="shared" si="193"/>
        <v>44855</v>
      </c>
      <c r="G362" s="80">
        <f t="shared" si="194"/>
        <v>5.9007839455980093E-3</v>
      </c>
      <c r="H362" s="81">
        <f>IF(DAY(A362)=H$11,VLOOKUP(A362,AF$120:AK$452,4),H361)</f>
        <v>44915</v>
      </c>
      <c r="I362" s="81">
        <f t="shared" si="195"/>
        <v>44915</v>
      </c>
      <c r="J362" s="55">
        <f t="shared" si="190"/>
        <v>30</v>
      </c>
      <c r="K362" s="55">
        <f t="shared" si="196"/>
        <v>15</v>
      </c>
      <c r="L362" s="79">
        <f t="shared" si="197"/>
        <v>1.00294605</v>
      </c>
      <c r="M362" s="82">
        <v>1</v>
      </c>
      <c r="N362" s="82">
        <f t="shared" si="198"/>
        <v>1</v>
      </c>
      <c r="O362" s="79">
        <f t="shared" si="199"/>
        <v>1.00294605</v>
      </c>
      <c r="P362" s="79">
        <f t="shared" si="200"/>
        <v>994.69743113000004</v>
      </c>
      <c r="Q362" s="83">
        <f t="shared" si="203"/>
        <v>0</v>
      </c>
      <c r="R362" s="85">
        <f t="shared" si="204"/>
        <v>0</v>
      </c>
      <c r="S362" s="79">
        <f t="shared" si="201"/>
        <v>0</v>
      </c>
      <c r="T362" s="85">
        <f t="shared" si="209"/>
        <v>9.5000000000000001E-2</v>
      </c>
      <c r="U362" s="82">
        <f t="shared" si="205"/>
        <v>1.0037885900000001</v>
      </c>
      <c r="V362" s="79">
        <f t="shared" si="206"/>
        <v>3.7685007399999999</v>
      </c>
      <c r="W362" s="79">
        <f t="shared" si="207"/>
        <v>0</v>
      </c>
      <c r="X362" s="157" t="str">
        <f t="shared" si="210"/>
        <v>A+J=</v>
      </c>
      <c r="Y362" s="81">
        <f t="shared" si="211"/>
        <v>44915</v>
      </c>
      <c r="Z362" s="4"/>
      <c r="AA362" s="12"/>
      <c r="AE362" s="1"/>
      <c r="AF362" s="1"/>
      <c r="AG362" s="6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78">
        <f t="shared" si="208"/>
        <v>44901</v>
      </c>
      <c r="B363" s="79">
        <f t="shared" si="202"/>
        <v>998.91355354999996</v>
      </c>
      <c r="C363" s="79">
        <f t="shared" si="191"/>
        <v>991.77561060000005</v>
      </c>
      <c r="D363" s="77">
        <f t="shared" si="192"/>
        <v>6370.34</v>
      </c>
      <c r="E363" s="54">
        <f>IF(K363=1,VLOOKUP(A362,[1]Plan1!$JH$192:$JI$400,2),E362)</f>
        <v>6407.93</v>
      </c>
      <c r="F363" s="56">
        <f t="shared" si="193"/>
        <v>44855</v>
      </c>
      <c r="G363" s="80">
        <f t="shared" si="194"/>
        <v>5.9007839455980093E-3</v>
      </c>
      <c r="H363" s="81">
        <f>IF(DAY(A363)=H$11,VLOOKUP(A363,AF$120:AK$452,4),H362)</f>
        <v>44915</v>
      </c>
      <c r="I363" s="81">
        <f t="shared" si="195"/>
        <v>44915</v>
      </c>
      <c r="J363" s="55">
        <f t="shared" si="190"/>
        <v>30</v>
      </c>
      <c r="K363" s="55">
        <f t="shared" si="196"/>
        <v>16</v>
      </c>
      <c r="L363" s="79">
        <f t="shared" si="197"/>
        <v>1.00314276</v>
      </c>
      <c r="M363" s="82">
        <v>1</v>
      </c>
      <c r="N363" s="82">
        <f t="shared" si="198"/>
        <v>1</v>
      </c>
      <c r="O363" s="79">
        <f t="shared" si="199"/>
        <v>1.00314276</v>
      </c>
      <c r="P363" s="79">
        <f t="shared" si="200"/>
        <v>994.89252331</v>
      </c>
      <c r="Q363" s="83">
        <f t="shared" si="203"/>
        <v>0</v>
      </c>
      <c r="R363" s="85">
        <f t="shared" si="204"/>
        <v>0</v>
      </c>
      <c r="S363" s="79">
        <f t="shared" si="201"/>
        <v>0</v>
      </c>
      <c r="T363" s="85">
        <f t="shared" si="209"/>
        <v>9.5000000000000001E-2</v>
      </c>
      <c r="U363" s="82">
        <f t="shared" si="205"/>
        <v>1.0040416729999999</v>
      </c>
      <c r="V363" s="79">
        <f t="shared" si="206"/>
        <v>4.02103024</v>
      </c>
      <c r="W363" s="79">
        <f t="shared" si="207"/>
        <v>0</v>
      </c>
      <c r="X363" s="157" t="str">
        <f t="shared" si="210"/>
        <v>A+J=</v>
      </c>
      <c r="Y363" s="81">
        <f t="shared" si="211"/>
        <v>44915</v>
      </c>
      <c r="Z363" s="4"/>
      <c r="AA363" s="12"/>
      <c r="AE363" s="1"/>
      <c r="AF363" s="1"/>
      <c r="AG363" s="6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78">
        <f t="shared" si="208"/>
        <v>44902</v>
      </c>
      <c r="B364" s="79">
        <f t="shared" si="202"/>
        <v>999.36137652000002</v>
      </c>
      <c r="C364" s="79">
        <f t="shared" si="191"/>
        <v>991.77561060000005</v>
      </c>
      <c r="D364" s="77">
        <f t="shared" si="192"/>
        <v>6370.34</v>
      </c>
      <c r="E364" s="54">
        <f>IF(K364=1,VLOOKUP(A363,[1]Plan1!$JH$192:$JI$400,2),E363)</f>
        <v>6407.93</v>
      </c>
      <c r="F364" s="56">
        <f t="shared" si="193"/>
        <v>44855</v>
      </c>
      <c r="G364" s="80">
        <f t="shared" si="194"/>
        <v>5.9007839455980093E-3</v>
      </c>
      <c r="H364" s="81">
        <f>IF(DAY(A364)=H$11,VLOOKUP(A364,AF$120:AK$452,4),H363)</f>
        <v>44915</v>
      </c>
      <c r="I364" s="81">
        <f t="shared" si="195"/>
        <v>44915</v>
      </c>
      <c r="J364" s="55">
        <f t="shared" ref="J364:J427" si="212">IF(A363=I363,VLOOKUP(A363,$AF$120:$AJ$300,5),J363)</f>
        <v>30</v>
      </c>
      <c r="K364" s="55">
        <f t="shared" si="196"/>
        <v>17</v>
      </c>
      <c r="L364" s="79">
        <f t="shared" si="197"/>
        <v>1.00333951</v>
      </c>
      <c r="M364" s="82">
        <v>1</v>
      </c>
      <c r="N364" s="82">
        <f t="shared" si="198"/>
        <v>1</v>
      </c>
      <c r="O364" s="79">
        <f t="shared" si="199"/>
        <v>1.00333951</v>
      </c>
      <c r="P364" s="79">
        <f t="shared" si="200"/>
        <v>995.08765516000005</v>
      </c>
      <c r="Q364" s="83">
        <f t="shared" si="203"/>
        <v>0</v>
      </c>
      <c r="R364" s="85">
        <f t="shared" si="204"/>
        <v>0</v>
      </c>
      <c r="S364" s="79">
        <f t="shared" si="201"/>
        <v>0</v>
      </c>
      <c r="T364" s="85">
        <f t="shared" si="209"/>
        <v>9.5000000000000001E-2</v>
      </c>
      <c r="U364" s="82">
        <f t="shared" si="205"/>
        <v>1.0042948190000001</v>
      </c>
      <c r="V364" s="79">
        <f t="shared" si="206"/>
        <v>4.2737213599999997</v>
      </c>
      <c r="W364" s="79">
        <f t="shared" si="207"/>
        <v>0</v>
      </c>
      <c r="X364" s="157" t="str">
        <f t="shared" si="210"/>
        <v>A+J=</v>
      </c>
      <c r="Y364" s="81">
        <f t="shared" si="211"/>
        <v>44915</v>
      </c>
      <c r="Z364" s="4"/>
      <c r="AA364" s="12"/>
      <c r="AE364" s="1"/>
      <c r="AF364" s="1"/>
      <c r="AG364" s="6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78">
        <f t="shared" si="208"/>
        <v>44903</v>
      </c>
      <c r="B365" s="79">
        <f t="shared" si="202"/>
        <v>999.80940183999996</v>
      </c>
      <c r="C365" s="79">
        <f t="shared" ref="C365:C428" si="213">IF(Q364&gt;0,(P364-S364),C364)</f>
        <v>991.77561060000005</v>
      </c>
      <c r="D365" s="77">
        <f t="shared" ref="D365:D428" si="214">IF(E365=E364,D364,E364)</f>
        <v>6370.34</v>
      </c>
      <c r="E365" s="54">
        <f>IF(K365=1,VLOOKUP(A364,[1]Plan1!$JH$192:$JI$400,2),E364)</f>
        <v>6407.93</v>
      </c>
      <c r="F365" s="56">
        <f t="shared" ref="F365:F428" si="215">IF(D365=D364,F364,EDATE(A365,-1))</f>
        <v>44855</v>
      </c>
      <c r="G365" s="80">
        <f t="shared" ref="G365:G428" si="216">(E365/D365)-1</f>
        <v>5.9007839455980093E-3</v>
      </c>
      <c r="H365" s="81">
        <f>IF(DAY(A365)=H$11,VLOOKUP(A365,AF$120:AK$452,4),H364)</f>
        <v>44915</v>
      </c>
      <c r="I365" s="81">
        <f t="shared" ref="I365:I428" si="217">IF(A365&gt;I364,H365,I364)</f>
        <v>44915</v>
      </c>
      <c r="J365" s="55">
        <f t="shared" si="212"/>
        <v>30</v>
      </c>
      <c r="K365" s="55">
        <f t="shared" ref="K365:K428" si="218">IF(A364=I364,1,K364+1)</f>
        <v>18</v>
      </c>
      <c r="L365" s="79">
        <f t="shared" ref="L365:L428" si="219">TRUNC((E365/D365)^TRUNC((K365/J365),9),8)</f>
        <v>1.0035362999999999</v>
      </c>
      <c r="M365" s="82">
        <v>1</v>
      </c>
      <c r="N365" s="82">
        <f t="shared" ref="N365:N428" si="220">IF(I365&gt;I364,N364*M365,N364)</f>
        <v>1</v>
      </c>
      <c r="O365" s="79">
        <f t="shared" ref="O365:O428" si="221">TRUNC(TRUNC((L365*N365),15),8)</f>
        <v>1.0035362999999999</v>
      </c>
      <c r="P365" s="79">
        <f t="shared" ref="P365:P428" si="222">TRUNC(C365*O365,8)</f>
        <v>995.28282668999998</v>
      </c>
      <c r="Q365" s="83">
        <f t="shared" si="203"/>
        <v>0</v>
      </c>
      <c r="R365" s="85">
        <f t="shared" si="204"/>
        <v>0</v>
      </c>
      <c r="S365" s="79">
        <f t="shared" ref="S365:S428" si="223">IF(R365&gt;0,TRUNC(R365*P365,8),0)</f>
        <v>0</v>
      </c>
      <c r="T365" s="85">
        <f t="shared" si="209"/>
        <v>9.5000000000000001E-2</v>
      </c>
      <c r="U365" s="82">
        <f t="shared" si="205"/>
        <v>1.004548029</v>
      </c>
      <c r="V365" s="79">
        <f t="shared" si="206"/>
        <v>4.5265751500000002</v>
      </c>
      <c r="W365" s="79">
        <f t="shared" si="207"/>
        <v>0</v>
      </c>
      <c r="X365" s="157" t="str">
        <f t="shared" si="210"/>
        <v>A+J=</v>
      </c>
      <c r="Y365" s="81">
        <f t="shared" si="211"/>
        <v>44915</v>
      </c>
      <c r="Z365" s="4"/>
      <c r="AA365" s="12"/>
      <c r="AE365" s="1"/>
      <c r="AF365" s="1"/>
      <c r="AG365" s="6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78">
        <f t="shared" si="208"/>
        <v>44904</v>
      </c>
      <c r="B366" s="79">
        <f t="shared" si="202"/>
        <v>1000.2576295599999</v>
      </c>
      <c r="C366" s="79">
        <f t="shared" si="213"/>
        <v>991.77561060000005</v>
      </c>
      <c r="D366" s="77">
        <f t="shared" si="214"/>
        <v>6370.34</v>
      </c>
      <c r="E366" s="54">
        <f>IF(K366=1,VLOOKUP(A365,[1]Plan1!$JH$192:$JI$400,2),E365)</f>
        <v>6407.93</v>
      </c>
      <c r="F366" s="56">
        <f t="shared" si="215"/>
        <v>44855</v>
      </c>
      <c r="G366" s="80">
        <f t="shared" si="216"/>
        <v>5.9007839455980093E-3</v>
      </c>
      <c r="H366" s="81">
        <f>IF(DAY(A366)=H$11,VLOOKUP(A366,AF$120:AK$452,4),H365)</f>
        <v>44915</v>
      </c>
      <c r="I366" s="81">
        <f t="shared" si="217"/>
        <v>44915</v>
      </c>
      <c r="J366" s="55">
        <f t="shared" si="212"/>
        <v>30</v>
      </c>
      <c r="K366" s="55">
        <f t="shared" si="218"/>
        <v>19</v>
      </c>
      <c r="L366" s="79">
        <f t="shared" si="219"/>
        <v>1.0037331300000001</v>
      </c>
      <c r="M366" s="82">
        <v>1</v>
      </c>
      <c r="N366" s="82">
        <f t="shared" si="220"/>
        <v>1</v>
      </c>
      <c r="O366" s="79">
        <f t="shared" si="221"/>
        <v>1.0037331300000001</v>
      </c>
      <c r="P366" s="79">
        <f t="shared" si="222"/>
        <v>995.47803787999999</v>
      </c>
      <c r="Q366" s="83">
        <f t="shared" si="203"/>
        <v>0</v>
      </c>
      <c r="R366" s="85">
        <f t="shared" si="204"/>
        <v>0</v>
      </c>
      <c r="S366" s="79">
        <f t="shared" si="223"/>
        <v>0</v>
      </c>
      <c r="T366" s="85">
        <f t="shared" si="209"/>
        <v>9.5000000000000001E-2</v>
      </c>
      <c r="U366" s="82">
        <f t="shared" si="205"/>
        <v>1.004801303</v>
      </c>
      <c r="V366" s="79">
        <f t="shared" si="206"/>
        <v>4.7795916800000002</v>
      </c>
      <c r="W366" s="79">
        <f t="shared" si="207"/>
        <v>0</v>
      </c>
      <c r="X366" s="157" t="str">
        <f t="shared" si="210"/>
        <v>A+J=</v>
      </c>
      <c r="Y366" s="81">
        <f t="shared" si="211"/>
        <v>44915</v>
      </c>
      <c r="Z366" s="4"/>
      <c r="AA366" s="12"/>
      <c r="AE366" s="1"/>
      <c r="AF366" s="1"/>
      <c r="AG366" s="6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78">
        <f t="shared" si="208"/>
        <v>44905</v>
      </c>
      <c r="B367" s="79">
        <f t="shared" si="202"/>
        <v>1000.7060498</v>
      </c>
      <c r="C367" s="79">
        <f t="shared" si="213"/>
        <v>991.77561060000005</v>
      </c>
      <c r="D367" s="77">
        <f t="shared" si="214"/>
        <v>6370.34</v>
      </c>
      <c r="E367" s="54">
        <f>IF(K367=1,VLOOKUP(A366,[1]Plan1!$JH$192:$JI$400,2),E366)</f>
        <v>6407.93</v>
      </c>
      <c r="F367" s="56">
        <f t="shared" si="215"/>
        <v>44855</v>
      </c>
      <c r="G367" s="80">
        <f t="shared" si="216"/>
        <v>5.9007839455980093E-3</v>
      </c>
      <c r="H367" s="81">
        <f>IF(DAY(A367)=H$11,VLOOKUP(A367,AF$120:AK$452,4),H366)</f>
        <v>44915</v>
      </c>
      <c r="I367" s="81">
        <f t="shared" si="217"/>
        <v>44915</v>
      </c>
      <c r="J367" s="55">
        <f t="shared" si="212"/>
        <v>30</v>
      </c>
      <c r="K367" s="55">
        <f t="shared" si="218"/>
        <v>20</v>
      </c>
      <c r="L367" s="79">
        <f t="shared" si="219"/>
        <v>1.00392999</v>
      </c>
      <c r="M367" s="82">
        <v>1</v>
      </c>
      <c r="N367" s="82">
        <f t="shared" si="220"/>
        <v>1</v>
      </c>
      <c r="O367" s="79">
        <f t="shared" si="221"/>
        <v>1.00392999</v>
      </c>
      <c r="P367" s="79">
        <f t="shared" si="222"/>
        <v>995.67327882999996</v>
      </c>
      <c r="Q367" s="83">
        <f t="shared" si="203"/>
        <v>0</v>
      </c>
      <c r="R367" s="85">
        <f t="shared" si="204"/>
        <v>0</v>
      </c>
      <c r="S367" s="79">
        <f t="shared" si="223"/>
        <v>0</v>
      </c>
      <c r="T367" s="85">
        <f t="shared" si="209"/>
        <v>9.5000000000000001E-2</v>
      </c>
      <c r="U367" s="82">
        <f t="shared" si="205"/>
        <v>1.0050546410000001</v>
      </c>
      <c r="V367" s="79">
        <f t="shared" si="206"/>
        <v>5.0327709699999996</v>
      </c>
      <c r="W367" s="79">
        <f t="shared" si="207"/>
        <v>0</v>
      </c>
      <c r="X367" s="157" t="str">
        <f t="shared" si="210"/>
        <v>A+J=</v>
      </c>
      <c r="Y367" s="81">
        <f t="shared" si="211"/>
        <v>44915</v>
      </c>
      <c r="Z367" s="4"/>
      <c r="AA367" s="12"/>
      <c r="AE367" s="1"/>
      <c r="AF367" s="1"/>
      <c r="AG367" s="6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78">
        <f t="shared" si="208"/>
        <v>44906</v>
      </c>
      <c r="B368" s="79">
        <f t="shared" si="202"/>
        <v>1001.1546825400001</v>
      </c>
      <c r="C368" s="79">
        <f t="shared" si="213"/>
        <v>991.77561060000005</v>
      </c>
      <c r="D368" s="77">
        <f t="shared" si="214"/>
        <v>6370.34</v>
      </c>
      <c r="E368" s="54">
        <f>IF(K368=1,VLOOKUP(A367,[1]Plan1!$JH$192:$JI$400,2),E367)</f>
        <v>6407.93</v>
      </c>
      <c r="F368" s="56">
        <f t="shared" si="215"/>
        <v>44855</v>
      </c>
      <c r="G368" s="80">
        <f t="shared" si="216"/>
        <v>5.9007839455980093E-3</v>
      </c>
      <c r="H368" s="81">
        <f>IF(DAY(A368)=H$11,VLOOKUP(A368,AF$120:AK$452,4),H367)</f>
        <v>44915</v>
      </c>
      <c r="I368" s="81">
        <f t="shared" si="217"/>
        <v>44915</v>
      </c>
      <c r="J368" s="55">
        <f t="shared" si="212"/>
        <v>30</v>
      </c>
      <c r="K368" s="55">
        <f t="shared" si="218"/>
        <v>21</v>
      </c>
      <c r="L368" s="79">
        <f t="shared" si="219"/>
        <v>1.0041268999999999</v>
      </c>
      <c r="M368" s="82">
        <v>1</v>
      </c>
      <c r="N368" s="82">
        <f t="shared" si="220"/>
        <v>1</v>
      </c>
      <c r="O368" s="79">
        <f t="shared" si="221"/>
        <v>1.0041268999999999</v>
      </c>
      <c r="P368" s="79">
        <f t="shared" si="222"/>
        <v>995.86856936000004</v>
      </c>
      <c r="Q368" s="83">
        <f t="shared" si="203"/>
        <v>0</v>
      </c>
      <c r="R368" s="85">
        <f t="shared" si="204"/>
        <v>0</v>
      </c>
      <c r="S368" s="79">
        <f t="shared" si="223"/>
        <v>0</v>
      </c>
      <c r="T368" s="85">
        <f t="shared" si="209"/>
        <v>9.5000000000000001E-2</v>
      </c>
      <c r="U368" s="82">
        <f t="shared" si="205"/>
        <v>1.0053080430000001</v>
      </c>
      <c r="V368" s="79">
        <f t="shared" si="206"/>
        <v>5.2861131800000001</v>
      </c>
      <c r="W368" s="79">
        <f t="shared" si="207"/>
        <v>0</v>
      </c>
      <c r="X368" s="157" t="str">
        <f t="shared" si="210"/>
        <v>A+J=</v>
      </c>
      <c r="Y368" s="81">
        <f t="shared" si="211"/>
        <v>44915</v>
      </c>
      <c r="Z368" s="4"/>
      <c r="AA368" s="12"/>
      <c r="AE368" s="1"/>
      <c r="AF368" s="1"/>
      <c r="AG368" s="6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78">
        <f t="shared" si="208"/>
        <v>44907</v>
      </c>
      <c r="B369" s="79">
        <f t="shared" si="202"/>
        <v>1001.60350694</v>
      </c>
      <c r="C369" s="79">
        <f t="shared" si="213"/>
        <v>991.77561060000005</v>
      </c>
      <c r="D369" s="77">
        <f t="shared" si="214"/>
        <v>6370.34</v>
      </c>
      <c r="E369" s="54">
        <f>IF(K369=1,VLOOKUP(A368,[1]Plan1!$JH$192:$JI$400,2),E368)</f>
        <v>6407.93</v>
      </c>
      <c r="F369" s="56">
        <f t="shared" si="215"/>
        <v>44855</v>
      </c>
      <c r="G369" s="80">
        <f t="shared" si="216"/>
        <v>5.9007839455980093E-3</v>
      </c>
      <c r="H369" s="81">
        <f>IF(DAY(A369)=H$11,VLOOKUP(A369,AF$120:AK$452,4),H368)</f>
        <v>44915</v>
      </c>
      <c r="I369" s="81">
        <f t="shared" si="217"/>
        <v>44915</v>
      </c>
      <c r="J369" s="55">
        <f t="shared" si="212"/>
        <v>30</v>
      </c>
      <c r="K369" s="55">
        <f t="shared" si="218"/>
        <v>22</v>
      </c>
      <c r="L369" s="79">
        <f t="shared" si="219"/>
        <v>1.0043238400000001</v>
      </c>
      <c r="M369" s="82">
        <v>1</v>
      </c>
      <c r="N369" s="82">
        <f t="shared" si="220"/>
        <v>1</v>
      </c>
      <c r="O369" s="79">
        <f t="shared" si="221"/>
        <v>1.0043238400000001</v>
      </c>
      <c r="P369" s="79">
        <f t="shared" si="222"/>
        <v>996.06388964999996</v>
      </c>
      <c r="Q369" s="83">
        <f t="shared" si="203"/>
        <v>0</v>
      </c>
      <c r="R369" s="85">
        <f t="shared" si="204"/>
        <v>0</v>
      </c>
      <c r="S369" s="79">
        <f t="shared" si="223"/>
        <v>0</v>
      </c>
      <c r="T369" s="85">
        <f t="shared" si="209"/>
        <v>9.5000000000000001E-2</v>
      </c>
      <c r="U369" s="82">
        <f t="shared" si="205"/>
        <v>1.005561508</v>
      </c>
      <c r="V369" s="79">
        <f t="shared" si="206"/>
        <v>5.5396172899999998</v>
      </c>
      <c r="W369" s="79">
        <f t="shared" si="207"/>
        <v>0</v>
      </c>
      <c r="X369" s="157" t="str">
        <f t="shared" si="210"/>
        <v>A+J=</v>
      </c>
      <c r="Y369" s="81">
        <f t="shared" si="211"/>
        <v>44915</v>
      </c>
      <c r="Z369" s="4"/>
      <c r="AA369" s="12"/>
      <c r="AE369" s="1"/>
      <c r="AF369" s="1"/>
      <c r="AG369" s="6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78">
        <f t="shared" si="208"/>
        <v>44908</v>
      </c>
      <c r="B370" s="79">
        <f t="shared" si="202"/>
        <v>1002.052535</v>
      </c>
      <c r="C370" s="79">
        <f t="shared" si="213"/>
        <v>991.77561060000005</v>
      </c>
      <c r="D370" s="77">
        <f t="shared" si="214"/>
        <v>6370.34</v>
      </c>
      <c r="E370" s="54">
        <f>IF(K370=1,VLOOKUP(A369,[1]Plan1!$JH$192:$JI$400,2),E369)</f>
        <v>6407.93</v>
      </c>
      <c r="F370" s="56">
        <f t="shared" si="215"/>
        <v>44855</v>
      </c>
      <c r="G370" s="80">
        <f t="shared" si="216"/>
        <v>5.9007839455980093E-3</v>
      </c>
      <c r="H370" s="81">
        <f>IF(DAY(A370)=H$11,VLOOKUP(A370,AF$120:AK$452,4),H369)</f>
        <v>44915</v>
      </c>
      <c r="I370" s="81">
        <f t="shared" si="217"/>
        <v>44915</v>
      </c>
      <c r="J370" s="55">
        <f t="shared" si="212"/>
        <v>30</v>
      </c>
      <c r="K370" s="55">
        <f t="shared" si="218"/>
        <v>23</v>
      </c>
      <c r="L370" s="79">
        <f t="shared" si="219"/>
        <v>1.00452082</v>
      </c>
      <c r="M370" s="82">
        <v>1</v>
      </c>
      <c r="N370" s="82">
        <f t="shared" si="220"/>
        <v>1</v>
      </c>
      <c r="O370" s="79">
        <f t="shared" si="221"/>
        <v>1.00452082</v>
      </c>
      <c r="P370" s="79">
        <f t="shared" si="222"/>
        <v>996.25924960999998</v>
      </c>
      <c r="Q370" s="83">
        <f t="shared" si="203"/>
        <v>0</v>
      </c>
      <c r="R370" s="85">
        <f t="shared" si="204"/>
        <v>0</v>
      </c>
      <c r="S370" s="79">
        <f t="shared" si="223"/>
        <v>0</v>
      </c>
      <c r="T370" s="85">
        <f t="shared" si="209"/>
        <v>9.5000000000000001E-2</v>
      </c>
      <c r="U370" s="82">
        <f t="shared" si="205"/>
        <v>1.0058150379999999</v>
      </c>
      <c r="V370" s="79">
        <f t="shared" si="206"/>
        <v>5.7932853900000003</v>
      </c>
      <c r="W370" s="79">
        <f t="shared" si="207"/>
        <v>0</v>
      </c>
      <c r="X370" s="157" t="str">
        <f t="shared" si="210"/>
        <v>A+J=</v>
      </c>
      <c r="Y370" s="81">
        <f t="shared" si="211"/>
        <v>44915</v>
      </c>
      <c r="Z370" s="4"/>
      <c r="AA370" s="12"/>
      <c r="AE370" s="1"/>
      <c r="AF370" s="1"/>
      <c r="AG370" s="6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78">
        <f t="shared" si="208"/>
        <v>44909</v>
      </c>
      <c r="B371" s="79">
        <f t="shared" si="202"/>
        <v>1002.5017648099999</v>
      </c>
      <c r="C371" s="79">
        <f t="shared" si="213"/>
        <v>991.77561060000005</v>
      </c>
      <c r="D371" s="77">
        <f t="shared" si="214"/>
        <v>6370.34</v>
      </c>
      <c r="E371" s="54">
        <f>IF(K371=1,VLOOKUP(A370,[1]Plan1!$JH$192:$JI$400,2),E370)</f>
        <v>6407.93</v>
      </c>
      <c r="F371" s="56">
        <f t="shared" si="215"/>
        <v>44855</v>
      </c>
      <c r="G371" s="80">
        <f t="shared" si="216"/>
        <v>5.9007839455980093E-3</v>
      </c>
      <c r="H371" s="81">
        <f>IF(DAY(A371)=H$11,VLOOKUP(A371,AF$120:AK$452,4),H370)</f>
        <v>44915</v>
      </c>
      <c r="I371" s="81">
        <f t="shared" si="217"/>
        <v>44915</v>
      </c>
      <c r="J371" s="55">
        <f t="shared" si="212"/>
        <v>30</v>
      </c>
      <c r="K371" s="55">
        <f t="shared" si="218"/>
        <v>24</v>
      </c>
      <c r="L371" s="79">
        <f t="shared" si="219"/>
        <v>1.0047178400000001</v>
      </c>
      <c r="M371" s="82">
        <v>1</v>
      </c>
      <c r="N371" s="82">
        <f t="shared" si="220"/>
        <v>1</v>
      </c>
      <c r="O371" s="79">
        <f t="shared" si="221"/>
        <v>1.0047178400000001</v>
      </c>
      <c r="P371" s="79">
        <f t="shared" si="222"/>
        <v>996.45464923999998</v>
      </c>
      <c r="Q371" s="83">
        <f t="shared" si="203"/>
        <v>0</v>
      </c>
      <c r="R371" s="85">
        <f t="shared" si="204"/>
        <v>0</v>
      </c>
      <c r="S371" s="79">
        <f t="shared" si="223"/>
        <v>0</v>
      </c>
      <c r="T371" s="85">
        <f t="shared" si="209"/>
        <v>9.5000000000000001E-2</v>
      </c>
      <c r="U371" s="82">
        <f t="shared" si="205"/>
        <v>1.006068631</v>
      </c>
      <c r="V371" s="79">
        <f t="shared" si="206"/>
        <v>6.0471155699999999</v>
      </c>
      <c r="W371" s="79">
        <f t="shared" si="207"/>
        <v>0</v>
      </c>
      <c r="X371" s="157" t="str">
        <f t="shared" si="210"/>
        <v>A+J=</v>
      </c>
      <c r="Y371" s="81">
        <f t="shared" si="211"/>
        <v>44915</v>
      </c>
      <c r="Z371" s="4"/>
      <c r="AA371" s="12"/>
      <c r="AE371" s="1"/>
      <c r="AF371" s="1"/>
      <c r="AG371" s="6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78">
        <f t="shared" si="208"/>
        <v>44910</v>
      </c>
      <c r="B372" s="79">
        <f t="shared" si="202"/>
        <v>1002.95119743</v>
      </c>
      <c r="C372" s="79">
        <f t="shared" si="213"/>
        <v>991.77561060000005</v>
      </c>
      <c r="D372" s="77">
        <f t="shared" si="214"/>
        <v>6370.34</v>
      </c>
      <c r="E372" s="54">
        <f>IF(K372=1,VLOOKUP(A371,[1]Plan1!$JH$192:$JI$400,2),E371)</f>
        <v>6407.93</v>
      </c>
      <c r="F372" s="56">
        <f t="shared" si="215"/>
        <v>44855</v>
      </c>
      <c r="G372" s="80">
        <f t="shared" si="216"/>
        <v>5.9007839455980093E-3</v>
      </c>
      <c r="H372" s="81">
        <f>IF(DAY(A372)=H$11,VLOOKUP(A372,AF$120:AK$452,4),H371)</f>
        <v>44915</v>
      </c>
      <c r="I372" s="81">
        <f t="shared" si="217"/>
        <v>44915</v>
      </c>
      <c r="J372" s="55">
        <f t="shared" si="212"/>
        <v>30</v>
      </c>
      <c r="K372" s="55">
        <f t="shared" si="218"/>
        <v>25</v>
      </c>
      <c r="L372" s="79">
        <f t="shared" si="219"/>
        <v>1.0049148999999999</v>
      </c>
      <c r="M372" s="82">
        <v>1</v>
      </c>
      <c r="N372" s="82">
        <f t="shared" si="220"/>
        <v>1</v>
      </c>
      <c r="O372" s="79">
        <f t="shared" si="221"/>
        <v>1.0049148999999999</v>
      </c>
      <c r="P372" s="79">
        <f t="shared" si="222"/>
        <v>996.65008853999996</v>
      </c>
      <c r="Q372" s="83">
        <f t="shared" si="203"/>
        <v>0</v>
      </c>
      <c r="R372" s="85">
        <f t="shared" si="204"/>
        <v>0</v>
      </c>
      <c r="S372" s="79">
        <f t="shared" si="223"/>
        <v>0</v>
      </c>
      <c r="T372" s="85">
        <f t="shared" si="209"/>
        <v>9.5000000000000001E-2</v>
      </c>
      <c r="U372" s="82">
        <f t="shared" si="205"/>
        <v>1.006322288</v>
      </c>
      <c r="V372" s="79">
        <f t="shared" si="206"/>
        <v>6.3011088900000001</v>
      </c>
      <c r="W372" s="79">
        <f t="shared" si="207"/>
        <v>0</v>
      </c>
      <c r="X372" s="157" t="str">
        <f t="shared" si="210"/>
        <v>A+J=</v>
      </c>
      <c r="Y372" s="81">
        <f t="shared" si="211"/>
        <v>44915</v>
      </c>
      <c r="Z372" s="4"/>
      <c r="AA372" s="12"/>
      <c r="AE372" s="1"/>
      <c r="AF372" s="1"/>
      <c r="AG372" s="6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78">
        <f t="shared" si="208"/>
        <v>44911</v>
      </c>
      <c r="B373" s="79">
        <f t="shared" si="202"/>
        <v>1003.40083294</v>
      </c>
      <c r="C373" s="79">
        <f t="shared" si="213"/>
        <v>991.77561060000005</v>
      </c>
      <c r="D373" s="77">
        <f t="shared" si="214"/>
        <v>6370.34</v>
      </c>
      <c r="E373" s="54">
        <f>IF(K373=1,VLOOKUP(A372,[1]Plan1!$JH$192:$JI$400,2),E372)</f>
        <v>6407.93</v>
      </c>
      <c r="F373" s="56">
        <f t="shared" si="215"/>
        <v>44855</v>
      </c>
      <c r="G373" s="80">
        <f t="shared" si="216"/>
        <v>5.9007839455980093E-3</v>
      </c>
      <c r="H373" s="81">
        <f>IF(DAY(A373)=H$11,VLOOKUP(A373,AF$120:AK$452,4),H372)</f>
        <v>44915</v>
      </c>
      <c r="I373" s="81">
        <f t="shared" si="217"/>
        <v>44915</v>
      </c>
      <c r="J373" s="55">
        <f t="shared" si="212"/>
        <v>30</v>
      </c>
      <c r="K373" s="55">
        <f t="shared" si="218"/>
        <v>26</v>
      </c>
      <c r="L373" s="79">
        <f t="shared" si="219"/>
        <v>1.005112</v>
      </c>
      <c r="M373" s="82">
        <v>1</v>
      </c>
      <c r="N373" s="82">
        <f t="shared" si="220"/>
        <v>1</v>
      </c>
      <c r="O373" s="79">
        <f t="shared" si="221"/>
        <v>1.005112</v>
      </c>
      <c r="P373" s="79">
        <f t="shared" si="222"/>
        <v>996.84556752000003</v>
      </c>
      <c r="Q373" s="83">
        <f t="shared" si="203"/>
        <v>0</v>
      </c>
      <c r="R373" s="85">
        <f t="shared" si="204"/>
        <v>0</v>
      </c>
      <c r="S373" s="79">
        <f t="shared" si="223"/>
        <v>0</v>
      </c>
      <c r="T373" s="85">
        <f t="shared" si="209"/>
        <v>9.5000000000000001E-2</v>
      </c>
      <c r="U373" s="82">
        <f t="shared" si="205"/>
        <v>1.006576009</v>
      </c>
      <c r="V373" s="79">
        <f t="shared" si="206"/>
        <v>6.5552654199999996</v>
      </c>
      <c r="W373" s="79">
        <f t="shared" si="207"/>
        <v>0</v>
      </c>
      <c r="X373" s="157" t="str">
        <f t="shared" si="210"/>
        <v>A+J=</v>
      </c>
      <c r="Y373" s="81">
        <f t="shared" si="211"/>
        <v>44915</v>
      </c>
      <c r="Z373" s="4"/>
      <c r="AA373" s="12"/>
      <c r="AE373" s="1"/>
      <c r="AF373" s="1"/>
      <c r="AG373" s="6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78">
        <f t="shared" si="208"/>
        <v>44912</v>
      </c>
      <c r="B374" s="79">
        <f t="shared" si="202"/>
        <v>1003.85067238</v>
      </c>
      <c r="C374" s="79">
        <f t="shared" si="213"/>
        <v>991.77561060000005</v>
      </c>
      <c r="D374" s="77">
        <f t="shared" si="214"/>
        <v>6370.34</v>
      </c>
      <c r="E374" s="54">
        <f>IF(K374=1,VLOOKUP(A373,[1]Plan1!$JH$192:$JI$400,2),E373)</f>
        <v>6407.93</v>
      </c>
      <c r="F374" s="56">
        <f t="shared" si="215"/>
        <v>44855</v>
      </c>
      <c r="G374" s="80">
        <f t="shared" si="216"/>
        <v>5.9007839455980093E-3</v>
      </c>
      <c r="H374" s="81">
        <f>IF(DAY(A374)=H$11,VLOOKUP(A374,AF$120:AK$452,4),H373)</f>
        <v>44915</v>
      </c>
      <c r="I374" s="81">
        <f t="shared" si="217"/>
        <v>44915</v>
      </c>
      <c r="J374" s="55">
        <f t="shared" si="212"/>
        <v>30</v>
      </c>
      <c r="K374" s="55">
        <f t="shared" si="218"/>
        <v>27</v>
      </c>
      <c r="L374" s="79">
        <f t="shared" si="219"/>
        <v>1.00530914</v>
      </c>
      <c r="M374" s="82">
        <v>1</v>
      </c>
      <c r="N374" s="82">
        <f t="shared" si="220"/>
        <v>1</v>
      </c>
      <c r="O374" s="79">
        <f t="shared" si="221"/>
        <v>1.00530914</v>
      </c>
      <c r="P374" s="79">
        <f t="shared" si="222"/>
        <v>997.04108615999996</v>
      </c>
      <c r="Q374" s="83">
        <f t="shared" si="203"/>
        <v>0</v>
      </c>
      <c r="R374" s="85">
        <f t="shared" si="204"/>
        <v>0</v>
      </c>
      <c r="S374" s="79">
        <f t="shared" si="223"/>
        <v>0</v>
      </c>
      <c r="T374" s="85">
        <f t="shared" si="209"/>
        <v>9.5000000000000001E-2</v>
      </c>
      <c r="U374" s="82">
        <f t="shared" si="205"/>
        <v>1.006829795</v>
      </c>
      <c r="V374" s="79">
        <f t="shared" si="206"/>
        <v>6.8095862199999999</v>
      </c>
      <c r="W374" s="79">
        <f t="shared" si="207"/>
        <v>0</v>
      </c>
      <c r="X374" s="157" t="str">
        <f t="shared" si="210"/>
        <v>A+J=</v>
      </c>
      <c r="Y374" s="81">
        <f t="shared" si="211"/>
        <v>44915</v>
      </c>
      <c r="Z374" s="4"/>
      <c r="AA374" s="12"/>
      <c r="AE374" s="1"/>
      <c r="AF374" s="1"/>
      <c r="AG374" s="6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78">
        <f t="shared" si="208"/>
        <v>44913</v>
      </c>
      <c r="B375" s="79">
        <f t="shared" si="202"/>
        <v>1004.30070386</v>
      </c>
      <c r="C375" s="79">
        <f t="shared" si="213"/>
        <v>991.77561060000005</v>
      </c>
      <c r="D375" s="77">
        <f t="shared" si="214"/>
        <v>6370.34</v>
      </c>
      <c r="E375" s="54">
        <f>IF(K375=1,VLOOKUP(A374,[1]Plan1!$JH$192:$JI$400,2),E374)</f>
        <v>6407.93</v>
      </c>
      <c r="F375" s="56">
        <f t="shared" si="215"/>
        <v>44855</v>
      </c>
      <c r="G375" s="80">
        <f t="shared" si="216"/>
        <v>5.9007839455980093E-3</v>
      </c>
      <c r="H375" s="81">
        <f>IF(DAY(A375)=H$11,VLOOKUP(A375,AF$120:AK$452,4),H374)</f>
        <v>44915</v>
      </c>
      <c r="I375" s="81">
        <f t="shared" si="217"/>
        <v>44915</v>
      </c>
      <c r="J375" s="55">
        <f t="shared" si="212"/>
        <v>30</v>
      </c>
      <c r="K375" s="55">
        <f t="shared" si="218"/>
        <v>28</v>
      </c>
      <c r="L375" s="79">
        <f t="shared" si="219"/>
        <v>1.0055063099999999</v>
      </c>
      <c r="M375" s="82">
        <v>1</v>
      </c>
      <c r="N375" s="82">
        <f t="shared" si="220"/>
        <v>1</v>
      </c>
      <c r="O375" s="79">
        <f t="shared" si="221"/>
        <v>1.0055063099999999</v>
      </c>
      <c r="P375" s="79">
        <f t="shared" si="222"/>
        <v>997.23663455999997</v>
      </c>
      <c r="Q375" s="83">
        <f t="shared" si="203"/>
        <v>0</v>
      </c>
      <c r="R375" s="85">
        <f t="shared" si="204"/>
        <v>0</v>
      </c>
      <c r="S375" s="79">
        <f t="shared" si="223"/>
        <v>0</v>
      </c>
      <c r="T375" s="85">
        <f t="shared" si="209"/>
        <v>9.5000000000000001E-2</v>
      </c>
      <c r="U375" s="82">
        <f t="shared" si="205"/>
        <v>1.0070836439999999</v>
      </c>
      <c r="V375" s="79">
        <f t="shared" si="206"/>
        <v>7.0640692999999999</v>
      </c>
      <c r="W375" s="79">
        <f t="shared" si="207"/>
        <v>0</v>
      </c>
      <c r="X375" s="157" t="str">
        <f t="shared" si="210"/>
        <v>A+J=</v>
      </c>
      <c r="Y375" s="81">
        <f t="shared" si="211"/>
        <v>44915</v>
      </c>
      <c r="Z375" s="4"/>
      <c r="AA375" s="12"/>
      <c r="AE375" s="1"/>
      <c r="AF375" s="1"/>
      <c r="AG375" s="6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78">
        <f t="shared" si="208"/>
        <v>44914</v>
      </c>
      <c r="B376" s="79">
        <f t="shared" si="202"/>
        <v>1004.75094839</v>
      </c>
      <c r="C376" s="79">
        <f t="shared" si="213"/>
        <v>991.77561060000005</v>
      </c>
      <c r="D376" s="77">
        <f t="shared" si="214"/>
        <v>6370.34</v>
      </c>
      <c r="E376" s="54">
        <f>IF(K376=1,VLOOKUP(A375,[1]Plan1!$JH$192:$JI$400,2),E375)</f>
        <v>6407.93</v>
      </c>
      <c r="F376" s="56">
        <f t="shared" si="215"/>
        <v>44855</v>
      </c>
      <c r="G376" s="80">
        <f t="shared" si="216"/>
        <v>5.9007839455980093E-3</v>
      </c>
      <c r="H376" s="81">
        <f>IF(DAY(A376)=H$11,VLOOKUP(A376,AF$120:AK$452,4),H375)</f>
        <v>44915</v>
      </c>
      <c r="I376" s="81">
        <f t="shared" si="217"/>
        <v>44915</v>
      </c>
      <c r="J376" s="55">
        <f t="shared" si="212"/>
        <v>30</v>
      </c>
      <c r="K376" s="55">
        <f t="shared" si="218"/>
        <v>29</v>
      </c>
      <c r="L376" s="79">
        <f t="shared" si="219"/>
        <v>1.0057035299999999</v>
      </c>
      <c r="M376" s="82">
        <v>1</v>
      </c>
      <c r="N376" s="82">
        <f t="shared" si="220"/>
        <v>1</v>
      </c>
      <c r="O376" s="79">
        <f t="shared" si="221"/>
        <v>1.0057035299999999</v>
      </c>
      <c r="P376" s="79">
        <f t="shared" si="222"/>
        <v>997.43223253999997</v>
      </c>
      <c r="Q376" s="83">
        <f t="shared" si="203"/>
        <v>0</v>
      </c>
      <c r="R376" s="85">
        <f t="shared" si="204"/>
        <v>0</v>
      </c>
      <c r="S376" s="79">
        <f t="shared" si="223"/>
        <v>0</v>
      </c>
      <c r="T376" s="85">
        <f t="shared" si="209"/>
        <v>9.5000000000000001E-2</v>
      </c>
      <c r="U376" s="82">
        <f t="shared" si="205"/>
        <v>1.0073375570000001</v>
      </c>
      <c r="V376" s="79">
        <f t="shared" si="206"/>
        <v>7.3187158500000002</v>
      </c>
      <c r="W376" s="79">
        <f t="shared" si="207"/>
        <v>0</v>
      </c>
      <c r="X376" s="157" t="str">
        <f t="shared" si="210"/>
        <v>A+J=</v>
      </c>
      <c r="Y376" s="81">
        <f t="shared" si="211"/>
        <v>44915</v>
      </c>
      <c r="Z376" s="4"/>
      <c r="AA376" s="12"/>
      <c r="AE376" s="1"/>
      <c r="AF376" s="1"/>
      <c r="AG376" s="6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78">
        <f t="shared" si="208"/>
        <v>44915</v>
      </c>
      <c r="B377" s="79">
        <f t="shared" si="202"/>
        <v>1005.2013861</v>
      </c>
      <c r="C377" s="79">
        <f t="shared" si="213"/>
        <v>991.77561060000005</v>
      </c>
      <c r="D377" s="77">
        <f t="shared" si="214"/>
        <v>6370.34</v>
      </c>
      <c r="E377" s="54">
        <f>IF(K377=1,VLOOKUP(A376,[1]Plan1!$JH$192:$JI$400,2),E376)</f>
        <v>6407.93</v>
      </c>
      <c r="F377" s="56">
        <f t="shared" si="215"/>
        <v>44855</v>
      </c>
      <c r="G377" s="80">
        <f t="shared" si="216"/>
        <v>5.9007839455980093E-3</v>
      </c>
      <c r="H377" s="81">
        <f>IF(DAY(A377)=H$11,VLOOKUP(A377,AF$120:AK$452,4),H376)</f>
        <v>44946</v>
      </c>
      <c r="I377" s="81">
        <f t="shared" si="217"/>
        <v>44915</v>
      </c>
      <c r="J377" s="55">
        <f t="shared" si="212"/>
        <v>30</v>
      </c>
      <c r="K377" s="55">
        <f t="shared" si="218"/>
        <v>30</v>
      </c>
      <c r="L377" s="79">
        <f t="shared" si="219"/>
        <v>1.0059007799999999</v>
      </c>
      <c r="M377" s="82">
        <v>1</v>
      </c>
      <c r="N377" s="82">
        <f t="shared" si="220"/>
        <v>1</v>
      </c>
      <c r="O377" s="79">
        <f t="shared" si="221"/>
        <v>1.0059007799999999</v>
      </c>
      <c r="P377" s="79">
        <f t="shared" si="222"/>
        <v>997.62786028000005</v>
      </c>
      <c r="Q377" s="83">
        <f t="shared" si="203"/>
        <v>12</v>
      </c>
      <c r="R377" s="85">
        <f t="shared" si="204"/>
        <v>5.6499999999999996E-3</v>
      </c>
      <c r="S377" s="79">
        <f t="shared" si="223"/>
        <v>5.6365974100000003</v>
      </c>
      <c r="T377" s="85">
        <f t="shared" si="209"/>
        <v>9.5000000000000001E-2</v>
      </c>
      <c r="U377" s="82">
        <f t="shared" si="205"/>
        <v>1.0075915339999999</v>
      </c>
      <c r="V377" s="79">
        <f t="shared" si="206"/>
        <v>7.5735258200000004</v>
      </c>
      <c r="W377" s="79">
        <f t="shared" si="207"/>
        <v>13.210123230000001</v>
      </c>
      <c r="X377" s="157" t="str">
        <f t="shared" si="210"/>
        <v>A+J=</v>
      </c>
      <c r="Y377" s="81">
        <f t="shared" si="211"/>
        <v>44915</v>
      </c>
      <c r="Z377" s="20"/>
      <c r="AA377" s="12"/>
      <c r="AE377" s="1"/>
      <c r="AF377" s="1"/>
      <c r="AG377" s="6"/>
      <c r="AH377" s="1"/>
      <c r="AI377" s="1"/>
      <c r="AJ377" s="1"/>
      <c r="AK377" s="1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0"/>
      <c r="DH377" s="3"/>
      <c r="DI377" s="3"/>
      <c r="DJ377" s="3"/>
      <c r="DK377" s="3"/>
      <c r="DL377" s="3"/>
      <c r="DM377" s="3"/>
    </row>
    <row r="378" spans="1:117" ht="12.75" x14ac:dyDescent="0.25">
      <c r="A378" s="78">
        <f t="shared" si="208"/>
        <v>44916</v>
      </c>
      <c r="B378" s="79">
        <f t="shared" si="202"/>
        <v>992.36425672999997</v>
      </c>
      <c r="C378" s="79">
        <f t="shared" si="213"/>
        <v>991.99126287000001</v>
      </c>
      <c r="D378" s="77">
        <f t="shared" si="214"/>
        <v>6407.93</v>
      </c>
      <c r="E378" s="54">
        <f>IF(K378=1,VLOOKUP(A377,[1]Plan1!$JH$192:$JI$400,2),E377)</f>
        <v>6434.2</v>
      </c>
      <c r="F378" s="56">
        <f t="shared" si="215"/>
        <v>44886</v>
      </c>
      <c r="G378" s="80">
        <f t="shared" si="216"/>
        <v>4.0996078296735572E-3</v>
      </c>
      <c r="H378" s="81">
        <f>IF(DAY(A378)=H$11,VLOOKUP(A378,AF$120:AK$452,4),H377)</f>
        <v>44946</v>
      </c>
      <c r="I378" s="81">
        <f t="shared" si="217"/>
        <v>44946</v>
      </c>
      <c r="J378" s="55">
        <f t="shared" si="212"/>
        <v>31</v>
      </c>
      <c r="K378" s="55">
        <f t="shared" si="218"/>
        <v>1</v>
      </c>
      <c r="L378" s="79">
        <f t="shared" si="219"/>
        <v>1.0001319799999999</v>
      </c>
      <c r="M378" s="82">
        <v>1</v>
      </c>
      <c r="N378" s="82">
        <f t="shared" si="220"/>
        <v>1</v>
      </c>
      <c r="O378" s="79">
        <f t="shared" si="221"/>
        <v>1.0001319799999999</v>
      </c>
      <c r="P378" s="79">
        <f t="shared" si="222"/>
        <v>992.12218586999995</v>
      </c>
      <c r="Q378" s="83">
        <f t="shared" si="203"/>
        <v>0</v>
      </c>
      <c r="R378" s="85">
        <f t="shared" si="204"/>
        <v>0</v>
      </c>
      <c r="S378" s="79">
        <f t="shared" si="223"/>
        <v>0</v>
      </c>
      <c r="T378" s="85">
        <f t="shared" si="209"/>
        <v>9.5000000000000001E-2</v>
      </c>
      <c r="U378" s="82">
        <f t="shared" si="205"/>
        <v>1.000243993</v>
      </c>
      <c r="V378" s="79">
        <f t="shared" si="206"/>
        <v>0.24207086</v>
      </c>
      <c r="W378" s="79">
        <f t="shared" si="207"/>
        <v>0</v>
      </c>
      <c r="X378" s="157" t="str">
        <f t="shared" si="210"/>
        <v>A+J=</v>
      </c>
      <c r="Y378" s="81">
        <f t="shared" si="211"/>
        <v>44946</v>
      </c>
      <c r="Z378" s="20"/>
      <c r="AA378" s="12"/>
      <c r="AE378" s="1"/>
      <c r="AF378" s="1"/>
      <c r="AG378" s="6"/>
      <c r="AH378" s="1"/>
      <c r="AI378" s="1"/>
      <c r="AJ378" s="1"/>
      <c r="AK378" s="1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0"/>
      <c r="DH378" s="3"/>
      <c r="DI378" s="3"/>
      <c r="DJ378" s="3"/>
      <c r="DK378" s="3"/>
      <c r="DL378" s="3"/>
      <c r="DM378" s="3"/>
    </row>
    <row r="379" spans="1:117" ht="12.75" x14ac:dyDescent="0.25">
      <c r="A379" s="78">
        <f t="shared" si="208"/>
        <v>44917</v>
      </c>
      <c r="B379" s="79">
        <f t="shared" si="202"/>
        <v>992.73739388999991</v>
      </c>
      <c r="C379" s="79">
        <f t="shared" si="213"/>
        <v>991.99126287000001</v>
      </c>
      <c r="D379" s="77">
        <f t="shared" si="214"/>
        <v>6407.93</v>
      </c>
      <c r="E379" s="54">
        <f>IF(K379=1,VLOOKUP(A378,[1]Plan1!$JH$192:$JI$400,2),E378)</f>
        <v>6434.2</v>
      </c>
      <c r="F379" s="56">
        <f t="shared" si="215"/>
        <v>44886</v>
      </c>
      <c r="G379" s="80">
        <f t="shared" si="216"/>
        <v>4.0996078296735572E-3</v>
      </c>
      <c r="H379" s="81">
        <f>IF(DAY(A379)=H$11,VLOOKUP(A379,AF$120:AK$452,4),H378)</f>
        <v>44946</v>
      </c>
      <c r="I379" s="81">
        <f t="shared" si="217"/>
        <v>44946</v>
      </c>
      <c r="J379" s="55">
        <f t="shared" si="212"/>
        <v>31</v>
      </c>
      <c r="K379" s="55">
        <f t="shared" si="218"/>
        <v>2</v>
      </c>
      <c r="L379" s="79">
        <f t="shared" si="219"/>
        <v>1.0002639799999999</v>
      </c>
      <c r="M379" s="82">
        <v>1</v>
      </c>
      <c r="N379" s="82">
        <f t="shared" si="220"/>
        <v>1</v>
      </c>
      <c r="O379" s="79">
        <f t="shared" si="221"/>
        <v>1.0002639799999999</v>
      </c>
      <c r="P379" s="79">
        <f t="shared" si="222"/>
        <v>992.25312871999995</v>
      </c>
      <c r="Q379" s="83">
        <f t="shared" si="203"/>
        <v>0</v>
      </c>
      <c r="R379" s="85">
        <f t="shared" si="204"/>
        <v>0</v>
      </c>
      <c r="S379" s="79">
        <f t="shared" si="223"/>
        <v>0</v>
      </c>
      <c r="T379" s="85">
        <f t="shared" si="209"/>
        <v>9.5000000000000001E-2</v>
      </c>
      <c r="U379" s="82">
        <f t="shared" si="205"/>
        <v>1.0004880460000001</v>
      </c>
      <c r="V379" s="79">
        <f t="shared" si="206"/>
        <v>0.48426517000000002</v>
      </c>
      <c r="W379" s="79">
        <f t="shared" si="207"/>
        <v>0</v>
      </c>
      <c r="X379" s="157" t="str">
        <f t="shared" si="210"/>
        <v>A+J=</v>
      </c>
      <c r="Y379" s="81">
        <f t="shared" si="211"/>
        <v>44946</v>
      </c>
      <c r="Z379" s="4"/>
      <c r="AA379" s="12"/>
      <c r="AE379" s="1"/>
      <c r="AF379" s="1"/>
      <c r="AG379" s="6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78">
        <f t="shared" si="208"/>
        <v>44918</v>
      </c>
      <c r="B380" s="79">
        <f t="shared" si="202"/>
        <v>993.11067335999996</v>
      </c>
      <c r="C380" s="79">
        <f t="shared" si="213"/>
        <v>991.99126287000001</v>
      </c>
      <c r="D380" s="77">
        <f t="shared" si="214"/>
        <v>6407.93</v>
      </c>
      <c r="E380" s="54">
        <f>IF(K380=1,VLOOKUP(A379,[1]Plan1!$JH$192:$JI$400,2),E379)</f>
        <v>6434.2</v>
      </c>
      <c r="F380" s="56">
        <f t="shared" si="215"/>
        <v>44886</v>
      </c>
      <c r="G380" s="80">
        <f t="shared" si="216"/>
        <v>4.0996078296735572E-3</v>
      </c>
      <c r="H380" s="81">
        <f>IF(DAY(A380)=H$11,VLOOKUP(A380,AF$120:AK$452,4),H379)</f>
        <v>44946</v>
      </c>
      <c r="I380" s="81">
        <f t="shared" si="217"/>
        <v>44946</v>
      </c>
      <c r="J380" s="55">
        <f t="shared" si="212"/>
        <v>31</v>
      </c>
      <c r="K380" s="55">
        <f t="shared" si="218"/>
        <v>3</v>
      </c>
      <c r="L380" s="79">
        <f t="shared" si="219"/>
        <v>1.0003960000000001</v>
      </c>
      <c r="M380" s="82">
        <v>1</v>
      </c>
      <c r="N380" s="82">
        <f t="shared" si="220"/>
        <v>1</v>
      </c>
      <c r="O380" s="79">
        <f t="shared" si="221"/>
        <v>1.0003960000000001</v>
      </c>
      <c r="P380" s="79">
        <f t="shared" si="222"/>
        <v>992.38409141</v>
      </c>
      <c r="Q380" s="83">
        <f t="shared" si="203"/>
        <v>0</v>
      </c>
      <c r="R380" s="85">
        <f t="shared" si="204"/>
        <v>0</v>
      </c>
      <c r="S380" s="79">
        <f t="shared" si="223"/>
        <v>0</v>
      </c>
      <c r="T380" s="85">
        <f t="shared" si="209"/>
        <v>9.5000000000000001E-2</v>
      </c>
      <c r="U380" s="82">
        <f t="shared" si="205"/>
        <v>1.0007321579999999</v>
      </c>
      <c r="V380" s="79">
        <f t="shared" si="206"/>
        <v>0.72658195000000003</v>
      </c>
      <c r="W380" s="79">
        <f t="shared" si="207"/>
        <v>0</v>
      </c>
      <c r="X380" s="157" t="str">
        <f t="shared" si="210"/>
        <v>A+J=</v>
      </c>
      <c r="Y380" s="81">
        <f t="shared" si="211"/>
        <v>44946</v>
      </c>
      <c r="Z380" s="4"/>
      <c r="AA380" s="12"/>
      <c r="AE380" s="1"/>
      <c r="AF380" s="1"/>
      <c r="AG380" s="6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78">
        <f t="shared" si="208"/>
        <v>44919</v>
      </c>
      <c r="B381" s="79">
        <f t="shared" si="202"/>
        <v>993.4840862399999</v>
      </c>
      <c r="C381" s="79">
        <f t="shared" si="213"/>
        <v>991.99126287000001</v>
      </c>
      <c r="D381" s="77">
        <f t="shared" si="214"/>
        <v>6407.93</v>
      </c>
      <c r="E381" s="54">
        <f>IF(K381=1,VLOOKUP(A380,[1]Plan1!$JH$192:$JI$400,2),E380)</f>
        <v>6434.2</v>
      </c>
      <c r="F381" s="56">
        <f t="shared" si="215"/>
        <v>44886</v>
      </c>
      <c r="G381" s="80">
        <f t="shared" si="216"/>
        <v>4.0996078296735572E-3</v>
      </c>
      <c r="H381" s="81">
        <f>IF(DAY(A381)=H$11,VLOOKUP(A381,AF$120:AK$452,4),H380)</f>
        <v>44946</v>
      </c>
      <c r="I381" s="81">
        <f t="shared" si="217"/>
        <v>44946</v>
      </c>
      <c r="J381" s="55">
        <f t="shared" si="212"/>
        <v>31</v>
      </c>
      <c r="K381" s="55">
        <f t="shared" si="218"/>
        <v>4</v>
      </c>
      <c r="L381" s="79">
        <f t="shared" si="219"/>
        <v>1.0005280299999999</v>
      </c>
      <c r="M381" s="82">
        <v>1</v>
      </c>
      <c r="N381" s="82">
        <f t="shared" si="220"/>
        <v>1</v>
      </c>
      <c r="O381" s="79">
        <f t="shared" si="221"/>
        <v>1.0005280299999999</v>
      </c>
      <c r="P381" s="79">
        <f t="shared" si="222"/>
        <v>992.51506400999995</v>
      </c>
      <c r="Q381" s="83">
        <f t="shared" si="203"/>
        <v>0</v>
      </c>
      <c r="R381" s="85">
        <f t="shared" si="204"/>
        <v>0</v>
      </c>
      <c r="S381" s="79">
        <f t="shared" si="223"/>
        <v>0</v>
      </c>
      <c r="T381" s="85">
        <f t="shared" si="209"/>
        <v>9.5000000000000001E-2</v>
      </c>
      <c r="U381" s="82">
        <f t="shared" si="205"/>
        <v>1.0009763300000001</v>
      </c>
      <c r="V381" s="79">
        <f t="shared" si="206"/>
        <v>0.96902222999999998</v>
      </c>
      <c r="W381" s="79">
        <f t="shared" si="207"/>
        <v>0</v>
      </c>
      <c r="X381" s="157" t="str">
        <f t="shared" si="210"/>
        <v>A+J=</v>
      </c>
      <c r="Y381" s="81">
        <f t="shared" si="211"/>
        <v>44946</v>
      </c>
      <c r="Z381" s="4"/>
      <c r="AA381" s="12"/>
      <c r="AE381" s="1"/>
      <c r="AF381" s="1"/>
      <c r="AG381" s="6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78">
        <f t="shared" si="208"/>
        <v>44920</v>
      </c>
      <c r="B382" s="79">
        <f t="shared" si="202"/>
        <v>993.85765144999993</v>
      </c>
      <c r="C382" s="79">
        <f t="shared" si="213"/>
        <v>991.99126287000001</v>
      </c>
      <c r="D382" s="77">
        <f t="shared" si="214"/>
        <v>6407.93</v>
      </c>
      <c r="E382" s="54">
        <f>IF(K382=1,VLOOKUP(A381,[1]Plan1!$JH$192:$JI$400,2),E381)</f>
        <v>6434.2</v>
      </c>
      <c r="F382" s="56">
        <f t="shared" si="215"/>
        <v>44886</v>
      </c>
      <c r="G382" s="80">
        <f t="shared" si="216"/>
        <v>4.0996078296735572E-3</v>
      </c>
      <c r="H382" s="81">
        <f>IF(DAY(A382)=H$11,VLOOKUP(A382,AF$120:AK$452,4),H381)</f>
        <v>44946</v>
      </c>
      <c r="I382" s="81">
        <f t="shared" si="217"/>
        <v>44946</v>
      </c>
      <c r="J382" s="55">
        <f t="shared" si="212"/>
        <v>31</v>
      </c>
      <c r="K382" s="55">
        <f t="shared" si="218"/>
        <v>5</v>
      </c>
      <c r="L382" s="79">
        <f t="shared" si="219"/>
        <v>1.00066009</v>
      </c>
      <c r="M382" s="82">
        <v>1</v>
      </c>
      <c r="N382" s="82">
        <f t="shared" si="220"/>
        <v>1</v>
      </c>
      <c r="O382" s="79">
        <f t="shared" si="221"/>
        <v>1.00066009</v>
      </c>
      <c r="P382" s="79">
        <f t="shared" si="222"/>
        <v>992.64606637999998</v>
      </c>
      <c r="Q382" s="83">
        <f t="shared" si="203"/>
        <v>0</v>
      </c>
      <c r="R382" s="85">
        <f t="shared" si="204"/>
        <v>0</v>
      </c>
      <c r="S382" s="79">
        <f t="shared" si="223"/>
        <v>0</v>
      </c>
      <c r="T382" s="85">
        <f t="shared" si="209"/>
        <v>9.5000000000000001E-2</v>
      </c>
      <c r="U382" s="82">
        <f t="shared" si="205"/>
        <v>1.001220561</v>
      </c>
      <c r="V382" s="79">
        <f t="shared" si="206"/>
        <v>1.2115850699999999</v>
      </c>
      <c r="W382" s="79">
        <f t="shared" si="207"/>
        <v>0</v>
      </c>
      <c r="X382" s="157" t="str">
        <f t="shared" si="210"/>
        <v>A+J=</v>
      </c>
      <c r="Y382" s="81">
        <f t="shared" si="211"/>
        <v>44946</v>
      </c>
      <c r="Z382" s="4"/>
      <c r="AA382" s="12"/>
      <c r="AE382" s="1"/>
      <c r="AF382" s="1"/>
      <c r="AG382" s="6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78">
        <f t="shared" si="208"/>
        <v>44921</v>
      </c>
      <c r="B383" s="79">
        <f t="shared" si="202"/>
        <v>994.23135014000002</v>
      </c>
      <c r="C383" s="79">
        <f t="shared" si="213"/>
        <v>991.99126287000001</v>
      </c>
      <c r="D383" s="77">
        <f t="shared" si="214"/>
        <v>6407.93</v>
      </c>
      <c r="E383" s="54">
        <f>IF(K383=1,VLOOKUP(A382,[1]Plan1!$JH$192:$JI$400,2),E382)</f>
        <v>6434.2</v>
      </c>
      <c r="F383" s="56">
        <f t="shared" si="215"/>
        <v>44886</v>
      </c>
      <c r="G383" s="80">
        <f t="shared" si="216"/>
        <v>4.0996078296735572E-3</v>
      </c>
      <c r="H383" s="81">
        <f>IF(DAY(A383)=H$11,VLOOKUP(A383,AF$120:AK$452,4),H382)</f>
        <v>44946</v>
      </c>
      <c r="I383" s="81">
        <f t="shared" si="217"/>
        <v>44946</v>
      </c>
      <c r="J383" s="55">
        <f t="shared" si="212"/>
        <v>31</v>
      </c>
      <c r="K383" s="55">
        <f t="shared" si="218"/>
        <v>6</v>
      </c>
      <c r="L383" s="79">
        <f t="shared" si="219"/>
        <v>1.00079216</v>
      </c>
      <c r="M383" s="82">
        <v>1</v>
      </c>
      <c r="N383" s="82">
        <f t="shared" si="220"/>
        <v>1</v>
      </c>
      <c r="O383" s="79">
        <f t="shared" si="221"/>
        <v>1.00079216</v>
      </c>
      <c r="P383" s="79">
        <f t="shared" si="222"/>
        <v>992.77707866000003</v>
      </c>
      <c r="Q383" s="83">
        <f t="shared" si="203"/>
        <v>0</v>
      </c>
      <c r="R383" s="85">
        <f t="shared" si="204"/>
        <v>0</v>
      </c>
      <c r="S383" s="79">
        <f t="shared" si="223"/>
        <v>0</v>
      </c>
      <c r="T383" s="85">
        <f t="shared" si="209"/>
        <v>9.5000000000000001E-2</v>
      </c>
      <c r="U383" s="82">
        <f t="shared" si="205"/>
        <v>1.001464852</v>
      </c>
      <c r="V383" s="79">
        <f t="shared" si="206"/>
        <v>1.4542714800000001</v>
      </c>
      <c r="W383" s="79">
        <f t="shared" si="207"/>
        <v>0</v>
      </c>
      <c r="X383" s="157" t="str">
        <f t="shared" si="210"/>
        <v>A+J=</v>
      </c>
      <c r="Y383" s="81">
        <f t="shared" si="211"/>
        <v>44946</v>
      </c>
      <c r="Z383" s="4"/>
      <c r="AA383" s="12"/>
      <c r="AE383" s="1"/>
      <c r="AF383" s="1"/>
      <c r="AG383" s="6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78">
        <f t="shared" si="208"/>
        <v>44922</v>
      </c>
      <c r="B384" s="79">
        <f t="shared" si="202"/>
        <v>994.60519131000001</v>
      </c>
      <c r="C384" s="79">
        <f t="shared" si="213"/>
        <v>991.99126287000001</v>
      </c>
      <c r="D384" s="77">
        <f t="shared" si="214"/>
        <v>6407.93</v>
      </c>
      <c r="E384" s="54">
        <f>IF(K384=1,VLOOKUP(A383,[1]Plan1!$JH$192:$JI$400,2),E383)</f>
        <v>6434.2</v>
      </c>
      <c r="F384" s="56">
        <f t="shared" si="215"/>
        <v>44886</v>
      </c>
      <c r="G384" s="80">
        <f t="shared" si="216"/>
        <v>4.0996078296735572E-3</v>
      </c>
      <c r="H384" s="81">
        <f>IF(DAY(A384)=H$11,VLOOKUP(A384,AF$120:AK$452,4),H383)</f>
        <v>44946</v>
      </c>
      <c r="I384" s="81">
        <f t="shared" si="217"/>
        <v>44946</v>
      </c>
      <c r="J384" s="55">
        <f t="shared" si="212"/>
        <v>31</v>
      </c>
      <c r="K384" s="55">
        <f t="shared" si="218"/>
        <v>7</v>
      </c>
      <c r="L384" s="79">
        <f t="shared" si="219"/>
        <v>1.00092425</v>
      </c>
      <c r="M384" s="82">
        <v>1</v>
      </c>
      <c r="N384" s="82">
        <f t="shared" si="220"/>
        <v>1</v>
      </c>
      <c r="O384" s="79">
        <f t="shared" si="221"/>
        <v>1.00092425</v>
      </c>
      <c r="P384" s="79">
        <f t="shared" si="222"/>
        <v>992.90811079000002</v>
      </c>
      <c r="Q384" s="83">
        <f t="shared" si="203"/>
        <v>0</v>
      </c>
      <c r="R384" s="85">
        <f t="shared" si="204"/>
        <v>0</v>
      </c>
      <c r="S384" s="79">
        <f t="shared" si="223"/>
        <v>0</v>
      </c>
      <c r="T384" s="85">
        <f t="shared" si="209"/>
        <v>9.5000000000000001E-2</v>
      </c>
      <c r="U384" s="82">
        <f t="shared" si="205"/>
        <v>1.001709202</v>
      </c>
      <c r="V384" s="79">
        <f t="shared" si="206"/>
        <v>1.6970805200000001</v>
      </c>
      <c r="W384" s="79">
        <f t="shared" si="207"/>
        <v>0</v>
      </c>
      <c r="X384" s="157" t="str">
        <f t="shared" si="210"/>
        <v>A+J=</v>
      </c>
      <c r="Y384" s="81">
        <f t="shared" si="211"/>
        <v>44946</v>
      </c>
      <c r="Z384" s="4"/>
      <c r="AA384" s="12"/>
      <c r="AE384" s="1"/>
      <c r="AF384" s="1"/>
      <c r="AG384" s="6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78">
        <f t="shared" si="208"/>
        <v>44923</v>
      </c>
      <c r="B385" s="79">
        <f t="shared" si="202"/>
        <v>994.9791670300001</v>
      </c>
      <c r="C385" s="79">
        <f t="shared" si="213"/>
        <v>991.99126287000001</v>
      </c>
      <c r="D385" s="77">
        <f t="shared" si="214"/>
        <v>6407.93</v>
      </c>
      <c r="E385" s="54">
        <f>IF(K385=1,VLOOKUP(A384,[1]Plan1!$JH$192:$JI$400,2),E384)</f>
        <v>6434.2</v>
      </c>
      <c r="F385" s="56">
        <f t="shared" si="215"/>
        <v>44886</v>
      </c>
      <c r="G385" s="80">
        <f t="shared" si="216"/>
        <v>4.0996078296735572E-3</v>
      </c>
      <c r="H385" s="81">
        <f>IF(DAY(A385)=H$11,VLOOKUP(A385,AF$120:AK$452,4),H384)</f>
        <v>44946</v>
      </c>
      <c r="I385" s="81">
        <f t="shared" si="217"/>
        <v>44946</v>
      </c>
      <c r="J385" s="55">
        <f t="shared" si="212"/>
        <v>31</v>
      </c>
      <c r="K385" s="55">
        <f t="shared" si="218"/>
        <v>8</v>
      </c>
      <c r="L385" s="79">
        <f t="shared" si="219"/>
        <v>1.00105635</v>
      </c>
      <c r="M385" s="82">
        <v>1</v>
      </c>
      <c r="N385" s="82">
        <f t="shared" si="220"/>
        <v>1</v>
      </c>
      <c r="O385" s="79">
        <f t="shared" si="221"/>
        <v>1.00105635</v>
      </c>
      <c r="P385" s="79">
        <f t="shared" si="222"/>
        <v>993.03915284000004</v>
      </c>
      <c r="Q385" s="83">
        <f t="shared" si="203"/>
        <v>0</v>
      </c>
      <c r="R385" s="85">
        <f t="shared" si="204"/>
        <v>0</v>
      </c>
      <c r="S385" s="79">
        <f t="shared" si="223"/>
        <v>0</v>
      </c>
      <c r="T385" s="85">
        <f t="shared" si="209"/>
        <v>9.5000000000000001E-2</v>
      </c>
      <c r="U385" s="82">
        <f t="shared" si="205"/>
        <v>1.001953613</v>
      </c>
      <c r="V385" s="79">
        <f t="shared" si="206"/>
        <v>1.9400141900000001</v>
      </c>
      <c r="W385" s="79">
        <f t="shared" si="207"/>
        <v>0</v>
      </c>
      <c r="X385" s="157" t="str">
        <f t="shared" si="210"/>
        <v>A+J=</v>
      </c>
      <c r="Y385" s="81">
        <f t="shared" si="211"/>
        <v>44946</v>
      </c>
      <c r="Z385" s="4"/>
      <c r="AA385" s="12"/>
      <c r="AE385" s="1"/>
      <c r="AF385" s="1"/>
      <c r="AG385" s="6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78">
        <f t="shared" si="208"/>
        <v>44924</v>
      </c>
      <c r="B386" s="79">
        <f t="shared" si="202"/>
        <v>995.35329422999996</v>
      </c>
      <c r="C386" s="79">
        <f t="shared" si="213"/>
        <v>991.99126287000001</v>
      </c>
      <c r="D386" s="77">
        <f t="shared" si="214"/>
        <v>6407.93</v>
      </c>
      <c r="E386" s="54">
        <f>IF(K386=1,VLOOKUP(A385,[1]Plan1!$JH$192:$JI$400,2),E385)</f>
        <v>6434.2</v>
      </c>
      <c r="F386" s="56">
        <f t="shared" si="215"/>
        <v>44886</v>
      </c>
      <c r="G386" s="80">
        <f t="shared" si="216"/>
        <v>4.0996078296735572E-3</v>
      </c>
      <c r="H386" s="81">
        <f>IF(DAY(A386)=H$11,VLOOKUP(A386,AF$120:AK$452,4),H385)</f>
        <v>44946</v>
      </c>
      <c r="I386" s="81">
        <f t="shared" si="217"/>
        <v>44946</v>
      </c>
      <c r="J386" s="55">
        <f t="shared" si="212"/>
        <v>31</v>
      </c>
      <c r="K386" s="55">
        <f t="shared" si="218"/>
        <v>9</v>
      </c>
      <c r="L386" s="79">
        <f t="shared" si="219"/>
        <v>1.0011884799999999</v>
      </c>
      <c r="M386" s="82">
        <v>1</v>
      </c>
      <c r="N386" s="82">
        <f t="shared" si="220"/>
        <v>1</v>
      </c>
      <c r="O386" s="79">
        <f t="shared" si="221"/>
        <v>1.0011884799999999</v>
      </c>
      <c r="P386" s="79">
        <f t="shared" si="222"/>
        <v>993.17022464000001</v>
      </c>
      <c r="Q386" s="83">
        <f t="shared" si="203"/>
        <v>0</v>
      </c>
      <c r="R386" s="85">
        <f t="shared" si="204"/>
        <v>0</v>
      </c>
      <c r="S386" s="79">
        <f t="shared" si="223"/>
        <v>0</v>
      </c>
      <c r="T386" s="85">
        <f t="shared" si="209"/>
        <v>9.5000000000000001E-2</v>
      </c>
      <c r="U386" s="82">
        <f t="shared" si="205"/>
        <v>1.002198082</v>
      </c>
      <c r="V386" s="79">
        <f t="shared" si="206"/>
        <v>2.1830695900000001</v>
      </c>
      <c r="W386" s="79">
        <f t="shared" si="207"/>
        <v>0</v>
      </c>
      <c r="X386" s="157" t="str">
        <f t="shared" si="210"/>
        <v>A+J=</v>
      </c>
      <c r="Y386" s="81">
        <f t="shared" si="211"/>
        <v>44946</v>
      </c>
      <c r="Z386" s="4"/>
      <c r="AA386" s="12"/>
      <c r="AE386" s="1"/>
      <c r="AF386" s="1"/>
      <c r="AG386" s="6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78">
        <f t="shared" si="208"/>
        <v>44925</v>
      </c>
      <c r="B387" s="79">
        <f t="shared" si="202"/>
        <v>995.72755605999998</v>
      </c>
      <c r="C387" s="79">
        <f t="shared" si="213"/>
        <v>991.99126287000001</v>
      </c>
      <c r="D387" s="77">
        <f t="shared" si="214"/>
        <v>6407.93</v>
      </c>
      <c r="E387" s="54">
        <f>IF(K387=1,VLOOKUP(A386,[1]Plan1!$JH$192:$JI$400,2),E386)</f>
        <v>6434.2</v>
      </c>
      <c r="F387" s="56">
        <f t="shared" si="215"/>
        <v>44886</v>
      </c>
      <c r="G387" s="80">
        <f t="shared" si="216"/>
        <v>4.0996078296735572E-3</v>
      </c>
      <c r="H387" s="81">
        <f>IF(DAY(A387)=H$11,VLOOKUP(A387,AF$120:AK$452,4),H386)</f>
        <v>44946</v>
      </c>
      <c r="I387" s="81">
        <f t="shared" si="217"/>
        <v>44946</v>
      </c>
      <c r="J387" s="55">
        <f t="shared" si="212"/>
        <v>31</v>
      </c>
      <c r="K387" s="55">
        <f t="shared" si="218"/>
        <v>10</v>
      </c>
      <c r="L387" s="79">
        <f t="shared" si="219"/>
        <v>1.00132062</v>
      </c>
      <c r="M387" s="82">
        <v>1</v>
      </c>
      <c r="N387" s="82">
        <f t="shared" si="220"/>
        <v>1</v>
      </c>
      <c r="O387" s="79">
        <f t="shared" si="221"/>
        <v>1.00132062</v>
      </c>
      <c r="P387" s="79">
        <f t="shared" si="222"/>
        <v>993.30130637000002</v>
      </c>
      <c r="Q387" s="83">
        <f t="shared" si="203"/>
        <v>0</v>
      </c>
      <c r="R387" s="85">
        <f t="shared" si="204"/>
        <v>0</v>
      </c>
      <c r="S387" s="79">
        <f t="shared" si="223"/>
        <v>0</v>
      </c>
      <c r="T387" s="85">
        <f t="shared" si="209"/>
        <v>9.5000000000000001E-2</v>
      </c>
      <c r="U387" s="82">
        <f t="shared" si="205"/>
        <v>1.0024426120000001</v>
      </c>
      <c r="V387" s="79">
        <f t="shared" si="206"/>
        <v>2.4262496900000001</v>
      </c>
      <c r="W387" s="79">
        <f t="shared" si="207"/>
        <v>0</v>
      </c>
      <c r="X387" s="157" t="str">
        <f t="shared" si="210"/>
        <v>A+J=</v>
      </c>
      <c r="Y387" s="81">
        <f t="shared" si="211"/>
        <v>44946</v>
      </c>
      <c r="Z387" s="4"/>
      <c r="AA387" s="12"/>
      <c r="AE387" s="1"/>
      <c r="AF387" s="1"/>
      <c r="AG387" s="6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78">
        <f t="shared" si="208"/>
        <v>44926</v>
      </c>
      <c r="B388" s="79">
        <f t="shared" si="202"/>
        <v>996.10196049000001</v>
      </c>
      <c r="C388" s="79">
        <f t="shared" si="213"/>
        <v>991.99126287000001</v>
      </c>
      <c r="D388" s="77">
        <f t="shared" si="214"/>
        <v>6407.93</v>
      </c>
      <c r="E388" s="54">
        <f>IF(K388=1,VLOOKUP(A387,[1]Plan1!$JH$192:$JI$400,2),E387)</f>
        <v>6434.2</v>
      </c>
      <c r="F388" s="56">
        <f t="shared" si="215"/>
        <v>44886</v>
      </c>
      <c r="G388" s="80">
        <f t="shared" si="216"/>
        <v>4.0996078296735572E-3</v>
      </c>
      <c r="H388" s="81">
        <f>IF(DAY(A388)=H$11,VLOOKUP(A388,AF$120:AK$452,4),H387)</f>
        <v>44946</v>
      </c>
      <c r="I388" s="81">
        <f t="shared" si="217"/>
        <v>44946</v>
      </c>
      <c r="J388" s="55">
        <f t="shared" si="212"/>
        <v>31</v>
      </c>
      <c r="K388" s="55">
        <f t="shared" si="218"/>
        <v>11</v>
      </c>
      <c r="L388" s="79">
        <f t="shared" si="219"/>
        <v>1.0014527799999999</v>
      </c>
      <c r="M388" s="82">
        <v>1</v>
      </c>
      <c r="N388" s="82">
        <f t="shared" si="220"/>
        <v>1</v>
      </c>
      <c r="O388" s="79">
        <f t="shared" si="221"/>
        <v>1.0014527799999999</v>
      </c>
      <c r="P388" s="79">
        <f t="shared" si="222"/>
        <v>993.43240792999995</v>
      </c>
      <c r="Q388" s="83">
        <f t="shared" si="203"/>
        <v>0</v>
      </c>
      <c r="R388" s="85">
        <f t="shared" si="204"/>
        <v>0</v>
      </c>
      <c r="S388" s="79">
        <f t="shared" si="223"/>
        <v>0</v>
      </c>
      <c r="T388" s="85">
        <f t="shared" si="209"/>
        <v>9.5000000000000001E-2</v>
      </c>
      <c r="U388" s="82">
        <f t="shared" si="205"/>
        <v>1.0026872010000001</v>
      </c>
      <c r="V388" s="79">
        <f t="shared" si="206"/>
        <v>2.6695525600000001</v>
      </c>
      <c r="W388" s="79">
        <f t="shared" si="207"/>
        <v>0</v>
      </c>
      <c r="X388" s="157" t="str">
        <f t="shared" si="210"/>
        <v>A+J=</v>
      </c>
      <c r="Y388" s="81">
        <f t="shared" si="211"/>
        <v>44946</v>
      </c>
      <c r="Z388" s="4"/>
      <c r="AA388" s="12"/>
      <c r="AE388" s="1"/>
      <c r="AF388" s="1"/>
      <c r="AG388" s="6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78">
        <f t="shared" si="208"/>
        <v>44927</v>
      </c>
      <c r="B389" s="79">
        <f t="shared" si="202"/>
        <v>996.47649862000003</v>
      </c>
      <c r="C389" s="79">
        <f t="shared" si="213"/>
        <v>991.99126287000001</v>
      </c>
      <c r="D389" s="77">
        <f t="shared" si="214"/>
        <v>6407.93</v>
      </c>
      <c r="E389" s="54">
        <f>IF(K389=1,VLOOKUP(A388,[1]Plan1!$JH$192:$JI$400,2),E388)</f>
        <v>6434.2</v>
      </c>
      <c r="F389" s="56">
        <f t="shared" si="215"/>
        <v>44886</v>
      </c>
      <c r="G389" s="80">
        <f t="shared" si="216"/>
        <v>4.0996078296735572E-3</v>
      </c>
      <c r="H389" s="81">
        <f>IF(DAY(A389)=H$11,VLOOKUP(A389,AF$120:AK$452,4),H388)</f>
        <v>44946</v>
      </c>
      <c r="I389" s="81">
        <f t="shared" si="217"/>
        <v>44946</v>
      </c>
      <c r="J389" s="55">
        <f t="shared" si="212"/>
        <v>31</v>
      </c>
      <c r="K389" s="55">
        <f t="shared" si="218"/>
        <v>12</v>
      </c>
      <c r="L389" s="79">
        <f t="shared" si="219"/>
        <v>1.00158495</v>
      </c>
      <c r="M389" s="82">
        <v>1</v>
      </c>
      <c r="N389" s="82">
        <f t="shared" si="220"/>
        <v>1</v>
      </c>
      <c r="O389" s="79">
        <f t="shared" si="221"/>
        <v>1.00158495</v>
      </c>
      <c r="P389" s="79">
        <f t="shared" si="222"/>
        <v>993.56351942000003</v>
      </c>
      <c r="Q389" s="83">
        <f t="shared" si="203"/>
        <v>0</v>
      </c>
      <c r="R389" s="85">
        <f t="shared" si="204"/>
        <v>0</v>
      </c>
      <c r="S389" s="79">
        <f t="shared" si="223"/>
        <v>0</v>
      </c>
      <c r="T389" s="85">
        <f t="shared" si="209"/>
        <v>9.5000000000000001E-2</v>
      </c>
      <c r="U389" s="82">
        <f t="shared" si="205"/>
        <v>1.00293185</v>
      </c>
      <c r="V389" s="79">
        <f t="shared" si="206"/>
        <v>2.9129792000000001</v>
      </c>
      <c r="W389" s="79">
        <f t="shared" si="207"/>
        <v>0</v>
      </c>
      <c r="X389" s="157" t="str">
        <f t="shared" si="210"/>
        <v>A+J=</v>
      </c>
      <c r="Y389" s="81">
        <f t="shared" si="211"/>
        <v>44946</v>
      </c>
      <c r="Z389" s="4"/>
      <c r="AA389" s="12"/>
      <c r="AE389" s="1"/>
      <c r="AF389" s="1"/>
      <c r="AG389" s="6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78">
        <f t="shared" si="208"/>
        <v>44928</v>
      </c>
      <c r="B390" s="79">
        <f t="shared" si="202"/>
        <v>996.85117943</v>
      </c>
      <c r="C390" s="79">
        <f t="shared" si="213"/>
        <v>991.99126287000001</v>
      </c>
      <c r="D390" s="77">
        <f t="shared" si="214"/>
        <v>6407.93</v>
      </c>
      <c r="E390" s="54">
        <f>IF(K390=1,VLOOKUP(A389,[1]Plan1!$JH$192:$JI$400,2),E389)</f>
        <v>6434.2</v>
      </c>
      <c r="F390" s="56">
        <f t="shared" si="215"/>
        <v>44886</v>
      </c>
      <c r="G390" s="80">
        <f t="shared" si="216"/>
        <v>4.0996078296735572E-3</v>
      </c>
      <c r="H390" s="81">
        <f>IF(DAY(A390)=H$11,VLOOKUP(A390,AF$120:AK$452,4),H389)</f>
        <v>44946</v>
      </c>
      <c r="I390" s="81">
        <f t="shared" si="217"/>
        <v>44946</v>
      </c>
      <c r="J390" s="55">
        <f t="shared" si="212"/>
        <v>31</v>
      </c>
      <c r="K390" s="55">
        <f t="shared" si="218"/>
        <v>13</v>
      </c>
      <c r="L390" s="79">
        <f t="shared" si="219"/>
        <v>1.00171714</v>
      </c>
      <c r="M390" s="82">
        <v>1</v>
      </c>
      <c r="N390" s="82">
        <f t="shared" si="220"/>
        <v>1</v>
      </c>
      <c r="O390" s="79">
        <f t="shared" si="221"/>
        <v>1.00171714</v>
      </c>
      <c r="P390" s="79">
        <f t="shared" si="222"/>
        <v>993.69465074000004</v>
      </c>
      <c r="Q390" s="83">
        <f t="shared" si="203"/>
        <v>0</v>
      </c>
      <c r="R390" s="85">
        <f t="shared" si="204"/>
        <v>0</v>
      </c>
      <c r="S390" s="79">
        <f t="shared" si="223"/>
        <v>0</v>
      </c>
      <c r="T390" s="85">
        <f t="shared" si="209"/>
        <v>9.5000000000000001E-2</v>
      </c>
      <c r="U390" s="82">
        <f t="shared" si="205"/>
        <v>1.0031765580000001</v>
      </c>
      <c r="V390" s="79">
        <f t="shared" si="206"/>
        <v>3.15652869</v>
      </c>
      <c r="W390" s="79">
        <f t="shared" si="207"/>
        <v>0</v>
      </c>
      <c r="X390" s="157" t="str">
        <f t="shared" si="210"/>
        <v>A+J=</v>
      </c>
      <c r="Y390" s="81">
        <f t="shared" si="211"/>
        <v>44946</v>
      </c>
      <c r="Z390" s="4"/>
      <c r="AA390" s="12"/>
      <c r="AE390" s="1"/>
      <c r="AF390" s="1"/>
      <c r="AG390" s="6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78">
        <f t="shared" si="208"/>
        <v>44929</v>
      </c>
      <c r="B391" s="79">
        <f t="shared" si="202"/>
        <v>997.22600395999996</v>
      </c>
      <c r="C391" s="79">
        <f t="shared" si="213"/>
        <v>991.99126287000001</v>
      </c>
      <c r="D391" s="77">
        <f t="shared" si="214"/>
        <v>6407.93</v>
      </c>
      <c r="E391" s="54">
        <f>IF(K391=1,VLOOKUP(A390,[1]Plan1!$JH$192:$JI$400,2),E390)</f>
        <v>6434.2</v>
      </c>
      <c r="F391" s="56">
        <f t="shared" si="215"/>
        <v>44886</v>
      </c>
      <c r="G391" s="80">
        <f t="shared" si="216"/>
        <v>4.0996078296735572E-3</v>
      </c>
      <c r="H391" s="81">
        <f>IF(DAY(A391)=H$11,VLOOKUP(A391,AF$120:AK$452,4),H390)</f>
        <v>44946</v>
      </c>
      <c r="I391" s="81">
        <f t="shared" si="217"/>
        <v>44946</v>
      </c>
      <c r="J391" s="55">
        <f t="shared" si="212"/>
        <v>31</v>
      </c>
      <c r="K391" s="55">
        <f t="shared" si="218"/>
        <v>14</v>
      </c>
      <c r="L391" s="79">
        <f t="shared" si="219"/>
        <v>1.0018493500000001</v>
      </c>
      <c r="M391" s="82">
        <v>1</v>
      </c>
      <c r="N391" s="82">
        <f t="shared" si="220"/>
        <v>1</v>
      </c>
      <c r="O391" s="79">
        <f t="shared" si="221"/>
        <v>1.0018493500000001</v>
      </c>
      <c r="P391" s="79">
        <f t="shared" si="222"/>
        <v>993.82580191</v>
      </c>
      <c r="Q391" s="83">
        <f t="shared" si="203"/>
        <v>0</v>
      </c>
      <c r="R391" s="85">
        <f t="shared" si="204"/>
        <v>0</v>
      </c>
      <c r="S391" s="79">
        <f t="shared" si="223"/>
        <v>0</v>
      </c>
      <c r="T391" s="85">
        <f t="shared" si="209"/>
        <v>9.5000000000000001E-2</v>
      </c>
      <c r="U391" s="82">
        <f t="shared" si="205"/>
        <v>1.003421326</v>
      </c>
      <c r="V391" s="79">
        <f t="shared" si="206"/>
        <v>3.4002020499999999</v>
      </c>
      <c r="W391" s="79">
        <f t="shared" si="207"/>
        <v>0</v>
      </c>
      <c r="X391" s="157" t="str">
        <f t="shared" si="210"/>
        <v>A+J=</v>
      </c>
      <c r="Y391" s="81">
        <f t="shared" si="211"/>
        <v>44946</v>
      </c>
      <c r="Z391" s="4"/>
      <c r="AA391" s="12"/>
      <c r="AE391" s="1"/>
      <c r="AF391" s="1"/>
      <c r="AG391" s="6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78">
        <f t="shared" si="208"/>
        <v>44930</v>
      </c>
      <c r="B392" s="79">
        <f t="shared" si="202"/>
        <v>997.60097224000003</v>
      </c>
      <c r="C392" s="79">
        <f t="shared" si="213"/>
        <v>991.99126287000001</v>
      </c>
      <c r="D392" s="77">
        <f t="shared" si="214"/>
        <v>6407.93</v>
      </c>
      <c r="E392" s="54">
        <f>IF(K392=1,VLOOKUP(A391,[1]Plan1!$JH$192:$JI$400,2),E391)</f>
        <v>6434.2</v>
      </c>
      <c r="F392" s="56">
        <f t="shared" si="215"/>
        <v>44886</v>
      </c>
      <c r="G392" s="80">
        <f t="shared" si="216"/>
        <v>4.0996078296735572E-3</v>
      </c>
      <c r="H392" s="81">
        <f>IF(DAY(A392)=H$11,VLOOKUP(A392,AF$120:AK$452,4),H391)</f>
        <v>44946</v>
      </c>
      <c r="I392" s="81">
        <f t="shared" si="217"/>
        <v>44946</v>
      </c>
      <c r="J392" s="55">
        <f t="shared" si="212"/>
        <v>31</v>
      </c>
      <c r="K392" s="55">
        <f t="shared" si="218"/>
        <v>15</v>
      </c>
      <c r="L392" s="79">
        <f t="shared" si="219"/>
        <v>1.00198158</v>
      </c>
      <c r="M392" s="82">
        <v>1</v>
      </c>
      <c r="N392" s="82">
        <f t="shared" si="220"/>
        <v>1</v>
      </c>
      <c r="O392" s="79">
        <f t="shared" si="221"/>
        <v>1.00198158</v>
      </c>
      <c r="P392" s="79">
        <f t="shared" si="222"/>
        <v>993.95697290999999</v>
      </c>
      <c r="Q392" s="83">
        <f t="shared" si="203"/>
        <v>0</v>
      </c>
      <c r="R392" s="85">
        <f t="shared" si="204"/>
        <v>0</v>
      </c>
      <c r="S392" s="79">
        <f t="shared" si="223"/>
        <v>0</v>
      </c>
      <c r="T392" s="85">
        <f t="shared" si="209"/>
        <v>9.5000000000000001E-2</v>
      </c>
      <c r="U392" s="82">
        <f t="shared" si="205"/>
        <v>1.003666154</v>
      </c>
      <c r="V392" s="79">
        <f t="shared" si="206"/>
        <v>3.6439993300000002</v>
      </c>
      <c r="W392" s="79">
        <f t="shared" si="207"/>
        <v>0</v>
      </c>
      <c r="X392" s="157" t="str">
        <f t="shared" si="210"/>
        <v>A+J=</v>
      </c>
      <c r="Y392" s="81">
        <f t="shared" si="211"/>
        <v>44946</v>
      </c>
      <c r="Z392" s="4"/>
      <c r="AA392" s="12"/>
      <c r="AE392" s="1"/>
      <c r="AF392" s="1"/>
      <c r="AG392" s="6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78">
        <f t="shared" si="208"/>
        <v>44931</v>
      </c>
      <c r="B393" s="79">
        <f t="shared" si="202"/>
        <v>997.97608432000004</v>
      </c>
      <c r="C393" s="79">
        <f t="shared" si="213"/>
        <v>991.99126287000001</v>
      </c>
      <c r="D393" s="77">
        <f t="shared" si="214"/>
        <v>6407.93</v>
      </c>
      <c r="E393" s="54">
        <f>IF(K393=1,VLOOKUP(A392,[1]Plan1!$JH$192:$JI$400,2),E392)</f>
        <v>6434.2</v>
      </c>
      <c r="F393" s="56">
        <f t="shared" si="215"/>
        <v>44886</v>
      </c>
      <c r="G393" s="80">
        <f t="shared" si="216"/>
        <v>4.0996078296735572E-3</v>
      </c>
      <c r="H393" s="81">
        <f>IF(DAY(A393)=H$11,VLOOKUP(A393,AF$120:AK$452,4),H392)</f>
        <v>44946</v>
      </c>
      <c r="I393" s="81">
        <f t="shared" si="217"/>
        <v>44946</v>
      </c>
      <c r="J393" s="55">
        <f t="shared" si="212"/>
        <v>31</v>
      </c>
      <c r="K393" s="55">
        <f t="shared" si="218"/>
        <v>16</v>
      </c>
      <c r="L393" s="79">
        <f t="shared" si="219"/>
        <v>1.0021138300000001</v>
      </c>
      <c r="M393" s="82">
        <v>1</v>
      </c>
      <c r="N393" s="82">
        <f t="shared" si="220"/>
        <v>1</v>
      </c>
      <c r="O393" s="79">
        <f t="shared" si="221"/>
        <v>1.0021138300000001</v>
      </c>
      <c r="P393" s="79">
        <f t="shared" si="222"/>
        <v>994.08816376000004</v>
      </c>
      <c r="Q393" s="83">
        <f t="shared" si="203"/>
        <v>0</v>
      </c>
      <c r="R393" s="85">
        <f t="shared" si="204"/>
        <v>0</v>
      </c>
      <c r="S393" s="79">
        <f t="shared" si="223"/>
        <v>0</v>
      </c>
      <c r="T393" s="85">
        <f t="shared" si="209"/>
        <v>9.5000000000000001E-2</v>
      </c>
      <c r="U393" s="82">
        <f t="shared" si="205"/>
        <v>1.0039110419999999</v>
      </c>
      <c r="V393" s="79">
        <f t="shared" si="206"/>
        <v>3.88792056</v>
      </c>
      <c r="W393" s="79">
        <f t="shared" si="207"/>
        <v>0</v>
      </c>
      <c r="X393" s="157" t="str">
        <f t="shared" si="210"/>
        <v>A+J=</v>
      </c>
      <c r="Y393" s="81">
        <f t="shared" si="211"/>
        <v>44946</v>
      </c>
      <c r="Z393" s="4"/>
      <c r="AA393" s="12"/>
      <c r="AE393" s="1"/>
      <c r="AF393" s="1"/>
      <c r="AG393" s="6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78">
        <f t="shared" si="208"/>
        <v>44932</v>
      </c>
      <c r="B394" s="79">
        <f t="shared" si="202"/>
        <v>998.35132925999994</v>
      </c>
      <c r="C394" s="79">
        <f t="shared" si="213"/>
        <v>991.99126287000001</v>
      </c>
      <c r="D394" s="77">
        <f t="shared" si="214"/>
        <v>6407.93</v>
      </c>
      <c r="E394" s="54">
        <f>IF(K394=1,VLOOKUP(A393,[1]Plan1!$JH$192:$JI$400,2),E393)</f>
        <v>6434.2</v>
      </c>
      <c r="F394" s="56">
        <f t="shared" si="215"/>
        <v>44886</v>
      </c>
      <c r="G394" s="80">
        <f t="shared" si="216"/>
        <v>4.0996078296735572E-3</v>
      </c>
      <c r="H394" s="81">
        <f>IF(DAY(A394)=H$11,VLOOKUP(A394,AF$120:AK$452,4),H393)</f>
        <v>44946</v>
      </c>
      <c r="I394" s="81">
        <f t="shared" si="217"/>
        <v>44946</v>
      </c>
      <c r="J394" s="55">
        <f t="shared" si="212"/>
        <v>31</v>
      </c>
      <c r="K394" s="55">
        <f t="shared" si="218"/>
        <v>17</v>
      </c>
      <c r="L394" s="79">
        <f t="shared" si="219"/>
        <v>1.0022460900000001</v>
      </c>
      <c r="M394" s="82">
        <v>1</v>
      </c>
      <c r="N394" s="82">
        <f t="shared" si="220"/>
        <v>1</v>
      </c>
      <c r="O394" s="79">
        <f t="shared" si="221"/>
        <v>1.0022460900000001</v>
      </c>
      <c r="P394" s="79">
        <f t="shared" si="222"/>
        <v>994.21936452</v>
      </c>
      <c r="Q394" s="83">
        <f t="shared" si="203"/>
        <v>0</v>
      </c>
      <c r="R394" s="85">
        <f t="shared" si="204"/>
        <v>0</v>
      </c>
      <c r="S394" s="79">
        <f t="shared" si="223"/>
        <v>0</v>
      </c>
      <c r="T394" s="85">
        <f t="shared" si="209"/>
        <v>9.5000000000000001E-2</v>
      </c>
      <c r="U394" s="82">
        <f t="shared" si="205"/>
        <v>1.004155989</v>
      </c>
      <c r="V394" s="79">
        <f t="shared" si="206"/>
        <v>4.1319647399999999</v>
      </c>
      <c r="W394" s="79">
        <f t="shared" si="207"/>
        <v>0</v>
      </c>
      <c r="X394" s="157" t="str">
        <f t="shared" si="210"/>
        <v>A+J=</v>
      </c>
      <c r="Y394" s="81">
        <f t="shared" si="211"/>
        <v>44946</v>
      </c>
      <c r="Z394" s="4"/>
      <c r="AA394" s="12"/>
      <c r="AE394" s="1"/>
      <c r="AF394" s="1"/>
      <c r="AG394" s="6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78">
        <f t="shared" si="208"/>
        <v>44933</v>
      </c>
      <c r="B395" s="79">
        <f t="shared" si="202"/>
        <v>998.72671806000005</v>
      </c>
      <c r="C395" s="79">
        <f t="shared" si="213"/>
        <v>991.99126287000001</v>
      </c>
      <c r="D395" s="77">
        <f t="shared" si="214"/>
        <v>6407.93</v>
      </c>
      <c r="E395" s="54">
        <f>IF(K395=1,VLOOKUP(A394,[1]Plan1!$JH$192:$JI$400,2),E394)</f>
        <v>6434.2</v>
      </c>
      <c r="F395" s="56">
        <f t="shared" si="215"/>
        <v>44886</v>
      </c>
      <c r="G395" s="80">
        <f t="shared" si="216"/>
        <v>4.0996078296735572E-3</v>
      </c>
      <c r="H395" s="81">
        <f>IF(DAY(A395)=H$11,VLOOKUP(A395,AF$120:AK$452,4),H394)</f>
        <v>44946</v>
      </c>
      <c r="I395" s="81">
        <f t="shared" si="217"/>
        <v>44946</v>
      </c>
      <c r="J395" s="55">
        <f t="shared" si="212"/>
        <v>31</v>
      </c>
      <c r="K395" s="55">
        <f t="shared" si="218"/>
        <v>18</v>
      </c>
      <c r="L395" s="79">
        <f t="shared" si="219"/>
        <v>1.00237837</v>
      </c>
      <c r="M395" s="82">
        <v>1</v>
      </c>
      <c r="N395" s="82">
        <f t="shared" si="220"/>
        <v>1</v>
      </c>
      <c r="O395" s="79">
        <f t="shared" si="221"/>
        <v>1.00237837</v>
      </c>
      <c r="P395" s="79">
        <f t="shared" si="222"/>
        <v>994.35058512000001</v>
      </c>
      <c r="Q395" s="83">
        <f t="shared" si="203"/>
        <v>0</v>
      </c>
      <c r="R395" s="85">
        <f t="shared" si="204"/>
        <v>0</v>
      </c>
      <c r="S395" s="79">
        <f t="shared" si="223"/>
        <v>0</v>
      </c>
      <c r="T395" s="85">
        <f t="shared" si="209"/>
        <v>9.5000000000000001E-2</v>
      </c>
      <c r="U395" s="82">
        <f t="shared" si="205"/>
        <v>1.004400996</v>
      </c>
      <c r="V395" s="79">
        <f t="shared" si="206"/>
        <v>4.3761329399999997</v>
      </c>
      <c r="W395" s="79">
        <f t="shared" si="207"/>
        <v>0</v>
      </c>
      <c r="X395" s="157" t="str">
        <f t="shared" si="210"/>
        <v>A+J=</v>
      </c>
      <c r="Y395" s="81">
        <f t="shared" si="211"/>
        <v>44946</v>
      </c>
      <c r="Z395" s="4"/>
      <c r="AA395" s="12"/>
      <c r="AE395" s="1"/>
      <c r="AF395" s="1"/>
      <c r="AG395" s="6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78">
        <f t="shared" si="208"/>
        <v>44934</v>
      </c>
      <c r="B396" s="79">
        <f t="shared" ref="B396:B459" si="224">(P396+V396)</f>
        <v>999.10225077999996</v>
      </c>
      <c r="C396" s="79">
        <f t="shared" si="213"/>
        <v>991.99126287000001</v>
      </c>
      <c r="D396" s="77">
        <f t="shared" si="214"/>
        <v>6407.93</v>
      </c>
      <c r="E396" s="54">
        <f>IF(K396=1,VLOOKUP(A395,[1]Plan1!$JH$192:$JI$400,2),E395)</f>
        <v>6434.2</v>
      </c>
      <c r="F396" s="56">
        <f t="shared" si="215"/>
        <v>44886</v>
      </c>
      <c r="G396" s="80">
        <f t="shared" si="216"/>
        <v>4.0996078296735572E-3</v>
      </c>
      <c r="H396" s="81">
        <f>IF(DAY(A396)=H$11,VLOOKUP(A396,AF$120:AK$452,4),H395)</f>
        <v>44946</v>
      </c>
      <c r="I396" s="81">
        <f t="shared" si="217"/>
        <v>44946</v>
      </c>
      <c r="J396" s="55">
        <f t="shared" si="212"/>
        <v>31</v>
      </c>
      <c r="K396" s="55">
        <f t="shared" si="218"/>
        <v>19</v>
      </c>
      <c r="L396" s="79">
        <f t="shared" si="219"/>
        <v>1.0025106699999999</v>
      </c>
      <c r="M396" s="82">
        <v>1</v>
      </c>
      <c r="N396" s="82">
        <f t="shared" si="220"/>
        <v>1</v>
      </c>
      <c r="O396" s="79">
        <f t="shared" si="221"/>
        <v>1.0025106699999999</v>
      </c>
      <c r="P396" s="79">
        <f t="shared" si="222"/>
        <v>994.48182556999996</v>
      </c>
      <c r="Q396" s="83">
        <f t="shared" ref="Q396:Q459" si="225">IF(VLOOKUP(A396,AB$12:AI$116,8)=VLOOKUP(A395,AB$12:AI$116,8),0,VLOOKUP(A396,AB$12:AI$116,8))</f>
        <v>0</v>
      </c>
      <c r="R396" s="85">
        <f t="shared" ref="R396:R459" si="226">IF(Q396&gt;0,VLOOKUP($A396,$AB$12:$AG$116,6),0)</f>
        <v>0</v>
      </c>
      <c r="S396" s="79">
        <f t="shared" si="223"/>
        <v>0</v>
      </c>
      <c r="T396" s="85">
        <f t="shared" si="209"/>
        <v>9.5000000000000001E-2</v>
      </c>
      <c r="U396" s="82">
        <f t="shared" ref="U396:U459" si="227">ROUND((1+T396)^(30/360)^(K396/J396),9)</f>
        <v>1.004646063</v>
      </c>
      <c r="V396" s="79">
        <f t="shared" ref="V396:V459" si="228">TRUNC((P396*(U396-1)),8)</f>
        <v>4.6204252099999996</v>
      </c>
      <c r="W396" s="79">
        <f t="shared" ref="W396:W459" si="229">IF(Q396&gt;0,S396+V396,0)</f>
        <v>0</v>
      </c>
      <c r="X396" s="157" t="str">
        <f t="shared" si="210"/>
        <v>A+J=</v>
      </c>
      <c r="Y396" s="81">
        <f t="shared" si="211"/>
        <v>44946</v>
      </c>
      <c r="Z396" s="4"/>
      <c r="AA396" s="12"/>
      <c r="AE396" s="1"/>
      <c r="AF396" s="1"/>
      <c r="AG396" s="6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78">
        <f t="shared" ref="A397:A460" si="230">(A396+1)</f>
        <v>44935</v>
      </c>
      <c r="B397" s="79">
        <f t="shared" si="224"/>
        <v>999.47791746000007</v>
      </c>
      <c r="C397" s="79">
        <f t="shared" si="213"/>
        <v>991.99126287000001</v>
      </c>
      <c r="D397" s="77">
        <f t="shared" si="214"/>
        <v>6407.93</v>
      </c>
      <c r="E397" s="54">
        <f>IF(K397=1,VLOOKUP(A396,[1]Plan1!$JH$192:$JI$400,2),E396)</f>
        <v>6434.2</v>
      </c>
      <c r="F397" s="56">
        <f t="shared" si="215"/>
        <v>44886</v>
      </c>
      <c r="G397" s="80">
        <f t="shared" si="216"/>
        <v>4.0996078296735572E-3</v>
      </c>
      <c r="H397" s="81">
        <f>IF(DAY(A397)=H$11,VLOOKUP(A397,AF$120:AK$452,4),H396)</f>
        <v>44946</v>
      </c>
      <c r="I397" s="81">
        <f t="shared" si="217"/>
        <v>44946</v>
      </c>
      <c r="J397" s="55">
        <f t="shared" si="212"/>
        <v>31</v>
      </c>
      <c r="K397" s="55">
        <f t="shared" si="218"/>
        <v>20</v>
      </c>
      <c r="L397" s="79">
        <f t="shared" si="219"/>
        <v>1.0026429800000001</v>
      </c>
      <c r="M397" s="82">
        <v>1</v>
      </c>
      <c r="N397" s="82">
        <f t="shared" si="220"/>
        <v>1</v>
      </c>
      <c r="O397" s="79">
        <f t="shared" si="221"/>
        <v>1.0026429800000001</v>
      </c>
      <c r="P397" s="79">
        <f t="shared" si="222"/>
        <v>994.61307593000004</v>
      </c>
      <c r="Q397" s="83">
        <f t="shared" si="225"/>
        <v>0</v>
      </c>
      <c r="R397" s="85">
        <f t="shared" si="226"/>
        <v>0</v>
      </c>
      <c r="S397" s="79">
        <f t="shared" si="223"/>
        <v>0</v>
      </c>
      <c r="T397" s="85">
        <f t="shared" ref="T397:T460" si="231">(T396)</f>
        <v>9.5000000000000001E-2</v>
      </c>
      <c r="U397" s="82">
        <f t="shared" si="227"/>
        <v>1.0048911899999999</v>
      </c>
      <c r="V397" s="79">
        <f t="shared" si="228"/>
        <v>4.8648415299999996</v>
      </c>
      <c r="W397" s="79">
        <f t="shared" si="229"/>
        <v>0</v>
      </c>
      <c r="X397" s="157" t="str">
        <f t="shared" ref="X397:X460" si="232">IF($Q396&gt;0,VLOOKUP($A396,$AB$12:$AK$116,9),X396)</f>
        <v>A+J=</v>
      </c>
      <c r="Y397" s="81">
        <f t="shared" ref="Y397:Y460" si="233">IF($Q396&gt;0,VLOOKUP($A396,$AB$12:$AK$116,10),Y396)</f>
        <v>44946</v>
      </c>
      <c r="Z397" s="4"/>
      <c r="AA397" s="12"/>
      <c r="AE397" s="1"/>
      <c r="AF397" s="1"/>
      <c r="AG397" s="6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78">
        <f t="shared" si="230"/>
        <v>44936</v>
      </c>
      <c r="B398" s="79">
        <f t="shared" si="224"/>
        <v>999.85373708999998</v>
      </c>
      <c r="C398" s="79">
        <f t="shared" si="213"/>
        <v>991.99126287000001</v>
      </c>
      <c r="D398" s="77">
        <f t="shared" si="214"/>
        <v>6407.93</v>
      </c>
      <c r="E398" s="54">
        <f>IF(K398=1,VLOOKUP(A397,[1]Plan1!$JH$192:$JI$400,2),E397)</f>
        <v>6434.2</v>
      </c>
      <c r="F398" s="56">
        <f t="shared" si="215"/>
        <v>44886</v>
      </c>
      <c r="G398" s="80">
        <f t="shared" si="216"/>
        <v>4.0996078296735572E-3</v>
      </c>
      <c r="H398" s="81">
        <f>IF(DAY(A398)=H$11,VLOOKUP(A398,AF$120:AK$452,4),H397)</f>
        <v>44946</v>
      </c>
      <c r="I398" s="81">
        <f t="shared" si="217"/>
        <v>44946</v>
      </c>
      <c r="J398" s="55">
        <f t="shared" si="212"/>
        <v>31</v>
      </c>
      <c r="K398" s="55">
        <f t="shared" si="218"/>
        <v>21</v>
      </c>
      <c r="L398" s="79">
        <f t="shared" si="219"/>
        <v>1.00277532</v>
      </c>
      <c r="M398" s="82">
        <v>1</v>
      </c>
      <c r="N398" s="82">
        <f t="shared" si="220"/>
        <v>1</v>
      </c>
      <c r="O398" s="79">
        <f t="shared" si="221"/>
        <v>1.00277532</v>
      </c>
      <c r="P398" s="79">
        <f t="shared" si="222"/>
        <v>994.74435605999997</v>
      </c>
      <c r="Q398" s="83">
        <f t="shared" si="225"/>
        <v>0</v>
      </c>
      <c r="R398" s="85">
        <f t="shared" si="226"/>
        <v>0</v>
      </c>
      <c r="S398" s="79">
        <f t="shared" si="223"/>
        <v>0</v>
      </c>
      <c r="T398" s="85">
        <f t="shared" si="231"/>
        <v>9.5000000000000001E-2</v>
      </c>
      <c r="U398" s="82">
        <f t="shared" si="227"/>
        <v>1.0051363760000001</v>
      </c>
      <c r="V398" s="79">
        <f t="shared" si="228"/>
        <v>5.1093810299999998</v>
      </c>
      <c r="W398" s="79">
        <f t="shared" si="229"/>
        <v>0</v>
      </c>
      <c r="X398" s="157" t="str">
        <f t="shared" si="232"/>
        <v>A+J=</v>
      </c>
      <c r="Y398" s="81">
        <f t="shared" si="233"/>
        <v>44946</v>
      </c>
      <c r="Z398" s="4"/>
      <c r="AA398" s="12"/>
      <c r="AE398" s="1"/>
      <c r="AF398" s="1"/>
      <c r="AG398" s="6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78">
        <f t="shared" si="230"/>
        <v>44937</v>
      </c>
      <c r="B399" s="79">
        <f t="shared" si="224"/>
        <v>1000.22969175</v>
      </c>
      <c r="C399" s="79">
        <f t="shared" si="213"/>
        <v>991.99126287000001</v>
      </c>
      <c r="D399" s="77">
        <f t="shared" si="214"/>
        <v>6407.93</v>
      </c>
      <c r="E399" s="54">
        <f>IF(K399=1,VLOOKUP(A398,[1]Plan1!$JH$192:$JI$400,2),E398)</f>
        <v>6434.2</v>
      </c>
      <c r="F399" s="56">
        <f t="shared" si="215"/>
        <v>44886</v>
      </c>
      <c r="G399" s="80">
        <f t="shared" si="216"/>
        <v>4.0996078296735572E-3</v>
      </c>
      <c r="H399" s="81">
        <f>IF(DAY(A399)=H$11,VLOOKUP(A399,AF$120:AK$452,4),H398)</f>
        <v>44946</v>
      </c>
      <c r="I399" s="81">
        <f t="shared" si="217"/>
        <v>44946</v>
      </c>
      <c r="J399" s="55">
        <f t="shared" si="212"/>
        <v>31</v>
      </c>
      <c r="K399" s="55">
        <f t="shared" si="218"/>
        <v>22</v>
      </c>
      <c r="L399" s="79">
        <f t="shared" si="219"/>
        <v>1.0029076699999999</v>
      </c>
      <c r="M399" s="82">
        <v>1</v>
      </c>
      <c r="N399" s="82">
        <f t="shared" si="220"/>
        <v>1</v>
      </c>
      <c r="O399" s="79">
        <f t="shared" si="221"/>
        <v>1.0029076699999999</v>
      </c>
      <c r="P399" s="79">
        <f t="shared" si="222"/>
        <v>994.87564610000004</v>
      </c>
      <c r="Q399" s="83">
        <f t="shared" si="225"/>
        <v>0</v>
      </c>
      <c r="R399" s="85">
        <f t="shared" si="226"/>
        <v>0</v>
      </c>
      <c r="S399" s="79">
        <f t="shared" si="223"/>
        <v>0</v>
      </c>
      <c r="T399" s="85">
        <f t="shared" si="231"/>
        <v>9.5000000000000001E-2</v>
      </c>
      <c r="U399" s="82">
        <f t="shared" si="227"/>
        <v>1.0053816229999999</v>
      </c>
      <c r="V399" s="79">
        <f t="shared" si="228"/>
        <v>5.3540456499999998</v>
      </c>
      <c r="W399" s="79">
        <f t="shared" si="229"/>
        <v>0</v>
      </c>
      <c r="X399" s="157" t="str">
        <f t="shared" si="232"/>
        <v>A+J=</v>
      </c>
      <c r="Y399" s="81">
        <f t="shared" si="233"/>
        <v>44946</v>
      </c>
      <c r="Z399" s="4"/>
      <c r="AA399" s="12"/>
      <c r="AE399" s="1"/>
      <c r="AF399" s="1"/>
      <c r="AG399" s="6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78">
        <f t="shared" si="230"/>
        <v>44938</v>
      </c>
      <c r="B400" s="79">
        <f t="shared" si="224"/>
        <v>1000.60577949</v>
      </c>
      <c r="C400" s="79">
        <f t="shared" si="213"/>
        <v>991.99126287000001</v>
      </c>
      <c r="D400" s="77">
        <f t="shared" si="214"/>
        <v>6407.93</v>
      </c>
      <c r="E400" s="54">
        <f>IF(K400=1,VLOOKUP(A399,[1]Plan1!$JH$192:$JI$400,2),E399)</f>
        <v>6434.2</v>
      </c>
      <c r="F400" s="56">
        <f t="shared" si="215"/>
        <v>44886</v>
      </c>
      <c r="G400" s="80">
        <f t="shared" si="216"/>
        <v>4.0996078296735572E-3</v>
      </c>
      <c r="H400" s="81">
        <f>IF(DAY(A400)=H$11,VLOOKUP(A400,AF$120:AK$452,4),H399)</f>
        <v>44946</v>
      </c>
      <c r="I400" s="81">
        <f t="shared" si="217"/>
        <v>44946</v>
      </c>
      <c r="J400" s="55">
        <f t="shared" si="212"/>
        <v>31</v>
      </c>
      <c r="K400" s="55">
        <f t="shared" si="218"/>
        <v>23</v>
      </c>
      <c r="L400" s="79">
        <f t="shared" si="219"/>
        <v>1.00304003</v>
      </c>
      <c r="M400" s="82">
        <v>1</v>
      </c>
      <c r="N400" s="82">
        <f t="shared" si="220"/>
        <v>1</v>
      </c>
      <c r="O400" s="79">
        <f t="shared" si="221"/>
        <v>1.00304003</v>
      </c>
      <c r="P400" s="79">
        <f t="shared" si="222"/>
        <v>995.00694606000002</v>
      </c>
      <c r="Q400" s="83">
        <f t="shared" si="225"/>
        <v>0</v>
      </c>
      <c r="R400" s="85">
        <f t="shared" si="226"/>
        <v>0</v>
      </c>
      <c r="S400" s="79">
        <f t="shared" si="223"/>
        <v>0</v>
      </c>
      <c r="T400" s="85">
        <f t="shared" si="231"/>
        <v>9.5000000000000001E-2</v>
      </c>
      <c r="U400" s="82">
        <f t="shared" si="227"/>
        <v>1.0056269289999999</v>
      </c>
      <c r="V400" s="79">
        <f t="shared" si="228"/>
        <v>5.59883343</v>
      </c>
      <c r="W400" s="79">
        <f t="shared" si="229"/>
        <v>0</v>
      </c>
      <c r="X400" s="157" t="str">
        <f t="shared" si="232"/>
        <v>A+J=</v>
      </c>
      <c r="Y400" s="81">
        <f t="shared" si="233"/>
        <v>44946</v>
      </c>
      <c r="Z400" s="4"/>
      <c r="AA400" s="12"/>
      <c r="AE400" s="1"/>
      <c r="AF400" s="1"/>
      <c r="AG400" s="6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78">
        <f t="shared" si="230"/>
        <v>44939</v>
      </c>
      <c r="B401" s="79">
        <f t="shared" si="224"/>
        <v>1000.9820213099999</v>
      </c>
      <c r="C401" s="79">
        <f t="shared" si="213"/>
        <v>991.99126287000001</v>
      </c>
      <c r="D401" s="77">
        <f t="shared" si="214"/>
        <v>6407.93</v>
      </c>
      <c r="E401" s="54">
        <f>IF(K401=1,VLOOKUP(A400,[1]Plan1!$JH$192:$JI$400,2),E400)</f>
        <v>6434.2</v>
      </c>
      <c r="F401" s="56">
        <f t="shared" si="215"/>
        <v>44886</v>
      </c>
      <c r="G401" s="80">
        <f t="shared" si="216"/>
        <v>4.0996078296735572E-3</v>
      </c>
      <c r="H401" s="81">
        <f>IF(DAY(A401)=H$11,VLOOKUP(A401,AF$120:AK$452,4),H400)</f>
        <v>44946</v>
      </c>
      <c r="I401" s="81">
        <f t="shared" si="217"/>
        <v>44946</v>
      </c>
      <c r="J401" s="55">
        <f t="shared" si="212"/>
        <v>31</v>
      </c>
      <c r="K401" s="55">
        <f t="shared" si="218"/>
        <v>24</v>
      </c>
      <c r="L401" s="79">
        <f t="shared" si="219"/>
        <v>1.0031724200000001</v>
      </c>
      <c r="M401" s="82">
        <v>1</v>
      </c>
      <c r="N401" s="82">
        <f t="shared" si="220"/>
        <v>1</v>
      </c>
      <c r="O401" s="79">
        <f t="shared" si="221"/>
        <v>1.0031724200000001</v>
      </c>
      <c r="P401" s="79">
        <f t="shared" si="222"/>
        <v>995.13827578999997</v>
      </c>
      <c r="Q401" s="83">
        <f t="shared" si="225"/>
        <v>0</v>
      </c>
      <c r="R401" s="85">
        <f t="shared" si="226"/>
        <v>0</v>
      </c>
      <c r="S401" s="79">
        <f t="shared" si="223"/>
        <v>0</v>
      </c>
      <c r="T401" s="85">
        <f t="shared" si="231"/>
        <v>9.5000000000000001E-2</v>
      </c>
      <c r="U401" s="82">
        <f t="shared" si="227"/>
        <v>1.0058722950000001</v>
      </c>
      <c r="V401" s="79">
        <f t="shared" si="228"/>
        <v>5.8437455199999997</v>
      </c>
      <c r="W401" s="79">
        <f t="shared" si="229"/>
        <v>0</v>
      </c>
      <c r="X401" s="157" t="str">
        <f t="shared" si="232"/>
        <v>A+J=</v>
      </c>
      <c r="Y401" s="81">
        <f t="shared" si="233"/>
        <v>44946</v>
      </c>
      <c r="Z401" s="4"/>
      <c r="AA401" s="12"/>
      <c r="AE401" s="1"/>
      <c r="AF401" s="1"/>
      <c r="AG401" s="6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78">
        <f t="shared" si="230"/>
        <v>44940</v>
      </c>
      <c r="B402" s="79">
        <f t="shared" si="224"/>
        <v>1001.3583972500001</v>
      </c>
      <c r="C402" s="79">
        <f t="shared" si="213"/>
        <v>991.99126287000001</v>
      </c>
      <c r="D402" s="77">
        <f t="shared" si="214"/>
        <v>6407.93</v>
      </c>
      <c r="E402" s="54">
        <f>IF(K402=1,VLOOKUP(A401,[1]Plan1!$JH$192:$JI$400,2),E401)</f>
        <v>6434.2</v>
      </c>
      <c r="F402" s="56">
        <f t="shared" si="215"/>
        <v>44886</v>
      </c>
      <c r="G402" s="80">
        <f t="shared" si="216"/>
        <v>4.0996078296735572E-3</v>
      </c>
      <c r="H402" s="81">
        <f>IF(DAY(A402)=H$11,VLOOKUP(A402,AF$120:AK$452,4),H401)</f>
        <v>44946</v>
      </c>
      <c r="I402" s="81">
        <f t="shared" si="217"/>
        <v>44946</v>
      </c>
      <c r="J402" s="55">
        <f t="shared" si="212"/>
        <v>31</v>
      </c>
      <c r="K402" s="55">
        <f t="shared" si="218"/>
        <v>25</v>
      </c>
      <c r="L402" s="79">
        <f t="shared" si="219"/>
        <v>1.0033048200000001</v>
      </c>
      <c r="M402" s="82">
        <v>1</v>
      </c>
      <c r="N402" s="82">
        <f t="shared" si="220"/>
        <v>1</v>
      </c>
      <c r="O402" s="79">
        <f t="shared" si="221"/>
        <v>1.0033048200000001</v>
      </c>
      <c r="P402" s="79">
        <f t="shared" si="222"/>
        <v>995.26961543000004</v>
      </c>
      <c r="Q402" s="83">
        <f t="shared" si="225"/>
        <v>0</v>
      </c>
      <c r="R402" s="85">
        <f t="shared" si="226"/>
        <v>0</v>
      </c>
      <c r="S402" s="79">
        <f t="shared" si="223"/>
        <v>0</v>
      </c>
      <c r="T402" s="85">
        <f t="shared" si="231"/>
        <v>9.5000000000000001E-2</v>
      </c>
      <c r="U402" s="82">
        <f t="shared" si="227"/>
        <v>1.0061177210000001</v>
      </c>
      <c r="V402" s="79">
        <f t="shared" si="228"/>
        <v>6.0887818200000003</v>
      </c>
      <c r="W402" s="79">
        <f t="shared" si="229"/>
        <v>0</v>
      </c>
      <c r="X402" s="157" t="str">
        <f t="shared" si="232"/>
        <v>A+J=</v>
      </c>
      <c r="Y402" s="81">
        <f t="shared" si="233"/>
        <v>44946</v>
      </c>
      <c r="Z402" s="4"/>
      <c r="AA402" s="12"/>
      <c r="AE402" s="1"/>
      <c r="AF402" s="1"/>
      <c r="AG402" s="6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78">
        <f t="shared" si="230"/>
        <v>44941</v>
      </c>
      <c r="B403" s="79">
        <f t="shared" si="224"/>
        <v>1001.7349173599999</v>
      </c>
      <c r="C403" s="79">
        <f t="shared" si="213"/>
        <v>991.99126287000001</v>
      </c>
      <c r="D403" s="77">
        <f t="shared" si="214"/>
        <v>6407.93</v>
      </c>
      <c r="E403" s="54">
        <f>IF(K403=1,VLOOKUP(A402,[1]Plan1!$JH$192:$JI$400,2),E402)</f>
        <v>6434.2</v>
      </c>
      <c r="F403" s="56">
        <f t="shared" si="215"/>
        <v>44886</v>
      </c>
      <c r="G403" s="80">
        <f t="shared" si="216"/>
        <v>4.0996078296735572E-3</v>
      </c>
      <c r="H403" s="81">
        <f>IF(DAY(A403)=H$11,VLOOKUP(A403,AF$120:AK$452,4),H402)</f>
        <v>44946</v>
      </c>
      <c r="I403" s="81">
        <f t="shared" si="217"/>
        <v>44946</v>
      </c>
      <c r="J403" s="55">
        <f t="shared" si="212"/>
        <v>31</v>
      </c>
      <c r="K403" s="55">
        <f t="shared" si="218"/>
        <v>26</v>
      </c>
      <c r="L403" s="79">
        <f t="shared" si="219"/>
        <v>1.00343724</v>
      </c>
      <c r="M403" s="82">
        <v>1</v>
      </c>
      <c r="N403" s="82">
        <f t="shared" si="220"/>
        <v>1</v>
      </c>
      <c r="O403" s="79">
        <f t="shared" si="221"/>
        <v>1.00343724</v>
      </c>
      <c r="P403" s="79">
        <f t="shared" si="222"/>
        <v>995.40097490999995</v>
      </c>
      <c r="Q403" s="83">
        <f t="shared" si="225"/>
        <v>0</v>
      </c>
      <c r="R403" s="85">
        <f t="shared" si="226"/>
        <v>0</v>
      </c>
      <c r="S403" s="79">
        <f t="shared" si="223"/>
        <v>0</v>
      </c>
      <c r="T403" s="85">
        <f t="shared" si="231"/>
        <v>9.5000000000000001E-2</v>
      </c>
      <c r="U403" s="82">
        <f t="shared" si="227"/>
        <v>1.0063632069999999</v>
      </c>
      <c r="V403" s="79">
        <f t="shared" si="228"/>
        <v>6.3339424500000003</v>
      </c>
      <c r="W403" s="79">
        <f t="shared" si="229"/>
        <v>0</v>
      </c>
      <c r="X403" s="157" t="str">
        <f t="shared" si="232"/>
        <v>A+J=</v>
      </c>
      <c r="Y403" s="81">
        <f t="shared" si="233"/>
        <v>44946</v>
      </c>
      <c r="Z403" s="4"/>
      <c r="AA403" s="12"/>
      <c r="AE403" s="1"/>
      <c r="AF403" s="1"/>
      <c r="AG403" s="6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78">
        <f t="shared" si="230"/>
        <v>44942</v>
      </c>
      <c r="B404" s="79">
        <f t="shared" si="224"/>
        <v>1002.11158067</v>
      </c>
      <c r="C404" s="79">
        <f t="shared" si="213"/>
        <v>991.99126287000001</v>
      </c>
      <c r="D404" s="77">
        <f t="shared" si="214"/>
        <v>6407.93</v>
      </c>
      <c r="E404" s="54">
        <f>IF(K404=1,VLOOKUP(A403,[1]Plan1!$JH$192:$JI$400,2),E403)</f>
        <v>6434.2</v>
      </c>
      <c r="F404" s="56">
        <f t="shared" si="215"/>
        <v>44886</v>
      </c>
      <c r="G404" s="80">
        <f t="shared" si="216"/>
        <v>4.0996078296735572E-3</v>
      </c>
      <c r="H404" s="81">
        <f>IF(DAY(A404)=H$11,VLOOKUP(A404,AF$120:AK$452,4),H403)</f>
        <v>44946</v>
      </c>
      <c r="I404" s="81">
        <f t="shared" si="217"/>
        <v>44946</v>
      </c>
      <c r="J404" s="55">
        <f t="shared" si="212"/>
        <v>31</v>
      </c>
      <c r="K404" s="55">
        <f t="shared" si="218"/>
        <v>27</v>
      </c>
      <c r="L404" s="79">
        <f t="shared" si="219"/>
        <v>1.00356968</v>
      </c>
      <c r="M404" s="82">
        <v>1</v>
      </c>
      <c r="N404" s="82">
        <f t="shared" si="220"/>
        <v>1</v>
      </c>
      <c r="O404" s="79">
        <f t="shared" si="221"/>
        <v>1.00356968</v>
      </c>
      <c r="P404" s="79">
        <f t="shared" si="222"/>
        <v>995.53235424000002</v>
      </c>
      <c r="Q404" s="83">
        <f t="shared" si="225"/>
        <v>0</v>
      </c>
      <c r="R404" s="85">
        <f t="shared" si="226"/>
        <v>0</v>
      </c>
      <c r="S404" s="79">
        <f t="shared" si="223"/>
        <v>0</v>
      </c>
      <c r="T404" s="85">
        <f t="shared" si="231"/>
        <v>9.5000000000000001E-2</v>
      </c>
      <c r="U404" s="82">
        <f t="shared" si="227"/>
        <v>1.006608752</v>
      </c>
      <c r="V404" s="79">
        <f t="shared" si="228"/>
        <v>6.5792264300000003</v>
      </c>
      <c r="W404" s="79">
        <f t="shared" si="229"/>
        <v>0</v>
      </c>
      <c r="X404" s="157" t="str">
        <f t="shared" si="232"/>
        <v>A+J=</v>
      </c>
      <c r="Y404" s="81">
        <f t="shared" si="233"/>
        <v>44946</v>
      </c>
      <c r="Z404" s="4"/>
      <c r="AA404" s="12"/>
      <c r="AE404" s="1"/>
      <c r="AF404" s="1"/>
      <c r="AG404" s="6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78">
        <f t="shared" si="230"/>
        <v>44943</v>
      </c>
      <c r="B405" s="79">
        <f t="shared" si="224"/>
        <v>1002.48837922</v>
      </c>
      <c r="C405" s="79">
        <f t="shared" si="213"/>
        <v>991.99126287000001</v>
      </c>
      <c r="D405" s="77">
        <f t="shared" si="214"/>
        <v>6407.93</v>
      </c>
      <c r="E405" s="54">
        <f>IF(K405=1,VLOOKUP(A404,[1]Plan1!$JH$192:$JI$400,2),E404)</f>
        <v>6434.2</v>
      </c>
      <c r="F405" s="56">
        <f t="shared" si="215"/>
        <v>44886</v>
      </c>
      <c r="G405" s="80">
        <f t="shared" si="216"/>
        <v>4.0996078296735572E-3</v>
      </c>
      <c r="H405" s="81">
        <f>IF(DAY(A405)=H$11,VLOOKUP(A405,AF$120:AK$452,4),H404)</f>
        <v>44946</v>
      </c>
      <c r="I405" s="81">
        <f t="shared" si="217"/>
        <v>44946</v>
      </c>
      <c r="J405" s="55">
        <f t="shared" si="212"/>
        <v>31</v>
      </c>
      <c r="K405" s="55">
        <f t="shared" si="218"/>
        <v>28</v>
      </c>
      <c r="L405" s="79">
        <f t="shared" si="219"/>
        <v>1.00370213</v>
      </c>
      <c r="M405" s="82">
        <v>1</v>
      </c>
      <c r="N405" s="82">
        <f t="shared" si="220"/>
        <v>1</v>
      </c>
      <c r="O405" s="79">
        <f t="shared" si="221"/>
        <v>1.00370213</v>
      </c>
      <c r="P405" s="79">
        <f t="shared" si="222"/>
        <v>995.66374347999999</v>
      </c>
      <c r="Q405" s="83">
        <f t="shared" si="225"/>
        <v>0</v>
      </c>
      <c r="R405" s="85">
        <f t="shared" si="226"/>
        <v>0</v>
      </c>
      <c r="S405" s="79">
        <f t="shared" si="223"/>
        <v>0</v>
      </c>
      <c r="T405" s="85">
        <f t="shared" si="231"/>
        <v>9.5000000000000001E-2</v>
      </c>
      <c r="U405" s="82">
        <f t="shared" si="227"/>
        <v>1.006854358</v>
      </c>
      <c r="V405" s="79">
        <f t="shared" si="228"/>
        <v>6.8246357399999997</v>
      </c>
      <c r="W405" s="79">
        <f t="shared" si="229"/>
        <v>0</v>
      </c>
      <c r="X405" s="157" t="str">
        <f t="shared" si="232"/>
        <v>A+J=</v>
      </c>
      <c r="Y405" s="81">
        <f t="shared" si="233"/>
        <v>44946</v>
      </c>
      <c r="Z405" s="4"/>
      <c r="AA405" s="12"/>
      <c r="AE405" s="1"/>
      <c r="AF405" s="1"/>
      <c r="AG405" s="6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78">
        <f t="shared" si="230"/>
        <v>44944</v>
      </c>
      <c r="B406" s="79">
        <f t="shared" si="224"/>
        <v>1002.86533103</v>
      </c>
      <c r="C406" s="79">
        <f t="shared" si="213"/>
        <v>991.99126287000001</v>
      </c>
      <c r="D406" s="77">
        <f t="shared" si="214"/>
        <v>6407.93</v>
      </c>
      <c r="E406" s="54">
        <f>IF(K406=1,VLOOKUP(A405,[1]Plan1!$JH$192:$JI$400,2),E405)</f>
        <v>6434.2</v>
      </c>
      <c r="F406" s="56">
        <f t="shared" si="215"/>
        <v>44886</v>
      </c>
      <c r="G406" s="80">
        <f t="shared" si="216"/>
        <v>4.0996078296735572E-3</v>
      </c>
      <c r="H406" s="81">
        <f>IF(DAY(A406)=H$11,VLOOKUP(A406,AF$120:AK$452,4),H405)</f>
        <v>44946</v>
      </c>
      <c r="I406" s="81">
        <f t="shared" si="217"/>
        <v>44946</v>
      </c>
      <c r="J406" s="55">
        <f t="shared" si="212"/>
        <v>31</v>
      </c>
      <c r="K406" s="55">
        <f t="shared" si="218"/>
        <v>29</v>
      </c>
      <c r="L406" s="79">
        <f t="shared" si="219"/>
        <v>1.00383461</v>
      </c>
      <c r="M406" s="82">
        <v>1</v>
      </c>
      <c r="N406" s="82">
        <f t="shared" si="220"/>
        <v>1</v>
      </c>
      <c r="O406" s="79">
        <f t="shared" si="221"/>
        <v>1.00383461</v>
      </c>
      <c r="P406" s="79">
        <f t="shared" si="222"/>
        <v>995.79516248000004</v>
      </c>
      <c r="Q406" s="83">
        <f t="shared" si="225"/>
        <v>0</v>
      </c>
      <c r="R406" s="85">
        <f t="shared" si="226"/>
        <v>0</v>
      </c>
      <c r="S406" s="79">
        <f t="shared" si="223"/>
        <v>0</v>
      </c>
      <c r="T406" s="85">
        <f t="shared" si="231"/>
        <v>9.5000000000000001E-2</v>
      </c>
      <c r="U406" s="82">
        <f t="shared" si="227"/>
        <v>1.007100023</v>
      </c>
      <c r="V406" s="79">
        <f t="shared" si="228"/>
        <v>7.07016855</v>
      </c>
      <c r="W406" s="79">
        <f t="shared" si="229"/>
        <v>0</v>
      </c>
      <c r="X406" s="157" t="str">
        <f t="shared" si="232"/>
        <v>A+J=</v>
      </c>
      <c r="Y406" s="81">
        <f t="shared" si="233"/>
        <v>44946</v>
      </c>
      <c r="Z406" s="4"/>
      <c r="AA406" s="12"/>
      <c r="AE406" s="1"/>
      <c r="AF406" s="1"/>
      <c r="AG406" s="6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78">
        <f t="shared" si="230"/>
        <v>44945</v>
      </c>
      <c r="B407" s="79">
        <f t="shared" si="224"/>
        <v>1003.2424181600001</v>
      </c>
      <c r="C407" s="79">
        <f t="shared" si="213"/>
        <v>991.99126287000001</v>
      </c>
      <c r="D407" s="77">
        <f t="shared" si="214"/>
        <v>6407.93</v>
      </c>
      <c r="E407" s="54">
        <f>IF(K407=1,VLOOKUP(A406,[1]Plan1!$JH$192:$JI$400,2),E406)</f>
        <v>6434.2</v>
      </c>
      <c r="F407" s="56">
        <f t="shared" si="215"/>
        <v>44886</v>
      </c>
      <c r="G407" s="80">
        <f t="shared" si="216"/>
        <v>4.0996078296735572E-3</v>
      </c>
      <c r="H407" s="81">
        <f>IF(DAY(A407)=H$11,VLOOKUP(A407,AF$120:AK$452,4),H406)</f>
        <v>44946</v>
      </c>
      <c r="I407" s="81">
        <f t="shared" si="217"/>
        <v>44946</v>
      </c>
      <c r="J407" s="55">
        <f t="shared" si="212"/>
        <v>31</v>
      </c>
      <c r="K407" s="55">
        <f t="shared" si="218"/>
        <v>30</v>
      </c>
      <c r="L407" s="79">
        <f t="shared" si="219"/>
        <v>1.0039670999999999</v>
      </c>
      <c r="M407" s="82">
        <v>1</v>
      </c>
      <c r="N407" s="82">
        <f t="shared" si="220"/>
        <v>1</v>
      </c>
      <c r="O407" s="79">
        <f t="shared" si="221"/>
        <v>1.0039670999999999</v>
      </c>
      <c r="P407" s="79">
        <f t="shared" si="222"/>
        <v>995.92659140000001</v>
      </c>
      <c r="Q407" s="83">
        <f t="shared" si="225"/>
        <v>0</v>
      </c>
      <c r="R407" s="85">
        <f t="shared" si="226"/>
        <v>0</v>
      </c>
      <c r="S407" s="79">
        <f t="shared" si="223"/>
        <v>0</v>
      </c>
      <c r="T407" s="85">
        <f t="shared" si="231"/>
        <v>9.5000000000000001E-2</v>
      </c>
      <c r="U407" s="82">
        <f t="shared" si="227"/>
        <v>1.007345749</v>
      </c>
      <c r="V407" s="79">
        <f t="shared" si="228"/>
        <v>7.3158267600000002</v>
      </c>
      <c r="W407" s="79">
        <f t="shared" si="229"/>
        <v>0</v>
      </c>
      <c r="X407" s="157" t="str">
        <f t="shared" si="232"/>
        <v>A+J=</v>
      </c>
      <c r="Y407" s="81">
        <f t="shared" si="233"/>
        <v>44946</v>
      </c>
      <c r="Z407" s="4"/>
      <c r="AA407" s="12"/>
      <c r="AE407" s="1"/>
      <c r="AF407" s="1"/>
      <c r="AG407" s="6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78">
        <f t="shared" si="230"/>
        <v>44946</v>
      </c>
      <c r="B408" s="79">
        <f t="shared" si="224"/>
        <v>1003.61963865</v>
      </c>
      <c r="C408" s="79">
        <f t="shared" si="213"/>
        <v>991.99126287000001</v>
      </c>
      <c r="D408" s="77">
        <f t="shared" si="214"/>
        <v>6407.93</v>
      </c>
      <c r="E408" s="54">
        <f>IF(K408=1,VLOOKUP(A407,[1]Plan1!$JH$192:$JI$400,2),E407)</f>
        <v>6434.2</v>
      </c>
      <c r="F408" s="56">
        <f t="shared" si="215"/>
        <v>44886</v>
      </c>
      <c r="G408" s="80">
        <f t="shared" si="216"/>
        <v>4.0996078296735572E-3</v>
      </c>
      <c r="H408" s="81">
        <f>IF(DAY(A408)=H$11,VLOOKUP(A408,AF$120:AK$452,4),H407)</f>
        <v>44977</v>
      </c>
      <c r="I408" s="81">
        <f t="shared" si="217"/>
        <v>44946</v>
      </c>
      <c r="J408" s="55">
        <f t="shared" si="212"/>
        <v>31</v>
      </c>
      <c r="K408" s="55">
        <f t="shared" si="218"/>
        <v>31</v>
      </c>
      <c r="L408" s="79">
        <f t="shared" si="219"/>
        <v>1.0040996</v>
      </c>
      <c r="M408" s="82">
        <v>1</v>
      </c>
      <c r="N408" s="82">
        <f t="shared" si="220"/>
        <v>1</v>
      </c>
      <c r="O408" s="79">
        <f t="shared" si="221"/>
        <v>1.0040996</v>
      </c>
      <c r="P408" s="79">
        <f t="shared" si="222"/>
        <v>996.05803025</v>
      </c>
      <c r="Q408" s="83">
        <f t="shared" si="225"/>
        <v>13</v>
      </c>
      <c r="R408" s="85">
        <f t="shared" si="226"/>
        <v>5.6499999999999996E-3</v>
      </c>
      <c r="S408" s="79">
        <f t="shared" si="223"/>
        <v>5.6277278700000002</v>
      </c>
      <c r="T408" s="85">
        <f t="shared" si="231"/>
        <v>9.5000000000000001E-2</v>
      </c>
      <c r="U408" s="82">
        <f t="shared" si="227"/>
        <v>1.0075915339999999</v>
      </c>
      <c r="V408" s="79">
        <f t="shared" si="228"/>
        <v>7.5616083999999999</v>
      </c>
      <c r="W408" s="79">
        <f t="shared" si="229"/>
        <v>13.18933627</v>
      </c>
      <c r="X408" s="157" t="str">
        <f t="shared" si="232"/>
        <v>A+J=</v>
      </c>
      <c r="Y408" s="81">
        <f t="shared" si="233"/>
        <v>44946</v>
      </c>
      <c r="Z408" s="4"/>
      <c r="AA408" s="12"/>
      <c r="AE408" s="1"/>
      <c r="AF408" s="1"/>
      <c r="AG408" s="6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78">
        <f t="shared" si="230"/>
        <v>44947</v>
      </c>
      <c r="B409" s="79">
        <f t="shared" si="224"/>
        <v>990.86949050999999</v>
      </c>
      <c r="C409" s="79">
        <f t="shared" si="213"/>
        <v>990.43030238000006</v>
      </c>
      <c r="D409" s="77">
        <f t="shared" si="214"/>
        <v>6434.2</v>
      </c>
      <c r="E409" s="54">
        <f>IF(K409=1,VLOOKUP(A408,[1]Plan1!$JH$192:$JI$400,2),E408)</f>
        <v>6474.09</v>
      </c>
      <c r="F409" s="56">
        <f t="shared" si="215"/>
        <v>44916</v>
      </c>
      <c r="G409" s="80">
        <f t="shared" si="216"/>
        <v>6.199682944266538E-3</v>
      </c>
      <c r="H409" s="81">
        <f>IF(DAY(A409)=H$11,VLOOKUP(A409,AF$120:AK$452,4),H408)</f>
        <v>44977</v>
      </c>
      <c r="I409" s="81">
        <f t="shared" si="217"/>
        <v>44977</v>
      </c>
      <c r="J409" s="55">
        <f t="shared" si="212"/>
        <v>31</v>
      </c>
      <c r="K409" s="55">
        <f t="shared" si="218"/>
        <v>1</v>
      </c>
      <c r="L409" s="79">
        <f t="shared" si="219"/>
        <v>1.0001993899999999</v>
      </c>
      <c r="M409" s="82">
        <v>1</v>
      </c>
      <c r="N409" s="82">
        <f t="shared" si="220"/>
        <v>1</v>
      </c>
      <c r="O409" s="79">
        <f t="shared" si="221"/>
        <v>1.0001993899999999</v>
      </c>
      <c r="P409" s="79">
        <f t="shared" si="222"/>
        <v>990.62778427000001</v>
      </c>
      <c r="Q409" s="83">
        <f t="shared" si="225"/>
        <v>0</v>
      </c>
      <c r="R409" s="85">
        <f t="shared" si="226"/>
        <v>0</v>
      </c>
      <c r="S409" s="79">
        <f t="shared" si="223"/>
        <v>0</v>
      </c>
      <c r="T409" s="85">
        <f t="shared" si="231"/>
        <v>9.5000000000000001E-2</v>
      </c>
      <c r="U409" s="82">
        <f t="shared" si="227"/>
        <v>1.000243993</v>
      </c>
      <c r="V409" s="79">
        <f t="shared" si="228"/>
        <v>0.24170623999999999</v>
      </c>
      <c r="W409" s="79">
        <f t="shared" si="229"/>
        <v>0</v>
      </c>
      <c r="X409" s="157" t="str">
        <f t="shared" si="232"/>
        <v>A+J=</v>
      </c>
      <c r="Y409" s="81">
        <f t="shared" si="233"/>
        <v>44977</v>
      </c>
      <c r="Z409" s="4"/>
      <c r="AA409" s="12"/>
      <c r="AE409" s="1"/>
      <c r="AF409" s="1"/>
      <c r="AG409" s="6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78">
        <f t="shared" si="230"/>
        <v>44948</v>
      </c>
      <c r="B410" s="79">
        <f t="shared" si="224"/>
        <v>991.30887411000003</v>
      </c>
      <c r="C410" s="79">
        <f t="shared" si="213"/>
        <v>990.43030238000006</v>
      </c>
      <c r="D410" s="77">
        <f t="shared" si="214"/>
        <v>6434.2</v>
      </c>
      <c r="E410" s="54">
        <f>IF(K410=1,VLOOKUP(A409,[1]Plan1!$JH$192:$JI$400,2),E409)</f>
        <v>6474.09</v>
      </c>
      <c r="F410" s="56">
        <f t="shared" si="215"/>
        <v>44916</v>
      </c>
      <c r="G410" s="80">
        <f t="shared" si="216"/>
        <v>6.199682944266538E-3</v>
      </c>
      <c r="H410" s="81">
        <f>IF(DAY(A410)=H$11,VLOOKUP(A410,AF$120:AK$452,4),H409)</f>
        <v>44977</v>
      </c>
      <c r="I410" s="81">
        <f t="shared" si="217"/>
        <v>44977</v>
      </c>
      <c r="J410" s="55">
        <f t="shared" si="212"/>
        <v>31</v>
      </c>
      <c r="K410" s="55">
        <f t="shared" si="218"/>
        <v>2</v>
      </c>
      <c r="L410" s="79">
        <f t="shared" si="219"/>
        <v>1.00039882</v>
      </c>
      <c r="M410" s="82">
        <v>1</v>
      </c>
      <c r="N410" s="82">
        <f t="shared" si="220"/>
        <v>1</v>
      </c>
      <c r="O410" s="79">
        <f t="shared" si="221"/>
        <v>1.00039882</v>
      </c>
      <c r="P410" s="79">
        <f t="shared" si="222"/>
        <v>990.82530579000002</v>
      </c>
      <c r="Q410" s="83">
        <f t="shared" si="225"/>
        <v>0</v>
      </c>
      <c r="R410" s="85">
        <f t="shared" si="226"/>
        <v>0</v>
      </c>
      <c r="S410" s="79">
        <f t="shared" si="223"/>
        <v>0</v>
      </c>
      <c r="T410" s="85">
        <f t="shared" si="231"/>
        <v>9.5000000000000001E-2</v>
      </c>
      <c r="U410" s="82">
        <f t="shared" si="227"/>
        <v>1.0004880460000001</v>
      </c>
      <c r="V410" s="79">
        <f t="shared" si="228"/>
        <v>0.48356832</v>
      </c>
      <c r="W410" s="79">
        <f t="shared" si="229"/>
        <v>0</v>
      </c>
      <c r="X410" s="157" t="str">
        <f t="shared" si="232"/>
        <v>A+J=</v>
      </c>
      <c r="Y410" s="81">
        <f t="shared" si="233"/>
        <v>44977</v>
      </c>
      <c r="Z410" s="4"/>
      <c r="AA410" s="12"/>
      <c r="AE410" s="1"/>
      <c r="AF410" s="1"/>
      <c r="AG410" s="6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78">
        <f t="shared" si="230"/>
        <v>44949</v>
      </c>
      <c r="B411" s="79">
        <f t="shared" si="224"/>
        <v>991.74845224000001</v>
      </c>
      <c r="C411" s="79">
        <f t="shared" si="213"/>
        <v>990.43030238000006</v>
      </c>
      <c r="D411" s="77">
        <f t="shared" si="214"/>
        <v>6434.2</v>
      </c>
      <c r="E411" s="54">
        <f>IF(K411=1,VLOOKUP(A410,[1]Plan1!$JH$192:$JI$400,2),E410)</f>
        <v>6474.09</v>
      </c>
      <c r="F411" s="56">
        <f t="shared" si="215"/>
        <v>44916</v>
      </c>
      <c r="G411" s="80">
        <f t="shared" si="216"/>
        <v>6.199682944266538E-3</v>
      </c>
      <c r="H411" s="81">
        <f>IF(DAY(A411)=H$11,VLOOKUP(A411,AF$120:AK$452,4),H410)</f>
        <v>44977</v>
      </c>
      <c r="I411" s="81">
        <f t="shared" si="217"/>
        <v>44977</v>
      </c>
      <c r="J411" s="55">
        <f t="shared" si="212"/>
        <v>31</v>
      </c>
      <c r="K411" s="55">
        <f t="shared" si="218"/>
        <v>3</v>
      </c>
      <c r="L411" s="79">
        <f t="shared" si="219"/>
        <v>1.0005982899999999</v>
      </c>
      <c r="M411" s="82">
        <v>1</v>
      </c>
      <c r="N411" s="82">
        <f t="shared" si="220"/>
        <v>1</v>
      </c>
      <c r="O411" s="79">
        <f t="shared" si="221"/>
        <v>1.0005982899999999</v>
      </c>
      <c r="P411" s="79">
        <f t="shared" si="222"/>
        <v>991.02286691999996</v>
      </c>
      <c r="Q411" s="83">
        <f t="shared" si="225"/>
        <v>0</v>
      </c>
      <c r="R411" s="85">
        <f t="shared" si="226"/>
        <v>0</v>
      </c>
      <c r="S411" s="79">
        <f t="shared" si="223"/>
        <v>0</v>
      </c>
      <c r="T411" s="85">
        <f t="shared" si="231"/>
        <v>9.5000000000000001E-2</v>
      </c>
      <c r="U411" s="82">
        <f t="shared" si="227"/>
        <v>1.0007321579999999</v>
      </c>
      <c r="V411" s="79">
        <f t="shared" si="228"/>
        <v>0.72558531999999998</v>
      </c>
      <c r="W411" s="79">
        <f t="shared" si="229"/>
        <v>0</v>
      </c>
      <c r="X411" s="157" t="str">
        <f t="shared" si="232"/>
        <v>A+J=</v>
      </c>
      <c r="Y411" s="81">
        <f t="shared" si="233"/>
        <v>44977</v>
      </c>
      <c r="Z411" s="4"/>
      <c r="AA411" s="12"/>
      <c r="AE411" s="1"/>
      <c r="AF411" s="1"/>
      <c r="AG411" s="6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78">
        <f t="shared" si="230"/>
        <v>44950</v>
      </c>
      <c r="B412" s="79">
        <f t="shared" si="224"/>
        <v>992.18822593999994</v>
      </c>
      <c r="C412" s="79">
        <f t="shared" si="213"/>
        <v>990.43030238000006</v>
      </c>
      <c r="D412" s="77">
        <f t="shared" si="214"/>
        <v>6434.2</v>
      </c>
      <c r="E412" s="54">
        <f>IF(K412=1,VLOOKUP(A411,[1]Plan1!$JH$192:$JI$400,2),E411)</f>
        <v>6474.09</v>
      </c>
      <c r="F412" s="56">
        <f t="shared" si="215"/>
        <v>44916</v>
      </c>
      <c r="G412" s="80">
        <f t="shared" si="216"/>
        <v>6.199682944266538E-3</v>
      </c>
      <c r="H412" s="81">
        <f>IF(DAY(A412)=H$11,VLOOKUP(A412,AF$120:AK$452,4),H411)</f>
        <v>44977</v>
      </c>
      <c r="I412" s="81">
        <f t="shared" si="217"/>
        <v>44977</v>
      </c>
      <c r="J412" s="55">
        <f t="shared" si="212"/>
        <v>31</v>
      </c>
      <c r="K412" s="55">
        <f t="shared" si="218"/>
        <v>4</v>
      </c>
      <c r="L412" s="79">
        <f t="shared" si="219"/>
        <v>1.0007978</v>
      </c>
      <c r="M412" s="82">
        <v>1</v>
      </c>
      <c r="N412" s="82">
        <f t="shared" si="220"/>
        <v>1</v>
      </c>
      <c r="O412" s="79">
        <f t="shared" si="221"/>
        <v>1.0007978</v>
      </c>
      <c r="P412" s="79">
        <f t="shared" si="222"/>
        <v>991.22046766999995</v>
      </c>
      <c r="Q412" s="83">
        <f t="shared" si="225"/>
        <v>0</v>
      </c>
      <c r="R412" s="85">
        <f t="shared" si="226"/>
        <v>0</v>
      </c>
      <c r="S412" s="79">
        <f t="shared" si="223"/>
        <v>0</v>
      </c>
      <c r="T412" s="85">
        <f t="shared" si="231"/>
        <v>9.5000000000000001E-2</v>
      </c>
      <c r="U412" s="82">
        <f t="shared" si="227"/>
        <v>1.0009763300000001</v>
      </c>
      <c r="V412" s="79">
        <f t="shared" si="228"/>
        <v>0.96775827000000003</v>
      </c>
      <c r="W412" s="79">
        <f t="shared" si="229"/>
        <v>0</v>
      </c>
      <c r="X412" s="157" t="str">
        <f t="shared" si="232"/>
        <v>A+J=</v>
      </c>
      <c r="Y412" s="81">
        <f t="shared" si="233"/>
        <v>44977</v>
      </c>
      <c r="Z412" s="4"/>
      <c r="AA412" s="12"/>
      <c r="AE412" s="1"/>
      <c r="AF412" s="1"/>
      <c r="AG412" s="6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78">
        <f t="shared" si="230"/>
        <v>44951</v>
      </c>
      <c r="B413" s="79">
        <f t="shared" si="224"/>
        <v>992.62819431000003</v>
      </c>
      <c r="C413" s="79">
        <f t="shared" si="213"/>
        <v>990.43030238000006</v>
      </c>
      <c r="D413" s="77">
        <f t="shared" si="214"/>
        <v>6434.2</v>
      </c>
      <c r="E413" s="54">
        <f>IF(K413=1,VLOOKUP(A412,[1]Plan1!$JH$192:$JI$400,2),E412)</f>
        <v>6474.09</v>
      </c>
      <c r="F413" s="56">
        <f t="shared" si="215"/>
        <v>44916</v>
      </c>
      <c r="G413" s="80">
        <f t="shared" si="216"/>
        <v>6.199682944266538E-3</v>
      </c>
      <c r="H413" s="81">
        <f>IF(DAY(A413)=H$11,VLOOKUP(A413,AF$120:AK$452,4),H412)</f>
        <v>44977</v>
      </c>
      <c r="I413" s="81">
        <f t="shared" si="217"/>
        <v>44977</v>
      </c>
      <c r="J413" s="55">
        <f t="shared" si="212"/>
        <v>31</v>
      </c>
      <c r="K413" s="55">
        <f t="shared" si="218"/>
        <v>5</v>
      </c>
      <c r="L413" s="79">
        <f t="shared" si="219"/>
        <v>1.00099735</v>
      </c>
      <c r="M413" s="82">
        <v>1</v>
      </c>
      <c r="N413" s="82">
        <f t="shared" si="220"/>
        <v>1</v>
      </c>
      <c r="O413" s="79">
        <f t="shared" si="221"/>
        <v>1.00099735</v>
      </c>
      <c r="P413" s="79">
        <f t="shared" si="222"/>
        <v>991.41810803999999</v>
      </c>
      <c r="Q413" s="83">
        <f t="shared" si="225"/>
        <v>0</v>
      </c>
      <c r="R413" s="85">
        <f t="shared" si="226"/>
        <v>0</v>
      </c>
      <c r="S413" s="79">
        <f t="shared" si="223"/>
        <v>0</v>
      </c>
      <c r="T413" s="85">
        <f t="shared" si="231"/>
        <v>9.5000000000000001E-2</v>
      </c>
      <c r="U413" s="82">
        <f t="shared" si="227"/>
        <v>1.001220561</v>
      </c>
      <c r="V413" s="79">
        <f t="shared" si="228"/>
        <v>1.2100862699999999</v>
      </c>
      <c r="W413" s="79">
        <f t="shared" si="229"/>
        <v>0</v>
      </c>
      <c r="X413" s="157" t="str">
        <f t="shared" si="232"/>
        <v>A+J=</v>
      </c>
      <c r="Y413" s="81">
        <f t="shared" si="233"/>
        <v>44977</v>
      </c>
      <c r="Z413" s="4"/>
      <c r="AA413" s="12"/>
      <c r="AE413" s="1"/>
      <c r="AF413" s="1"/>
      <c r="AG413" s="6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78">
        <f t="shared" si="230"/>
        <v>44952</v>
      </c>
      <c r="B414" s="79">
        <f t="shared" si="224"/>
        <v>993.06836830999998</v>
      </c>
      <c r="C414" s="79">
        <f t="shared" si="213"/>
        <v>990.43030238000006</v>
      </c>
      <c r="D414" s="77">
        <f t="shared" si="214"/>
        <v>6434.2</v>
      </c>
      <c r="E414" s="54">
        <f>IF(K414=1,VLOOKUP(A413,[1]Plan1!$JH$192:$JI$400,2),E413)</f>
        <v>6474.09</v>
      </c>
      <c r="F414" s="56">
        <f t="shared" si="215"/>
        <v>44916</v>
      </c>
      <c r="G414" s="80">
        <f t="shared" si="216"/>
        <v>6.199682944266538E-3</v>
      </c>
      <c r="H414" s="81">
        <f>IF(DAY(A414)=H$11,VLOOKUP(A414,AF$120:AK$452,4),H413)</f>
        <v>44977</v>
      </c>
      <c r="I414" s="81">
        <f t="shared" si="217"/>
        <v>44977</v>
      </c>
      <c r="J414" s="55">
        <f t="shared" si="212"/>
        <v>31</v>
      </c>
      <c r="K414" s="55">
        <f t="shared" si="218"/>
        <v>6</v>
      </c>
      <c r="L414" s="79">
        <f t="shared" si="219"/>
        <v>1.00119695</v>
      </c>
      <c r="M414" s="82">
        <v>1</v>
      </c>
      <c r="N414" s="82">
        <f t="shared" si="220"/>
        <v>1</v>
      </c>
      <c r="O414" s="79">
        <f t="shared" si="221"/>
        <v>1.00119695</v>
      </c>
      <c r="P414" s="79">
        <f t="shared" si="222"/>
        <v>991.61579792999999</v>
      </c>
      <c r="Q414" s="83">
        <f t="shared" si="225"/>
        <v>0</v>
      </c>
      <c r="R414" s="85">
        <f t="shared" si="226"/>
        <v>0</v>
      </c>
      <c r="S414" s="79">
        <f t="shared" si="223"/>
        <v>0</v>
      </c>
      <c r="T414" s="85">
        <f t="shared" si="231"/>
        <v>9.5000000000000001E-2</v>
      </c>
      <c r="U414" s="82">
        <f t="shared" si="227"/>
        <v>1.001464852</v>
      </c>
      <c r="V414" s="79">
        <f t="shared" si="228"/>
        <v>1.45257038</v>
      </c>
      <c r="W414" s="79">
        <f t="shared" si="229"/>
        <v>0</v>
      </c>
      <c r="X414" s="157" t="str">
        <f t="shared" si="232"/>
        <v>A+J=</v>
      </c>
      <c r="Y414" s="81">
        <f t="shared" si="233"/>
        <v>44977</v>
      </c>
      <c r="Z414" s="4"/>
      <c r="AA414" s="12"/>
      <c r="AE414" s="1"/>
      <c r="AF414" s="1"/>
      <c r="AG414" s="6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78">
        <f t="shared" si="230"/>
        <v>44953</v>
      </c>
      <c r="B415" s="79">
        <f t="shared" si="224"/>
        <v>993.50872717000004</v>
      </c>
      <c r="C415" s="79">
        <f t="shared" si="213"/>
        <v>990.43030238000006</v>
      </c>
      <c r="D415" s="77">
        <f t="shared" si="214"/>
        <v>6434.2</v>
      </c>
      <c r="E415" s="54">
        <f>IF(K415=1,VLOOKUP(A414,[1]Plan1!$JH$192:$JI$400,2),E414)</f>
        <v>6474.09</v>
      </c>
      <c r="F415" s="56">
        <f t="shared" si="215"/>
        <v>44916</v>
      </c>
      <c r="G415" s="80">
        <f t="shared" si="216"/>
        <v>6.199682944266538E-3</v>
      </c>
      <c r="H415" s="81">
        <f>IF(DAY(A415)=H$11,VLOOKUP(A415,AF$120:AK$452,4),H414)</f>
        <v>44977</v>
      </c>
      <c r="I415" s="81">
        <f t="shared" si="217"/>
        <v>44977</v>
      </c>
      <c r="J415" s="55">
        <f t="shared" si="212"/>
        <v>31</v>
      </c>
      <c r="K415" s="55">
        <f t="shared" si="218"/>
        <v>7</v>
      </c>
      <c r="L415" s="79">
        <f t="shared" si="219"/>
        <v>1.00139658</v>
      </c>
      <c r="M415" s="82">
        <v>1</v>
      </c>
      <c r="N415" s="82">
        <f t="shared" si="220"/>
        <v>1</v>
      </c>
      <c r="O415" s="79">
        <f t="shared" si="221"/>
        <v>1.00139658</v>
      </c>
      <c r="P415" s="79">
        <f t="shared" si="222"/>
        <v>991.81351753000001</v>
      </c>
      <c r="Q415" s="83">
        <f t="shared" si="225"/>
        <v>0</v>
      </c>
      <c r="R415" s="85">
        <f t="shared" si="226"/>
        <v>0</v>
      </c>
      <c r="S415" s="79">
        <f t="shared" si="223"/>
        <v>0</v>
      </c>
      <c r="T415" s="85">
        <f t="shared" si="231"/>
        <v>9.5000000000000001E-2</v>
      </c>
      <c r="U415" s="82">
        <f t="shared" si="227"/>
        <v>1.001709202</v>
      </c>
      <c r="V415" s="79">
        <f t="shared" si="228"/>
        <v>1.6952096400000001</v>
      </c>
      <c r="W415" s="79">
        <f t="shared" si="229"/>
        <v>0</v>
      </c>
      <c r="X415" s="157" t="str">
        <f t="shared" si="232"/>
        <v>A+J=</v>
      </c>
      <c r="Y415" s="81">
        <f t="shared" si="233"/>
        <v>44977</v>
      </c>
      <c r="Z415" s="4"/>
      <c r="AA415" s="12"/>
      <c r="AE415" s="1"/>
      <c r="AF415" s="1"/>
      <c r="AG415" s="6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78">
        <f t="shared" si="230"/>
        <v>44954</v>
      </c>
      <c r="B416" s="79">
        <f t="shared" si="224"/>
        <v>993.94928286999993</v>
      </c>
      <c r="C416" s="79">
        <f t="shared" si="213"/>
        <v>990.43030238000006</v>
      </c>
      <c r="D416" s="77">
        <f t="shared" si="214"/>
        <v>6434.2</v>
      </c>
      <c r="E416" s="54">
        <f>IF(K416=1,VLOOKUP(A415,[1]Plan1!$JH$192:$JI$400,2),E415)</f>
        <v>6474.09</v>
      </c>
      <c r="F416" s="56">
        <f t="shared" si="215"/>
        <v>44916</v>
      </c>
      <c r="G416" s="80">
        <f t="shared" si="216"/>
        <v>6.199682944266538E-3</v>
      </c>
      <c r="H416" s="81">
        <f>IF(DAY(A416)=H$11,VLOOKUP(A416,AF$120:AK$452,4),H415)</f>
        <v>44977</v>
      </c>
      <c r="I416" s="81">
        <f t="shared" si="217"/>
        <v>44977</v>
      </c>
      <c r="J416" s="55">
        <f t="shared" si="212"/>
        <v>31</v>
      </c>
      <c r="K416" s="55">
        <f t="shared" si="218"/>
        <v>8</v>
      </c>
      <c r="L416" s="79">
        <f t="shared" si="219"/>
        <v>1.00159625</v>
      </c>
      <c r="M416" s="82">
        <v>1</v>
      </c>
      <c r="N416" s="82">
        <f t="shared" si="220"/>
        <v>1</v>
      </c>
      <c r="O416" s="79">
        <f t="shared" si="221"/>
        <v>1.00159625</v>
      </c>
      <c r="P416" s="79">
        <f t="shared" si="222"/>
        <v>992.01127674999998</v>
      </c>
      <c r="Q416" s="83">
        <f t="shared" si="225"/>
        <v>0</v>
      </c>
      <c r="R416" s="85">
        <f t="shared" si="226"/>
        <v>0</v>
      </c>
      <c r="S416" s="79">
        <f t="shared" si="223"/>
        <v>0</v>
      </c>
      <c r="T416" s="85">
        <f t="shared" si="231"/>
        <v>9.5000000000000001E-2</v>
      </c>
      <c r="U416" s="82">
        <f t="shared" si="227"/>
        <v>1.001953613</v>
      </c>
      <c r="V416" s="79">
        <f t="shared" si="228"/>
        <v>1.9380061200000001</v>
      </c>
      <c r="W416" s="79">
        <f t="shared" si="229"/>
        <v>0</v>
      </c>
      <c r="X416" s="157" t="str">
        <f t="shared" si="232"/>
        <v>A+J=</v>
      </c>
      <c r="Y416" s="81">
        <f t="shared" si="233"/>
        <v>44977</v>
      </c>
      <c r="Z416" s="4"/>
      <c r="AA416" s="12"/>
      <c r="AE416" s="1"/>
      <c r="AF416" s="1"/>
      <c r="AG416" s="6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78">
        <f t="shared" si="230"/>
        <v>44955</v>
      </c>
      <c r="B417" s="79">
        <f t="shared" si="224"/>
        <v>994.39003247999995</v>
      </c>
      <c r="C417" s="79">
        <f t="shared" si="213"/>
        <v>990.43030238000006</v>
      </c>
      <c r="D417" s="77">
        <f t="shared" si="214"/>
        <v>6434.2</v>
      </c>
      <c r="E417" s="54">
        <f>IF(K417=1,VLOOKUP(A416,[1]Plan1!$JH$192:$JI$400,2),E416)</f>
        <v>6474.09</v>
      </c>
      <c r="F417" s="56">
        <f t="shared" si="215"/>
        <v>44916</v>
      </c>
      <c r="G417" s="80">
        <f t="shared" si="216"/>
        <v>6.199682944266538E-3</v>
      </c>
      <c r="H417" s="81">
        <f>IF(DAY(A417)=H$11,VLOOKUP(A417,AF$120:AK$452,4),H416)</f>
        <v>44977</v>
      </c>
      <c r="I417" s="81">
        <f t="shared" si="217"/>
        <v>44977</v>
      </c>
      <c r="J417" s="55">
        <f t="shared" si="212"/>
        <v>31</v>
      </c>
      <c r="K417" s="55">
        <f t="shared" si="218"/>
        <v>9</v>
      </c>
      <c r="L417" s="79">
        <f t="shared" si="219"/>
        <v>1.0017959599999999</v>
      </c>
      <c r="M417" s="82">
        <v>1</v>
      </c>
      <c r="N417" s="82">
        <f t="shared" si="220"/>
        <v>1</v>
      </c>
      <c r="O417" s="79">
        <f t="shared" si="221"/>
        <v>1.0017959599999999</v>
      </c>
      <c r="P417" s="79">
        <f t="shared" si="222"/>
        <v>992.20907557999999</v>
      </c>
      <c r="Q417" s="83">
        <f t="shared" si="225"/>
        <v>0</v>
      </c>
      <c r="R417" s="85">
        <f t="shared" si="226"/>
        <v>0</v>
      </c>
      <c r="S417" s="79">
        <f t="shared" si="223"/>
        <v>0</v>
      </c>
      <c r="T417" s="85">
        <f t="shared" si="231"/>
        <v>9.5000000000000001E-2</v>
      </c>
      <c r="U417" s="82">
        <f t="shared" si="227"/>
        <v>1.002198082</v>
      </c>
      <c r="V417" s="79">
        <f t="shared" si="228"/>
        <v>2.1809569</v>
      </c>
      <c r="W417" s="79">
        <f t="shared" si="229"/>
        <v>0</v>
      </c>
      <c r="X417" s="157" t="str">
        <f t="shared" si="232"/>
        <v>A+J=</v>
      </c>
      <c r="Y417" s="81">
        <f t="shared" si="233"/>
        <v>44977</v>
      </c>
      <c r="Z417" s="4"/>
      <c r="AA417" s="12"/>
      <c r="AE417" s="1"/>
      <c r="AF417" s="1"/>
      <c r="AG417" s="6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78">
        <f t="shared" si="230"/>
        <v>44956</v>
      </c>
      <c r="B418" s="79">
        <f t="shared" si="224"/>
        <v>994.83097906</v>
      </c>
      <c r="C418" s="79">
        <f t="shared" si="213"/>
        <v>990.43030238000006</v>
      </c>
      <c r="D418" s="77">
        <f t="shared" si="214"/>
        <v>6434.2</v>
      </c>
      <c r="E418" s="54">
        <f>IF(K418=1,VLOOKUP(A417,[1]Plan1!$JH$192:$JI$400,2),E417)</f>
        <v>6474.09</v>
      </c>
      <c r="F418" s="56">
        <f t="shared" si="215"/>
        <v>44916</v>
      </c>
      <c r="G418" s="80">
        <f t="shared" si="216"/>
        <v>6.199682944266538E-3</v>
      </c>
      <c r="H418" s="81">
        <f>IF(DAY(A418)=H$11,VLOOKUP(A418,AF$120:AK$452,4),H417)</f>
        <v>44977</v>
      </c>
      <c r="I418" s="81">
        <f t="shared" si="217"/>
        <v>44977</v>
      </c>
      <c r="J418" s="55">
        <f t="shared" si="212"/>
        <v>31</v>
      </c>
      <c r="K418" s="55">
        <f t="shared" si="218"/>
        <v>10</v>
      </c>
      <c r="L418" s="79">
        <f t="shared" si="219"/>
        <v>1.0019957100000001</v>
      </c>
      <c r="M418" s="82">
        <v>1</v>
      </c>
      <c r="N418" s="82">
        <f t="shared" si="220"/>
        <v>1</v>
      </c>
      <c r="O418" s="79">
        <f t="shared" si="221"/>
        <v>1.0019957100000001</v>
      </c>
      <c r="P418" s="79">
        <f t="shared" si="222"/>
        <v>992.40691403000005</v>
      </c>
      <c r="Q418" s="83">
        <f t="shared" si="225"/>
        <v>0</v>
      </c>
      <c r="R418" s="85">
        <f t="shared" si="226"/>
        <v>0</v>
      </c>
      <c r="S418" s="79">
        <f t="shared" si="223"/>
        <v>0</v>
      </c>
      <c r="T418" s="85">
        <f t="shared" si="231"/>
        <v>9.5000000000000001E-2</v>
      </c>
      <c r="U418" s="82">
        <f t="shared" si="227"/>
        <v>1.0024426120000001</v>
      </c>
      <c r="V418" s="79">
        <f t="shared" si="228"/>
        <v>2.42406503</v>
      </c>
      <c r="W418" s="79">
        <f t="shared" si="229"/>
        <v>0</v>
      </c>
      <c r="X418" s="157" t="str">
        <f t="shared" si="232"/>
        <v>A+J=</v>
      </c>
      <c r="Y418" s="81">
        <f t="shared" si="233"/>
        <v>44977</v>
      </c>
      <c r="Z418" s="4"/>
      <c r="AA418" s="12"/>
      <c r="AE418" s="1"/>
      <c r="AF418" s="1"/>
      <c r="AG418" s="6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78">
        <f t="shared" si="230"/>
        <v>44957</v>
      </c>
      <c r="B419" s="79">
        <f t="shared" si="224"/>
        <v>995.27212068000006</v>
      </c>
      <c r="C419" s="79">
        <f t="shared" si="213"/>
        <v>990.43030238000006</v>
      </c>
      <c r="D419" s="77">
        <f t="shared" si="214"/>
        <v>6434.2</v>
      </c>
      <c r="E419" s="54">
        <f>IF(K419=1,VLOOKUP(A418,[1]Plan1!$JH$192:$JI$400,2),E418)</f>
        <v>6474.09</v>
      </c>
      <c r="F419" s="56">
        <f t="shared" si="215"/>
        <v>44916</v>
      </c>
      <c r="G419" s="80">
        <f t="shared" si="216"/>
        <v>6.199682944266538E-3</v>
      </c>
      <c r="H419" s="81">
        <f>IF(DAY(A419)=H$11,VLOOKUP(A419,AF$120:AK$452,4),H418)</f>
        <v>44977</v>
      </c>
      <c r="I419" s="81">
        <f t="shared" si="217"/>
        <v>44977</v>
      </c>
      <c r="J419" s="55">
        <f t="shared" si="212"/>
        <v>31</v>
      </c>
      <c r="K419" s="55">
        <f t="shared" si="218"/>
        <v>11</v>
      </c>
      <c r="L419" s="79">
        <f t="shared" si="219"/>
        <v>1.0021955</v>
      </c>
      <c r="M419" s="82">
        <v>1</v>
      </c>
      <c r="N419" s="82">
        <f t="shared" si="220"/>
        <v>1</v>
      </c>
      <c r="O419" s="79">
        <f t="shared" si="221"/>
        <v>1.0021955</v>
      </c>
      <c r="P419" s="79">
        <f t="shared" si="222"/>
        <v>992.60479210000005</v>
      </c>
      <c r="Q419" s="83">
        <f t="shared" si="225"/>
        <v>0</v>
      </c>
      <c r="R419" s="85">
        <f t="shared" si="226"/>
        <v>0</v>
      </c>
      <c r="S419" s="79">
        <f t="shared" si="223"/>
        <v>0</v>
      </c>
      <c r="T419" s="85">
        <f t="shared" si="231"/>
        <v>9.5000000000000001E-2</v>
      </c>
      <c r="U419" s="82">
        <f t="shared" si="227"/>
        <v>1.0026872010000001</v>
      </c>
      <c r="V419" s="79">
        <f t="shared" si="228"/>
        <v>2.6673285799999999</v>
      </c>
      <c r="W419" s="79">
        <f t="shared" si="229"/>
        <v>0</v>
      </c>
      <c r="X419" s="157" t="str">
        <f t="shared" si="232"/>
        <v>A+J=</v>
      </c>
      <c r="Y419" s="81">
        <f t="shared" si="233"/>
        <v>44977</v>
      </c>
      <c r="Z419" s="4"/>
      <c r="AA419" s="12"/>
      <c r="AE419" s="1"/>
      <c r="AF419" s="1"/>
      <c r="AG419" s="6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78">
        <f t="shared" si="230"/>
        <v>44958</v>
      </c>
      <c r="B420" s="79">
        <f t="shared" si="224"/>
        <v>995.71345841000004</v>
      </c>
      <c r="C420" s="79">
        <f t="shared" si="213"/>
        <v>990.43030238000006</v>
      </c>
      <c r="D420" s="77">
        <f t="shared" si="214"/>
        <v>6434.2</v>
      </c>
      <c r="E420" s="54">
        <f>IF(K420=1,VLOOKUP(A419,[1]Plan1!$JH$192:$JI$400,2),E419)</f>
        <v>6474.09</v>
      </c>
      <c r="F420" s="56">
        <f t="shared" si="215"/>
        <v>44916</v>
      </c>
      <c r="G420" s="80">
        <f t="shared" si="216"/>
        <v>6.199682944266538E-3</v>
      </c>
      <c r="H420" s="81">
        <f>IF(DAY(A420)=H$11,VLOOKUP(A420,AF$120:AK$452,4),H419)</f>
        <v>44977</v>
      </c>
      <c r="I420" s="81">
        <f t="shared" si="217"/>
        <v>44977</v>
      </c>
      <c r="J420" s="55">
        <f t="shared" si="212"/>
        <v>31</v>
      </c>
      <c r="K420" s="55">
        <f t="shared" si="218"/>
        <v>12</v>
      </c>
      <c r="L420" s="79">
        <f t="shared" si="219"/>
        <v>1.0023953299999999</v>
      </c>
      <c r="M420" s="82">
        <v>1</v>
      </c>
      <c r="N420" s="82">
        <f t="shared" si="220"/>
        <v>1</v>
      </c>
      <c r="O420" s="79">
        <f t="shared" si="221"/>
        <v>1.0023953299999999</v>
      </c>
      <c r="P420" s="79">
        <f t="shared" si="222"/>
        <v>992.80270978999999</v>
      </c>
      <c r="Q420" s="83">
        <f t="shared" si="225"/>
        <v>0</v>
      </c>
      <c r="R420" s="85">
        <f t="shared" si="226"/>
        <v>0</v>
      </c>
      <c r="S420" s="79">
        <f t="shared" si="223"/>
        <v>0</v>
      </c>
      <c r="T420" s="85">
        <f t="shared" si="231"/>
        <v>9.5000000000000001E-2</v>
      </c>
      <c r="U420" s="82">
        <f t="shared" si="227"/>
        <v>1.00293185</v>
      </c>
      <c r="V420" s="79">
        <f t="shared" si="228"/>
        <v>2.9107486200000001</v>
      </c>
      <c r="W420" s="79">
        <f t="shared" si="229"/>
        <v>0</v>
      </c>
      <c r="X420" s="157" t="str">
        <f t="shared" si="232"/>
        <v>A+J=</v>
      </c>
      <c r="Y420" s="81">
        <f t="shared" si="233"/>
        <v>44977</v>
      </c>
      <c r="Z420" s="4"/>
      <c r="AA420" s="12"/>
      <c r="AE420" s="1"/>
      <c r="AF420" s="1"/>
      <c r="AG420" s="6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78">
        <f t="shared" si="230"/>
        <v>44959</v>
      </c>
      <c r="B421" s="79">
        <f t="shared" si="224"/>
        <v>996.15499131000001</v>
      </c>
      <c r="C421" s="79">
        <f t="shared" si="213"/>
        <v>990.43030238000006</v>
      </c>
      <c r="D421" s="77">
        <f t="shared" si="214"/>
        <v>6434.2</v>
      </c>
      <c r="E421" s="54">
        <f>IF(K421=1,VLOOKUP(A420,[1]Plan1!$JH$192:$JI$400,2),E420)</f>
        <v>6474.09</v>
      </c>
      <c r="F421" s="56">
        <f t="shared" si="215"/>
        <v>44916</v>
      </c>
      <c r="G421" s="80">
        <f t="shared" si="216"/>
        <v>6.199682944266538E-3</v>
      </c>
      <c r="H421" s="81">
        <f>IF(DAY(A421)=H$11,VLOOKUP(A421,AF$120:AK$452,4),H420)</f>
        <v>44977</v>
      </c>
      <c r="I421" s="81">
        <f t="shared" si="217"/>
        <v>44977</v>
      </c>
      <c r="J421" s="55">
        <f t="shared" si="212"/>
        <v>31</v>
      </c>
      <c r="K421" s="55">
        <f t="shared" si="218"/>
        <v>13</v>
      </c>
      <c r="L421" s="79">
        <f t="shared" si="219"/>
        <v>1.0025952</v>
      </c>
      <c r="M421" s="82">
        <v>1</v>
      </c>
      <c r="N421" s="82">
        <f t="shared" si="220"/>
        <v>1</v>
      </c>
      <c r="O421" s="79">
        <f t="shared" si="221"/>
        <v>1.0025952</v>
      </c>
      <c r="P421" s="79">
        <f t="shared" si="222"/>
        <v>993.00066709999999</v>
      </c>
      <c r="Q421" s="83">
        <f t="shared" si="225"/>
        <v>0</v>
      </c>
      <c r="R421" s="85">
        <f t="shared" si="226"/>
        <v>0</v>
      </c>
      <c r="S421" s="79">
        <f t="shared" si="223"/>
        <v>0</v>
      </c>
      <c r="T421" s="85">
        <f t="shared" si="231"/>
        <v>9.5000000000000001E-2</v>
      </c>
      <c r="U421" s="82">
        <f t="shared" si="227"/>
        <v>1.0031765580000001</v>
      </c>
      <c r="V421" s="79">
        <f t="shared" si="228"/>
        <v>3.15432421</v>
      </c>
      <c r="W421" s="79">
        <f t="shared" si="229"/>
        <v>0</v>
      </c>
      <c r="X421" s="157" t="str">
        <f t="shared" si="232"/>
        <v>A+J=</v>
      </c>
      <c r="Y421" s="81">
        <f t="shared" si="233"/>
        <v>44977</v>
      </c>
      <c r="Z421" s="4"/>
      <c r="AA421" s="12"/>
      <c r="AE421" s="1"/>
      <c r="AF421" s="1"/>
      <c r="AG421" s="6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78">
        <f t="shared" si="230"/>
        <v>44960</v>
      </c>
      <c r="B422" s="79">
        <f t="shared" si="224"/>
        <v>996.59672043</v>
      </c>
      <c r="C422" s="79">
        <f t="shared" si="213"/>
        <v>990.43030238000006</v>
      </c>
      <c r="D422" s="77">
        <f t="shared" si="214"/>
        <v>6434.2</v>
      </c>
      <c r="E422" s="54">
        <f>IF(K422=1,VLOOKUP(A421,[1]Plan1!$JH$192:$JI$400,2),E421)</f>
        <v>6474.09</v>
      </c>
      <c r="F422" s="56">
        <f t="shared" si="215"/>
        <v>44916</v>
      </c>
      <c r="G422" s="80">
        <f t="shared" si="216"/>
        <v>6.199682944266538E-3</v>
      </c>
      <c r="H422" s="81">
        <f>IF(DAY(A422)=H$11,VLOOKUP(A422,AF$120:AK$452,4),H421)</f>
        <v>44977</v>
      </c>
      <c r="I422" s="81">
        <f t="shared" si="217"/>
        <v>44977</v>
      </c>
      <c r="J422" s="55">
        <f t="shared" si="212"/>
        <v>31</v>
      </c>
      <c r="K422" s="55">
        <f t="shared" si="218"/>
        <v>14</v>
      </c>
      <c r="L422" s="79">
        <f t="shared" si="219"/>
        <v>1.0027951100000001</v>
      </c>
      <c r="M422" s="82">
        <v>1</v>
      </c>
      <c r="N422" s="82">
        <f t="shared" si="220"/>
        <v>1</v>
      </c>
      <c r="O422" s="79">
        <f t="shared" si="221"/>
        <v>1.0027951100000001</v>
      </c>
      <c r="P422" s="79">
        <f t="shared" si="222"/>
        <v>993.19866402000002</v>
      </c>
      <c r="Q422" s="83">
        <f t="shared" si="225"/>
        <v>0</v>
      </c>
      <c r="R422" s="85">
        <f t="shared" si="226"/>
        <v>0</v>
      </c>
      <c r="S422" s="79">
        <f t="shared" si="223"/>
        <v>0</v>
      </c>
      <c r="T422" s="85">
        <f t="shared" si="231"/>
        <v>9.5000000000000001E-2</v>
      </c>
      <c r="U422" s="82">
        <f t="shared" si="227"/>
        <v>1.003421326</v>
      </c>
      <c r="V422" s="79">
        <f t="shared" si="228"/>
        <v>3.3980564100000001</v>
      </c>
      <c r="W422" s="79">
        <f t="shared" si="229"/>
        <v>0</v>
      </c>
      <c r="X422" s="157" t="str">
        <f t="shared" si="232"/>
        <v>A+J=</v>
      </c>
      <c r="Y422" s="81">
        <f t="shared" si="233"/>
        <v>44977</v>
      </c>
      <c r="Z422" s="4"/>
      <c r="AA422" s="12"/>
      <c r="AE422" s="1"/>
      <c r="AF422" s="1"/>
      <c r="AG422" s="6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78">
        <f t="shared" si="230"/>
        <v>44961</v>
      </c>
      <c r="B423" s="79">
        <f t="shared" si="224"/>
        <v>997.03864583999996</v>
      </c>
      <c r="C423" s="79">
        <f t="shared" si="213"/>
        <v>990.43030238000006</v>
      </c>
      <c r="D423" s="77">
        <f t="shared" si="214"/>
        <v>6434.2</v>
      </c>
      <c r="E423" s="54">
        <f>IF(K423=1,VLOOKUP(A422,[1]Plan1!$JH$192:$JI$400,2),E422)</f>
        <v>6474.09</v>
      </c>
      <c r="F423" s="56">
        <f t="shared" si="215"/>
        <v>44916</v>
      </c>
      <c r="G423" s="80">
        <f t="shared" si="216"/>
        <v>6.199682944266538E-3</v>
      </c>
      <c r="H423" s="81">
        <f>IF(DAY(A423)=H$11,VLOOKUP(A423,AF$120:AK$452,4),H422)</f>
        <v>44977</v>
      </c>
      <c r="I423" s="81">
        <f t="shared" si="217"/>
        <v>44977</v>
      </c>
      <c r="J423" s="55">
        <f t="shared" si="212"/>
        <v>31</v>
      </c>
      <c r="K423" s="55">
        <f t="shared" si="218"/>
        <v>15</v>
      </c>
      <c r="L423" s="79">
        <f t="shared" si="219"/>
        <v>1.0029950599999999</v>
      </c>
      <c r="M423" s="82">
        <v>1</v>
      </c>
      <c r="N423" s="82">
        <f t="shared" si="220"/>
        <v>1</v>
      </c>
      <c r="O423" s="79">
        <f t="shared" si="221"/>
        <v>1.0029950599999999</v>
      </c>
      <c r="P423" s="79">
        <f t="shared" si="222"/>
        <v>993.39670056</v>
      </c>
      <c r="Q423" s="83">
        <f t="shared" si="225"/>
        <v>0</v>
      </c>
      <c r="R423" s="85">
        <f t="shared" si="226"/>
        <v>0</v>
      </c>
      <c r="S423" s="79">
        <f t="shared" si="223"/>
        <v>0</v>
      </c>
      <c r="T423" s="85">
        <f t="shared" si="231"/>
        <v>9.5000000000000001E-2</v>
      </c>
      <c r="U423" s="82">
        <f t="shared" si="227"/>
        <v>1.003666154</v>
      </c>
      <c r="V423" s="79">
        <f t="shared" si="228"/>
        <v>3.6419452799999998</v>
      </c>
      <c r="W423" s="79">
        <f t="shared" si="229"/>
        <v>0</v>
      </c>
      <c r="X423" s="157" t="str">
        <f t="shared" si="232"/>
        <v>A+J=</v>
      </c>
      <c r="Y423" s="81">
        <f t="shared" si="233"/>
        <v>44977</v>
      </c>
      <c r="Z423" s="4"/>
      <c r="AA423" s="12"/>
      <c r="AE423" s="1"/>
      <c r="AF423" s="1"/>
      <c r="AG423" s="6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78">
        <f t="shared" si="230"/>
        <v>44962</v>
      </c>
      <c r="B424" s="79">
        <f t="shared" si="224"/>
        <v>997.48076761000004</v>
      </c>
      <c r="C424" s="79">
        <f t="shared" si="213"/>
        <v>990.43030238000006</v>
      </c>
      <c r="D424" s="77">
        <f t="shared" si="214"/>
        <v>6434.2</v>
      </c>
      <c r="E424" s="54">
        <f>IF(K424=1,VLOOKUP(A423,[1]Plan1!$JH$192:$JI$400,2),E423)</f>
        <v>6474.09</v>
      </c>
      <c r="F424" s="56">
        <f t="shared" si="215"/>
        <v>44916</v>
      </c>
      <c r="G424" s="80">
        <f t="shared" si="216"/>
        <v>6.199682944266538E-3</v>
      </c>
      <c r="H424" s="81">
        <f>IF(DAY(A424)=H$11,VLOOKUP(A424,AF$120:AK$452,4),H423)</f>
        <v>44977</v>
      </c>
      <c r="I424" s="81">
        <f t="shared" si="217"/>
        <v>44977</v>
      </c>
      <c r="J424" s="55">
        <f t="shared" si="212"/>
        <v>31</v>
      </c>
      <c r="K424" s="55">
        <f t="shared" si="218"/>
        <v>16</v>
      </c>
      <c r="L424" s="79">
        <f t="shared" si="219"/>
        <v>1.00319505</v>
      </c>
      <c r="M424" s="82">
        <v>1</v>
      </c>
      <c r="N424" s="82">
        <f t="shared" si="220"/>
        <v>1</v>
      </c>
      <c r="O424" s="79">
        <f t="shared" si="221"/>
        <v>1.00319505</v>
      </c>
      <c r="P424" s="79">
        <f t="shared" si="222"/>
        <v>993.59477671000002</v>
      </c>
      <c r="Q424" s="83">
        <f t="shared" si="225"/>
        <v>0</v>
      </c>
      <c r="R424" s="85">
        <f t="shared" si="226"/>
        <v>0</v>
      </c>
      <c r="S424" s="79">
        <f t="shared" si="223"/>
        <v>0</v>
      </c>
      <c r="T424" s="85">
        <f t="shared" si="231"/>
        <v>9.5000000000000001E-2</v>
      </c>
      <c r="U424" s="82">
        <f t="shared" si="227"/>
        <v>1.0039110419999999</v>
      </c>
      <c r="V424" s="79">
        <f t="shared" si="228"/>
        <v>3.8859908999999999</v>
      </c>
      <c r="W424" s="79">
        <f t="shared" si="229"/>
        <v>0</v>
      </c>
      <c r="X424" s="157" t="str">
        <f t="shared" si="232"/>
        <v>A+J=</v>
      </c>
      <c r="Y424" s="81">
        <f t="shared" si="233"/>
        <v>44977</v>
      </c>
      <c r="Z424" s="4"/>
      <c r="AA424" s="12"/>
      <c r="AE424" s="1"/>
      <c r="AF424" s="1"/>
      <c r="AG424" s="6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78">
        <f t="shared" si="230"/>
        <v>44963</v>
      </c>
      <c r="B425" s="79">
        <f t="shared" si="224"/>
        <v>997.92308480999998</v>
      </c>
      <c r="C425" s="79">
        <f t="shared" si="213"/>
        <v>990.43030238000006</v>
      </c>
      <c r="D425" s="77">
        <f t="shared" si="214"/>
        <v>6434.2</v>
      </c>
      <c r="E425" s="54">
        <f>IF(K425=1,VLOOKUP(A424,[1]Plan1!$JH$192:$JI$400,2),E424)</f>
        <v>6474.09</v>
      </c>
      <c r="F425" s="56">
        <f t="shared" si="215"/>
        <v>44916</v>
      </c>
      <c r="G425" s="80">
        <f t="shared" si="216"/>
        <v>6.199682944266538E-3</v>
      </c>
      <c r="H425" s="81">
        <f>IF(DAY(A425)=H$11,VLOOKUP(A425,AF$120:AK$452,4),H424)</f>
        <v>44977</v>
      </c>
      <c r="I425" s="81">
        <f t="shared" si="217"/>
        <v>44977</v>
      </c>
      <c r="J425" s="55">
        <f t="shared" si="212"/>
        <v>31</v>
      </c>
      <c r="K425" s="55">
        <f t="shared" si="218"/>
        <v>17</v>
      </c>
      <c r="L425" s="79">
        <f t="shared" si="219"/>
        <v>1.00339508</v>
      </c>
      <c r="M425" s="82">
        <v>1</v>
      </c>
      <c r="N425" s="82">
        <f t="shared" si="220"/>
        <v>1</v>
      </c>
      <c r="O425" s="79">
        <f t="shared" si="221"/>
        <v>1.00339508</v>
      </c>
      <c r="P425" s="79">
        <f t="shared" si="222"/>
        <v>993.79289248999999</v>
      </c>
      <c r="Q425" s="83">
        <f t="shared" si="225"/>
        <v>0</v>
      </c>
      <c r="R425" s="85">
        <f t="shared" si="226"/>
        <v>0</v>
      </c>
      <c r="S425" s="79">
        <f t="shared" si="223"/>
        <v>0</v>
      </c>
      <c r="T425" s="85">
        <f t="shared" si="231"/>
        <v>9.5000000000000001E-2</v>
      </c>
      <c r="U425" s="82">
        <f t="shared" si="227"/>
        <v>1.004155989</v>
      </c>
      <c r="V425" s="79">
        <f t="shared" si="228"/>
        <v>4.1301923199999999</v>
      </c>
      <c r="W425" s="79">
        <f t="shared" si="229"/>
        <v>0</v>
      </c>
      <c r="X425" s="157" t="str">
        <f t="shared" si="232"/>
        <v>A+J=</v>
      </c>
      <c r="Y425" s="81">
        <f t="shared" si="233"/>
        <v>44977</v>
      </c>
      <c r="Z425" s="4"/>
      <c r="AA425" s="12"/>
      <c r="AE425" s="1"/>
      <c r="AF425" s="1"/>
      <c r="AG425" s="6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78">
        <f t="shared" si="230"/>
        <v>44964</v>
      </c>
      <c r="B426" s="79">
        <f t="shared" si="224"/>
        <v>998.36559850000003</v>
      </c>
      <c r="C426" s="79">
        <f t="shared" si="213"/>
        <v>990.43030238000006</v>
      </c>
      <c r="D426" s="77">
        <f t="shared" si="214"/>
        <v>6434.2</v>
      </c>
      <c r="E426" s="54">
        <f>IF(K426=1,VLOOKUP(A425,[1]Plan1!$JH$192:$JI$400,2),E425)</f>
        <v>6474.09</v>
      </c>
      <c r="F426" s="56">
        <f t="shared" si="215"/>
        <v>44916</v>
      </c>
      <c r="G426" s="80">
        <f t="shared" si="216"/>
        <v>6.199682944266538E-3</v>
      </c>
      <c r="H426" s="81">
        <f>IF(DAY(A426)=H$11,VLOOKUP(A426,AF$120:AK$452,4),H425)</f>
        <v>44977</v>
      </c>
      <c r="I426" s="81">
        <f t="shared" si="217"/>
        <v>44977</v>
      </c>
      <c r="J426" s="55">
        <f t="shared" si="212"/>
        <v>31</v>
      </c>
      <c r="K426" s="55">
        <f t="shared" si="218"/>
        <v>18</v>
      </c>
      <c r="L426" s="79">
        <f t="shared" si="219"/>
        <v>1.00359515</v>
      </c>
      <c r="M426" s="82">
        <v>1</v>
      </c>
      <c r="N426" s="82">
        <f t="shared" si="220"/>
        <v>1</v>
      </c>
      <c r="O426" s="79">
        <f t="shared" si="221"/>
        <v>1.00359515</v>
      </c>
      <c r="P426" s="79">
        <f t="shared" si="222"/>
        <v>993.99104788</v>
      </c>
      <c r="Q426" s="83">
        <f t="shared" si="225"/>
        <v>0</v>
      </c>
      <c r="R426" s="85">
        <f t="shared" si="226"/>
        <v>0</v>
      </c>
      <c r="S426" s="79">
        <f t="shared" si="223"/>
        <v>0</v>
      </c>
      <c r="T426" s="85">
        <f t="shared" si="231"/>
        <v>9.5000000000000001E-2</v>
      </c>
      <c r="U426" s="82">
        <f t="shared" si="227"/>
        <v>1.004400996</v>
      </c>
      <c r="V426" s="79">
        <f t="shared" si="228"/>
        <v>4.3745506199999999</v>
      </c>
      <c r="W426" s="79">
        <f t="shared" si="229"/>
        <v>0</v>
      </c>
      <c r="X426" s="157" t="str">
        <f t="shared" si="232"/>
        <v>A+J=</v>
      </c>
      <c r="Y426" s="81">
        <f t="shared" si="233"/>
        <v>44977</v>
      </c>
      <c r="Z426" s="4"/>
      <c r="AA426" s="12"/>
      <c r="AE426" s="1"/>
      <c r="AF426" s="1"/>
      <c r="AG426" s="6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78">
        <f t="shared" si="230"/>
        <v>44965</v>
      </c>
      <c r="B427" s="79">
        <f t="shared" si="224"/>
        <v>998.80829879000009</v>
      </c>
      <c r="C427" s="79">
        <f t="shared" si="213"/>
        <v>990.43030238000006</v>
      </c>
      <c r="D427" s="77">
        <f t="shared" si="214"/>
        <v>6434.2</v>
      </c>
      <c r="E427" s="54">
        <f>IF(K427=1,VLOOKUP(A426,[1]Plan1!$JH$192:$JI$400,2),E426)</f>
        <v>6474.09</v>
      </c>
      <c r="F427" s="56">
        <f t="shared" si="215"/>
        <v>44916</v>
      </c>
      <c r="G427" s="80">
        <f t="shared" si="216"/>
        <v>6.199682944266538E-3</v>
      </c>
      <c r="H427" s="81">
        <f>IF(DAY(A427)=H$11,VLOOKUP(A427,AF$120:AK$452,4),H426)</f>
        <v>44977</v>
      </c>
      <c r="I427" s="81">
        <f t="shared" si="217"/>
        <v>44977</v>
      </c>
      <c r="J427" s="55">
        <f t="shared" si="212"/>
        <v>31</v>
      </c>
      <c r="K427" s="55">
        <f t="shared" si="218"/>
        <v>19</v>
      </c>
      <c r="L427" s="79">
        <f t="shared" si="219"/>
        <v>1.00379525</v>
      </c>
      <c r="M427" s="82">
        <v>1</v>
      </c>
      <c r="N427" s="82">
        <f t="shared" si="220"/>
        <v>1</v>
      </c>
      <c r="O427" s="79">
        <f t="shared" si="221"/>
        <v>1.00379525</v>
      </c>
      <c r="P427" s="79">
        <f t="shared" si="222"/>
        <v>994.18923298000004</v>
      </c>
      <c r="Q427" s="83">
        <f t="shared" si="225"/>
        <v>0</v>
      </c>
      <c r="R427" s="85">
        <f t="shared" si="226"/>
        <v>0</v>
      </c>
      <c r="S427" s="79">
        <f t="shared" si="223"/>
        <v>0</v>
      </c>
      <c r="T427" s="85">
        <f t="shared" si="231"/>
        <v>9.5000000000000001E-2</v>
      </c>
      <c r="U427" s="82">
        <f t="shared" si="227"/>
        <v>1.004646063</v>
      </c>
      <c r="V427" s="79">
        <f t="shared" si="228"/>
        <v>4.6190658100000004</v>
      </c>
      <c r="W427" s="79">
        <f t="shared" si="229"/>
        <v>0</v>
      </c>
      <c r="X427" s="157" t="str">
        <f t="shared" si="232"/>
        <v>A+J=</v>
      </c>
      <c r="Y427" s="81">
        <f t="shared" si="233"/>
        <v>44977</v>
      </c>
      <c r="Z427" s="4"/>
      <c r="AA427" s="12"/>
      <c r="AE427" s="1"/>
      <c r="AF427" s="1"/>
      <c r="AG427" s="6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78">
        <f t="shared" si="230"/>
        <v>44966</v>
      </c>
      <c r="B428" s="79">
        <f t="shared" si="224"/>
        <v>999.25120564000008</v>
      </c>
      <c r="C428" s="79">
        <f t="shared" si="213"/>
        <v>990.43030238000006</v>
      </c>
      <c r="D428" s="77">
        <f t="shared" si="214"/>
        <v>6434.2</v>
      </c>
      <c r="E428" s="54">
        <f>IF(K428=1,VLOOKUP(A427,[1]Plan1!$JH$192:$JI$400,2),E427)</f>
        <v>6474.09</v>
      </c>
      <c r="F428" s="56">
        <f t="shared" si="215"/>
        <v>44916</v>
      </c>
      <c r="G428" s="80">
        <f t="shared" si="216"/>
        <v>6.199682944266538E-3</v>
      </c>
      <c r="H428" s="81">
        <f>IF(DAY(A428)=H$11,VLOOKUP(A428,AF$120:AK$452,4),H427)</f>
        <v>44977</v>
      </c>
      <c r="I428" s="81">
        <f t="shared" si="217"/>
        <v>44977</v>
      </c>
      <c r="J428" s="55">
        <f t="shared" ref="J428:J491" si="234">IF(A427=I427,VLOOKUP(A427,$AF$120:$AJ$300,5),J427)</f>
        <v>31</v>
      </c>
      <c r="K428" s="55">
        <f t="shared" si="218"/>
        <v>20</v>
      </c>
      <c r="L428" s="79">
        <f t="shared" si="219"/>
        <v>1.0039954</v>
      </c>
      <c r="M428" s="82">
        <v>1</v>
      </c>
      <c r="N428" s="82">
        <f t="shared" si="220"/>
        <v>1</v>
      </c>
      <c r="O428" s="79">
        <f t="shared" si="221"/>
        <v>1.0039954</v>
      </c>
      <c r="P428" s="79">
        <f t="shared" si="222"/>
        <v>994.38746761000004</v>
      </c>
      <c r="Q428" s="83">
        <f t="shared" si="225"/>
        <v>0</v>
      </c>
      <c r="R428" s="85">
        <f t="shared" si="226"/>
        <v>0</v>
      </c>
      <c r="S428" s="79">
        <f t="shared" si="223"/>
        <v>0</v>
      </c>
      <c r="T428" s="85">
        <f t="shared" si="231"/>
        <v>9.5000000000000001E-2</v>
      </c>
      <c r="U428" s="82">
        <f t="shared" si="227"/>
        <v>1.0048911899999999</v>
      </c>
      <c r="V428" s="79">
        <f t="shared" si="228"/>
        <v>4.8637380300000004</v>
      </c>
      <c r="W428" s="79">
        <f t="shared" si="229"/>
        <v>0</v>
      </c>
      <c r="X428" s="157" t="str">
        <f t="shared" si="232"/>
        <v>A+J=</v>
      </c>
      <c r="Y428" s="81">
        <f t="shared" si="233"/>
        <v>44977</v>
      </c>
      <c r="Z428" s="4"/>
      <c r="AA428" s="12"/>
      <c r="AE428" s="1"/>
      <c r="AF428" s="1"/>
      <c r="AG428" s="6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78">
        <f t="shared" si="230"/>
        <v>44967</v>
      </c>
      <c r="B429" s="79">
        <f t="shared" si="224"/>
        <v>999.69430818000001</v>
      </c>
      <c r="C429" s="79">
        <f t="shared" ref="C429:C492" si="235">IF(Q428&gt;0,(P428-S428),C428)</f>
        <v>990.43030238000006</v>
      </c>
      <c r="D429" s="77">
        <f t="shared" ref="D429:D492" si="236">IF(E429=E428,D428,E428)</f>
        <v>6434.2</v>
      </c>
      <c r="E429" s="54">
        <f>IF(K429=1,VLOOKUP(A428,[1]Plan1!$JH$192:$JI$400,2),E428)</f>
        <v>6474.09</v>
      </c>
      <c r="F429" s="56">
        <f t="shared" ref="F429:F492" si="237">IF(D429=D428,F428,EDATE(A429,-1))</f>
        <v>44916</v>
      </c>
      <c r="G429" s="80">
        <f t="shared" ref="G429:G492" si="238">(E429/D429)-1</f>
        <v>6.199682944266538E-3</v>
      </c>
      <c r="H429" s="81">
        <f>IF(DAY(A429)=H$11,VLOOKUP(A429,AF$120:AK$452,4),H428)</f>
        <v>44977</v>
      </c>
      <c r="I429" s="81">
        <f t="shared" ref="I429:I492" si="239">IF(A429&gt;I428,H429,I428)</f>
        <v>44977</v>
      </c>
      <c r="J429" s="55">
        <f t="shared" si="234"/>
        <v>31</v>
      </c>
      <c r="K429" s="55">
        <f t="shared" ref="K429:K492" si="240">IF(A428=I428,1,K428+1)</f>
        <v>21</v>
      </c>
      <c r="L429" s="79">
        <f t="shared" ref="L429:L492" si="241">TRUNC((E429/D429)^TRUNC((K429/J429),9),8)</f>
        <v>1.0041955899999999</v>
      </c>
      <c r="M429" s="82">
        <v>1</v>
      </c>
      <c r="N429" s="82">
        <f t="shared" ref="N429:N492" si="242">IF(I429&gt;I428,N428*M429,N428)</f>
        <v>1</v>
      </c>
      <c r="O429" s="79">
        <f t="shared" ref="O429:O492" si="243">TRUNC(TRUNC((L429*N429),15),8)</f>
        <v>1.0041955899999999</v>
      </c>
      <c r="P429" s="79">
        <f t="shared" ref="P429:P492" si="244">TRUNC(C429*O429,8)</f>
        <v>994.58574184999998</v>
      </c>
      <c r="Q429" s="83">
        <f t="shared" si="225"/>
        <v>0</v>
      </c>
      <c r="R429" s="85">
        <f t="shared" si="226"/>
        <v>0</v>
      </c>
      <c r="S429" s="79">
        <f t="shared" ref="S429:S492" si="245">IF(R429&gt;0,TRUNC(R429*P429,8),0)</f>
        <v>0</v>
      </c>
      <c r="T429" s="85">
        <f t="shared" si="231"/>
        <v>9.5000000000000001E-2</v>
      </c>
      <c r="U429" s="82">
        <f t="shared" si="227"/>
        <v>1.0051363760000001</v>
      </c>
      <c r="V429" s="79">
        <f t="shared" si="228"/>
        <v>5.1085663300000004</v>
      </c>
      <c r="W429" s="79">
        <f t="shared" si="229"/>
        <v>0</v>
      </c>
      <c r="X429" s="157" t="str">
        <f t="shared" si="232"/>
        <v>A+J=</v>
      </c>
      <c r="Y429" s="81">
        <f t="shared" si="233"/>
        <v>44977</v>
      </c>
      <c r="Z429" s="4"/>
      <c r="AA429" s="12"/>
      <c r="AE429" s="1"/>
      <c r="AF429" s="1"/>
      <c r="AG429" s="6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78">
        <f t="shared" si="230"/>
        <v>44968</v>
      </c>
      <c r="B430" s="79">
        <f t="shared" si="224"/>
        <v>1000.1376084599999</v>
      </c>
      <c r="C430" s="79">
        <f t="shared" si="235"/>
        <v>990.43030238000006</v>
      </c>
      <c r="D430" s="77">
        <f t="shared" si="236"/>
        <v>6434.2</v>
      </c>
      <c r="E430" s="54">
        <f>IF(K430=1,VLOOKUP(A429,[1]Plan1!$JH$192:$JI$400,2),E429)</f>
        <v>6474.09</v>
      </c>
      <c r="F430" s="56">
        <f t="shared" si="237"/>
        <v>44916</v>
      </c>
      <c r="G430" s="80">
        <f t="shared" si="238"/>
        <v>6.199682944266538E-3</v>
      </c>
      <c r="H430" s="81">
        <f>IF(DAY(A430)=H$11,VLOOKUP(A430,AF$120:AK$452,4),H429)</f>
        <v>44977</v>
      </c>
      <c r="I430" s="81">
        <f t="shared" si="239"/>
        <v>44977</v>
      </c>
      <c r="J430" s="55">
        <f t="shared" si="234"/>
        <v>31</v>
      </c>
      <c r="K430" s="55">
        <f t="shared" si="240"/>
        <v>22</v>
      </c>
      <c r="L430" s="79">
        <f t="shared" si="241"/>
        <v>1.0043958200000001</v>
      </c>
      <c r="M430" s="82">
        <v>1</v>
      </c>
      <c r="N430" s="82">
        <f t="shared" si="242"/>
        <v>1</v>
      </c>
      <c r="O430" s="79">
        <f t="shared" si="243"/>
        <v>1.0043958200000001</v>
      </c>
      <c r="P430" s="79">
        <f t="shared" si="244"/>
        <v>994.78405570999996</v>
      </c>
      <c r="Q430" s="83">
        <f t="shared" si="225"/>
        <v>0</v>
      </c>
      <c r="R430" s="85">
        <f t="shared" si="226"/>
        <v>0</v>
      </c>
      <c r="S430" s="79">
        <f t="shared" si="245"/>
        <v>0</v>
      </c>
      <c r="T430" s="85">
        <f t="shared" si="231"/>
        <v>9.5000000000000001E-2</v>
      </c>
      <c r="U430" s="82">
        <f t="shared" si="227"/>
        <v>1.0053816229999999</v>
      </c>
      <c r="V430" s="79">
        <f t="shared" si="228"/>
        <v>5.3535527500000004</v>
      </c>
      <c r="W430" s="79">
        <f t="shared" si="229"/>
        <v>0</v>
      </c>
      <c r="X430" s="157" t="str">
        <f t="shared" si="232"/>
        <v>A+J=</v>
      </c>
      <c r="Y430" s="81">
        <f t="shared" si="233"/>
        <v>44977</v>
      </c>
      <c r="Z430" s="4"/>
      <c r="AA430" s="12"/>
      <c r="AE430" s="1"/>
      <c r="AF430" s="1"/>
      <c r="AG430" s="6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78">
        <f t="shared" si="230"/>
        <v>44969</v>
      </c>
      <c r="B431" s="79">
        <f t="shared" si="224"/>
        <v>1000.58110455</v>
      </c>
      <c r="C431" s="79">
        <f t="shared" si="235"/>
        <v>990.43030238000006</v>
      </c>
      <c r="D431" s="77">
        <f t="shared" si="236"/>
        <v>6434.2</v>
      </c>
      <c r="E431" s="54">
        <f>IF(K431=1,VLOOKUP(A430,[1]Plan1!$JH$192:$JI$400,2),E430)</f>
        <v>6474.09</v>
      </c>
      <c r="F431" s="56">
        <f t="shared" si="237"/>
        <v>44916</v>
      </c>
      <c r="G431" s="80">
        <f t="shared" si="238"/>
        <v>6.199682944266538E-3</v>
      </c>
      <c r="H431" s="81">
        <f>IF(DAY(A431)=H$11,VLOOKUP(A431,AF$120:AK$452,4),H430)</f>
        <v>44977</v>
      </c>
      <c r="I431" s="81">
        <f t="shared" si="239"/>
        <v>44977</v>
      </c>
      <c r="J431" s="55">
        <f t="shared" si="234"/>
        <v>31</v>
      </c>
      <c r="K431" s="55">
        <f t="shared" si="240"/>
        <v>23</v>
      </c>
      <c r="L431" s="79">
        <f t="shared" si="241"/>
        <v>1.0045960899999999</v>
      </c>
      <c r="M431" s="82">
        <v>1</v>
      </c>
      <c r="N431" s="82">
        <f t="shared" si="242"/>
        <v>1</v>
      </c>
      <c r="O431" s="79">
        <f t="shared" si="243"/>
        <v>1.0045960899999999</v>
      </c>
      <c r="P431" s="79">
        <f t="shared" si="244"/>
        <v>994.98240917999999</v>
      </c>
      <c r="Q431" s="83">
        <f t="shared" si="225"/>
        <v>0</v>
      </c>
      <c r="R431" s="85">
        <f t="shared" si="226"/>
        <v>0</v>
      </c>
      <c r="S431" s="79">
        <f t="shared" si="245"/>
        <v>0</v>
      </c>
      <c r="T431" s="85">
        <f t="shared" si="231"/>
        <v>9.5000000000000001E-2</v>
      </c>
      <c r="U431" s="82">
        <f t="shared" si="227"/>
        <v>1.0056269289999999</v>
      </c>
      <c r="V431" s="79">
        <f t="shared" si="228"/>
        <v>5.5986953699999997</v>
      </c>
      <c r="W431" s="79">
        <f t="shared" si="229"/>
        <v>0</v>
      </c>
      <c r="X431" s="157" t="str">
        <f t="shared" si="232"/>
        <v>A+J=</v>
      </c>
      <c r="Y431" s="81">
        <f t="shared" si="233"/>
        <v>44977</v>
      </c>
      <c r="Z431" s="4"/>
      <c r="AA431" s="12"/>
      <c r="AE431" s="1"/>
      <c r="AF431" s="1"/>
      <c r="AG431" s="6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78">
        <f t="shared" si="230"/>
        <v>44970</v>
      </c>
      <c r="B432" s="79">
        <f t="shared" si="224"/>
        <v>1001.02479752</v>
      </c>
      <c r="C432" s="79">
        <f t="shared" si="235"/>
        <v>990.43030238000006</v>
      </c>
      <c r="D432" s="77">
        <f t="shared" si="236"/>
        <v>6434.2</v>
      </c>
      <c r="E432" s="54">
        <f>IF(K432=1,VLOOKUP(A431,[1]Plan1!$JH$192:$JI$400,2),E431)</f>
        <v>6474.09</v>
      </c>
      <c r="F432" s="56">
        <f t="shared" si="237"/>
        <v>44916</v>
      </c>
      <c r="G432" s="80">
        <f t="shared" si="238"/>
        <v>6.199682944266538E-3</v>
      </c>
      <c r="H432" s="81">
        <f>IF(DAY(A432)=H$11,VLOOKUP(A432,AF$120:AK$452,4),H431)</f>
        <v>44977</v>
      </c>
      <c r="I432" s="81">
        <f t="shared" si="239"/>
        <v>44977</v>
      </c>
      <c r="J432" s="55">
        <f t="shared" si="234"/>
        <v>31</v>
      </c>
      <c r="K432" s="55">
        <f t="shared" si="240"/>
        <v>24</v>
      </c>
      <c r="L432" s="79">
        <f t="shared" si="241"/>
        <v>1.0047964</v>
      </c>
      <c r="M432" s="82">
        <v>1</v>
      </c>
      <c r="N432" s="82">
        <f t="shared" si="242"/>
        <v>1</v>
      </c>
      <c r="O432" s="79">
        <f t="shared" si="243"/>
        <v>1.0047964</v>
      </c>
      <c r="P432" s="79">
        <f t="shared" si="244"/>
        <v>995.18080227999997</v>
      </c>
      <c r="Q432" s="83">
        <f t="shared" si="225"/>
        <v>0</v>
      </c>
      <c r="R432" s="85">
        <f t="shared" si="226"/>
        <v>0</v>
      </c>
      <c r="S432" s="79">
        <f t="shared" si="245"/>
        <v>0</v>
      </c>
      <c r="T432" s="85">
        <f t="shared" si="231"/>
        <v>9.5000000000000001E-2</v>
      </c>
      <c r="U432" s="82">
        <f t="shared" si="227"/>
        <v>1.0058722950000001</v>
      </c>
      <c r="V432" s="79">
        <f t="shared" si="228"/>
        <v>5.8439952399999999</v>
      </c>
      <c r="W432" s="79">
        <f t="shared" si="229"/>
        <v>0</v>
      </c>
      <c r="X432" s="157" t="str">
        <f t="shared" si="232"/>
        <v>A+J=</v>
      </c>
      <c r="Y432" s="81">
        <f t="shared" si="233"/>
        <v>44977</v>
      </c>
      <c r="Z432" s="4"/>
      <c r="AA432" s="12"/>
      <c r="AE432" s="1"/>
      <c r="AF432" s="1"/>
      <c r="AG432" s="6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78">
        <f t="shared" si="230"/>
        <v>44971</v>
      </c>
      <c r="B433" s="79">
        <f t="shared" si="224"/>
        <v>1001.4686874299999</v>
      </c>
      <c r="C433" s="79">
        <f t="shared" si="235"/>
        <v>990.43030238000006</v>
      </c>
      <c r="D433" s="77">
        <f t="shared" si="236"/>
        <v>6434.2</v>
      </c>
      <c r="E433" s="54">
        <f>IF(K433=1,VLOOKUP(A432,[1]Plan1!$JH$192:$JI$400,2),E432)</f>
        <v>6474.09</v>
      </c>
      <c r="F433" s="56">
        <f t="shared" si="237"/>
        <v>44916</v>
      </c>
      <c r="G433" s="80">
        <f t="shared" si="238"/>
        <v>6.199682944266538E-3</v>
      </c>
      <c r="H433" s="81">
        <f>IF(DAY(A433)=H$11,VLOOKUP(A433,AF$120:AK$452,4),H432)</f>
        <v>44977</v>
      </c>
      <c r="I433" s="81">
        <f t="shared" si="239"/>
        <v>44977</v>
      </c>
      <c r="J433" s="55">
        <f t="shared" si="234"/>
        <v>31</v>
      </c>
      <c r="K433" s="55">
        <f t="shared" si="240"/>
        <v>25</v>
      </c>
      <c r="L433" s="79">
        <f t="shared" si="241"/>
        <v>1.0049967500000001</v>
      </c>
      <c r="M433" s="82">
        <v>1</v>
      </c>
      <c r="N433" s="82">
        <f t="shared" si="242"/>
        <v>1</v>
      </c>
      <c r="O433" s="79">
        <f t="shared" si="243"/>
        <v>1.0049967500000001</v>
      </c>
      <c r="P433" s="79">
        <f t="shared" si="244"/>
        <v>995.37923498999999</v>
      </c>
      <c r="Q433" s="83">
        <f t="shared" si="225"/>
        <v>0</v>
      </c>
      <c r="R433" s="85">
        <f t="shared" si="226"/>
        <v>0</v>
      </c>
      <c r="S433" s="79">
        <f t="shared" si="245"/>
        <v>0</v>
      </c>
      <c r="T433" s="85">
        <f t="shared" si="231"/>
        <v>9.5000000000000001E-2</v>
      </c>
      <c r="U433" s="82">
        <f t="shared" si="227"/>
        <v>1.0061177210000001</v>
      </c>
      <c r="V433" s="79">
        <f t="shared" si="228"/>
        <v>6.0894524399999996</v>
      </c>
      <c r="W433" s="79">
        <f t="shared" si="229"/>
        <v>0</v>
      </c>
      <c r="X433" s="157" t="str">
        <f t="shared" si="232"/>
        <v>A+J=</v>
      </c>
      <c r="Y433" s="81">
        <f t="shared" si="233"/>
        <v>44977</v>
      </c>
      <c r="Z433" s="4"/>
      <c r="AA433" s="12"/>
      <c r="AE433" s="1"/>
      <c r="AF433" s="1"/>
      <c r="AG433" s="6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78">
        <f t="shared" si="230"/>
        <v>44972</v>
      </c>
      <c r="B434" s="79">
        <f t="shared" si="224"/>
        <v>1001.9127743499999</v>
      </c>
      <c r="C434" s="79">
        <f t="shared" si="235"/>
        <v>990.43030238000006</v>
      </c>
      <c r="D434" s="77">
        <f t="shared" si="236"/>
        <v>6434.2</v>
      </c>
      <c r="E434" s="54">
        <f>IF(K434=1,VLOOKUP(A433,[1]Plan1!$JH$192:$JI$400,2),E433)</f>
        <v>6474.09</v>
      </c>
      <c r="F434" s="56">
        <f t="shared" si="237"/>
        <v>44916</v>
      </c>
      <c r="G434" s="80">
        <f t="shared" si="238"/>
        <v>6.199682944266538E-3</v>
      </c>
      <c r="H434" s="81">
        <f>IF(DAY(A434)=H$11,VLOOKUP(A434,AF$120:AK$452,4),H433)</f>
        <v>44977</v>
      </c>
      <c r="I434" s="81">
        <f t="shared" si="239"/>
        <v>44977</v>
      </c>
      <c r="J434" s="55">
        <f t="shared" si="234"/>
        <v>31</v>
      </c>
      <c r="K434" s="55">
        <f t="shared" si="240"/>
        <v>26</v>
      </c>
      <c r="L434" s="79">
        <f t="shared" si="241"/>
        <v>1.0051971399999999</v>
      </c>
      <c r="M434" s="82">
        <v>1</v>
      </c>
      <c r="N434" s="82">
        <f t="shared" si="242"/>
        <v>1</v>
      </c>
      <c r="O434" s="79">
        <f t="shared" si="243"/>
        <v>1.0051971399999999</v>
      </c>
      <c r="P434" s="79">
        <f t="shared" si="244"/>
        <v>995.57770731999994</v>
      </c>
      <c r="Q434" s="83">
        <f t="shared" si="225"/>
        <v>0</v>
      </c>
      <c r="R434" s="85">
        <f t="shared" si="226"/>
        <v>0</v>
      </c>
      <c r="S434" s="79">
        <f t="shared" si="245"/>
        <v>0</v>
      </c>
      <c r="T434" s="85">
        <f t="shared" si="231"/>
        <v>9.5000000000000001E-2</v>
      </c>
      <c r="U434" s="82">
        <f t="shared" si="227"/>
        <v>1.0063632069999999</v>
      </c>
      <c r="V434" s="79">
        <f t="shared" si="228"/>
        <v>6.3350670300000003</v>
      </c>
      <c r="W434" s="79">
        <f t="shared" si="229"/>
        <v>0</v>
      </c>
      <c r="X434" s="157" t="str">
        <f t="shared" si="232"/>
        <v>A+J=</v>
      </c>
      <c r="Y434" s="81">
        <f t="shared" si="233"/>
        <v>44977</v>
      </c>
      <c r="Z434" s="4"/>
      <c r="AA434" s="12"/>
      <c r="AE434" s="1"/>
      <c r="AF434" s="1"/>
      <c r="AG434" s="6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78">
        <f t="shared" si="230"/>
        <v>44973</v>
      </c>
      <c r="B435" s="79">
        <f t="shared" si="224"/>
        <v>1002.35704737</v>
      </c>
      <c r="C435" s="79">
        <f t="shared" si="235"/>
        <v>990.43030238000006</v>
      </c>
      <c r="D435" s="77">
        <f t="shared" si="236"/>
        <v>6434.2</v>
      </c>
      <c r="E435" s="54">
        <f>IF(K435=1,VLOOKUP(A434,[1]Plan1!$JH$192:$JI$400,2),E434)</f>
        <v>6474.09</v>
      </c>
      <c r="F435" s="56">
        <f t="shared" si="237"/>
        <v>44916</v>
      </c>
      <c r="G435" s="80">
        <f t="shared" si="238"/>
        <v>6.199682944266538E-3</v>
      </c>
      <c r="H435" s="81">
        <f>IF(DAY(A435)=H$11,VLOOKUP(A435,AF$120:AK$452,4),H434)</f>
        <v>44977</v>
      </c>
      <c r="I435" s="81">
        <f t="shared" si="239"/>
        <v>44977</v>
      </c>
      <c r="J435" s="55">
        <f t="shared" si="234"/>
        <v>31</v>
      </c>
      <c r="K435" s="55">
        <f t="shared" si="240"/>
        <v>27</v>
      </c>
      <c r="L435" s="79">
        <f t="shared" si="241"/>
        <v>1.00539756</v>
      </c>
      <c r="M435" s="82">
        <v>1</v>
      </c>
      <c r="N435" s="82">
        <f t="shared" si="242"/>
        <v>1</v>
      </c>
      <c r="O435" s="79">
        <f t="shared" si="243"/>
        <v>1.00539756</v>
      </c>
      <c r="P435" s="79">
        <f t="shared" si="244"/>
        <v>995.77620936000005</v>
      </c>
      <c r="Q435" s="83">
        <f t="shared" si="225"/>
        <v>0</v>
      </c>
      <c r="R435" s="85">
        <f t="shared" si="226"/>
        <v>0</v>
      </c>
      <c r="S435" s="79">
        <f t="shared" si="245"/>
        <v>0</v>
      </c>
      <c r="T435" s="85">
        <f t="shared" si="231"/>
        <v>9.5000000000000001E-2</v>
      </c>
      <c r="U435" s="82">
        <f t="shared" si="227"/>
        <v>1.006608752</v>
      </c>
      <c r="V435" s="79">
        <f t="shared" si="228"/>
        <v>6.5808380099999999</v>
      </c>
      <c r="W435" s="79">
        <f t="shared" si="229"/>
        <v>0</v>
      </c>
      <c r="X435" s="157" t="str">
        <f t="shared" si="232"/>
        <v>A+J=</v>
      </c>
      <c r="Y435" s="81">
        <f t="shared" si="233"/>
        <v>44977</v>
      </c>
      <c r="Z435" s="4"/>
      <c r="AA435" s="12"/>
      <c r="AE435" s="1"/>
      <c r="AF435" s="1"/>
      <c r="AG435" s="6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78">
        <f t="shared" si="230"/>
        <v>44974</v>
      </c>
      <c r="B436" s="79">
        <f t="shared" si="224"/>
        <v>1002.80152849</v>
      </c>
      <c r="C436" s="79">
        <f t="shared" si="235"/>
        <v>990.43030238000006</v>
      </c>
      <c r="D436" s="77">
        <f t="shared" si="236"/>
        <v>6434.2</v>
      </c>
      <c r="E436" s="54">
        <f>IF(K436=1,VLOOKUP(A435,[1]Plan1!$JH$192:$JI$400,2),E435)</f>
        <v>6474.09</v>
      </c>
      <c r="F436" s="56">
        <f t="shared" si="237"/>
        <v>44916</v>
      </c>
      <c r="G436" s="80">
        <f t="shared" si="238"/>
        <v>6.199682944266538E-3</v>
      </c>
      <c r="H436" s="81">
        <f>IF(DAY(A436)=H$11,VLOOKUP(A436,AF$120:AK$452,4),H435)</f>
        <v>44977</v>
      </c>
      <c r="I436" s="81">
        <f t="shared" si="239"/>
        <v>44977</v>
      </c>
      <c r="J436" s="55">
        <f t="shared" si="234"/>
        <v>31</v>
      </c>
      <c r="K436" s="55">
        <f t="shared" si="240"/>
        <v>28</v>
      </c>
      <c r="L436" s="79">
        <f t="shared" si="241"/>
        <v>1.00559803</v>
      </c>
      <c r="M436" s="82">
        <v>1</v>
      </c>
      <c r="N436" s="82">
        <f t="shared" si="242"/>
        <v>1</v>
      </c>
      <c r="O436" s="79">
        <f t="shared" si="243"/>
        <v>1.00559803</v>
      </c>
      <c r="P436" s="79">
        <f t="shared" si="244"/>
        <v>995.97476091999999</v>
      </c>
      <c r="Q436" s="83">
        <f t="shared" si="225"/>
        <v>0</v>
      </c>
      <c r="R436" s="85">
        <f t="shared" si="226"/>
        <v>0</v>
      </c>
      <c r="S436" s="79">
        <f t="shared" si="245"/>
        <v>0</v>
      </c>
      <c r="T436" s="85">
        <f t="shared" si="231"/>
        <v>9.5000000000000001E-2</v>
      </c>
      <c r="U436" s="82">
        <f t="shared" si="227"/>
        <v>1.006854358</v>
      </c>
      <c r="V436" s="79">
        <f t="shared" si="228"/>
        <v>6.8267675700000003</v>
      </c>
      <c r="W436" s="79">
        <f t="shared" si="229"/>
        <v>0</v>
      </c>
      <c r="X436" s="157" t="str">
        <f t="shared" si="232"/>
        <v>A+J=</v>
      </c>
      <c r="Y436" s="81">
        <f t="shared" si="233"/>
        <v>44977</v>
      </c>
      <c r="Z436" s="4"/>
      <c r="AA436" s="12"/>
      <c r="AE436" s="1"/>
      <c r="AF436" s="1"/>
      <c r="AG436" s="6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78">
        <f t="shared" si="230"/>
        <v>44975</v>
      </c>
      <c r="B437" s="79">
        <f t="shared" si="224"/>
        <v>1003.24620581</v>
      </c>
      <c r="C437" s="79">
        <f t="shared" si="235"/>
        <v>990.43030238000006</v>
      </c>
      <c r="D437" s="77">
        <f t="shared" si="236"/>
        <v>6434.2</v>
      </c>
      <c r="E437" s="54">
        <f>IF(K437=1,VLOOKUP(A436,[1]Plan1!$JH$192:$JI$400,2),E436)</f>
        <v>6474.09</v>
      </c>
      <c r="F437" s="56">
        <f t="shared" si="237"/>
        <v>44916</v>
      </c>
      <c r="G437" s="80">
        <f t="shared" si="238"/>
        <v>6.199682944266538E-3</v>
      </c>
      <c r="H437" s="81">
        <f>IF(DAY(A437)=H$11,VLOOKUP(A437,AF$120:AK$452,4),H436)</f>
        <v>44977</v>
      </c>
      <c r="I437" s="81">
        <f t="shared" si="239"/>
        <v>44977</v>
      </c>
      <c r="J437" s="55">
        <f t="shared" si="234"/>
        <v>31</v>
      </c>
      <c r="K437" s="55">
        <f t="shared" si="240"/>
        <v>29</v>
      </c>
      <c r="L437" s="79">
        <f t="shared" si="241"/>
        <v>1.00579854</v>
      </c>
      <c r="M437" s="82">
        <v>1</v>
      </c>
      <c r="N437" s="82">
        <f t="shared" si="242"/>
        <v>1</v>
      </c>
      <c r="O437" s="79">
        <f t="shared" si="243"/>
        <v>1.00579854</v>
      </c>
      <c r="P437" s="79">
        <f t="shared" si="244"/>
        <v>996.17335209999999</v>
      </c>
      <c r="Q437" s="83">
        <f t="shared" si="225"/>
        <v>0</v>
      </c>
      <c r="R437" s="85">
        <f t="shared" si="226"/>
        <v>0</v>
      </c>
      <c r="S437" s="79">
        <f t="shared" si="245"/>
        <v>0</v>
      </c>
      <c r="T437" s="85">
        <f t="shared" si="231"/>
        <v>9.5000000000000001E-2</v>
      </c>
      <c r="U437" s="82">
        <f t="shared" si="227"/>
        <v>1.007100023</v>
      </c>
      <c r="V437" s="79">
        <f t="shared" si="228"/>
        <v>7.0728537100000004</v>
      </c>
      <c r="W437" s="79">
        <f t="shared" si="229"/>
        <v>0</v>
      </c>
      <c r="X437" s="157" t="str">
        <f t="shared" si="232"/>
        <v>A+J=</v>
      </c>
      <c r="Y437" s="81">
        <f t="shared" si="233"/>
        <v>44977</v>
      </c>
      <c r="Z437" s="4"/>
      <c r="AA437" s="12"/>
      <c r="AE437" s="1"/>
      <c r="AF437" s="1"/>
      <c r="AG437" s="6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78">
        <f t="shared" si="230"/>
        <v>44976</v>
      </c>
      <c r="B438" s="79">
        <f t="shared" si="224"/>
        <v>1003.69108139</v>
      </c>
      <c r="C438" s="79">
        <f t="shared" si="235"/>
        <v>990.43030238000006</v>
      </c>
      <c r="D438" s="77">
        <f t="shared" si="236"/>
        <v>6434.2</v>
      </c>
      <c r="E438" s="54">
        <f>IF(K438=1,VLOOKUP(A437,[1]Plan1!$JH$192:$JI$400,2),E437)</f>
        <v>6474.09</v>
      </c>
      <c r="F438" s="56">
        <f t="shared" si="237"/>
        <v>44916</v>
      </c>
      <c r="G438" s="80">
        <f t="shared" si="238"/>
        <v>6.199682944266538E-3</v>
      </c>
      <c r="H438" s="81">
        <f>IF(DAY(A438)=H$11,VLOOKUP(A438,AF$120:AK$452,4),H437)</f>
        <v>44977</v>
      </c>
      <c r="I438" s="81">
        <f t="shared" si="239"/>
        <v>44977</v>
      </c>
      <c r="J438" s="55">
        <f t="shared" si="234"/>
        <v>31</v>
      </c>
      <c r="K438" s="55">
        <f t="shared" si="240"/>
        <v>30</v>
      </c>
      <c r="L438" s="79">
        <f t="shared" si="241"/>
        <v>1.00599909</v>
      </c>
      <c r="M438" s="82">
        <v>1</v>
      </c>
      <c r="N438" s="82">
        <f t="shared" si="242"/>
        <v>1</v>
      </c>
      <c r="O438" s="79">
        <f t="shared" si="243"/>
        <v>1.00599909</v>
      </c>
      <c r="P438" s="79">
        <f t="shared" si="244"/>
        <v>996.37198290000003</v>
      </c>
      <c r="Q438" s="83">
        <f t="shared" si="225"/>
        <v>0</v>
      </c>
      <c r="R438" s="85">
        <f t="shared" si="226"/>
        <v>0</v>
      </c>
      <c r="S438" s="79">
        <f t="shared" si="245"/>
        <v>0</v>
      </c>
      <c r="T438" s="85">
        <f t="shared" si="231"/>
        <v>9.5000000000000001E-2</v>
      </c>
      <c r="U438" s="82">
        <f t="shared" si="227"/>
        <v>1.007345749</v>
      </c>
      <c r="V438" s="79">
        <f t="shared" si="228"/>
        <v>7.31909849</v>
      </c>
      <c r="W438" s="79">
        <f t="shared" si="229"/>
        <v>0</v>
      </c>
      <c r="X438" s="157" t="str">
        <f t="shared" si="232"/>
        <v>A+J=</v>
      </c>
      <c r="Y438" s="81">
        <f t="shared" si="233"/>
        <v>44977</v>
      </c>
      <c r="Z438" s="4"/>
      <c r="AA438" s="12"/>
      <c r="AE438" s="1"/>
      <c r="AF438" s="1"/>
      <c r="AG438" s="6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78">
        <f t="shared" si="230"/>
        <v>44977</v>
      </c>
      <c r="B439" s="79">
        <f t="shared" si="224"/>
        <v>1004.1361533</v>
      </c>
      <c r="C439" s="79">
        <f t="shared" si="235"/>
        <v>990.43030238000006</v>
      </c>
      <c r="D439" s="77">
        <f t="shared" si="236"/>
        <v>6434.2</v>
      </c>
      <c r="E439" s="54">
        <f>IF(K439=1,VLOOKUP(A438,[1]Plan1!$JH$192:$JI$400,2),E438)</f>
        <v>6474.09</v>
      </c>
      <c r="F439" s="56">
        <f t="shared" si="237"/>
        <v>44916</v>
      </c>
      <c r="G439" s="80">
        <f t="shared" si="238"/>
        <v>6.199682944266538E-3</v>
      </c>
      <c r="H439" s="81">
        <f>IF(DAY(A439)=H$11,VLOOKUP(A439,AF$120:AK$452,4),H438)</f>
        <v>45005</v>
      </c>
      <c r="I439" s="81">
        <f t="shared" si="239"/>
        <v>44977</v>
      </c>
      <c r="J439" s="55">
        <f t="shared" si="234"/>
        <v>31</v>
      </c>
      <c r="K439" s="55">
        <f t="shared" si="240"/>
        <v>31</v>
      </c>
      <c r="L439" s="79">
        <f t="shared" si="241"/>
        <v>1.0061996799999999</v>
      </c>
      <c r="M439" s="82">
        <v>1</v>
      </c>
      <c r="N439" s="82">
        <f t="shared" si="242"/>
        <v>1</v>
      </c>
      <c r="O439" s="79">
        <f t="shared" si="243"/>
        <v>1.0061996799999999</v>
      </c>
      <c r="P439" s="79">
        <f t="shared" si="244"/>
        <v>996.57065331000001</v>
      </c>
      <c r="Q439" s="83">
        <f t="shared" si="225"/>
        <v>14</v>
      </c>
      <c r="R439" s="85">
        <f t="shared" si="226"/>
        <v>5.6499999999999996E-3</v>
      </c>
      <c r="S439" s="79">
        <f t="shared" si="245"/>
        <v>5.6306241899999998</v>
      </c>
      <c r="T439" s="85">
        <f t="shared" si="231"/>
        <v>9.5000000000000001E-2</v>
      </c>
      <c r="U439" s="82">
        <f t="shared" si="227"/>
        <v>1.0075915339999999</v>
      </c>
      <c r="V439" s="79">
        <f t="shared" si="228"/>
        <v>7.5654999900000002</v>
      </c>
      <c r="W439" s="79">
        <f t="shared" si="229"/>
        <v>13.19612418</v>
      </c>
      <c r="X439" s="157" t="str">
        <f t="shared" si="232"/>
        <v>A+J=</v>
      </c>
      <c r="Y439" s="81">
        <f t="shared" si="233"/>
        <v>44977</v>
      </c>
      <c r="Z439" s="4"/>
      <c r="AA439" s="12"/>
      <c r="AE439" s="1"/>
      <c r="AF439" s="1"/>
      <c r="AG439" s="6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78">
        <f t="shared" si="230"/>
        <v>44978</v>
      </c>
      <c r="B440" s="79">
        <f t="shared" si="224"/>
        <v>991.39484084999992</v>
      </c>
      <c r="C440" s="79">
        <f t="shared" si="235"/>
        <v>990.94002911999996</v>
      </c>
      <c r="D440" s="77">
        <f t="shared" si="236"/>
        <v>6474.09</v>
      </c>
      <c r="E440" s="54">
        <f>IF(K440=1,VLOOKUP(A439,[1]Plan1!$JH$192:$JI$400,2),E439)</f>
        <v>6508.4</v>
      </c>
      <c r="F440" s="56">
        <f t="shared" si="237"/>
        <v>44947</v>
      </c>
      <c r="G440" s="80">
        <f t="shared" si="238"/>
        <v>5.2995865055938118E-3</v>
      </c>
      <c r="H440" s="81">
        <f>IF(DAY(A440)=H$11,VLOOKUP(A440,AF$120:AK$452,4),H439)</f>
        <v>45005</v>
      </c>
      <c r="I440" s="81">
        <f t="shared" si="239"/>
        <v>45005</v>
      </c>
      <c r="J440" s="55">
        <f t="shared" si="234"/>
        <v>28</v>
      </c>
      <c r="K440" s="55">
        <f t="shared" si="240"/>
        <v>1</v>
      </c>
      <c r="L440" s="79">
        <f t="shared" si="241"/>
        <v>1.00018878</v>
      </c>
      <c r="M440" s="82">
        <v>1</v>
      </c>
      <c r="N440" s="82">
        <f t="shared" si="242"/>
        <v>1</v>
      </c>
      <c r="O440" s="79">
        <f t="shared" si="243"/>
        <v>1.00018878</v>
      </c>
      <c r="P440" s="79">
        <f t="shared" si="244"/>
        <v>991.12709876999998</v>
      </c>
      <c r="Q440" s="83">
        <f t="shared" si="225"/>
        <v>0</v>
      </c>
      <c r="R440" s="85">
        <f t="shared" si="226"/>
        <v>0</v>
      </c>
      <c r="S440" s="79">
        <f t="shared" si="245"/>
        <v>0</v>
      </c>
      <c r="T440" s="85">
        <f t="shared" si="231"/>
        <v>9.5000000000000001E-2</v>
      </c>
      <c r="U440" s="82">
        <f t="shared" si="227"/>
        <v>1.0002701389999999</v>
      </c>
      <c r="V440" s="79">
        <f t="shared" si="228"/>
        <v>0.26774207999999999</v>
      </c>
      <c r="W440" s="79">
        <f t="shared" si="229"/>
        <v>0</v>
      </c>
      <c r="X440" s="157" t="str">
        <f t="shared" si="232"/>
        <v>A+J=</v>
      </c>
      <c r="Y440" s="81">
        <f t="shared" si="233"/>
        <v>45005</v>
      </c>
      <c r="Z440" s="4"/>
      <c r="AA440" s="12"/>
      <c r="AE440" s="1"/>
      <c r="AF440" s="1"/>
      <c r="AG440" s="6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78">
        <f t="shared" si="230"/>
        <v>44979</v>
      </c>
      <c r="B441" s="79">
        <f t="shared" si="224"/>
        <v>991.84987460999992</v>
      </c>
      <c r="C441" s="79">
        <f t="shared" si="235"/>
        <v>990.94002911999996</v>
      </c>
      <c r="D441" s="77">
        <f t="shared" si="236"/>
        <v>6474.09</v>
      </c>
      <c r="E441" s="54">
        <f>IF(K441=1,VLOOKUP(A440,[1]Plan1!$JH$192:$JI$400,2),E440)</f>
        <v>6508.4</v>
      </c>
      <c r="F441" s="56">
        <f t="shared" si="237"/>
        <v>44947</v>
      </c>
      <c r="G441" s="80">
        <f t="shared" si="238"/>
        <v>5.2995865055938118E-3</v>
      </c>
      <c r="H441" s="81">
        <f>IF(DAY(A441)=H$11,VLOOKUP(A441,AF$120:AK$452,4),H440)</f>
        <v>45005</v>
      </c>
      <c r="I441" s="81">
        <f t="shared" si="239"/>
        <v>45005</v>
      </c>
      <c r="J441" s="55">
        <f t="shared" si="234"/>
        <v>28</v>
      </c>
      <c r="K441" s="55">
        <f t="shared" si="240"/>
        <v>2</v>
      </c>
      <c r="L441" s="79">
        <f t="shared" si="241"/>
        <v>1.0003776099999999</v>
      </c>
      <c r="M441" s="82">
        <v>1</v>
      </c>
      <c r="N441" s="82">
        <f t="shared" si="242"/>
        <v>1</v>
      </c>
      <c r="O441" s="79">
        <f t="shared" si="243"/>
        <v>1.0003776099999999</v>
      </c>
      <c r="P441" s="79">
        <f t="shared" si="244"/>
        <v>991.31421797999997</v>
      </c>
      <c r="Q441" s="83">
        <f t="shared" si="225"/>
        <v>0</v>
      </c>
      <c r="R441" s="85">
        <f t="shared" si="226"/>
        <v>0</v>
      </c>
      <c r="S441" s="79">
        <f t="shared" si="245"/>
        <v>0</v>
      </c>
      <c r="T441" s="85">
        <f t="shared" si="231"/>
        <v>9.5000000000000001E-2</v>
      </c>
      <c r="U441" s="82">
        <f t="shared" si="227"/>
        <v>1.0005403500000001</v>
      </c>
      <c r="V441" s="79">
        <f t="shared" si="228"/>
        <v>0.53565662999999997</v>
      </c>
      <c r="W441" s="79">
        <f t="shared" si="229"/>
        <v>0</v>
      </c>
      <c r="X441" s="157" t="str">
        <f t="shared" si="232"/>
        <v>A+J=</v>
      </c>
      <c r="Y441" s="81">
        <f t="shared" si="233"/>
        <v>45005</v>
      </c>
      <c r="Z441" s="4"/>
      <c r="AA441" s="12"/>
      <c r="AD441" s="1"/>
      <c r="AE441" s="1"/>
      <c r="AF441" s="1"/>
      <c r="AG441" s="6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78">
        <f t="shared" si="230"/>
        <v>44980</v>
      </c>
      <c r="B442" s="79">
        <f t="shared" si="224"/>
        <v>992.30511262000005</v>
      </c>
      <c r="C442" s="79">
        <f t="shared" si="235"/>
        <v>990.94002911999996</v>
      </c>
      <c r="D442" s="77">
        <f t="shared" si="236"/>
        <v>6474.09</v>
      </c>
      <c r="E442" s="54">
        <f>IF(K442=1,VLOOKUP(A441,[1]Plan1!$JH$192:$JI$400,2),E441)</f>
        <v>6508.4</v>
      </c>
      <c r="F442" s="56">
        <f t="shared" si="237"/>
        <v>44947</v>
      </c>
      <c r="G442" s="80">
        <f t="shared" si="238"/>
        <v>5.2995865055938118E-3</v>
      </c>
      <c r="H442" s="81">
        <f>IF(DAY(A442)=H$11,VLOOKUP(A442,AF$120:AK$452,4),H441)</f>
        <v>45005</v>
      </c>
      <c r="I442" s="81">
        <f t="shared" si="239"/>
        <v>45005</v>
      </c>
      <c r="J442" s="55">
        <f t="shared" si="234"/>
        <v>28</v>
      </c>
      <c r="K442" s="55">
        <f t="shared" si="240"/>
        <v>3</v>
      </c>
      <c r="L442" s="79">
        <f t="shared" si="241"/>
        <v>1.0005664700000001</v>
      </c>
      <c r="M442" s="82">
        <v>1</v>
      </c>
      <c r="N442" s="82">
        <f t="shared" si="242"/>
        <v>1</v>
      </c>
      <c r="O442" s="79">
        <f t="shared" si="243"/>
        <v>1.0005664700000001</v>
      </c>
      <c r="P442" s="79">
        <f t="shared" si="244"/>
        <v>991.50136691</v>
      </c>
      <c r="Q442" s="83">
        <f t="shared" si="225"/>
        <v>0</v>
      </c>
      <c r="R442" s="85">
        <f t="shared" si="226"/>
        <v>0</v>
      </c>
      <c r="S442" s="79">
        <f t="shared" si="245"/>
        <v>0</v>
      </c>
      <c r="T442" s="85">
        <f t="shared" si="231"/>
        <v>9.5000000000000001E-2</v>
      </c>
      <c r="U442" s="82">
        <f t="shared" si="227"/>
        <v>1.0008106349999999</v>
      </c>
      <c r="V442" s="79">
        <f t="shared" si="228"/>
        <v>0.80374570999999995</v>
      </c>
      <c r="W442" s="79">
        <f t="shared" si="229"/>
        <v>0</v>
      </c>
      <c r="X442" s="157" t="str">
        <f t="shared" si="232"/>
        <v>A+J=</v>
      </c>
      <c r="Y442" s="81">
        <f t="shared" si="233"/>
        <v>45005</v>
      </c>
      <c r="Z442" s="4"/>
      <c r="AA442" s="12"/>
      <c r="AD442" s="3"/>
      <c r="AE442" s="3"/>
      <c r="AF442" s="3"/>
      <c r="AG442" s="22"/>
      <c r="AH442" s="3"/>
      <c r="AI442" s="3"/>
      <c r="AJ442" s="3"/>
      <c r="AK442" s="3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78">
        <f t="shared" si="230"/>
        <v>44981</v>
      </c>
      <c r="B443" s="79">
        <f t="shared" si="224"/>
        <v>992.76055395000003</v>
      </c>
      <c r="C443" s="79">
        <f t="shared" si="235"/>
        <v>990.94002911999996</v>
      </c>
      <c r="D443" s="77">
        <f t="shared" si="236"/>
        <v>6474.09</v>
      </c>
      <c r="E443" s="54">
        <f>IF(K443=1,VLOOKUP(A442,[1]Plan1!$JH$192:$JI$400,2),E442)</f>
        <v>6508.4</v>
      </c>
      <c r="F443" s="56">
        <f t="shared" si="237"/>
        <v>44947</v>
      </c>
      <c r="G443" s="80">
        <f t="shared" si="238"/>
        <v>5.2995865055938118E-3</v>
      </c>
      <c r="H443" s="81">
        <f>IF(DAY(A443)=H$11,VLOOKUP(A443,AF$120:AK$452,4),H442)</f>
        <v>45005</v>
      </c>
      <c r="I443" s="81">
        <f t="shared" si="239"/>
        <v>45005</v>
      </c>
      <c r="J443" s="55">
        <f t="shared" si="234"/>
        <v>28</v>
      </c>
      <c r="K443" s="55">
        <f t="shared" si="240"/>
        <v>4</v>
      </c>
      <c r="L443" s="79">
        <f t="shared" si="241"/>
        <v>1.0007553600000001</v>
      </c>
      <c r="M443" s="82">
        <v>1</v>
      </c>
      <c r="N443" s="82">
        <f t="shared" si="242"/>
        <v>1</v>
      </c>
      <c r="O443" s="79">
        <f t="shared" si="243"/>
        <v>1.0007553600000001</v>
      </c>
      <c r="P443" s="79">
        <f t="shared" si="244"/>
        <v>991.68854557999998</v>
      </c>
      <c r="Q443" s="83">
        <f t="shared" si="225"/>
        <v>0</v>
      </c>
      <c r="R443" s="85">
        <f t="shared" si="226"/>
        <v>0</v>
      </c>
      <c r="S443" s="79">
        <f t="shared" si="245"/>
        <v>0</v>
      </c>
      <c r="T443" s="85">
        <f t="shared" si="231"/>
        <v>9.5000000000000001E-2</v>
      </c>
      <c r="U443" s="82">
        <f t="shared" si="227"/>
        <v>1.001080993</v>
      </c>
      <c r="V443" s="79">
        <f t="shared" si="228"/>
        <v>1.07200837</v>
      </c>
      <c r="W443" s="79">
        <f t="shared" si="229"/>
        <v>0</v>
      </c>
      <c r="X443" s="157" t="str">
        <f t="shared" si="232"/>
        <v>A+J=</v>
      </c>
      <c r="Y443" s="81">
        <f t="shared" si="233"/>
        <v>45005</v>
      </c>
      <c r="Z443" s="4"/>
      <c r="AA443" s="12"/>
      <c r="AD443" s="3"/>
      <c r="AE443" s="3"/>
      <c r="AF443" s="3"/>
      <c r="AG443" s="22"/>
      <c r="AH443" s="3"/>
      <c r="AI443" s="3"/>
      <c r="AJ443" s="3"/>
      <c r="AK443" s="3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78">
        <f t="shared" si="230"/>
        <v>44982</v>
      </c>
      <c r="B444" s="79">
        <f t="shared" si="224"/>
        <v>993.21621850000008</v>
      </c>
      <c r="C444" s="79">
        <f t="shared" si="235"/>
        <v>990.94002911999996</v>
      </c>
      <c r="D444" s="77">
        <f t="shared" si="236"/>
        <v>6474.09</v>
      </c>
      <c r="E444" s="54">
        <f>IF(K444=1,VLOOKUP(A443,[1]Plan1!$JH$192:$JI$400,2),E443)</f>
        <v>6508.4</v>
      </c>
      <c r="F444" s="56">
        <f t="shared" si="237"/>
        <v>44947</v>
      </c>
      <c r="G444" s="80">
        <f t="shared" si="238"/>
        <v>5.2995865055938118E-3</v>
      </c>
      <c r="H444" s="81">
        <f>IF(DAY(A444)=H$11,VLOOKUP(A444,AF$120:AK$452,4),H443)</f>
        <v>45005</v>
      </c>
      <c r="I444" s="81">
        <f t="shared" si="239"/>
        <v>45005</v>
      </c>
      <c r="J444" s="55">
        <f t="shared" si="234"/>
        <v>28</v>
      </c>
      <c r="K444" s="55">
        <f t="shared" si="240"/>
        <v>5</v>
      </c>
      <c r="L444" s="79">
        <f t="shared" si="241"/>
        <v>1.0009443</v>
      </c>
      <c r="M444" s="82">
        <v>1</v>
      </c>
      <c r="N444" s="82">
        <f t="shared" si="242"/>
        <v>1</v>
      </c>
      <c r="O444" s="79">
        <f t="shared" si="243"/>
        <v>1.0009443</v>
      </c>
      <c r="P444" s="79">
        <f t="shared" si="244"/>
        <v>991.87577378000003</v>
      </c>
      <c r="Q444" s="83">
        <f t="shared" si="225"/>
        <v>0</v>
      </c>
      <c r="R444" s="85">
        <f t="shared" si="226"/>
        <v>0</v>
      </c>
      <c r="S444" s="79">
        <f t="shared" si="245"/>
        <v>0</v>
      </c>
      <c r="T444" s="85">
        <f t="shared" si="231"/>
        <v>9.5000000000000001E-2</v>
      </c>
      <c r="U444" s="82">
        <f t="shared" si="227"/>
        <v>1.0013514240000001</v>
      </c>
      <c r="V444" s="79">
        <f t="shared" si="228"/>
        <v>1.34044472</v>
      </c>
      <c r="W444" s="79">
        <f t="shared" si="229"/>
        <v>0</v>
      </c>
      <c r="X444" s="157" t="str">
        <f t="shared" si="232"/>
        <v>A+J=</v>
      </c>
      <c r="Y444" s="81">
        <f t="shared" si="233"/>
        <v>45005</v>
      </c>
      <c r="Z444" s="4"/>
      <c r="AA444" s="12"/>
      <c r="AD444" s="1"/>
      <c r="AE444" s="1"/>
      <c r="AF444" s="1"/>
      <c r="AG444" s="6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78">
        <f t="shared" si="230"/>
        <v>44983</v>
      </c>
      <c r="B445" s="79">
        <f t="shared" si="224"/>
        <v>993.67207659999997</v>
      </c>
      <c r="C445" s="79">
        <f t="shared" si="235"/>
        <v>990.94002911999996</v>
      </c>
      <c r="D445" s="77">
        <f t="shared" si="236"/>
        <v>6474.09</v>
      </c>
      <c r="E445" s="54">
        <f>IF(K445=1,VLOOKUP(A444,[1]Plan1!$JH$192:$JI$400,2),E444)</f>
        <v>6508.4</v>
      </c>
      <c r="F445" s="56">
        <f t="shared" si="237"/>
        <v>44947</v>
      </c>
      <c r="G445" s="80">
        <f t="shared" si="238"/>
        <v>5.2995865055938118E-3</v>
      </c>
      <c r="H445" s="81">
        <f>IF(DAY(A445)=H$11,VLOOKUP(A445,AF$120:AK$452,4),H444)</f>
        <v>45005</v>
      </c>
      <c r="I445" s="81">
        <f t="shared" si="239"/>
        <v>45005</v>
      </c>
      <c r="J445" s="55">
        <f t="shared" si="234"/>
        <v>28</v>
      </c>
      <c r="K445" s="55">
        <f t="shared" si="240"/>
        <v>6</v>
      </c>
      <c r="L445" s="79">
        <f t="shared" si="241"/>
        <v>1.00113326</v>
      </c>
      <c r="M445" s="82">
        <v>1</v>
      </c>
      <c r="N445" s="82">
        <f t="shared" si="242"/>
        <v>1</v>
      </c>
      <c r="O445" s="79">
        <f t="shared" si="243"/>
        <v>1.00113326</v>
      </c>
      <c r="P445" s="79">
        <f t="shared" si="244"/>
        <v>992.06302181000001</v>
      </c>
      <c r="Q445" s="83">
        <f t="shared" si="225"/>
        <v>0</v>
      </c>
      <c r="R445" s="85">
        <f t="shared" si="226"/>
        <v>0</v>
      </c>
      <c r="S445" s="79">
        <f t="shared" si="245"/>
        <v>0</v>
      </c>
      <c r="T445" s="85">
        <f t="shared" si="231"/>
        <v>9.5000000000000001E-2</v>
      </c>
      <c r="U445" s="82">
        <f t="shared" si="227"/>
        <v>1.0016219280000001</v>
      </c>
      <c r="V445" s="79">
        <f t="shared" si="228"/>
        <v>1.6090547900000001</v>
      </c>
      <c r="W445" s="79">
        <f t="shared" si="229"/>
        <v>0</v>
      </c>
      <c r="X445" s="157" t="str">
        <f t="shared" si="232"/>
        <v>A+J=</v>
      </c>
      <c r="Y445" s="81">
        <f t="shared" si="233"/>
        <v>45005</v>
      </c>
      <c r="Z445" s="4"/>
      <c r="AA445" s="12"/>
      <c r="AD445" s="1"/>
      <c r="AE445" s="1"/>
      <c r="AF445" s="1"/>
      <c r="AG445" s="6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78">
        <f t="shared" si="230"/>
        <v>44984</v>
      </c>
      <c r="B446" s="79">
        <f t="shared" si="224"/>
        <v>994.12815707999994</v>
      </c>
      <c r="C446" s="79">
        <f t="shared" si="235"/>
        <v>990.94002911999996</v>
      </c>
      <c r="D446" s="77">
        <f t="shared" si="236"/>
        <v>6474.09</v>
      </c>
      <c r="E446" s="54">
        <f>IF(K446=1,VLOOKUP(A445,[1]Plan1!$JH$192:$JI$400,2),E445)</f>
        <v>6508.4</v>
      </c>
      <c r="F446" s="56">
        <f t="shared" si="237"/>
        <v>44947</v>
      </c>
      <c r="G446" s="80">
        <f t="shared" si="238"/>
        <v>5.2995865055938118E-3</v>
      </c>
      <c r="H446" s="81">
        <f>IF(DAY(A446)=H$11,VLOOKUP(A446,AF$120:AK$452,4),H445)</f>
        <v>45005</v>
      </c>
      <c r="I446" s="81">
        <f t="shared" si="239"/>
        <v>45005</v>
      </c>
      <c r="J446" s="55">
        <f t="shared" si="234"/>
        <v>28</v>
      </c>
      <c r="K446" s="55">
        <f t="shared" si="240"/>
        <v>7</v>
      </c>
      <c r="L446" s="79">
        <f t="shared" si="241"/>
        <v>1.00132227</v>
      </c>
      <c r="M446" s="82">
        <v>1</v>
      </c>
      <c r="N446" s="82">
        <f t="shared" si="242"/>
        <v>1</v>
      </c>
      <c r="O446" s="79">
        <f t="shared" si="243"/>
        <v>1.00132227</v>
      </c>
      <c r="P446" s="79">
        <f t="shared" si="244"/>
        <v>992.25031938999996</v>
      </c>
      <c r="Q446" s="83">
        <f t="shared" si="225"/>
        <v>0</v>
      </c>
      <c r="R446" s="85">
        <f t="shared" si="226"/>
        <v>0</v>
      </c>
      <c r="S446" s="79">
        <f t="shared" si="245"/>
        <v>0</v>
      </c>
      <c r="T446" s="85">
        <f t="shared" si="231"/>
        <v>9.5000000000000001E-2</v>
      </c>
      <c r="U446" s="82">
        <f t="shared" si="227"/>
        <v>1.001892504</v>
      </c>
      <c r="V446" s="79">
        <f t="shared" si="228"/>
        <v>1.87783769</v>
      </c>
      <c r="W446" s="79">
        <f t="shared" si="229"/>
        <v>0</v>
      </c>
      <c r="X446" s="157" t="str">
        <f t="shared" si="232"/>
        <v>A+J=</v>
      </c>
      <c r="Y446" s="81">
        <f t="shared" si="233"/>
        <v>45005</v>
      </c>
      <c r="Z446" s="4"/>
      <c r="AA446" s="12"/>
      <c r="AD446" s="1"/>
      <c r="AE446" s="1"/>
      <c r="AF446" s="1"/>
      <c r="AG446" s="6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78">
        <f t="shared" si="230"/>
        <v>44985</v>
      </c>
      <c r="B447" s="79">
        <f t="shared" si="224"/>
        <v>994.58444214999997</v>
      </c>
      <c r="C447" s="79">
        <f t="shared" si="235"/>
        <v>990.94002911999996</v>
      </c>
      <c r="D447" s="77">
        <f t="shared" si="236"/>
        <v>6474.09</v>
      </c>
      <c r="E447" s="54">
        <f>IF(K447=1,VLOOKUP(A446,[1]Plan1!$JH$192:$JI$400,2),E446)</f>
        <v>6508.4</v>
      </c>
      <c r="F447" s="56">
        <f t="shared" si="237"/>
        <v>44947</v>
      </c>
      <c r="G447" s="80">
        <f t="shared" si="238"/>
        <v>5.2995865055938118E-3</v>
      </c>
      <c r="H447" s="81">
        <f>IF(DAY(A447)=H$11,VLOOKUP(A447,AF$120:AK$452,4),H446)</f>
        <v>45005</v>
      </c>
      <c r="I447" s="81">
        <f t="shared" si="239"/>
        <v>45005</v>
      </c>
      <c r="J447" s="55">
        <f t="shared" si="234"/>
        <v>28</v>
      </c>
      <c r="K447" s="55">
        <f t="shared" si="240"/>
        <v>8</v>
      </c>
      <c r="L447" s="79">
        <f t="shared" si="241"/>
        <v>1.0015113099999999</v>
      </c>
      <c r="M447" s="82">
        <v>1</v>
      </c>
      <c r="N447" s="82">
        <f t="shared" si="242"/>
        <v>1</v>
      </c>
      <c r="O447" s="79">
        <f t="shared" si="243"/>
        <v>1.0015113099999999</v>
      </c>
      <c r="P447" s="79">
        <f t="shared" si="244"/>
        <v>992.43764668999995</v>
      </c>
      <c r="Q447" s="83">
        <f t="shared" si="225"/>
        <v>0</v>
      </c>
      <c r="R447" s="85">
        <f t="shared" si="226"/>
        <v>0</v>
      </c>
      <c r="S447" s="79">
        <f t="shared" si="245"/>
        <v>0</v>
      </c>
      <c r="T447" s="85">
        <f t="shared" si="231"/>
        <v>9.5000000000000001E-2</v>
      </c>
      <c r="U447" s="82">
        <f t="shared" si="227"/>
        <v>1.002163154</v>
      </c>
      <c r="V447" s="79">
        <f t="shared" si="228"/>
        <v>2.1467954599999999</v>
      </c>
      <c r="W447" s="79">
        <f t="shared" si="229"/>
        <v>0</v>
      </c>
      <c r="X447" s="157" t="str">
        <f t="shared" si="232"/>
        <v>A+J=</v>
      </c>
      <c r="Y447" s="81">
        <f t="shared" si="233"/>
        <v>45005</v>
      </c>
      <c r="Z447" s="4"/>
      <c r="AA447" s="12"/>
      <c r="AD447" s="1"/>
      <c r="AE447" s="1"/>
      <c r="AF447" s="1"/>
      <c r="AG447" s="6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78">
        <f t="shared" si="230"/>
        <v>44986</v>
      </c>
      <c r="B448" s="79">
        <f t="shared" si="224"/>
        <v>995.04093187000001</v>
      </c>
      <c r="C448" s="79">
        <f t="shared" si="235"/>
        <v>990.94002911999996</v>
      </c>
      <c r="D448" s="77">
        <f t="shared" si="236"/>
        <v>6474.09</v>
      </c>
      <c r="E448" s="54">
        <f>IF(K448=1,VLOOKUP(A447,[1]Plan1!$JH$192:$JI$400,2),E447)</f>
        <v>6508.4</v>
      </c>
      <c r="F448" s="56">
        <f t="shared" si="237"/>
        <v>44947</v>
      </c>
      <c r="G448" s="80">
        <f t="shared" si="238"/>
        <v>5.2995865055938118E-3</v>
      </c>
      <c r="H448" s="81">
        <f>IF(DAY(A448)=H$11,VLOOKUP(A448,AF$120:AK$452,4),H447)</f>
        <v>45005</v>
      </c>
      <c r="I448" s="81">
        <f t="shared" si="239"/>
        <v>45005</v>
      </c>
      <c r="J448" s="55">
        <f t="shared" si="234"/>
        <v>28</v>
      </c>
      <c r="K448" s="55">
        <f t="shared" si="240"/>
        <v>9</v>
      </c>
      <c r="L448" s="79">
        <f t="shared" si="241"/>
        <v>1.0017003799999999</v>
      </c>
      <c r="M448" s="82">
        <v>1</v>
      </c>
      <c r="N448" s="82">
        <f t="shared" si="242"/>
        <v>1</v>
      </c>
      <c r="O448" s="79">
        <f t="shared" si="243"/>
        <v>1.0017003799999999</v>
      </c>
      <c r="P448" s="79">
        <f t="shared" si="244"/>
        <v>992.62500372</v>
      </c>
      <c r="Q448" s="83">
        <f t="shared" si="225"/>
        <v>0</v>
      </c>
      <c r="R448" s="85">
        <f t="shared" si="226"/>
        <v>0</v>
      </c>
      <c r="S448" s="79">
        <f t="shared" si="245"/>
        <v>0</v>
      </c>
      <c r="T448" s="85">
        <f t="shared" si="231"/>
        <v>9.5000000000000001E-2</v>
      </c>
      <c r="U448" s="82">
        <f t="shared" si="227"/>
        <v>1.0024338779999999</v>
      </c>
      <c r="V448" s="79">
        <f t="shared" si="228"/>
        <v>2.4159281500000001</v>
      </c>
      <c r="W448" s="79">
        <f t="shared" si="229"/>
        <v>0</v>
      </c>
      <c r="X448" s="157" t="str">
        <f t="shared" si="232"/>
        <v>A+J=</v>
      </c>
      <c r="Y448" s="81">
        <f t="shared" si="233"/>
        <v>45005</v>
      </c>
      <c r="Z448" s="4"/>
      <c r="AA448" s="12"/>
      <c r="AD448" s="1"/>
      <c r="AE448" s="1"/>
      <c r="AF448" s="1"/>
      <c r="AG448" s="6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78">
        <f t="shared" si="230"/>
        <v>44987</v>
      </c>
      <c r="B449" s="79">
        <f t="shared" si="224"/>
        <v>995.49763427000005</v>
      </c>
      <c r="C449" s="79">
        <f t="shared" si="235"/>
        <v>990.94002911999996</v>
      </c>
      <c r="D449" s="77">
        <f t="shared" si="236"/>
        <v>6474.09</v>
      </c>
      <c r="E449" s="54">
        <f>IF(K449=1,VLOOKUP(A448,[1]Plan1!$JH$192:$JI$400,2),E448)</f>
        <v>6508.4</v>
      </c>
      <c r="F449" s="56">
        <f t="shared" si="237"/>
        <v>44947</v>
      </c>
      <c r="G449" s="80">
        <f t="shared" si="238"/>
        <v>5.2995865055938118E-3</v>
      </c>
      <c r="H449" s="81">
        <f>IF(DAY(A449)=H$11,VLOOKUP(A449,AF$120:AK$452,4),H448)</f>
        <v>45005</v>
      </c>
      <c r="I449" s="81">
        <f t="shared" si="239"/>
        <v>45005</v>
      </c>
      <c r="J449" s="55">
        <f t="shared" si="234"/>
        <v>28</v>
      </c>
      <c r="K449" s="55">
        <f t="shared" si="240"/>
        <v>10</v>
      </c>
      <c r="L449" s="79">
        <f t="shared" si="241"/>
        <v>1.0018894899999999</v>
      </c>
      <c r="M449" s="82">
        <v>1</v>
      </c>
      <c r="N449" s="82">
        <f t="shared" si="242"/>
        <v>1</v>
      </c>
      <c r="O449" s="79">
        <f t="shared" si="243"/>
        <v>1.0018894899999999</v>
      </c>
      <c r="P449" s="79">
        <f t="shared" si="244"/>
        <v>992.81240038999999</v>
      </c>
      <c r="Q449" s="83">
        <f t="shared" si="225"/>
        <v>0</v>
      </c>
      <c r="R449" s="85">
        <f t="shared" si="226"/>
        <v>0</v>
      </c>
      <c r="S449" s="79">
        <f t="shared" si="245"/>
        <v>0</v>
      </c>
      <c r="T449" s="85">
        <f t="shared" si="231"/>
        <v>9.5000000000000001E-2</v>
      </c>
      <c r="U449" s="82">
        <f t="shared" si="227"/>
        <v>1.0027046740000001</v>
      </c>
      <c r="V449" s="79">
        <f t="shared" si="228"/>
        <v>2.6852338800000002</v>
      </c>
      <c r="W449" s="79">
        <f t="shared" si="229"/>
        <v>0</v>
      </c>
      <c r="X449" s="157" t="str">
        <f t="shared" si="232"/>
        <v>A+J=</v>
      </c>
      <c r="Y449" s="81">
        <f t="shared" si="233"/>
        <v>45005</v>
      </c>
      <c r="Z449" s="4"/>
      <c r="AA449" s="12"/>
      <c r="AD449" s="1"/>
      <c r="AE449" s="1"/>
      <c r="AF449" s="1"/>
      <c r="AG449" s="6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78">
        <f t="shared" si="230"/>
        <v>44988</v>
      </c>
      <c r="B450" s="79">
        <f t="shared" si="224"/>
        <v>995.95455040999991</v>
      </c>
      <c r="C450" s="79">
        <f t="shared" si="235"/>
        <v>990.94002911999996</v>
      </c>
      <c r="D450" s="77">
        <f t="shared" si="236"/>
        <v>6474.09</v>
      </c>
      <c r="E450" s="54">
        <f>IF(K450=1,VLOOKUP(A449,[1]Plan1!$JH$192:$JI$400,2),E449)</f>
        <v>6508.4</v>
      </c>
      <c r="F450" s="56">
        <f t="shared" si="237"/>
        <v>44947</v>
      </c>
      <c r="G450" s="80">
        <f t="shared" si="238"/>
        <v>5.2995865055938118E-3</v>
      </c>
      <c r="H450" s="81">
        <f>IF(DAY(A450)=H$11,VLOOKUP(A450,AF$120:AK$452,4),H449)</f>
        <v>45005</v>
      </c>
      <c r="I450" s="81">
        <f t="shared" si="239"/>
        <v>45005</v>
      </c>
      <c r="J450" s="55">
        <f t="shared" si="234"/>
        <v>28</v>
      </c>
      <c r="K450" s="55">
        <f t="shared" si="240"/>
        <v>11</v>
      </c>
      <c r="L450" s="79">
        <f t="shared" si="241"/>
        <v>1.0020786399999999</v>
      </c>
      <c r="M450" s="82">
        <v>1</v>
      </c>
      <c r="N450" s="82">
        <f t="shared" si="242"/>
        <v>1</v>
      </c>
      <c r="O450" s="79">
        <f t="shared" si="243"/>
        <v>1.0020786399999999</v>
      </c>
      <c r="P450" s="79">
        <f t="shared" si="244"/>
        <v>992.99983669999995</v>
      </c>
      <c r="Q450" s="83">
        <f t="shared" si="225"/>
        <v>0</v>
      </c>
      <c r="R450" s="85">
        <f t="shared" si="226"/>
        <v>0</v>
      </c>
      <c r="S450" s="79">
        <f t="shared" si="245"/>
        <v>0</v>
      </c>
      <c r="T450" s="85">
        <f t="shared" si="231"/>
        <v>9.5000000000000001E-2</v>
      </c>
      <c r="U450" s="82">
        <f t="shared" si="227"/>
        <v>1.002975543</v>
      </c>
      <c r="V450" s="79">
        <f t="shared" si="228"/>
        <v>2.95471371</v>
      </c>
      <c r="W450" s="79">
        <f t="shared" si="229"/>
        <v>0</v>
      </c>
      <c r="X450" s="157" t="str">
        <f t="shared" si="232"/>
        <v>A+J=</v>
      </c>
      <c r="Y450" s="81">
        <f t="shared" si="233"/>
        <v>45005</v>
      </c>
      <c r="Z450" s="4"/>
      <c r="AA450" s="12"/>
      <c r="AD450" s="1"/>
      <c r="AE450" s="1"/>
      <c r="AF450" s="1"/>
      <c r="AG450" s="6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78">
        <f t="shared" si="230"/>
        <v>44989</v>
      </c>
      <c r="B451" s="79">
        <f t="shared" si="224"/>
        <v>996.41167140000005</v>
      </c>
      <c r="C451" s="79">
        <f t="shared" si="235"/>
        <v>990.94002911999996</v>
      </c>
      <c r="D451" s="77">
        <f t="shared" si="236"/>
        <v>6474.09</v>
      </c>
      <c r="E451" s="54">
        <f>IF(K451=1,VLOOKUP(A450,[1]Plan1!$JH$192:$JI$400,2),E450)</f>
        <v>6508.4</v>
      </c>
      <c r="F451" s="56">
        <f t="shared" si="237"/>
        <v>44947</v>
      </c>
      <c r="G451" s="80">
        <f t="shared" si="238"/>
        <v>5.2995865055938118E-3</v>
      </c>
      <c r="H451" s="81">
        <f>IF(DAY(A451)=H$11,VLOOKUP(A451,AF$120:AK$452,4),H450)</f>
        <v>45005</v>
      </c>
      <c r="I451" s="81">
        <f t="shared" si="239"/>
        <v>45005</v>
      </c>
      <c r="J451" s="55">
        <f t="shared" si="234"/>
        <v>28</v>
      </c>
      <c r="K451" s="55">
        <f t="shared" si="240"/>
        <v>12</v>
      </c>
      <c r="L451" s="79">
        <f t="shared" si="241"/>
        <v>1.0022678199999999</v>
      </c>
      <c r="M451" s="82">
        <v>1</v>
      </c>
      <c r="N451" s="82">
        <f t="shared" si="242"/>
        <v>1</v>
      </c>
      <c r="O451" s="79">
        <f t="shared" si="243"/>
        <v>1.0022678199999999</v>
      </c>
      <c r="P451" s="79">
        <f t="shared" si="244"/>
        <v>993.18730273000006</v>
      </c>
      <c r="Q451" s="83">
        <f t="shared" si="225"/>
        <v>0</v>
      </c>
      <c r="R451" s="85">
        <f t="shared" si="226"/>
        <v>0</v>
      </c>
      <c r="S451" s="79">
        <f t="shared" si="245"/>
        <v>0</v>
      </c>
      <c r="T451" s="85">
        <f t="shared" si="231"/>
        <v>9.5000000000000001E-2</v>
      </c>
      <c r="U451" s="82">
        <f t="shared" si="227"/>
        <v>1.0032464860000001</v>
      </c>
      <c r="V451" s="79">
        <f t="shared" si="228"/>
        <v>3.22436867</v>
      </c>
      <c r="W451" s="79">
        <f t="shared" si="229"/>
        <v>0</v>
      </c>
      <c r="X451" s="157" t="str">
        <f t="shared" si="232"/>
        <v>A+J=</v>
      </c>
      <c r="Y451" s="81">
        <f t="shared" si="233"/>
        <v>45005</v>
      </c>
      <c r="Z451" s="4"/>
      <c r="AA451" s="12"/>
      <c r="AD451" s="1"/>
      <c r="AE451" s="1"/>
      <c r="AF451" s="1"/>
      <c r="AG451" s="6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78">
        <f t="shared" si="230"/>
        <v>44990</v>
      </c>
      <c r="B452" s="79">
        <f t="shared" si="224"/>
        <v>996.86899532999996</v>
      </c>
      <c r="C452" s="79">
        <f t="shared" si="235"/>
        <v>990.94002911999996</v>
      </c>
      <c r="D452" s="77">
        <f t="shared" si="236"/>
        <v>6474.09</v>
      </c>
      <c r="E452" s="54">
        <f>IF(K452=1,VLOOKUP(A451,[1]Plan1!$JH$192:$JI$400,2),E451)</f>
        <v>6508.4</v>
      </c>
      <c r="F452" s="56">
        <f t="shared" si="237"/>
        <v>44947</v>
      </c>
      <c r="G452" s="80">
        <f t="shared" si="238"/>
        <v>5.2995865055938118E-3</v>
      </c>
      <c r="H452" s="81">
        <f>IF(DAY(A452)=H$11,VLOOKUP(A452,AF$120:AK$452,4),H451)</f>
        <v>45005</v>
      </c>
      <c r="I452" s="81">
        <f t="shared" si="239"/>
        <v>45005</v>
      </c>
      <c r="J452" s="55">
        <f t="shared" si="234"/>
        <v>28</v>
      </c>
      <c r="K452" s="55">
        <f t="shared" si="240"/>
        <v>13</v>
      </c>
      <c r="L452" s="79">
        <f t="shared" si="241"/>
        <v>1.00245703</v>
      </c>
      <c r="M452" s="82">
        <v>1</v>
      </c>
      <c r="N452" s="82">
        <f t="shared" si="242"/>
        <v>1</v>
      </c>
      <c r="O452" s="79">
        <f t="shared" si="243"/>
        <v>1.00245703</v>
      </c>
      <c r="P452" s="79">
        <f t="shared" si="244"/>
        <v>993.37479848999999</v>
      </c>
      <c r="Q452" s="83">
        <f t="shared" si="225"/>
        <v>0</v>
      </c>
      <c r="R452" s="85">
        <f t="shared" si="226"/>
        <v>0</v>
      </c>
      <c r="S452" s="79">
        <f t="shared" si="245"/>
        <v>0</v>
      </c>
      <c r="T452" s="85">
        <f t="shared" si="231"/>
        <v>9.5000000000000001E-2</v>
      </c>
      <c r="U452" s="82">
        <f t="shared" si="227"/>
        <v>1.0035175009999999</v>
      </c>
      <c r="V452" s="79">
        <f t="shared" si="228"/>
        <v>3.4941968399999999</v>
      </c>
      <c r="W452" s="79">
        <f t="shared" si="229"/>
        <v>0</v>
      </c>
      <c r="X452" s="157" t="str">
        <f t="shared" si="232"/>
        <v>A+J=</v>
      </c>
      <c r="Y452" s="81">
        <f t="shared" si="233"/>
        <v>45005</v>
      </c>
      <c r="Z452" s="4"/>
      <c r="AA452" s="12"/>
      <c r="AD452" s="1"/>
      <c r="AE452" s="1"/>
      <c r="AF452" s="1"/>
      <c r="AG452" s="6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78">
        <f t="shared" si="230"/>
        <v>44991</v>
      </c>
      <c r="B453" s="79">
        <f t="shared" si="224"/>
        <v>997.32654416000003</v>
      </c>
      <c r="C453" s="79">
        <f t="shared" si="235"/>
        <v>990.94002911999996</v>
      </c>
      <c r="D453" s="77">
        <f t="shared" si="236"/>
        <v>6474.09</v>
      </c>
      <c r="E453" s="54">
        <f>IF(K453=1,VLOOKUP(A452,[1]Plan1!$JH$192:$JI$400,2),E452)</f>
        <v>6508.4</v>
      </c>
      <c r="F453" s="56">
        <f t="shared" si="237"/>
        <v>44947</v>
      </c>
      <c r="G453" s="80">
        <f t="shared" si="238"/>
        <v>5.2995865055938118E-3</v>
      </c>
      <c r="H453" s="81">
        <f>IF(DAY(A453)=H$11,VLOOKUP(A453,AF$120:AK$452,4),H452)</f>
        <v>45005</v>
      </c>
      <c r="I453" s="81">
        <f t="shared" si="239"/>
        <v>45005</v>
      </c>
      <c r="J453" s="55">
        <f t="shared" si="234"/>
        <v>28</v>
      </c>
      <c r="K453" s="55">
        <f t="shared" si="240"/>
        <v>14</v>
      </c>
      <c r="L453" s="79">
        <f t="shared" si="241"/>
        <v>1.0026462899999999</v>
      </c>
      <c r="M453" s="82">
        <v>1</v>
      </c>
      <c r="N453" s="82">
        <f t="shared" si="242"/>
        <v>1</v>
      </c>
      <c r="O453" s="79">
        <f t="shared" si="243"/>
        <v>1.0026462899999999</v>
      </c>
      <c r="P453" s="79">
        <f t="shared" si="244"/>
        <v>993.56234380000001</v>
      </c>
      <c r="Q453" s="83">
        <f t="shared" si="225"/>
        <v>0</v>
      </c>
      <c r="R453" s="85">
        <f t="shared" si="226"/>
        <v>0</v>
      </c>
      <c r="S453" s="79">
        <f t="shared" si="245"/>
        <v>0</v>
      </c>
      <c r="T453" s="85">
        <f t="shared" si="231"/>
        <v>9.5000000000000001E-2</v>
      </c>
      <c r="U453" s="82">
        <f t="shared" si="227"/>
        <v>1.0037885900000001</v>
      </c>
      <c r="V453" s="79">
        <f t="shared" si="228"/>
        <v>3.7642003599999998</v>
      </c>
      <c r="W453" s="79">
        <f t="shared" si="229"/>
        <v>0</v>
      </c>
      <c r="X453" s="157" t="str">
        <f t="shared" si="232"/>
        <v>A+J=</v>
      </c>
      <c r="Y453" s="81">
        <f t="shared" si="233"/>
        <v>45005</v>
      </c>
      <c r="Z453" s="4"/>
      <c r="AA453" s="12"/>
      <c r="AD453" s="1"/>
      <c r="AE453" s="1"/>
      <c r="AF453" s="1"/>
      <c r="AG453" s="6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78">
        <f t="shared" si="230"/>
        <v>44992</v>
      </c>
      <c r="B454" s="79">
        <f t="shared" si="224"/>
        <v>997.78429804999996</v>
      </c>
      <c r="C454" s="79">
        <f t="shared" si="235"/>
        <v>990.94002911999996</v>
      </c>
      <c r="D454" s="77">
        <f t="shared" si="236"/>
        <v>6474.09</v>
      </c>
      <c r="E454" s="54">
        <f>IF(K454=1,VLOOKUP(A453,[1]Plan1!$JH$192:$JI$400,2),E453)</f>
        <v>6508.4</v>
      </c>
      <c r="F454" s="56">
        <f t="shared" si="237"/>
        <v>44947</v>
      </c>
      <c r="G454" s="80">
        <f t="shared" si="238"/>
        <v>5.2995865055938118E-3</v>
      </c>
      <c r="H454" s="81">
        <f>IF(DAY(A454)=H$11,VLOOKUP(A454,AF$120:AK$452,4),H453)</f>
        <v>45005</v>
      </c>
      <c r="I454" s="81">
        <f t="shared" si="239"/>
        <v>45005</v>
      </c>
      <c r="J454" s="55">
        <f t="shared" si="234"/>
        <v>28</v>
      </c>
      <c r="K454" s="55">
        <f t="shared" si="240"/>
        <v>15</v>
      </c>
      <c r="L454" s="79">
        <f t="shared" si="241"/>
        <v>1.0028355799999999</v>
      </c>
      <c r="M454" s="82">
        <v>1</v>
      </c>
      <c r="N454" s="82">
        <f t="shared" si="242"/>
        <v>1</v>
      </c>
      <c r="O454" s="79">
        <f t="shared" si="243"/>
        <v>1.0028355799999999</v>
      </c>
      <c r="P454" s="79">
        <f t="shared" si="244"/>
        <v>993.74991883999996</v>
      </c>
      <c r="Q454" s="83">
        <f t="shared" si="225"/>
        <v>0</v>
      </c>
      <c r="R454" s="85">
        <f t="shared" si="226"/>
        <v>0</v>
      </c>
      <c r="S454" s="79">
        <f t="shared" si="245"/>
        <v>0</v>
      </c>
      <c r="T454" s="85">
        <f t="shared" si="231"/>
        <v>9.5000000000000001E-2</v>
      </c>
      <c r="U454" s="82">
        <f t="shared" si="227"/>
        <v>1.0040597529999999</v>
      </c>
      <c r="V454" s="79">
        <f t="shared" si="228"/>
        <v>4.03437921</v>
      </c>
      <c r="W454" s="79">
        <f t="shared" si="229"/>
        <v>0</v>
      </c>
      <c r="X454" s="157" t="str">
        <f t="shared" si="232"/>
        <v>A+J=</v>
      </c>
      <c r="Y454" s="81">
        <f t="shared" si="233"/>
        <v>45005</v>
      </c>
      <c r="Z454" s="4"/>
      <c r="AA454" s="12"/>
      <c r="AD454" s="1"/>
      <c r="AE454" s="1"/>
      <c r="AF454" s="1"/>
      <c r="AG454" s="6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78">
        <f t="shared" si="230"/>
        <v>44993</v>
      </c>
      <c r="B455" s="79">
        <f t="shared" si="224"/>
        <v>998.24225508999996</v>
      </c>
      <c r="C455" s="79">
        <f t="shared" si="235"/>
        <v>990.94002911999996</v>
      </c>
      <c r="D455" s="77">
        <f t="shared" si="236"/>
        <v>6474.09</v>
      </c>
      <c r="E455" s="54">
        <f>IF(K455=1,VLOOKUP(A454,[1]Plan1!$JH$192:$JI$400,2),E454)</f>
        <v>6508.4</v>
      </c>
      <c r="F455" s="56">
        <f t="shared" si="237"/>
        <v>44947</v>
      </c>
      <c r="G455" s="80">
        <f t="shared" si="238"/>
        <v>5.2995865055938118E-3</v>
      </c>
      <c r="H455" s="81">
        <f>IF(DAY(A455)=H$11,VLOOKUP(A455,AF$120:AK$452,4),H454)</f>
        <v>45005</v>
      </c>
      <c r="I455" s="81">
        <f t="shared" si="239"/>
        <v>45005</v>
      </c>
      <c r="J455" s="55">
        <f t="shared" si="234"/>
        <v>28</v>
      </c>
      <c r="K455" s="55">
        <f t="shared" si="240"/>
        <v>16</v>
      </c>
      <c r="L455" s="79">
        <f t="shared" si="241"/>
        <v>1.0030249</v>
      </c>
      <c r="M455" s="82">
        <v>1</v>
      </c>
      <c r="N455" s="82">
        <f t="shared" si="242"/>
        <v>1</v>
      </c>
      <c r="O455" s="79">
        <f t="shared" si="243"/>
        <v>1.0030249</v>
      </c>
      <c r="P455" s="79">
        <f t="shared" si="244"/>
        <v>993.93752360999997</v>
      </c>
      <c r="Q455" s="83">
        <f t="shared" si="225"/>
        <v>0</v>
      </c>
      <c r="R455" s="85">
        <f t="shared" si="226"/>
        <v>0</v>
      </c>
      <c r="S455" s="79">
        <f t="shared" si="245"/>
        <v>0</v>
      </c>
      <c r="T455" s="85">
        <f t="shared" si="231"/>
        <v>9.5000000000000001E-2</v>
      </c>
      <c r="U455" s="82">
        <f t="shared" si="227"/>
        <v>1.004330988</v>
      </c>
      <c r="V455" s="79">
        <f t="shared" si="228"/>
        <v>4.3047314800000001</v>
      </c>
      <c r="W455" s="79">
        <f t="shared" si="229"/>
        <v>0</v>
      </c>
      <c r="X455" s="157" t="str">
        <f t="shared" si="232"/>
        <v>A+J=</v>
      </c>
      <c r="Y455" s="81">
        <f t="shared" si="233"/>
        <v>45005</v>
      </c>
      <c r="Z455" s="4"/>
      <c r="AA455" s="12"/>
      <c r="AD455" s="1"/>
      <c r="AE455" s="1"/>
      <c r="AF455" s="1"/>
      <c r="AG455" s="6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78">
        <f t="shared" si="230"/>
        <v>44994</v>
      </c>
      <c r="B456" s="79">
        <f t="shared" si="224"/>
        <v>998.70042727999999</v>
      </c>
      <c r="C456" s="79">
        <f t="shared" si="235"/>
        <v>990.94002911999996</v>
      </c>
      <c r="D456" s="77">
        <f t="shared" si="236"/>
        <v>6474.09</v>
      </c>
      <c r="E456" s="54">
        <f>IF(K456=1,VLOOKUP(A455,[1]Plan1!$JH$192:$JI$400,2),E455)</f>
        <v>6508.4</v>
      </c>
      <c r="F456" s="56">
        <f t="shared" si="237"/>
        <v>44947</v>
      </c>
      <c r="G456" s="80">
        <f t="shared" si="238"/>
        <v>5.2995865055938118E-3</v>
      </c>
      <c r="H456" s="81">
        <f>IF(DAY(A456)=H$11,VLOOKUP(A456,AF$120:AK$452,4),H455)</f>
        <v>45005</v>
      </c>
      <c r="I456" s="81">
        <f t="shared" si="239"/>
        <v>45005</v>
      </c>
      <c r="J456" s="55">
        <f t="shared" si="234"/>
        <v>28</v>
      </c>
      <c r="K456" s="55">
        <f t="shared" si="240"/>
        <v>17</v>
      </c>
      <c r="L456" s="79">
        <f t="shared" si="241"/>
        <v>1.00321426</v>
      </c>
      <c r="M456" s="82">
        <v>1</v>
      </c>
      <c r="N456" s="82">
        <f t="shared" si="242"/>
        <v>1</v>
      </c>
      <c r="O456" s="79">
        <f t="shared" si="243"/>
        <v>1.00321426</v>
      </c>
      <c r="P456" s="79">
        <f t="shared" si="244"/>
        <v>994.12516801000004</v>
      </c>
      <c r="Q456" s="83">
        <f t="shared" si="225"/>
        <v>0</v>
      </c>
      <c r="R456" s="85">
        <f t="shared" si="226"/>
        <v>0</v>
      </c>
      <c r="S456" s="79">
        <f t="shared" si="245"/>
        <v>0</v>
      </c>
      <c r="T456" s="85">
        <f t="shared" si="231"/>
        <v>9.5000000000000001E-2</v>
      </c>
      <c r="U456" s="82">
        <f t="shared" si="227"/>
        <v>1.0046022969999999</v>
      </c>
      <c r="V456" s="79">
        <f t="shared" si="228"/>
        <v>4.5752592700000001</v>
      </c>
      <c r="W456" s="79">
        <f t="shared" si="229"/>
        <v>0</v>
      </c>
      <c r="X456" s="157" t="str">
        <f t="shared" si="232"/>
        <v>A+J=</v>
      </c>
      <c r="Y456" s="81">
        <f t="shared" si="233"/>
        <v>45005</v>
      </c>
      <c r="Z456" s="4"/>
      <c r="AA456" s="12"/>
      <c r="AD456" s="1"/>
      <c r="AE456" s="1"/>
      <c r="AF456" s="1"/>
      <c r="AG456" s="6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78">
        <f t="shared" si="230"/>
        <v>44995</v>
      </c>
      <c r="B457" s="79">
        <f t="shared" si="224"/>
        <v>999.15881371</v>
      </c>
      <c r="C457" s="79">
        <f t="shared" si="235"/>
        <v>990.94002911999996</v>
      </c>
      <c r="D457" s="77">
        <f t="shared" si="236"/>
        <v>6474.09</v>
      </c>
      <c r="E457" s="54">
        <f>IF(K457=1,VLOOKUP(A456,[1]Plan1!$JH$192:$JI$400,2),E456)</f>
        <v>6508.4</v>
      </c>
      <c r="F457" s="56">
        <f t="shared" si="237"/>
        <v>44947</v>
      </c>
      <c r="G457" s="80">
        <f t="shared" si="238"/>
        <v>5.2995865055938118E-3</v>
      </c>
      <c r="H457" s="81">
        <f>IF(DAY(A457)=H$11,VLOOKUP(A457,AF$120:AK$452,4),H456)</f>
        <v>45005</v>
      </c>
      <c r="I457" s="81">
        <f t="shared" si="239"/>
        <v>45005</v>
      </c>
      <c r="J457" s="55">
        <f t="shared" si="234"/>
        <v>28</v>
      </c>
      <c r="K457" s="55">
        <f t="shared" si="240"/>
        <v>18</v>
      </c>
      <c r="L457" s="79">
        <f t="shared" si="241"/>
        <v>1.00340366</v>
      </c>
      <c r="M457" s="82">
        <v>1</v>
      </c>
      <c r="N457" s="82">
        <f t="shared" si="242"/>
        <v>1</v>
      </c>
      <c r="O457" s="79">
        <f t="shared" si="243"/>
        <v>1.00340366</v>
      </c>
      <c r="P457" s="79">
        <f t="shared" si="244"/>
        <v>994.31285204999995</v>
      </c>
      <c r="Q457" s="83">
        <f t="shared" si="225"/>
        <v>0</v>
      </c>
      <c r="R457" s="85">
        <f t="shared" si="226"/>
        <v>0</v>
      </c>
      <c r="S457" s="79">
        <f t="shared" si="245"/>
        <v>0</v>
      </c>
      <c r="T457" s="85">
        <f t="shared" si="231"/>
        <v>9.5000000000000001E-2</v>
      </c>
      <c r="U457" s="82">
        <f t="shared" si="227"/>
        <v>1.0048736789999999</v>
      </c>
      <c r="V457" s="79">
        <f t="shared" si="228"/>
        <v>4.8459616600000004</v>
      </c>
      <c r="W457" s="79">
        <f t="shared" si="229"/>
        <v>0</v>
      </c>
      <c r="X457" s="157" t="str">
        <f t="shared" si="232"/>
        <v>A+J=</v>
      </c>
      <c r="Y457" s="81">
        <f t="shared" si="233"/>
        <v>45005</v>
      </c>
      <c r="Z457" s="4"/>
      <c r="AA457" s="12"/>
      <c r="AD457" s="1"/>
      <c r="AE457" s="1"/>
      <c r="AF457" s="1"/>
      <c r="AG457" s="6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78">
        <f t="shared" si="230"/>
        <v>44996</v>
      </c>
      <c r="B458" s="79">
        <f t="shared" si="224"/>
        <v>999.61740449000001</v>
      </c>
      <c r="C458" s="79">
        <f t="shared" si="235"/>
        <v>990.94002911999996</v>
      </c>
      <c r="D458" s="77">
        <f t="shared" si="236"/>
        <v>6474.09</v>
      </c>
      <c r="E458" s="54">
        <f>IF(K458=1,VLOOKUP(A457,[1]Plan1!$JH$192:$JI$400,2),E457)</f>
        <v>6508.4</v>
      </c>
      <c r="F458" s="56">
        <f t="shared" si="237"/>
        <v>44947</v>
      </c>
      <c r="G458" s="80">
        <f t="shared" si="238"/>
        <v>5.2995865055938118E-3</v>
      </c>
      <c r="H458" s="81">
        <f>IF(DAY(A458)=H$11,VLOOKUP(A458,AF$120:AK$452,4),H457)</f>
        <v>45005</v>
      </c>
      <c r="I458" s="81">
        <f t="shared" si="239"/>
        <v>45005</v>
      </c>
      <c r="J458" s="55">
        <f t="shared" si="234"/>
        <v>28</v>
      </c>
      <c r="K458" s="55">
        <f t="shared" si="240"/>
        <v>19</v>
      </c>
      <c r="L458" s="79">
        <f t="shared" si="241"/>
        <v>1.0035930900000001</v>
      </c>
      <c r="M458" s="82">
        <v>1</v>
      </c>
      <c r="N458" s="82">
        <f t="shared" si="242"/>
        <v>1</v>
      </c>
      <c r="O458" s="79">
        <f t="shared" si="243"/>
        <v>1.0035930900000001</v>
      </c>
      <c r="P458" s="79">
        <f t="shared" si="244"/>
        <v>994.50056582000002</v>
      </c>
      <c r="Q458" s="83">
        <f t="shared" si="225"/>
        <v>0</v>
      </c>
      <c r="R458" s="85">
        <f t="shared" si="226"/>
        <v>0</v>
      </c>
      <c r="S458" s="79">
        <f t="shared" si="245"/>
        <v>0</v>
      </c>
      <c r="T458" s="85">
        <f t="shared" si="231"/>
        <v>9.5000000000000001E-2</v>
      </c>
      <c r="U458" s="82">
        <f t="shared" si="227"/>
        <v>1.0051451339999999</v>
      </c>
      <c r="V458" s="79">
        <f t="shared" si="228"/>
        <v>5.1168386699999999</v>
      </c>
      <c r="W458" s="79">
        <f t="shared" si="229"/>
        <v>0</v>
      </c>
      <c r="X458" s="157" t="str">
        <f t="shared" si="232"/>
        <v>A+J=</v>
      </c>
      <c r="Y458" s="81">
        <f t="shared" si="233"/>
        <v>45005</v>
      </c>
      <c r="Z458" s="4"/>
      <c r="AA458" s="12"/>
      <c r="AD458" s="1"/>
      <c r="AE458" s="1"/>
      <c r="AF458" s="1"/>
      <c r="AG458" s="6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78">
        <f t="shared" si="230"/>
        <v>44997</v>
      </c>
      <c r="B459" s="79">
        <f t="shared" si="224"/>
        <v>1000.0762006800001</v>
      </c>
      <c r="C459" s="79">
        <f t="shared" si="235"/>
        <v>990.94002911999996</v>
      </c>
      <c r="D459" s="77">
        <f t="shared" si="236"/>
        <v>6474.09</v>
      </c>
      <c r="E459" s="54">
        <f>IF(K459=1,VLOOKUP(A458,[1]Plan1!$JH$192:$JI$400,2),E458)</f>
        <v>6508.4</v>
      </c>
      <c r="F459" s="56">
        <f t="shared" si="237"/>
        <v>44947</v>
      </c>
      <c r="G459" s="80">
        <f t="shared" si="238"/>
        <v>5.2995865055938118E-3</v>
      </c>
      <c r="H459" s="81">
        <f>IF(DAY(A459)=H$11,VLOOKUP(A459,AF$120:AK$452,4),H458)</f>
        <v>45005</v>
      </c>
      <c r="I459" s="81">
        <f t="shared" si="239"/>
        <v>45005</v>
      </c>
      <c r="J459" s="55">
        <f t="shared" si="234"/>
        <v>28</v>
      </c>
      <c r="K459" s="55">
        <f t="shared" si="240"/>
        <v>20</v>
      </c>
      <c r="L459" s="79">
        <f t="shared" si="241"/>
        <v>1.0037825499999999</v>
      </c>
      <c r="M459" s="82">
        <v>1</v>
      </c>
      <c r="N459" s="82">
        <f t="shared" si="242"/>
        <v>1</v>
      </c>
      <c r="O459" s="79">
        <f t="shared" si="243"/>
        <v>1.0037825499999999</v>
      </c>
      <c r="P459" s="79">
        <f t="shared" si="244"/>
        <v>994.68830932000003</v>
      </c>
      <c r="Q459" s="83">
        <f t="shared" si="225"/>
        <v>0</v>
      </c>
      <c r="R459" s="85">
        <f t="shared" si="226"/>
        <v>0</v>
      </c>
      <c r="S459" s="79">
        <f t="shared" si="245"/>
        <v>0</v>
      </c>
      <c r="T459" s="85">
        <f t="shared" si="231"/>
        <v>9.5000000000000001E-2</v>
      </c>
      <c r="U459" s="82">
        <f t="shared" si="227"/>
        <v>1.0054166630000001</v>
      </c>
      <c r="V459" s="79">
        <f t="shared" si="228"/>
        <v>5.3878913600000002</v>
      </c>
      <c r="W459" s="79">
        <f t="shared" si="229"/>
        <v>0</v>
      </c>
      <c r="X459" s="157" t="str">
        <f t="shared" si="232"/>
        <v>A+J=</v>
      </c>
      <c r="Y459" s="81">
        <f t="shared" si="233"/>
        <v>45005</v>
      </c>
      <c r="Z459" s="4"/>
      <c r="AA459" s="12"/>
      <c r="AD459" s="1"/>
      <c r="AE459" s="1"/>
      <c r="AF459" s="1"/>
      <c r="AG459" s="6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78">
        <f t="shared" si="230"/>
        <v>44998</v>
      </c>
      <c r="B460" s="79">
        <f t="shared" ref="B460:B523" si="246">(P460+V460)</f>
        <v>1000.53522128</v>
      </c>
      <c r="C460" s="79">
        <f t="shared" si="235"/>
        <v>990.94002911999996</v>
      </c>
      <c r="D460" s="77">
        <f t="shared" si="236"/>
        <v>6474.09</v>
      </c>
      <c r="E460" s="54">
        <f>IF(K460=1,VLOOKUP(A459,[1]Plan1!$JH$192:$JI$400,2),E459)</f>
        <v>6508.4</v>
      </c>
      <c r="F460" s="56">
        <f t="shared" si="237"/>
        <v>44947</v>
      </c>
      <c r="G460" s="80">
        <f t="shared" si="238"/>
        <v>5.2995865055938118E-3</v>
      </c>
      <c r="H460" s="81">
        <f>IF(DAY(A460)=H$11,VLOOKUP(A460,AF$120:AK$452,4),H459)</f>
        <v>45005</v>
      </c>
      <c r="I460" s="81">
        <f t="shared" si="239"/>
        <v>45005</v>
      </c>
      <c r="J460" s="55">
        <f t="shared" si="234"/>
        <v>28</v>
      </c>
      <c r="K460" s="55">
        <f t="shared" si="240"/>
        <v>21</v>
      </c>
      <c r="L460" s="79">
        <f t="shared" si="241"/>
        <v>1.0039720599999999</v>
      </c>
      <c r="M460" s="82">
        <v>1</v>
      </c>
      <c r="N460" s="82">
        <f t="shared" si="242"/>
        <v>1</v>
      </c>
      <c r="O460" s="79">
        <f t="shared" si="243"/>
        <v>1.0039720599999999</v>
      </c>
      <c r="P460" s="79">
        <f t="shared" si="244"/>
        <v>994.87610237000001</v>
      </c>
      <c r="Q460" s="83">
        <f t="shared" ref="Q460:Q523" si="247">IF(VLOOKUP(A460,AB$12:AI$116,8)=VLOOKUP(A459,AB$12:AI$116,8),0,VLOOKUP(A460,AB$12:AI$116,8))</f>
        <v>0</v>
      </c>
      <c r="R460" s="85">
        <f t="shared" ref="R460:R523" si="248">IF(Q460&gt;0,VLOOKUP($A460,$AB$12:$AG$116,6),0)</f>
        <v>0</v>
      </c>
      <c r="S460" s="79">
        <f t="shared" si="245"/>
        <v>0</v>
      </c>
      <c r="T460" s="85">
        <f t="shared" si="231"/>
        <v>9.5000000000000001E-2</v>
      </c>
      <c r="U460" s="82">
        <f t="shared" ref="U460:U523" si="249">ROUND((1+T460)^(30/360)^(K460/J460),9)</f>
        <v>1.0056882650000001</v>
      </c>
      <c r="V460" s="79">
        <f t="shared" ref="V460:V523" si="250">TRUNC((P460*(U460-1)),8)</f>
        <v>5.6591189100000001</v>
      </c>
      <c r="W460" s="79">
        <f t="shared" ref="W460:W523" si="251">IF(Q460&gt;0,S460+V460,0)</f>
        <v>0</v>
      </c>
      <c r="X460" s="157" t="str">
        <f t="shared" si="232"/>
        <v>A+J=</v>
      </c>
      <c r="Y460" s="81">
        <f t="shared" si="233"/>
        <v>45005</v>
      </c>
      <c r="Z460" s="4"/>
      <c r="AA460" s="12"/>
      <c r="AD460" s="1"/>
      <c r="AE460" s="1"/>
      <c r="AF460" s="1"/>
      <c r="AG460" s="6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78">
        <f t="shared" ref="A461:A524" si="252">(A460+1)</f>
        <v>44999</v>
      </c>
      <c r="B461" s="79">
        <f t="shared" si="246"/>
        <v>1000.99444642</v>
      </c>
      <c r="C461" s="79">
        <f t="shared" si="235"/>
        <v>990.94002911999996</v>
      </c>
      <c r="D461" s="77">
        <f t="shared" si="236"/>
        <v>6474.09</v>
      </c>
      <c r="E461" s="54">
        <f>IF(K461=1,VLOOKUP(A460,[1]Plan1!$JH$192:$JI$400,2),E460)</f>
        <v>6508.4</v>
      </c>
      <c r="F461" s="56">
        <f t="shared" si="237"/>
        <v>44947</v>
      </c>
      <c r="G461" s="80">
        <f t="shared" si="238"/>
        <v>5.2995865055938118E-3</v>
      </c>
      <c r="H461" s="81">
        <f>IF(DAY(A461)=H$11,VLOOKUP(A461,AF$120:AK$452,4),H460)</f>
        <v>45005</v>
      </c>
      <c r="I461" s="81">
        <f t="shared" si="239"/>
        <v>45005</v>
      </c>
      <c r="J461" s="55">
        <f t="shared" si="234"/>
        <v>28</v>
      </c>
      <c r="K461" s="55">
        <f t="shared" si="240"/>
        <v>22</v>
      </c>
      <c r="L461" s="79">
        <f t="shared" si="241"/>
        <v>1.0041616</v>
      </c>
      <c r="M461" s="82">
        <v>1</v>
      </c>
      <c r="N461" s="82">
        <f t="shared" si="242"/>
        <v>1</v>
      </c>
      <c r="O461" s="79">
        <f t="shared" si="243"/>
        <v>1.0041616</v>
      </c>
      <c r="P461" s="79">
        <f t="shared" si="244"/>
        <v>995.06392514000004</v>
      </c>
      <c r="Q461" s="83">
        <f t="shared" si="247"/>
        <v>0</v>
      </c>
      <c r="R461" s="85">
        <f t="shared" si="248"/>
        <v>0</v>
      </c>
      <c r="S461" s="79">
        <f t="shared" si="245"/>
        <v>0</v>
      </c>
      <c r="T461" s="85">
        <f t="shared" ref="T461:T524" si="253">(T460)</f>
        <v>9.5000000000000001E-2</v>
      </c>
      <c r="U461" s="82">
        <f t="shared" si="249"/>
        <v>1.0059599400000001</v>
      </c>
      <c r="V461" s="79">
        <f t="shared" si="250"/>
        <v>5.9305212799999998</v>
      </c>
      <c r="W461" s="79">
        <f t="shared" si="251"/>
        <v>0</v>
      </c>
      <c r="X461" s="157" t="str">
        <f t="shared" ref="X461:X524" si="254">IF($Q460&gt;0,VLOOKUP($A460,$AB$12:$AK$116,9),X460)</f>
        <v>A+J=</v>
      </c>
      <c r="Y461" s="81">
        <f t="shared" ref="Y461:Y524" si="255">IF($Q460&gt;0,VLOOKUP($A460,$AB$12:$AK$116,10),Y460)</f>
        <v>45005</v>
      </c>
      <c r="Z461" s="4"/>
      <c r="AA461" s="12"/>
      <c r="AD461" s="1"/>
      <c r="AE461" s="1"/>
      <c r="AF461" s="1"/>
      <c r="AG461" s="6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78">
        <f t="shared" si="252"/>
        <v>45000</v>
      </c>
      <c r="B462" s="79">
        <f t="shared" si="246"/>
        <v>1001.45387719</v>
      </c>
      <c r="C462" s="79">
        <f t="shared" si="235"/>
        <v>990.94002911999996</v>
      </c>
      <c r="D462" s="77">
        <f t="shared" si="236"/>
        <v>6474.09</v>
      </c>
      <c r="E462" s="54">
        <f>IF(K462=1,VLOOKUP(A461,[1]Plan1!$JH$192:$JI$400,2),E461)</f>
        <v>6508.4</v>
      </c>
      <c r="F462" s="56">
        <f t="shared" si="237"/>
        <v>44947</v>
      </c>
      <c r="G462" s="80">
        <f t="shared" si="238"/>
        <v>5.2995865055938118E-3</v>
      </c>
      <c r="H462" s="81">
        <f>IF(DAY(A462)=H$11,VLOOKUP(A462,AF$120:AK$452,4),H461)</f>
        <v>45005</v>
      </c>
      <c r="I462" s="81">
        <f t="shared" si="239"/>
        <v>45005</v>
      </c>
      <c r="J462" s="55">
        <f t="shared" si="234"/>
        <v>28</v>
      </c>
      <c r="K462" s="55">
        <f t="shared" si="240"/>
        <v>23</v>
      </c>
      <c r="L462" s="79">
        <f t="shared" si="241"/>
        <v>1.0043511700000001</v>
      </c>
      <c r="M462" s="82">
        <v>1</v>
      </c>
      <c r="N462" s="82">
        <f t="shared" si="242"/>
        <v>1</v>
      </c>
      <c r="O462" s="79">
        <f t="shared" si="243"/>
        <v>1.0043511700000001</v>
      </c>
      <c r="P462" s="79">
        <f t="shared" si="244"/>
        <v>995.25177764</v>
      </c>
      <c r="Q462" s="83">
        <f t="shared" si="247"/>
        <v>0</v>
      </c>
      <c r="R462" s="85">
        <f t="shared" si="248"/>
        <v>0</v>
      </c>
      <c r="S462" s="79">
        <f t="shared" si="245"/>
        <v>0</v>
      </c>
      <c r="T462" s="85">
        <f t="shared" si="253"/>
        <v>9.5000000000000001E-2</v>
      </c>
      <c r="U462" s="82">
        <f t="shared" si="249"/>
        <v>1.006231689</v>
      </c>
      <c r="V462" s="79">
        <f t="shared" si="250"/>
        <v>6.2020995499999998</v>
      </c>
      <c r="W462" s="79">
        <f t="shared" si="251"/>
        <v>0</v>
      </c>
      <c r="X462" s="157" t="str">
        <f t="shared" si="254"/>
        <v>A+J=</v>
      </c>
      <c r="Y462" s="81">
        <f t="shared" si="255"/>
        <v>45005</v>
      </c>
      <c r="Z462" s="4"/>
      <c r="AA462" s="12"/>
      <c r="AD462" s="1"/>
      <c r="AE462" s="1"/>
      <c r="AF462" s="1"/>
      <c r="AG462" s="6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78">
        <f t="shared" si="252"/>
        <v>45001</v>
      </c>
      <c r="B463" s="79">
        <f t="shared" si="246"/>
        <v>1001.91352262</v>
      </c>
      <c r="C463" s="79">
        <f t="shared" si="235"/>
        <v>990.94002911999996</v>
      </c>
      <c r="D463" s="77">
        <f t="shared" si="236"/>
        <v>6474.09</v>
      </c>
      <c r="E463" s="54">
        <f>IF(K463=1,VLOOKUP(A462,[1]Plan1!$JH$192:$JI$400,2),E462)</f>
        <v>6508.4</v>
      </c>
      <c r="F463" s="56">
        <f t="shared" si="237"/>
        <v>44947</v>
      </c>
      <c r="G463" s="80">
        <f t="shared" si="238"/>
        <v>5.2995865055938118E-3</v>
      </c>
      <c r="H463" s="81">
        <f>IF(DAY(A463)=H$11,VLOOKUP(A463,AF$120:AK$452,4),H462)</f>
        <v>45005</v>
      </c>
      <c r="I463" s="81">
        <f t="shared" si="239"/>
        <v>45005</v>
      </c>
      <c r="J463" s="55">
        <f t="shared" si="234"/>
        <v>28</v>
      </c>
      <c r="K463" s="55">
        <f t="shared" si="240"/>
        <v>24</v>
      </c>
      <c r="L463" s="79">
        <f t="shared" si="241"/>
        <v>1.0045407799999999</v>
      </c>
      <c r="M463" s="82">
        <v>1</v>
      </c>
      <c r="N463" s="82">
        <f t="shared" si="242"/>
        <v>1</v>
      </c>
      <c r="O463" s="79">
        <f t="shared" si="243"/>
        <v>1.0045407799999999</v>
      </c>
      <c r="P463" s="79">
        <f t="shared" si="244"/>
        <v>995.43966978000003</v>
      </c>
      <c r="Q463" s="83">
        <f t="shared" si="247"/>
        <v>0</v>
      </c>
      <c r="R463" s="85">
        <f t="shared" si="248"/>
        <v>0</v>
      </c>
      <c r="S463" s="79">
        <f t="shared" si="245"/>
        <v>0</v>
      </c>
      <c r="T463" s="85">
        <f t="shared" si="253"/>
        <v>9.5000000000000001E-2</v>
      </c>
      <c r="U463" s="82">
        <f t="shared" si="249"/>
        <v>1.006503511</v>
      </c>
      <c r="V463" s="79">
        <f t="shared" si="250"/>
        <v>6.4738528400000002</v>
      </c>
      <c r="W463" s="79">
        <f t="shared" si="251"/>
        <v>0</v>
      </c>
      <c r="X463" s="157" t="str">
        <f t="shared" si="254"/>
        <v>A+J=</v>
      </c>
      <c r="Y463" s="81">
        <f t="shared" si="255"/>
        <v>45005</v>
      </c>
      <c r="Z463" s="4"/>
      <c r="AA463" s="12"/>
      <c r="AD463" s="1"/>
      <c r="AE463" s="1"/>
      <c r="AF463" s="1"/>
      <c r="AG463" s="6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78">
        <f t="shared" si="252"/>
        <v>45002</v>
      </c>
      <c r="B464" s="79">
        <f t="shared" si="246"/>
        <v>1002.37338378</v>
      </c>
      <c r="C464" s="79">
        <f t="shared" si="235"/>
        <v>990.94002911999996</v>
      </c>
      <c r="D464" s="77">
        <f t="shared" si="236"/>
        <v>6474.09</v>
      </c>
      <c r="E464" s="54">
        <f>IF(K464=1,VLOOKUP(A463,[1]Plan1!$JH$192:$JI$400,2),E463)</f>
        <v>6508.4</v>
      </c>
      <c r="F464" s="56">
        <f t="shared" si="237"/>
        <v>44947</v>
      </c>
      <c r="G464" s="80">
        <f t="shared" si="238"/>
        <v>5.2995865055938118E-3</v>
      </c>
      <c r="H464" s="81">
        <f>IF(DAY(A464)=H$11,VLOOKUP(A464,AF$120:AK$452,4),H463)</f>
        <v>45005</v>
      </c>
      <c r="I464" s="81">
        <f t="shared" si="239"/>
        <v>45005</v>
      </c>
      <c r="J464" s="55">
        <f t="shared" si="234"/>
        <v>28</v>
      </c>
      <c r="K464" s="55">
        <f t="shared" si="240"/>
        <v>25</v>
      </c>
      <c r="L464" s="79">
        <f t="shared" si="241"/>
        <v>1.00473043</v>
      </c>
      <c r="M464" s="82">
        <v>1</v>
      </c>
      <c r="N464" s="82">
        <f t="shared" si="242"/>
        <v>1</v>
      </c>
      <c r="O464" s="79">
        <f t="shared" si="243"/>
        <v>1.00473043</v>
      </c>
      <c r="P464" s="79">
        <f t="shared" si="244"/>
        <v>995.62760156000002</v>
      </c>
      <c r="Q464" s="83">
        <f t="shared" si="247"/>
        <v>0</v>
      </c>
      <c r="R464" s="85">
        <f t="shared" si="248"/>
        <v>0</v>
      </c>
      <c r="S464" s="79">
        <f t="shared" si="245"/>
        <v>0</v>
      </c>
      <c r="T464" s="85">
        <f t="shared" si="253"/>
        <v>9.5000000000000001E-2</v>
      </c>
      <c r="U464" s="82">
        <f t="shared" si="249"/>
        <v>1.0067754069999999</v>
      </c>
      <c r="V464" s="79">
        <f t="shared" si="250"/>
        <v>6.7457822199999997</v>
      </c>
      <c r="W464" s="79">
        <f t="shared" si="251"/>
        <v>0</v>
      </c>
      <c r="X464" s="157" t="str">
        <f t="shared" si="254"/>
        <v>A+J=</v>
      </c>
      <c r="Y464" s="81">
        <f t="shared" si="255"/>
        <v>45005</v>
      </c>
      <c r="Z464" s="4"/>
      <c r="AA464" s="12"/>
      <c r="AD464" s="1"/>
      <c r="AE464" s="1"/>
      <c r="AF464" s="1"/>
      <c r="AG464" s="6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78">
        <f t="shared" si="252"/>
        <v>45003</v>
      </c>
      <c r="B465" s="79">
        <f t="shared" si="246"/>
        <v>1002.83344975</v>
      </c>
      <c r="C465" s="79">
        <f t="shared" si="235"/>
        <v>990.94002911999996</v>
      </c>
      <c r="D465" s="77">
        <f t="shared" si="236"/>
        <v>6474.09</v>
      </c>
      <c r="E465" s="54">
        <f>IF(K465=1,VLOOKUP(A464,[1]Plan1!$JH$192:$JI$400,2),E464)</f>
        <v>6508.4</v>
      </c>
      <c r="F465" s="56">
        <f t="shared" si="237"/>
        <v>44947</v>
      </c>
      <c r="G465" s="80">
        <f t="shared" si="238"/>
        <v>5.2995865055938118E-3</v>
      </c>
      <c r="H465" s="81">
        <f>IF(DAY(A465)=H$11,VLOOKUP(A465,AF$120:AK$452,4),H464)</f>
        <v>45005</v>
      </c>
      <c r="I465" s="81">
        <f t="shared" si="239"/>
        <v>45005</v>
      </c>
      <c r="J465" s="55">
        <f t="shared" si="234"/>
        <v>28</v>
      </c>
      <c r="K465" s="55">
        <f t="shared" si="240"/>
        <v>26</v>
      </c>
      <c r="L465" s="79">
        <f t="shared" si="241"/>
        <v>1.00492011</v>
      </c>
      <c r="M465" s="82">
        <v>1</v>
      </c>
      <c r="N465" s="82">
        <f t="shared" si="242"/>
        <v>1</v>
      </c>
      <c r="O465" s="79">
        <f t="shared" si="243"/>
        <v>1.00492011</v>
      </c>
      <c r="P465" s="79">
        <f t="shared" si="244"/>
        <v>995.81556306000004</v>
      </c>
      <c r="Q465" s="83">
        <f t="shared" si="247"/>
        <v>0</v>
      </c>
      <c r="R465" s="85">
        <f t="shared" si="248"/>
        <v>0</v>
      </c>
      <c r="S465" s="79">
        <f t="shared" si="245"/>
        <v>0</v>
      </c>
      <c r="T465" s="85">
        <f t="shared" si="253"/>
        <v>9.5000000000000001E-2</v>
      </c>
      <c r="U465" s="82">
        <f t="shared" si="249"/>
        <v>1.007047376</v>
      </c>
      <c r="V465" s="79">
        <f t="shared" si="250"/>
        <v>7.0178866900000001</v>
      </c>
      <c r="W465" s="79">
        <f t="shared" si="251"/>
        <v>0</v>
      </c>
      <c r="X465" s="157" t="str">
        <f t="shared" si="254"/>
        <v>A+J=</v>
      </c>
      <c r="Y465" s="81">
        <f t="shared" si="255"/>
        <v>45005</v>
      </c>
      <c r="Z465" s="4"/>
      <c r="AA465" s="12"/>
      <c r="AD465" s="1"/>
      <c r="AE465" s="1"/>
      <c r="AF465" s="1"/>
      <c r="AG465" s="6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78">
        <f t="shared" si="252"/>
        <v>45004</v>
      </c>
      <c r="B466" s="79">
        <f t="shared" si="246"/>
        <v>1003.29373061</v>
      </c>
      <c r="C466" s="79">
        <f t="shared" si="235"/>
        <v>990.94002911999996</v>
      </c>
      <c r="D466" s="77">
        <f t="shared" si="236"/>
        <v>6474.09</v>
      </c>
      <c r="E466" s="54">
        <f>IF(K466=1,VLOOKUP(A465,[1]Plan1!$JH$192:$JI$400,2),E465)</f>
        <v>6508.4</v>
      </c>
      <c r="F466" s="56">
        <f t="shared" si="237"/>
        <v>44947</v>
      </c>
      <c r="G466" s="80">
        <f t="shared" si="238"/>
        <v>5.2995865055938118E-3</v>
      </c>
      <c r="H466" s="81">
        <f>IF(DAY(A466)=H$11,VLOOKUP(A466,AF$120:AK$452,4),H465)</f>
        <v>45005</v>
      </c>
      <c r="I466" s="81">
        <f t="shared" si="239"/>
        <v>45005</v>
      </c>
      <c r="J466" s="55">
        <f t="shared" si="234"/>
        <v>28</v>
      </c>
      <c r="K466" s="55">
        <f t="shared" si="240"/>
        <v>27</v>
      </c>
      <c r="L466" s="79">
        <f t="shared" si="241"/>
        <v>1.0051098300000001</v>
      </c>
      <c r="M466" s="82">
        <v>1</v>
      </c>
      <c r="N466" s="82">
        <f t="shared" si="242"/>
        <v>1</v>
      </c>
      <c r="O466" s="79">
        <f t="shared" si="243"/>
        <v>1.0051098300000001</v>
      </c>
      <c r="P466" s="79">
        <f t="shared" si="244"/>
        <v>996.00356420000003</v>
      </c>
      <c r="Q466" s="83">
        <f t="shared" si="247"/>
        <v>0</v>
      </c>
      <c r="R466" s="85">
        <f t="shared" si="248"/>
        <v>0</v>
      </c>
      <c r="S466" s="79">
        <f t="shared" si="245"/>
        <v>0</v>
      </c>
      <c r="T466" s="85">
        <f t="shared" si="253"/>
        <v>9.5000000000000001E-2</v>
      </c>
      <c r="U466" s="82">
        <f t="shared" si="249"/>
        <v>1.007319418</v>
      </c>
      <c r="V466" s="79">
        <f t="shared" si="250"/>
        <v>7.2901664100000003</v>
      </c>
      <c r="W466" s="79">
        <f t="shared" si="251"/>
        <v>0</v>
      </c>
      <c r="X466" s="157" t="str">
        <f t="shared" si="254"/>
        <v>A+J=</v>
      </c>
      <c r="Y466" s="81">
        <f t="shared" si="255"/>
        <v>45005</v>
      </c>
      <c r="Z466" s="4"/>
      <c r="AA466" s="12"/>
      <c r="AD466" s="1"/>
      <c r="AE466" s="1"/>
      <c r="AF466" s="1"/>
      <c r="AG466" s="6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78">
        <f t="shared" si="252"/>
        <v>45005</v>
      </c>
      <c r="B467" s="79">
        <f t="shared" si="246"/>
        <v>1003.7542174299999</v>
      </c>
      <c r="C467" s="79">
        <f t="shared" si="235"/>
        <v>990.94002911999996</v>
      </c>
      <c r="D467" s="77">
        <f t="shared" si="236"/>
        <v>6474.09</v>
      </c>
      <c r="E467" s="54">
        <f>IF(K467=1,VLOOKUP(A466,[1]Plan1!$JH$192:$JI$400,2),E466)</f>
        <v>6508.4</v>
      </c>
      <c r="F467" s="56">
        <f t="shared" si="237"/>
        <v>44947</v>
      </c>
      <c r="G467" s="80">
        <f t="shared" si="238"/>
        <v>5.2995865055938118E-3</v>
      </c>
      <c r="H467" s="81">
        <f>IF(DAY(A467)=H$11,VLOOKUP(A467,AF$120:AK$452,4),H466)</f>
        <v>45036</v>
      </c>
      <c r="I467" s="81">
        <f t="shared" si="239"/>
        <v>45005</v>
      </c>
      <c r="J467" s="55">
        <f t="shared" si="234"/>
        <v>28</v>
      </c>
      <c r="K467" s="55">
        <f t="shared" si="240"/>
        <v>28</v>
      </c>
      <c r="L467" s="79">
        <f t="shared" si="241"/>
        <v>1.00529958</v>
      </c>
      <c r="M467" s="82">
        <v>1</v>
      </c>
      <c r="N467" s="82">
        <f t="shared" si="242"/>
        <v>1</v>
      </c>
      <c r="O467" s="79">
        <f t="shared" si="243"/>
        <v>1.00529958</v>
      </c>
      <c r="P467" s="79">
        <f t="shared" si="244"/>
        <v>996.19159506999995</v>
      </c>
      <c r="Q467" s="83">
        <f t="shared" si="247"/>
        <v>15</v>
      </c>
      <c r="R467" s="85">
        <f t="shared" si="248"/>
        <v>5.6499999999999996E-3</v>
      </c>
      <c r="S467" s="79">
        <f t="shared" si="245"/>
        <v>5.6284825100000004</v>
      </c>
      <c r="T467" s="85">
        <f t="shared" si="253"/>
        <v>9.5000000000000001E-2</v>
      </c>
      <c r="U467" s="82">
        <f t="shared" si="249"/>
        <v>1.0075915339999999</v>
      </c>
      <c r="V467" s="79">
        <f t="shared" si="250"/>
        <v>7.5626223599999998</v>
      </c>
      <c r="W467" s="79">
        <f t="shared" si="251"/>
        <v>13.19110487</v>
      </c>
      <c r="X467" s="157" t="str">
        <f t="shared" si="254"/>
        <v>A+J=</v>
      </c>
      <c r="Y467" s="81">
        <f t="shared" si="255"/>
        <v>45005</v>
      </c>
      <c r="Z467" s="4"/>
      <c r="AA467" s="12"/>
      <c r="AD467" s="1"/>
      <c r="AE467" s="1"/>
      <c r="AF467" s="1"/>
      <c r="AG467" s="6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78">
        <f t="shared" si="252"/>
        <v>45006</v>
      </c>
      <c r="B468" s="79">
        <f t="shared" si="246"/>
        <v>991.07218160000002</v>
      </c>
      <c r="C468" s="79">
        <f t="shared" si="235"/>
        <v>990.56311255999992</v>
      </c>
      <c r="D468" s="77">
        <f t="shared" si="236"/>
        <v>6508.4</v>
      </c>
      <c r="E468" s="54">
        <f>IF(K468=1,VLOOKUP(A467,[1]Plan1!$JH$192:$JI$400,2),E467)</f>
        <v>6563.07</v>
      </c>
      <c r="F468" s="56">
        <f t="shared" si="237"/>
        <v>44978</v>
      </c>
      <c r="G468" s="80">
        <f t="shared" si="238"/>
        <v>8.3999139573474046E-3</v>
      </c>
      <c r="H468" s="81">
        <f>IF(DAY(A468)=H$11,VLOOKUP(A468,AF$120:AK$452,4),H467)</f>
        <v>45036</v>
      </c>
      <c r="I468" s="81">
        <f t="shared" si="239"/>
        <v>45036</v>
      </c>
      <c r="J468" s="55">
        <f t="shared" si="234"/>
        <v>31</v>
      </c>
      <c r="K468" s="55">
        <f t="shared" si="240"/>
        <v>1</v>
      </c>
      <c r="L468" s="79">
        <f t="shared" si="241"/>
        <v>1.00026986</v>
      </c>
      <c r="M468" s="82">
        <v>1</v>
      </c>
      <c r="N468" s="82">
        <f t="shared" si="242"/>
        <v>1</v>
      </c>
      <c r="O468" s="79">
        <f t="shared" si="243"/>
        <v>1.00026986</v>
      </c>
      <c r="P468" s="79">
        <f t="shared" si="244"/>
        <v>990.83042592000004</v>
      </c>
      <c r="Q468" s="83">
        <f t="shared" si="247"/>
        <v>0</v>
      </c>
      <c r="R468" s="85">
        <f t="shared" si="248"/>
        <v>0</v>
      </c>
      <c r="S468" s="79">
        <f t="shared" si="245"/>
        <v>0</v>
      </c>
      <c r="T468" s="85">
        <f t="shared" si="253"/>
        <v>9.5000000000000001E-2</v>
      </c>
      <c r="U468" s="82">
        <f t="shared" si="249"/>
        <v>1.000243993</v>
      </c>
      <c r="V468" s="79">
        <f t="shared" si="250"/>
        <v>0.24175568</v>
      </c>
      <c r="W468" s="79">
        <f t="shared" si="251"/>
        <v>0</v>
      </c>
      <c r="X468" s="157" t="str">
        <f t="shared" si="254"/>
        <v>A+J=</v>
      </c>
      <c r="Y468" s="81">
        <f t="shared" si="255"/>
        <v>45036</v>
      </c>
      <c r="Z468" s="4"/>
      <c r="AA468" s="12"/>
      <c r="AD468" s="1"/>
      <c r="AE468" s="1"/>
      <c r="AF468" s="1"/>
      <c r="AG468" s="6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78">
        <f t="shared" si="252"/>
        <v>45007</v>
      </c>
      <c r="B469" s="79">
        <f t="shared" si="246"/>
        <v>991.58152976000008</v>
      </c>
      <c r="C469" s="79">
        <f t="shared" si="235"/>
        <v>990.56311255999992</v>
      </c>
      <c r="D469" s="77">
        <f t="shared" si="236"/>
        <v>6508.4</v>
      </c>
      <c r="E469" s="54">
        <f>IF(K469=1,VLOOKUP(A468,[1]Plan1!$JH$192:$JI$400,2),E468)</f>
        <v>6563.07</v>
      </c>
      <c r="F469" s="56">
        <f t="shared" si="237"/>
        <v>44978</v>
      </c>
      <c r="G469" s="80">
        <f t="shared" si="238"/>
        <v>8.3999139573474046E-3</v>
      </c>
      <c r="H469" s="81">
        <f>IF(DAY(A469)=H$11,VLOOKUP(A469,AF$120:AK$452,4),H468)</f>
        <v>45036</v>
      </c>
      <c r="I469" s="81">
        <f t="shared" si="239"/>
        <v>45036</v>
      </c>
      <c r="J469" s="55">
        <f t="shared" si="234"/>
        <v>31</v>
      </c>
      <c r="K469" s="55">
        <f t="shared" si="240"/>
        <v>2</v>
      </c>
      <c r="L469" s="79">
        <f t="shared" si="241"/>
        <v>1.00053981</v>
      </c>
      <c r="M469" s="82">
        <v>1</v>
      </c>
      <c r="N469" s="82">
        <f t="shared" si="242"/>
        <v>1</v>
      </c>
      <c r="O469" s="79">
        <f t="shared" si="243"/>
        <v>1.00053981</v>
      </c>
      <c r="P469" s="79">
        <f t="shared" si="244"/>
        <v>991.09782843000005</v>
      </c>
      <c r="Q469" s="83">
        <f t="shared" si="247"/>
        <v>0</v>
      </c>
      <c r="R469" s="85">
        <f t="shared" si="248"/>
        <v>0</v>
      </c>
      <c r="S469" s="79">
        <f t="shared" si="245"/>
        <v>0</v>
      </c>
      <c r="T469" s="85">
        <f t="shared" si="253"/>
        <v>9.5000000000000001E-2</v>
      </c>
      <c r="U469" s="82">
        <f t="shared" si="249"/>
        <v>1.0004880460000001</v>
      </c>
      <c r="V469" s="79">
        <f t="shared" si="250"/>
        <v>0.48370132999999998</v>
      </c>
      <c r="W469" s="79">
        <f t="shared" si="251"/>
        <v>0</v>
      </c>
      <c r="X469" s="157" t="str">
        <f t="shared" si="254"/>
        <v>A+J=</v>
      </c>
      <c r="Y469" s="81">
        <f t="shared" si="255"/>
        <v>45036</v>
      </c>
      <c r="Z469" s="4"/>
      <c r="AA469" s="12"/>
      <c r="AD469" s="1"/>
      <c r="AE469" s="1"/>
      <c r="AF469" s="1"/>
      <c r="AG469" s="6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78">
        <f t="shared" si="252"/>
        <v>45008</v>
      </c>
      <c r="B470" s="79">
        <f t="shared" si="246"/>
        <v>992.09112639</v>
      </c>
      <c r="C470" s="79">
        <f t="shared" si="235"/>
        <v>990.56311255999992</v>
      </c>
      <c r="D470" s="77">
        <f t="shared" si="236"/>
        <v>6508.4</v>
      </c>
      <c r="E470" s="54">
        <f>IF(K470=1,VLOOKUP(A469,[1]Plan1!$JH$192:$JI$400,2),E469)</f>
        <v>6563.07</v>
      </c>
      <c r="F470" s="56">
        <f t="shared" si="237"/>
        <v>44978</v>
      </c>
      <c r="G470" s="80">
        <f t="shared" si="238"/>
        <v>8.3999139573474046E-3</v>
      </c>
      <c r="H470" s="81">
        <f>IF(DAY(A470)=H$11,VLOOKUP(A470,AF$120:AK$452,4),H469)</f>
        <v>45036</v>
      </c>
      <c r="I470" s="81">
        <f t="shared" si="239"/>
        <v>45036</v>
      </c>
      <c r="J470" s="55">
        <f t="shared" si="234"/>
        <v>31</v>
      </c>
      <c r="K470" s="55">
        <f t="shared" si="240"/>
        <v>3</v>
      </c>
      <c r="L470" s="79">
        <f t="shared" si="241"/>
        <v>1.00080982</v>
      </c>
      <c r="M470" s="82">
        <v>1</v>
      </c>
      <c r="N470" s="82">
        <f t="shared" si="242"/>
        <v>1</v>
      </c>
      <c r="O470" s="79">
        <f t="shared" si="243"/>
        <v>1.00080982</v>
      </c>
      <c r="P470" s="79">
        <f t="shared" si="244"/>
        <v>991.36529037000003</v>
      </c>
      <c r="Q470" s="83">
        <f t="shared" si="247"/>
        <v>0</v>
      </c>
      <c r="R470" s="85">
        <f t="shared" si="248"/>
        <v>0</v>
      </c>
      <c r="S470" s="79">
        <f t="shared" si="245"/>
        <v>0</v>
      </c>
      <c r="T470" s="85">
        <f t="shared" si="253"/>
        <v>9.5000000000000001E-2</v>
      </c>
      <c r="U470" s="82">
        <f t="shared" si="249"/>
        <v>1.0007321579999999</v>
      </c>
      <c r="V470" s="79">
        <f t="shared" si="250"/>
        <v>0.72583602000000003</v>
      </c>
      <c r="W470" s="79">
        <f t="shared" si="251"/>
        <v>0</v>
      </c>
      <c r="X470" s="157" t="str">
        <f t="shared" si="254"/>
        <v>A+J=</v>
      </c>
      <c r="Y470" s="81">
        <f t="shared" si="255"/>
        <v>45036</v>
      </c>
      <c r="Z470" s="4"/>
      <c r="AA470" s="12"/>
      <c r="AD470" s="1"/>
      <c r="AE470" s="1"/>
      <c r="AF470" s="1"/>
      <c r="AG470" s="6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78">
        <f t="shared" si="252"/>
        <v>45009</v>
      </c>
      <c r="B471" s="79">
        <f t="shared" si="246"/>
        <v>992.60099245000004</v>
      </c>
      <c r="C471" s="79">
        <f t="shared" si="235"/>
        <v>990.56311255999992</v>
      </c>
      <c r="D471" s="77">
        <f t="shared" si="236"/>
        <v>6508.4</v>
      </c>
      <c r="E471" s="54">
        <f>IF(K471=1,VLOOKUP(A470,[1]Plan1!$JH$192:$JI$400,2),E470)</f>
        <v>6563.07</v>
      </c>
      <c r="F471" s="56">
        <f t="shared" si="237"/>
        <v>44978</v>
      </c>
      <c r="G471" s="80">
        <f t="shared" si="238"/>
        <v>8.3999139573474046E-3</v>
      </c>
      <c r="H471" s="81">
        <f>IF(DAY(A471)=H$11,VLOOKUP(A471,AF$120:AK$452,4),H470)</f>
        <v>45036</v>
      </c>
      <c r="I471" s="81">
        <f t="shared" si="239"/>
        <v>45036</v>
      </c>
      <c r="J471" s="55">
        <f t="shared" si="234"/>
        <v>31</v>
      </c>
      <c r="K471" s="55">
        <f t="shared" si="240"/>
        <v>4</v>
      </c>
      <c r="L471" s="79">
        <f t="shared" si="241"/>
        <v>1.0010799100000001</v>
      </c>
      <c r="M471" s="82">
        <v>1</v>
      </c>
      <c r="N471" s="82">
        <f t="shared" si="242"/>
        <v>1</v>
      </c>
      <c r="O471" s="79">
        <f t="shared" si="243"/>
        <v>1.0010799100000001</v>
      </c>
      <c r="P471" s="79">
        <f t="shared" si="244"/>
        <v>991.63283157000001</v>
      </c>
      <c r="Q471" s="83">
        <f t="shared" si="247"/>
        <v>0</v>
      </c>
      <c r="R471" s="85">
        <f t="shared" si="248"/>
        <v>0</v>
      </c>
      <c r="S471" s="79">
        <f t="shared" si="245"/>
        <v>0</v>
      </c>
      <c r="T471" s="85">
        <f t="shared" si="253"/>
        <v>9.5000000000000001E-2</v>
      </c>
      <c r="U471" s="82">
        <f t="shared" si="249"/>
        <v>1.0009763300000001</v>
      </c>
      <c r="V471" s="79">
        <f t="shared" si="250"/>
        <v>0.96816088</v>
      </c>
      <c r="W471" s="79">
        <f t="shared" si="251"/>
        <v>0</v>
      </c>
      <c r="X471" s="157" t="str">
        <f t="shared" si="254"/>
        <v>A+J=</v>
      </c>
      <c r="Y471" s="81">
        <f t="shared" si="255"/>
        <v>45036</v>
      </c>
      <c r="Z471" s="4"/>
      <c r="AA471" s="12"/>
      <c r="AD471" s="1"/>
      <c r="AE471" s="1"/>
      <c r="AF471" s="1"/>
      <c r="AG471" s="6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78">
        <f t="shared" si="252"/>
        <v>45010</v>
      </c>
      <c r="B472" s="79">
        <f t="shared" si="246"/>
        <v>993.11111708999999</v>
      </c>
      <c r="C472" s="79">
        <f t="shared" si="235"/>
        <v>990.56311255999992</v>
      </c>
      <c r="D472" s="77">
        <f t="shared" si="236"/>
        <v>6508.4</v>
      </c>
      <c r="E472" s="54">
        <f>IF(K472=1,VLOOKUP(A471,[1]Plan1!$JH$192:$JI$400,2),E471)</f>
        <v>6563.07</v>
      </c>
      <c r="F472" s="56">
        <f t="shared" si="237"/>
        <v>44978</v>
      </c>
      <c r="G472" s="80">
        <f t="shared" si="238"/>
        <v>8.3999139573474046E-3</v>
      </c>
      <c r="H472" s="81">
        <f>IF(DAY(A472)=H$11,VLOOKUP(A472,AF$120:AK$452,4),H471)</f>
        <v>45036</v>
      </c>
      <c r="I472" s="81">
        <f t="shared" si="239"/>
        <v>45036</v>
      </c>
      <c r="J472" s="55">
        <f t="shared" si="234"/>
        <v>31</v>
      </c>
      <c r="K472" s="55">
        <f t="shared" si="240"/>
        <v>5</v>
      </c>
      <c r="L472" s="79">
        <f t="shared" si="241"/>
        <v>1.00135007</v>
      </c>
      <c r="M472" s="82">
        <v>1</v>
      </c>
      <c r="N472" s="82">
        <f t="shared" si="242"/>
        <v>1</v>
      </c>
      <c r="O472" s="79">
        <f t="shared" si="243"/>
        <v>1.00135007</v>
      </c>
      <c r="P472" s="79">
        <f t="shared" si="244"/>
        <v>991.90044209999996</v>
      </c>
      <c r="Q472" s="83">
        <f t="shared" si="247"/>
        <v>0</v>
      </c>
      <c r="R472" s="85">
        <f t="shared" si="248"/>
        <v>0</v>
      </c>
      <c r="S472" s="79">
        <f t="shared" si="245"/>
        <v>0</v>
      </c>
      <c r="T472" s="85">
        <f t="shared" si="253"/>
        <v>9.5000000000000001E-2</v>
      </c>
      <c r="U472" s="82">
        <f t="shared" si="249"/>
        <v>1.001220561</v>
      </c>
      <c r="V472" s="79">
        <f t="shared" si="250"/>
        <v>1.21067499</v>
      </c>
      <c r="W472" s="79">
        <f t="shared" si="251"/>
        <v>0</v>
      </c>
      <c r="X472" s="157" t="str">
        <f t="shared" si="254"/>
        <v>A+J=</v>
      </c>
      <c r="Y472" s="81">
        <f t="shared" si="255"/>
        <v>45036</v>
      </c>
      <c r="Z472" s="4"/>
      <c r="AA472" s="12"/>
      <c r="AD472" s="1"/>
      <c r="AE472" s="1"/>
      <c r="AF472" s="1"/>
      <c r="AG472" s="6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78">
        <f t="shared" si="252"/>
        <v>45011</v>
      </c>
      <c r="B473" s="79">
        <f t="shared" si="246"/>
        <v>993.62151133999998</v>
      </c>
      <c r="C473" s="79">
        <f t="shared" si="235"/>
        <v>990.56311255999992</v>
      </c>
      <c r="D473" s="77">
        <f t="shared" si="236"/>
        <v>6508.4</v>
      </c>
      <c r="E473" s="54">
        <f>IF(K473=1,VLOOKUP(A472,[1]Plan1!$JH$192:$JI$400,2),E472)</f>
        <v>6563.07</v>
      </c>
      <c r="F473" s="56">
        <f t="shared" si="237"/>
        <v>44978</v>
      </c>
      <c r="G473" s="80">
        <f t="shared" si="238"/>
        <v>8.3999139573474046E-3</v>
      </c>
      <c r="H473" s="81">
        <f>IF(DAY(A473)=H$11,VLOOKUP(A473,AF$120:AK$452,4),H472)</f>
        <v>45036</v>
      </c>
      <c r="I473" s="81">
        <f t="shared" si="239"/>
        <v>45036</v>
      </c>
      <c r="J473" s="55">
        <f t="shared" si="234"/>
        <v>31</v>
      </c>
      <c r="K473" s="55">
        <f t="shared" si="240"/>
        <v>6</v>
      </c>
      <c r="L473" s="79">
        <f t="shared" si="241"/>
        <v>1.0016203100000001</v>
      </c>
      <c r="M473" s="82">
        <v>1</v>
      </c>
      <c r="N473" s="82">
        <f t="shared" si="242"/>
        <v>1</v>
      </c>
      <c r="O473" s="79">
        <f t="shared" si="243"/>
        <v>1.0016203100000001</v>
      </c>
      <c r="P473" s="79">
        <f t="shared" si="244"/>
        <v>992.16813187000002</v>
      </c>
      <c r="Q473" s="83">
        <f t="shared" si="247"/>
        <v>0</v>
      </c>
      <c r="R473" s="85">
        <f t="shared" si="248"/>
        <v>0</v>
      </c>
      <c r="S473" s="79">
        <f t="shared" si="245"/>
        <v>0</v>
      </c>
      <c r="T473" s="85">
        <f t="shared" si="253"/>
        <v>9.5000000000000001E-2</v>
      </c>
      <c r="U473" s="82">
        <f t="shared" si="249"/>
        <v>1.001464852</v>
      </c>
      <c r="V473" s="79">
        <f t="shared" si="250"/>
        <v>1.45337947</v>
      </c>
      <c r="W473" s="79">
        <f t="shared" si="251"/>
        <v>0</v>
      </c>
      <c r="X473" s="157" t="str">
        <f t="shared" si="254"/>
        <v>A+J=</v>
      </c>
      <c r="Y473" s="81">
        <f t="shared" si="255"/>
        <v>45036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78">
        <f t="shared" si="252"/>
        <v>45012</v>
      </c>
      <c r="B474" s="79">
        <f t="shared" si="246"/>
        <v>994.13215446999993</v>
      </c>
      <c r="C474" s="79">
        <f t="shared" si="235"/>
        <v>990.56311255999992</v>
      </c>
      <c r="D474" s="77">
        <f t="shared" si="236"/>
        <v>6508.4</v>
      </c>
      <c r="E474" s="54">
        <f>IF(K474=1,VLOOKUP(A473,[1]Plan1!$JH$192:$JI$400,2),E473)</f>
        <v>6563.07</v>
      </c>
      <c r="F474" s="56">
        <f t="shared" si="237"/>
        <v>44978</v>
      </c>
      <c r="G474" s="80">
        <f t="shared" si="238"/>
        <v>8.3999139573474046E-3</v>
      </c>
      <c r="H474" s="81">
        <f>IF(DAY(A474)=H$11,VLOOKUP(A474,AF$120:AK$452,4),H473)</f>
        <v>45036</v>
      </c>
      <c r="I474" s="81">
        <f t="shared" si="239"/>
        <v>45036</v>
      </c>
      <c r="J474" s="55">
        <f t="shared" si="234"/>
        <v>31</v>
      </c>
      <c r="K474" s="55">
        <f t="shared" si="240"/>
        <v>7</v>
      </c>
      <c r="L474" s="79">
        <f t="shared" si="241"/>
        <v>1.00189061</v>
      </c>
      <c r="M474" s="82">
        <v>1</v>
      </c>
      <c r="N474" s="82">
        <f t="shared" si="242"/>
        <v>1</v>
      </c>
      <c r="O474" s="79">
        <f t="shared" si="243"/>
        <v>1.00189061</v>
      </c>
      <c r="P474" s="79">
        <f t="shared" si="244"/>
        <v>992.43588107999994</v>
      </c>
      <c r="Q474" s="83">
        <f t="shared" si="247"/>
        <v>0</v>
      </c>
      <c r="R474" s="85">
        <f t="shared" si="248"/>
        <v>0</v>
      </c>
      <c r="S474" s="79">
        <f t="shared" si="245"/>
        <v>0</v>
      </c>
      <c r="T474" s="85">
        <f t="shared" si="253"/>
        <v>9.5000000000000001E-2</v>
      </c>
      <c r="U474" s="82">
        <f t="shared" si="249"/>
        <v>1.001709202</v>
      </c>
      <c r="V474" s="79">
        <f t="shared" si="250"/>
        <v>1.69627339</v>
      </c>
      <c r="W474" s="79">
        <f t="shared" si="251"/>
        <v>0</v>
      </c>
      <c r="X474" s="157" t="str">
        <f t="shared" si="254"/>
        <v>A+J=</v>
      </c>
      <c r="Y474" s="81">
        <f t="shared" si="255"/>
        <v>45036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78">
        <f t="shared" si="252"/>
        <v>45013</v>
      </c>
      <c r="B475" s="79">
        <f t="shared" si="246"/>
        <v>994.64306840999996</v>
      </c>
      <c r="C475" s="79">
        <f t="shared" si="235"/>
        <v>990.56311255999992</v>
      </c>
      <c r="D475" s="77">
        <f t="shared" si="236"/>
        <v>6508.4</v>
      </c>
      <c r="E475" s="54">
        <f>IF(K475=1,VLOOKUP(A474,[1]Plan1!$JH$192:$JI$400,2),E474)</f>
        <v>6563.07</v>
      </c>
      <c r="F475" s="56">
        <f t="shared" si="237"/>
        <v>44978</v>
      </c>
      <c r="G475" s="80">
        <f t="shared" si="238"/>
        <v>8.3999139573474046E-3</v>
      </c>
      <c r="H475" s="81">
        <f>IF(DAY(A475)=H$11,VLOOKUP(A475,AF$120:AK$452,4),H474)</f>
        <v>45036</v>
      </c>
      <c r="I475" s="81">
        <f t="shared" si="239"/>
        <v>45036</v>
      </c>
      <c r="J475" s="55">
        <f t="shared" si="234"/>
        <v>31</v>
      </c>
      <c r="K475" s="55">
        <f t="shared" si="240"/>
        <v>8</v>
      </c>
      <c r="L475" s="79">
        <f t="shared" si="241"/>
        <v>1.0021609899999999</v>
      </c>
      <c r="M475" s="82">
        <v>1</v>
      </c>
      <c r="N475" s="82">
        <f t="shared" si="242"/>
        <v>1</v>
      </c>
      <c r="O475" s="79">
        <f t="shared" si="243"/>
        <v>1.0021609899999999</v>
      </c>
      <c r="P475" s="79">
        <f t="shared" si="244"/>
        <v>992.70370953999998</v>
      </c>
      <c r="Q475" s="83">
        <f t="shared" si="247"/>
        <v>0</v>
      </c>
      <c r="R475" s="85">
        <f t="shared" si="248"/>
        <v>0</v>
      </c>
      <c r="S475" s="79">
        <f t="shared" si="245"/>
        <v>0</v>
      </c>
      <c r="T475" s="85">
        <f t="shared" si="253"/>
        <v>9.5000000000000001E-2</v>
      </c>
      <c r="U475" s="82">
        <f t="shared" si="249"/>
        <v>1.001953613</v>
      </c>
      <c r="V475" s="79">
        <f t="shared" si="250"/>
        <v>1.93935887</v>
      </c>
      <c r="W475" s="79">
        <f t="shared" si="251"/>
        <v>0</v>
      </c>
      <c r="X475" s="157" t="str">
        <f t="shared" si="254"/>
        <v>A+J=</v>
      </c>
      <c r="Y475" s="81">
        <f t="shared" si="255"/>
        <v>45036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78">
        <f t="shared" si="252"/>
        <v>45014</v>
      </c>
      <c r="B476" s="79">
        <f t="shared" si="246"/>
        <v>995.15425027000003</v>
      </c>
      <c r="C476" s="79">
        <f t="shared" si="235"/>
        <v>990.56311255999992</v>
      </c>
      <c r="D476" s="77">
        <f t="shared" si="236"/>
        <v>6508.4</v>
      </c>
      <c r="E476" s="54">
        <f>IF(K476=1,VLOOKUP(A475,[1]Plan1!$JH$192:$JI$400,2),E475)</f>
        <v>6563.07</v>
      </c>
      <c r="F476" s="56">
        <f t="shared" si="237"/>
        <v>44978</v>
      </c>
      <c r="G476" s="80">
        <f t="shared" si="238"/>
        <v>8.3999139573474046E-3</v>
      </c>
      <c r="H476" s="81">
        <f>IF(DAY(A476)=H$11,VLOOKUP(A476,AF$120:AK$452,4),H475)</f>
        <v>45036</v>
      </c>
      <c r="I476" s="81">
        <f t="shared" si="239"/>
        <v>45036</v>
      </c>
      <c r="J476" s="55">
        <f t="shared" si="234"/>
        <v>31</v>
      </c>
      <c r="K476" s="55">
        <f t="shared" si="240"/>
        <v>9</v>
      </c>
      <c r="L476" s="79">
        <f t="shared" si="241"/>
        <v>1.00243145</v>
      </c>
      <c r="M476" s="82">
        <v>1</v>
      </c>
      <c r="N476" s="82">
        <f t="shared" si="242"/>
        <v>1</v>
      </c>
      <c r="O476" s="79">
        <f t="shared" si="243"/>
        <v>1.00243145</v>
      </c>
      <c r="P476" s="79">
        <f t="shared" si="244"/>
        <v>992.97161724</v>
      </c>
      <c r="Q476" s="83">
        <f t="shared" si="247"/>
        <v>0</v>
      </c>
      <c r="R476" s="85">
        <f t="shared" si="248"/>
        <v>0</v>
      </c>
      <c r="S476" s="79">
        <f t="shared" si="245"/>
        <v>0</v>
      </c>
      <c r="T476" s="85">
        <f t="shared" si="253"/>
        <v>9.5000000000000001E-2</v>
      </c>
      <c r="U476" s="82">
        <f t="shared" si="249"/>
        <v>1.002198082</v>
      </c>
      <c r="V476" s="79">
        <f t="shared" si="250"/>
        <v>2.1826330299999999</v>
      </c>
      <c r="W476" s="79">
        <f t="shared" si="251"/>
        <v>0</v>
      </c>
      <c r="X476" s="157" t="str">
        <f t="shared" si="254"/>
        <v>A+J=</v>
      </c>
      <c r="Y476" s="81">
        <f t="shared" si="255"/>
        <v>45036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78">
        <f t="shared" si="252"/>
        <v>45015</v>
      </c>
      <c r="B477" s="79">
        <f t="shared" si="246"/>
        <v>995.66568328999995</v>
      </c>
      <c r="C477" s="79">
        <f t="shared" si="235"/>
        <v>990.56311255999992</v>
      </c>
      <c r="D477" s="77">
        <f t="shared" si="236"/>
        <v>6508.4</v>
      </c>
      <c r="E477" s="54">
        <f>IF(K477=1,VLOOKUP(A476,[1]Plan1!$JH$192:$JI$400,2),E476)</f>
        <v>6563.07</v>
      </c>
      <c r="F477" s="56">
        <f t="shared" si="237"/>
        <v>44978</v>
      </c>
      <c r="G477" s="80">
        <f t="shared" si="238"/>
        <v>8.3999139573474046E-3</v>
      </c>
      <c r="H477" s="81">
        <f>IF(DAY(A477)=H$11,VLOOKUP(A477,AF$120:AK$452,4),H476)</f>
        <v>45036</v>
      </c>
      <c r="I477" s="81">
        <f t="shared" si="239"/>
        <v>45036</v>
      </c>
      <c r="J477" s="55">
        <f t="shared" si="234"/>
        <v>31</v>
      </c>
      <c r="K477" s="55">
        <f t="shared" si="240"/>
        <v>10</v>
      </c>
      <c r="L477" s="79">
        <f t="shared" si="241"/>
        <v>1.0027019699999999</v>
      </c>
      <c r="M477" s="82">
        <v>1</v>
      </c>
      <c r="N477" s="82">
        <f t="shared" si="242"/>
        <v>1</v>
      </c>
      <c r="O477" s="79">
        <f t="shared" si="243"/>
        <v>1.0027019699999999</v>
      </c>
      <c r="P477" s="79">
        <f t="shared" si="244"/>
        <v>993.23958436999999</v>
      </c>
      <c r="Q477" s="83">
        <f t="shared" si="247"/>
        <v>0</v>
      </c>
      <c r="R477" s="85">
        <f t="shared" si="248"/>
        <v>0</v>
      </c>
      <c r="S477" s="79">
        <f t="shared" si="245"/>
        <v>0</v>
      </c>
      <c r="T477" s="85">
        <f t="shared" si="253"/>
        <v>9.5000000000000001E-2</v>
      </c>
      <c r="U477" s="82">
        <f t="shared" si="249"/>
        <v>1.0024426120000001</v>
      </c>
      <c r="V477" s="79">
        <f t="shared" si="250"/>
        <v>2.4260989199999998</v>
      </c>
      <c r="W477" s="79">
        <f t="shared" si="251"/>
        <v>0</v>
      </c>
      <c r="X477" s="157" t="str">
        <f t="shared" si="254"/>
        <v>A+J=</v>
      </c>
      <c r="Y477" s="81">
        <f t="shared" si="255"/>
        <v>45036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78">
        <f t="shared" si="252"/>
        <v>45016</v>
      </c>
      <c r="B478" s="79">
        <f t="shared" si="246"/>
        <v>996.17738543999997</v>
      </c>
      <c r="C478" s="79">
        <f t="shared" si="235"/>
        <v>990.56311255999992</v>
      </c>
      <c r="D478" s="77">
        <f t="shared" si="236"/>
        <v>6508.4</v>
      </c>
      <c r="E478" s="54">
        <f>IF(K478=1,VLOOKUP(A477,[1]Plan1!$JH$192:$JI$400,2),E477)</f>
        <v>6563.07</v>
      </c>
      <c r="F478" s="56">
        <f t="shared" si="237"/>
        <v>44978</v>
      </c>
      <c r="G478" s="80">
        <f t="shared" si="238"/>
        <v>8.3999139573474046E-3</v>
      </c>
      <c r="H478" s="81">
        <f>IF(DAY(A478)=H$11,VLOOKUP(A478,AF$120:AK$452,4),H477)</f>
        <v>45036</v>
      </c>
      <c r="I478" s="81">
        <f t="shared" si="239"/>
        <v>45036</v>
      </c>
      <c r="J478" s="55">
        <f t="shared" si="234"/>
        <v>31</v>
      </c>
      <c r="K478" s="55">
        <f t="shared" si="240"/>
        <v>11</v>
      </c>
      <c r="L478" s="79">
        <f t="shared" si="241"/>
        <v>1.0029725700000001</v>
      </c>
      <c r="M478" s="82">
        <v>1</v>
      </c>
      <c r="N478" s="82">
        <f t="shared" si="242"/>
        <v>1</v>
      </c>
      <c r="O478" s="79">
        <f t="shared" si="243"/>
        <v>1.0029725700000001</v>
      </c>
      <c r="P478" s="79">
        <f t="shared" si="244"/>
        <v>993.50763074999998</v>
      </c>
      <c r="Q478" s="83">
        <f t="shared" si="247"/>
        <v>0</v>
      </c>
      <c r="R478" s="85">
        <f t="shared" si="248"/>
        <v>0</v>
      </c>
      <c r="S478" s="79">
        <f t="shared" si="245"/>
        <v>0</v>
      </c>
      <c r="T478" s="85">
        <f t="shared" si="253"/>
        <v>9.5000000000000001E-2</v>
      </c>
      <c r="U478" s="82">
        <f t="shared" si="249"/>
        <v>1.0026872010000001</v>
      </c>
      <c r="V478" s="79">
        <f t="shared" si="250"/>
        <v>2.66975469</v>
      </c>
      <c r="W478" s="79">
        <f t="shared" si="251"/>
        <v>0</v>
      </c>
      <c r="X478" s="157" t="str">
        <f t="shared" si="254"/>
        <v>A+J=</v>
      </c>
      <c r="Y478" s="81">
        <f t="shared" si="255"/>
        <v>45036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78">
        <f t="shared" si="252"/>
        <v>45017</v>
      </c>
      <c r="B479" s="79">
        <f t="shared" si="246"/>
        <v>996.68934788000001</v>
      </c>
      <c r="C479" s="79">
        <f t="shared" si="235"/>
        <v>990.56311255999992</v>
      </c>
      <c r="D479" s="77">
        <f t="shared" si="236"/>
        <v>6508.4</v>
      </c>
      <c r="E479" s="54">
        <f>IF(K479=1,VLOOKUP(A478,[1]Plan1!$JH$192:$JI$400,2),E478)</f>
        <v>6563.07</v>
      </c>
      <c r="F479" s="56">
        <f t="shared" si="237"/>
        <v>44978</v>
      </c>
      <c r="G479" s="80">
        <f t="shared" si="238"/>
        <v>8.3999139573474046E-3</v>
      </c>
      <c r="H479" s="81">
        <f>IF(DAY(A479)=H$11,VLOOKUP(A479,AF$120:AK$452,4),H478)</f>
        <v>45036</v>
      </c>
      <c r="I479" s="81">
        <f t="shared" si="239"/>
        <v>45036</v>
      </c>
      <c r="J479" s="55">
        <f t="shared" si="234"/>
        <v>31</v>
      </c>
      <c r="K479" s="55">
        <f t="shared" si="240"/>
        <v>12</v>
      </c>
      <c r="L479" s="79">
        <f t="shared" si="241"/>
        <v>1.00324324</v>
      </c>
      <c r="M479" s="82">
        <v>1</v>
      </c>
      <c r="N479" s="82">
        <f t="shared" si="242"/>
        <v>1</v>
      </c>
      <c r="O479" s="79">
        <f t="shared" si="243"/>
        <v>1.00324324</v>
      </c>
      <c r="P479" s="79">
        <f t="shared" si="244"/>
        <v>993.77574646000005</v>
      </c>
      <c r="Q479" s="83">
        <f t="shared" si="247"/>
        <v>0</v>
      </c>
      <c r="R479" s="85">
        <f t="shared" si="248"/>
        <v>0</v>
      </c>
      <c r="S479" s="79">
        <f t="shared" si="245"/>
        <v>0</v>
      </c>
      <c r="T479" s="85">
        <f t="shared" si="253"/>
        <v>9.5000000000000001E-2</v>
      </c>
      <c r="U479" s="82">
        <f t="shared" si="249"/>
        <v>1.00293185</v>
      </c>
      <c r="V479" s="79">
        <f t="shared" si="250"/>
        <v>2.91360142</v>
      </c>
      <c r="W479" s="79">
        <f t="shared" si="251"/>
        <v>0</v>
      </c>
      <c r="X479" s="157" t="str">
        <f t="shared" si="254"/>
        <v>A+J=</v>
      </c>
      <c r="Y479" s="81">
        <f t="shared" si="255"/>
        <v>45036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78">
        <f t="shared" si="252"/>
        <v>45018</v>
      </c>
      <c r="B480" s="79">
        <f t="shared" si="246"/>
        <v>997.20157965999999</v>
      </c>
      <c r="C480" s="79">
        <f t="shared" si="235"/>
        <v>990.56311255999992</v>
      </c>
      <c r="D480" s="77">
        <f t="shared" si="236"/>
        <v>6508.4</v>
      </c>
      <c r="E480" s="54">
        <f>IF(K480=1,VLOOKUP(A479,[1]Plan1!$JH$192:$JI$400,2),E479)</f>
        <v>6563.07</v>
      </c>
      <c r="F480" s="56">
        <f t="shared" si="237"/>
        <v>44978</v>
      </c>
      <c r="G480" s="80">
        <f t="shared" si="238"/>
        <v>8.3999139573474046E-3</v>
      </c>
      <c r="H480" s="81">
        <f>IF(DAY(A480)=H$11,VLOOKUP(A480,AF$120:AK$452,4),H479)</f>
        <v>45036</v>
      </c>
      <c r="I480" s="81">
        <f t="shared" si="239"/>
        <v>45036</v>
      </c>
      <c r="J480" s="55">
        <f t="shared" si="234"/>
        <v>31</v>
      </c>
      <c r="K480" s="55">
        <f t="shared" si="240"/>
        <v>13</v>
      </c>
      <c r="L480" s="79">
        <f t="shared" si="241"/>
        <v>1.0035139900000001</v>
      </c>
      <c r="M480" s="82">
        <v>1</v>
      </c>
      <c r="N480" s="82">
        <f t="shared" si="242"/>
        <v>1</v>
      </c>
      <c r="O480" s="79">
        <f t="shared" si="243"/>
        <v>1.0035139900000001</v>
      </c>
      <c r="P480" s="79">
        <f t="shared" si="244"/>
        <v>994.04394143000002</v>
      </c>
      <c r="Q480" s="83">
        <f t="shared" si="247"/>
        <v>0</v>
      </c>
      <c r="R480" s="85">
        <f t="shared" si="248"/>
        <v>0</v>
      </c>
      <c r="S480" s="79">
        <f t="shared" si="245"/>
        <v>0</v>
      </c>
      <c r="T480" s="85">
        <f t="shared" si="253"/>
        <v>9.5000000000000001E-2</v>
      </c>
      <c r="U480" s="82">
        <f t="shared" si="249"/>
        <v>1.0031765580000001</v>
      </c>
      <c r="V480" s="79">
        <f t="shared" si="250"/>
        <v>3.1576382299999999</v>
      </c>
      <c r="W480" s="79">
        <f t="shared" si="251"/>
        <v>0</v>
      </c>
      <c r="X480" s="157" t="str">
        <f t="shared" si="254"/>
        <v>A+J=</v>
      </c>
      <c r="Y480" s="81">
        <f t="shared" si="255"/>
        <v>45036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78">
        <f t="shared" si="252"/>
        <v>45019</v>
      </c>
      <c r="B481" s="79">
        <f t="shared" si="246"/>
        <v>997.71406198000011</v>
      </c>
      <c r="C481" s="79">
        <f t="shared" si="235"/>
        <v>990.56311255999992</v>
      </c>
      <c r="D481" s="77">
        <f t="shared" si="236"/>
        <v>6508.4</v>
      </c>
      <c r="E481" s="54">
        <f>IF(K481=1,VLOOKUP(A480,[1]Plan1!$JH$192:$JI$400,2),E480)</f>
        <v>6563.07</v>
      </c>
      <c r="F481" s="56">
        <f t="shared" si="237"/>
        <v>44978</v>
      </c>
      <c r="G481" s="80">
        <f t="shared" si="238"/>
        <v>8.3999139573474046E-3</v>
      </c>
      <c r="H481" s="81">
        <f>IF(DAY(A481)=H$11,VLOOKUP(A481,AF$120:AK$452,4),H480)</f>
        <v>45036</v>
      </c>
      <c r="I481" s="81">
        <f t="shared" si="239"/>
        <v>45036</v>
      </c>
      <c r="J481" s="55">
        <f t="shared" si="234"/>
        <v>31</v>
      </c>
      <c r="K481" s="55">
        <f t="shared" si="240"/>
        <v>14</v>
      </c>
      <c r="L481" s="79">
        <f t="shared" si="241"/>
        <v>1.0037848</v>
      </c>
      <c r="M481" s="82">
        <v>1</v>
      </c>
      <c r="N481" s="82">
        <f t="shared" si="242"/>
        <v>1</v>
      </c>
      <c r="O481" s="79">
        <f t="shared" si="243"/>
        <v>1.0037848</v>
      </c>
      <c r="P481" s="79">
        <f t="shared" si="244"/>
        <v>994.31219582000006</v>
      </c>
      <c r="Q481" s="83">
        <f t="shared" si="247"/>
        <v>0</v>
      </c>
      <c r="R481" s="85">
        <f t="shared" si="248"/>
        <v>0</v>
      </c>
      <c r="S481" s="79">
        <f t="shared" si="245"/>
        <v>0</v>
      </c>
      <c r="T481" s="85">
        <f t="shared" si="253"/>
        <v>9.5000000000000001E-2</v>
      </c>
      <c r="U481" s="82">
        <f t="shared" si="249"/>
        <v>1.003421326</v>
      </c>
      <c r="V481" s="79">
        <f t="shared" si="250"/>
        <v>3.40186616</v>
      </c>
      <c r="W481" s="79">
        <f t="shared" si="251"/>
        <v>0</v>
      </c>
      <c r="X481" s="157" t="str">
        <f t="shared" si="254"/>
        <v>A+J=</v>
      </c>
      <c r="Y481" s="81">
        <f t="shared" si="255"/>
        <v>45036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78">
        <f t="shared" si="252"/>
        <v>45020</v>
      </c>
      <c r="B482" s="79">
        <f t="shared" si="246"/>
        <v>998.22682479000002</v>
      </c>
      <c r="C482" s="79">
        <f t="shared" si="235"/>
        <v>990.56311255999992</v>
      </c>
      <c r="D482" s="77">
        <f t="shared" si="236"/>
        <v>6508.4</v>
      </c>
      <c r="E482" s="54">
        <f>IF(K482=1,VLOOKUP(A481,[1]Plan1!$JH$192:$JI$400,2),E481)</f>
        <v>6563.07</v>
      </c>
      <c r="F482" s="56">
        <f t="shared" si="237"/>
        <v>44978</v>
      </c>
      <c r="G482" s="80">
        <f t="shared" si="238"/>
        <v>8.3999139573474046E-3</v>
      </c>
      <c r="H482" s="81">
        <f>IF(DAY(A482)=H$11,VLOOKUP(A482,AF$120:AK$452,4),H481)</f>
        <v>45036</v>
      </c>
      <c r="I482" s="81">
        <f t="shared" si="239"/>
        <v>45036</v>
      </c>
      <c r="J482" s="55">
        <f t="shared" si="234"/>
        <v>31</v>
      </c>
      <c r="K482" s="55">
        <f t="shared" si="240"/>
        <v>15</v>
      </c>
      <c r="L482" s="79">
        <f t="shared" si="241"/>
        <v>1.0040557000000001</v>
      </c>
      <c r="M482" s="82">
        <v>1</v>
      </c>
      <c r="N482" s="82">
        <f t="shared" si="242"/>
        <v>1</v>
      </c>
      <c r="O482" s="79">
        <f t="shared" si="243"/>
        <v>1.0040557000000001</v>
      </c>
      <c r="P482" s="79">
        <f t="shared" si="244"/>
        <v>994.58053937</v>
      </c>
      <c r="Q482" s="83">
        <f t="shared" si="247"/>
        <v>0</v>
      </c>
      <c r="R482" s="85">
        <f t="shared" si="248"/>
        <v>0</v>
      </c>
      <c r="S482" s="79">
        <f t="shared" si="245"/>
        <v>0</v>
      </c>
      <c r="T482" s="85">
        <f t="shared" si="253"/>
        <v>9.5000000000000001E-2</v>
      </c>
      <c r="U482" s="82">
        <f t="shared" si="249"/>
        <v>1.003666154</v>
      </c>
      <c r="V482" s="79">
        <f t="shared" si="250"/>
        <v>3.6462854199999999</v>
      </c>
      <c r="W482" s="79">
        <f t="shared" si="251"/>
        <v>0</v>
      </c>
      <c r="X482" s="157" t="str">
        <f t="shared" si="254"/>
        <v>A+J=</v>
      </c>
      <c r="Y482" s="81">
        <f t="shared" si="255"/>
        <v>45036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78">
        <f t="shared" si="252"/>
        <v>45021</v>
      </c>
      <c r="B483" s="79">
        <f t="shared" si="246"/>
        <v>998.73983834000001</v>
      </c>
      <c r="C483" s="79">
        <f t="shared" si="235"/>
        <v>990.56311255999992</v>
      </c>
      <c r="D483" s="77">
        <f t="shared" si="236"/>
        <v>6508.4</v>
      </c>
      <c r="E483" s="54">
        <f>IF(K483=1,VLOOKUP(A482,[1]Plan1!$JH$192:$JI$400,2),E482)</f>
        <v>6563.07</v>
      </c>
      <c r="F483" s="56">
        <f t="shared" si="237"/>
        <v>44978</v>
      </c>
      <c r="G483" s="80">
        <f t="shared" si="238"/>
        <v>8.3999139573474046E-3</v>
      </c>
      <c r="H483" s="81">
        <f>IF(DAY(A483)=H$11,VLOOKUP(A483,AF$120:AK$452,4),H482)</f>
        <v>45036</v>
      </c>
      <c r="I483" s="81">
        <f t="shared" si="239"/>
        <v>45036</v>
      </c>
      <c r="J483" s="55">
        <f t="shared" si="234"/>
        <v>31</v>
      </c>
      <c r="K483" s="55">
        <f t="shared" si="240"/>
        <v>16</v>
      </c>
      <c r="L483" s="79">
        <f t="shared" si="241"/>
        <v>1.00432666</v>
      </c>
      <c r="M483" s="82">
        <v>1</v>
      </c>
      <c r="N483" s="82">
        <f t="shared" si="242"/>
        <v>1</v>
      </c>
      <c r="O483" s="79">
        <f t="shared" si="243"/>
        <v>1.00432666</v>
      </c>
      <c r="P483" s="79">
        <f t="shared" si="244"/>
        <v>994.84894235000002</v>
      </c>
      <c r="Q483" s="83">
        <f t="shared" si="247"/>
        <v>0</v>
      </c>
      <c r="R483" s="85">
        <f t="shared" si="248"/>
        <v>0</v>
      </c>
      <c r="S483" s="79">
        <f t="shared" si="245"/>
        <v>0</v>
      </c>
      <c r="T483" s="85">
        <f t="shared" si="253"/>
        <v>9.5000000000000001E-2</v>
      </c>
      <c r="U483" s="82">
        <f t="shared" si="249"/>
        <v>1.0039110419999999</v>
      </c>
      <c r="V483" s="79">
        <f t="shared" si="250"/>
        <v>3.8908959900000002</v>
      </c>
      <c r="W483" s="79">
        <f t="shared" si="251"/>
        <v>0</v>
      </c>
      <c r="X483" s="157" t="str">
        <f t="shared" si="254"/>
        <v>A+J=</v>
      </c>
      <c r="Y483" s="81">
        <f t="shared" si="255"/>
        <v>45036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78">
        <f t="shared" si="252"/>
        <v>45022</v>
      </c>
      <c r="B484" s="79">
        <f t="shared" si="246"/>
        <v>999.25312165000003</v>
      </c>
      <c r="C484" s="79">
        <f t="shared" si="235"/>
        <v>990.56311255999992</v>
      </c>
      <c r="D484" s="77">
        <f t="shared" si="236"/>
        <v>6508.4</v>
      </c>
      <c r="E484" s="54">
        <f>IF(K484=1,VLOOKUP(A483,[1]Plan1!$JH$192:$JI$400,2),E483)</f>
        <v>6563.07</v>
      </c>
      <c r="F484" s="56">
        <f t="shared" si="237"/>
        <v>44978</v>
      </c>
      <c r="G484" s="80">
        <f t="shared" si="238"/>
        <v>8.3999139573474046E-3</v>
      </c>
      <c r="H484" s="81">
        <f>IF(DAY(A484)=H$11,VLOOKUP(A484,AF$120:AK$452,4),H483)</f>
        <v>45036</v>
      </c>
      <c r="I484" s="81">
        <f t="shared" si="239"/>
        <v>45036</v>
      </c>
      <c r="J484" s="55">
        <f t="shared" si="234"/>
        <v>31</v>
      </c>
      <c r="K484" s="55">
        <f t="shared" si="240"/>
        <v>17</v>
      </c>
      <c r="L484" s="79">
        <f t="shared" si="241"/>
        <v>1.0045976999999999</v>
      </c>
      <c r="M484" s="82">
        <v>1</v>
      </c>
      <c r="N484" s="82">
        <f t="shared" si="242"/>
        <v>1</v>
      </c>
      <c r="O484" s="79">
        <f t="shared" si="243"/>
        <v>1.0045976999999999</v>
      </c>
      <c r="P484" s="79">
        <f t="shared" si="244"/>
        <v>995.11742458000003</v>
      </c>
      <c r="Q484" s="83">
        <f t="shared" si="247"/>
        <v>0</v>
      </c>
      <c r="R484" s="85">
        <f t="shared" si="248"/>
        <v>0</v>
      </c>
      <c r="S484" s="79">
        <f t="shared" si="245"/>
        <v>0</v>
      </c>
      <c r="T484" s="85">
        <f t="shared" si="253"/>
        <v>9.5000000000000001E-2</v>
      </c>
      <c r="U484" s="82">
        <f t="shared" si="249"/>
        <v>1.004155989</v>
      </c>
      <c r="V484" s="79">
        <f t="shared" si="250"/>
        <v>4.13569707</v>
      </c>
      <c r="W484" s="79">
        <f t="shared" si="251"/>
        <v>0</v>
      </c>
      <c r="X484" s="157" t="str">
        <f t="shared" si="254"/>
        <v>A+J=</v>
      </c>
      <c r="Y484" s="81">
        <f t="shared" si="255"/>
        <v>45036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78">
        <f t="shared" si="252"/>
        <v>45023</v>
      </c>
      <c r="B485" s="79">
        <f t="shared" si="246"/>
        <v>999.76666583000008</v>
      </c>
      <c r="C485" s="79">
        <f t="shared" si="235"/>
        <v>990.56311255999992</v>
      </c>
      <c r="D485" s="77">
        <f t="shared" si="236"/>
        <v>6508.4</v>
      </c>
      <c r="E485" s="54">
        <f>IF(K485=1,VLOOKUP(A484,[1]Plan1!$JH$192:$JI$400,2),E484)</f>
        <v>6563.07</v>
      </c>
      <c r="F485" s="56">
        <f t="shared" si="237"/>
        <v>44978</v>
      </c>
      <c r="G485" s="80">
        <f t="shared" si="238"/>
        <v>8.3999139573474046E-3</v>
      </c>
      <c r="H485" s="81">
        <f>IF(DAY(A485)=H$11,VLOOKUP(A485,AF$120:AK$452,4),H484)</f>
        <v>45036</v>
      </c>
      <c r="I485" s="81">
        <f t="shared" si="239"/>
        <v>45036</v>
      </c>
      <c r="J485" s="55">
        <f t="shared" si="234"/>
        <v>31</v>
      </c>
      <c r="K485" s="55">
        <f t="shared" si="240"/>
        <v>18</v>
      </c>
      <c r="L485" s="79">
        <f t="shared" si="241"/>
        <v>1.0048688100000001</v>
      </c>
      <c r="M485" s="82">
        <v>1</v>
      </c>
      <c r="N485" s="82">
        <f t="shared" si="242"/>
        <v>1</v>
      </c>
      <c r="O485" s="79">
        <f t="shared" si="243"/>
        <v>1.0048688100000001</v>
      </c>
      <c r="P485" s="79">
        <f t="shared" si="244"/>
        <v>995.38597614000003</v>
      </c>
      <c r="Q485" s="83">
        <f t="shared" si="247"/>
        <v>0</v>
      </c>
      <c r="R485" s="85">
        <f t="shared" si="248"/>
        <v>0</v>
      </c>
      <c r="S485" s="79">
        <f t="shared" si="245"/>
        <v>0</v>
      </c>
      <c r="T485" s="85">
        <f t="shared" si="253"/>
        <v>9.5000000000000001E-2</v>
      </c>
      <c r="U485" s="82">
        <f t="shared" si="249"/>
        <v>1.004400996</v>
      </c>
      <c r="V485" s="79">
        <f t="shared" si="250"/>
        <v>4.3806896899999996</v>
      </c>
      <c r="W485" s="79">
        <f t="shared" si="251"/>
        <v>0</v>
      </c>
      <c r="X485" s="157" t="str">
        <f t="shared" si="254"/>
        <v>A+J=</v>
      </c>
      <c r="Y485" s="81">
        <f t="shared" si="255"/>
        <v>45036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78">
        <f t="shared" si="252"/>
        <v>45024</v>
      </c>
      <c r="B486" s="79">
        <f t="shared" si="246"/>
        <v>1000.2804710300001</v>
      </c>
      <c r="C486" s="79">
        <f t="shared" si="235"/>
        <v>990.56311255999992</v>
      </c>
      <c r="D486" s="77">
        <f t="shared" si="236"/>
        <v>6508.4</v>
      </c>
      <c r="E486" s="54">
        <f>IF(K486=1,VLOOKUP(A485,[1]Plan1!$JH$192:$JI$400,2),E485)</f>
        <v>6563.07</v>
      </c>
      <c r="F486" s="56">
        <f t="shared" si="237"/>
        <v>44978</v>
      </c>
      <c r="G486" s="80">
        <f t="shared" si="238"/>
        <v>8.3999139573474046E-3</v>
      </c>
      <c r="H486" s="81">
        <f>IF(DAY(A486)=H$11,VLOOKUP(A486,AF$120:AK$452,4),H485)</f>
        <v>45036</v>
      </c>
      <c r="I486" s="81">
        <f t="shared" si="239"/>
        <v>45036</v>
      </c>
      <c r="J486" s="55">
        <f t="shared" si="234"/>
        <v>31</v>
      </c>
      <c r="K486" s="55">
        <f t="shared" si="240"/>
        <v>19</v>
      </c>
      <c r="L486" s="79">
        <f t="shared" si="241"/>
        <v>1.00513999</v>
      </c>
      <c r="M486" s="82">
        <v>1</v>
      </c>
      <c r="N486" s="82">
        <f t="shared" si="242"/>
        <v>1</v>
      </c>
      <c r="O486" s="79">
        <f t="shared" si="243"/>
        <v>1.00513999</v>
      </c>
      <c r="P486" s="79">
        <f t="shared" si="244"/>
        <v>995.65459705000001</v>
      </c>
      <c r="Q486" s="83">
        <f t="shared" si="247"/>
        <v>0</v>
      </c>
      <c r="R486" s="85">
        <f t="shared" si="248"/>
        <v>0</v>
      </c>
      <c r="S486" s="79">
        <f t="shared" si="245"/>
        <v>0</v>
      </c>
      <c r="T486" s="85">
        <f t="shared" si="253"/>
        <v>9.5000000000000001E-2</v>
      </c>
      <c r="U486" s="82">
        <f t="shared" si="249"/>
        <v>1.004646063</v>
      </c>
      <c r="V486" s="79">
        <f t="shared" si="250"/>
        <v>4.6258739799999997</v>
      </c>
      <c r="W486" s="79">
        <f t="shared" si="251"/>
        <v>0</v>
      </c>
      <c r="X486" s="157" t="str">
        <f t="shared" si="254"/>
        <v>A+J=</v>
      </c>
      <c r="Y486" s="81">
        <f t="shared" si="255"/>
        <v>45036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78">
        <f t="shared" si="252"/>
        <v>45025</v>
      </c>
      <c r="B487" s="79">
        <f t="shared" si="246"/>
        <v>1000.79454727</v>
      </c>
      <c r="C487" s="79">
        <f t="shared" si="235"/>
        <v>990.56311255999992</v>
      </c>
      <c r="D487" s="77">
        <f t="shared" si="236"/>
        <v>6508.4</v>
      </c>
      <c r="E487" s="54">
        <f>IF(K487=1,VLOOKUP(A486,[1]Plan1!$JH$192:$JI$400,2),E486)</f>
        <v>6563.07</v>
      </c>
      <c r="F487" s="56">
        <f t="shared" si="237"/>
        <v>44978</v>
      </c>
      <c r="G487" s="80">
        <f t="shared" si="238"/>
        <v>8.3999139573474046E-3</v>
      </c>
      <c r="H487" s="81">
        <f>IF(DAY(A487)=H$11,VLOOKUP(A487,AF$120:AK$452,4),H486)</f>
        <v>45036</v>
      </c>
      <c r="I487" s="81">
        <f t="shared" si="239"/>
        <v>45036</v>
      </c>
      <c r="J487" s="55">
        <f t="shared" si="234"/>
        <v>31</v>
      </c>
      <c r="K487" s="55">
        <f t="shared" si="240"/>
        <v>20</v>
      </c>
      <c r="L487" s="79">
        <f t="shared" si="241"/>
        <v>1.0054112500000001</v>
      </c>
      <c r="M487" s="82">
        <v>1</v>
      </c>
      <c r="N487" s="82">
        <f t="shared" si="242"/>
        <v>1</v>
      </c>
      <c r="O487" s="79">
        <f t="shared" si="243"/>
        <v>1.0054112500000001</v>
      </c>
      <c r="P487" s="79">
        <f t="shared" si="244"/>
        <v>995.92329719999998</v>
      </c>
      <c r="Q487" s="83">
        <f t="shared" si="247"/>
        <v>0</v>
      </c>
      <c r="R487" s="85">
        <f t="shared" si="248"/>
        <v>0</v>
      </c>
      <c r="S487" s="79">
        <f t="shared" si="245"/>
        <v>0</v>
      </c>
      <c r="T487" s="85">
        <f t="shared" si="253"/>
        <v>9.5000000000000001E-2</v>
      </c>
      <c r="U487" s="82">
        <f t="shared" si="249"/>
        <v>1.0048911899999999</v>
      </c>
      <c r="V487" s="79">
        <f t="shared" si="250"/>
        <v>4.8712500700000003</v>
      </c>
      <c r="W487" s="79">
        <f t="shared" si="251"/>
        <v>0</v>
      </c>
      <c r="X487" s="157" t="str">
        <f t="shared" si="254"/>
        <v>A+J=</v>
      </c>
      <c r="Y487" s="81">
        <f t="shared" si="255"/>
        <v>45036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78">
        <f t="shared" si="252"/>
        <v>45026</v>
      </c>
      <c r="B488" s="79">
        <f t="shared" si="246"/>
        <v>1001.30888371</v>
      </c>
      <c r="C488" s="79">
        <f t="shared" si="235"/>
        <v>990.56311255999992</v>
      </c>
      <c r="D488" s="77">
        <f t="shared" si="236"/>
        <v>6508.4</v>
      </c>
      <c r="E488" s="54">
        <f>IF(K488=1,VLOOKUP(A487,[1]Plan1!$JH$192:$JI$400,2),E487)</f>
        <v>6563.07</v>
      </c>
      <c r="F488" s="56">
        <f t="shared" si="237"/>
        <v>44978</v>
      </c>
      <c r="G488" s="80">
        <f t="shared" si="238"/>
        <v>8.3999139573474046E-3</v>
      </c>
      <c r="H488" s="81">
        <f>IF(DAY(A488)=H$11,VLOOKUP(A488,AF$120:AK$452,4),H487)</f>
        <v>45036</v>
      </c>
      <c r="I488" s="81">
        <f t="shared" si="239"/>
        <v>45036</v>
      </c>
      <c r="J488" s="55">
        <f t="shared" si="234"/>
        <v>31</v>
      </c>
      <c r="K488" s="55">
        <f t="shared" si="240"/>
        <v>21</v>
      </c>
      <c r="L488" s="79">
        <f t="shared" si="241"/>
        <v>1.00568258</v>
      </c>
      <c r="M488" s="82">
        <v>1</v>
      </c>
      <c r="N488" s="82">
        <f t="shared" si="242"/>
        <v>1</v>
      </c>
      <c r="O488" s="79">
        <f t="shared" si="243"/>
        <v>1.00568258</v>
      </c>
      <c r="P488" s="79">
        <f t="shared" si="244"/>
        <v>996.19206669000005</v>
      </c>
      <c r="Q488" s="83">
        <f t="shared" si="247"/>
        <v>0</v>
      </c>
      <c r="R488" s="85">
        <f t="shared" si="248"/>
        <v>0</v>
      </c>
      <c r="S488" s="79">
        <f t="shared" si="245"/>
        <v>0</v>
      </c>
      <c r="T488" s="85">
        <f t="shared" si="253"/>
        <v>9.5000000000000001E-2</v>
      </c>
      <c r="U488" s="82">
        <f t="shared" si="249"/>
        <v>1.0051363760000001</v>
      </c>
      <c r="V488" s="79">
        <f t="shared" si="250"/>
        <v>5.11681702</v>
      </c>
      <c r="W488" s="79">
        <f t="shared" si="251"/>
        <v>0</v>
      </c>
      <c r="X488" s="157" t="str">
        <f t="shared" si="254"/>
        <v>A+J=</v>
      </c>
      <c r="Y488" s="81">
        <f t="shared" si="255"/>
        <v>45036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78">
        <f t="shared" si="252"/>
        <v>45027</v>
      </c>
      <c r="B489" s="79">
        <f t="shared" si="246"/>
        <v>1001.82348244</v>
      </c>
      <c r="C489" s="79">
        <f t="shared" si="235"/>
        <v>990.56311255999992</v>
      </c>
      <c r="D489" s="77">
        <f t="shared" si="236"/>
        <v>6508.4</v>
      </c>
      <c r="E489" s="54">
        <f>IF(K489=1,VLOOKUP(A488,[1]Plan1!$JH$192:$JI$400,2),E488)</f>
        <v>6563.07</v>
      </c>
      <c r="F489" s="56">
        <f t="shared" si="237"/>
        <v>44978</v>
      </c>
      <c r="G489" s="80">
        <f t="shared" si="238"/>
        <v>8.3999139573474046E-3</v>
      </c>
      <c r="H489" s="81">
        <f>IF(DAY(A489)=H$11,VLOOKUP(A489,AF$120:AK$452,4),H488)</f>
        <v>45036</v>
      </c>
      <c r="I489" s="81">
        <f t="shared" si="239"/>
        <v>45036</v>
      </c>
      <c r="J489" s="55">
        <f t="shared" si="234"/>
        <v>31</v>
      </c>
      <c r="K489" s="55">
        <f t="shared" si="240"/>
        <v>22</v>
      </c>
      <c r="L489" s="79">
        <f t="shared" si="241"/>
        <v>1.0059539799999999</v>
      </c>
      <c r="M489" s="82">
        <v>1</v>
      </c>
      <c r="N489" s="82">
        <f t="shared" si="242"/>
        <v>1</v>
      </c>
      <c r="O489" s="79">
        <f t="shared" si="243"/>
        <v>1.0059539799999999</v>
      </c>
      <c r="P489" s="79">
        <f t="shared" si="244"/>
        <v>996.46090551999998</v>
      </c>
      <c r="Q489" s="83">
        <f t="shared" si="247"/>
        <v>0</v>
      </c>
      <c r="R489" s="85">
        <f t="shared" si="248"/>
        <v>0</v>
      </c>
      <c r="S489" s="79">
        <f t="shared" si="245"/>
        <v>0</v>
      </c>
      <c r="T489" s="85">
        <f t="shared" si="253"/>
        <v>9.5000000000000001E-2</v>
      </c>
      <c r="U489" s="82">
        <f t="shared" si="249"/>
        <v>1.0053816229999999</v>
      </c>
      <c r="V489" s="79">
        <f t="shared" si="250"/>
        <v>5.3625769200000004</v>
      </c>
      <c r="W489" s="79">
        <f t="shared" si="251"/>
        <v>0</v>
      </c>
      <c r="X489" s="157" t="str">
        <f t="shared" si="254"/>
        <v>A+J=</v>
      </c>
      <c r="Y489" s="81">
        <f t="shared" si="255"/>
        <v>45036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78">
        <f t="shared" si="252"/>
        <v>45028</v>
      </c>
      <c r="B490" s="79">
        <f t="shared" si="246"/>
        <v>1002.3383515300001</v>
      </c>
      <c r="C490" s="79">
        <f t="shared" si="235"/>
        <v>990.56311255999992</v>
      </c>
      <c r="D490" s="77">
        <f t="shared" si="236"/>
        <v>6508.4</v>
      </c>
      <c r="E490" s="54">
        <f>IF(K490=1,VLOOKUP(A489,[1]Plan1!$JH$192:$JI$400,2),E489)</f>
        <v>6563.07</v>
      </c>
      <c r="F490" s="56">
        <f t="shared" si="237"/>
        <v>44978</v>
      </c>
      <c r="G490" s="80">
        <f t="shared" si="238"/>
        <v>8.3999139573474046E-3</v>
      </c>
      <c r="H490" s="81">
        <f>IF(DAY(A490)=H$11,VLOOKUP(A490,AF$120:AK$452,4),H489)</f>
        <v>45036</v>
      </c>
      <c r="I490" s="81">
        <f t="shared" si="239"/>
        <v>45036</v>
      </c>
      <c r="J490" s="55">
        <f t="shared" si="234"/>
        <v>31</v>
      </c>
      <c r="K490" s="55">
        <f t="shared" si="240"/>
        <v>23</v>
      </c>
      <c r="L490" s="79">
        <f t="shared" si="241"/>
        <v>1.00622546</v>
      </c>
      <c r="M490" s="82">
        <v>1</v>
      </c>
      <c r="N490" s="82">
        <f t="shared" si="242"/>
        <v>1</v>
      </c>
      <c r="O490" s="79">
        <f t="shared" si="243"/>
        <v>1.00622546</v>
      </c>
      <c r="P490" s="79">
        <f t="shared" si="244"/>
        <v>996.72982359000002</v>
      </c>
      <c r="Q490" s="83">
        <f t="shared" si="247"/>
        <v>0</v>
      </c>
      <c r="R490" s="85">
        <f t="shared" si="248"/>
        <v>0</v>
      </c>
      <c r="S490" s="79">
        <f t="shared" si="245"/>
        <v>0</v>
      </c>
      <c r="T490" s="85">
        <f t="shared" si="253"/>
        <v>9.5000000000000001E-2</v>
      </c>
      <c r="U490" s="82">
        <f t="shared" si="249"/>
        <v>1.0056269289999999</v>
      </c>
      <c r="V490" s="79">
        <f t="shared" si="250"/>
        <v>5.6085279400000001</v>
      </c>
      <c r="W490" s="79">
        <f t="shared" si="251"/>
        <v>0</v>
      </c>
      <c r="X490" s="157" t="str">
        <f t="shared" si="254"/>
        <v>A+J=</v>
      </c>
      <c r="Y490" s="81">
        <f t="shared" si="255"/>
        <v>45036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78">
        <f t="shared" si="252"/>
        <v>45029</v>
      </c>
      <c r="B491" s="79">
        <f t="shared" si="246"/>
        <v>1002.8534821300001</v>
      </c>
      <c r="C491" s="79">
        <f t="shared" si="235"/>
        <v>990.56311255999992</v>
      </c>
      <c r="D491" s="77">
        <f t="shared" si="236"/>
        <v>6508.4</v>
      </c>
      <c r="E491" s="54">
        <f>IF(K491=1,VLOOKUP(A490,[1]Plan1!$JH$192:$JI$400,2),E490)</f>
        <v>6563.07</v>
      </c>
      <c r="F491" s="56">
        <f t="shared" si="237"/>
        <v>44978</v>
      </c>
      <c r="G491" s="80">
        <f t="shared" si="238"/>
        <v>8.3999139573474046E-3</v>
      </c>
      <c r="H491" s="81">
        <f>IF(DAY(A491)=H$11,VLOOKUP(A491,AF$120:AK$452,4),H490)</f>
        <v>45036</v>
      </c>
      <c r="I491" s="81">
        <f t="shared" si="239"/>
        <v>45036</v>
      </c>
      <c r="J491" s="55">
        <f t="shared" si="234"/>
        <v>31</v>
      </c>
      <c r="K491" s="55">
        <f t="shared" si="240"/>
        <v>24</v>
      </c>
      <c r="L491" s="79">
        <f t="shared" si="241"/>
        <v>1.0064970099999999</v>
      </c>
      <c r="M491" s="82">
        <v>1</v>
      </c>
      <c r="N491" s="82">
        <f t="shared" si="242"/>
        <v>1</v>
      </c>
      <c r="O491" s="79">
        <f t="shared" si="243"/>
        <v>1.0064970099999999</v>
      </c>
      <c r="P491" s="79">
        <f t="shared" si="244"/>
        <v>996.99881100000005</v>
      </c>
      <c r="Q491" s="83">
        <f t="shared" si="247"/>
        <v>0</v>
      </c>
      <c r="R491" s="85">
        <f t="shared" si="248"/>
        <v>0</v>
      </c>
      <c r="S491" s="79">
        <f t="shared" si="245"/>
        <v>0</v>
      </c>
      <c r="T491" s="85">
        <f t="shared" si="253"/>
        <v>9.5000000000000001E-2</v>
      </c>
      <c r="U491" s="82">
        <f t="shared" si="249"/>
        <v>1.0058722950000001</v>
      </c>
      <c r="V491" s="79">
        <f t="shared" si="250"/>
        <v>5.8546711299999998</v>
      </c>
      <c r="W491" s="79">
        <f t="shared" si="251"/>
        <v>0</v>
      </c>
      <c r="X491" s="157" t="str">
        <f t="shared" si="254"/>
        <v>A+J=</v>
      </c>
      <c r="Y491" s="81">
        <f t="shared" si="255"/>
        <v>45036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78">
        <f t="shared" si="252"/>
        <v>45030</v>
      </c>
      <c r="B492" s="79">
        <f t="shared" si="246"/>
        <v>1003.3688743299999</v>
      </c>
      <c r="C492" s="79">
        <f t="shared" si="235"/>
        <v>990.56311255999992</v>
      </c>
      <c r="D492" s="77">
        <f t="shared" si="236"/>
        <v>6508.4</v>
      </c>
      <c r="E492" s="54">
        <f>IF(K492=1,VLOOKUP(A491,[1]Plan1!$JH$192:$JI$400,2),E491)</f>
        <v>6563.07</v>
      </c>
      <c r="F492" s="56">
        <f t="shared" si="237"/>
        <v>44978</v>
      </c>
      <c r="G492" s="80">
        <f t="shared" si="238"/>
        <v>8.3999139573474046E-3</v>
      </c>
      <c r="H492" s="81">
        <f>IF(DAY(A492)=H$11,VLOOKUP(A492,AF$120:AK$452,4),H491)</f>
        <v>45036</v>
      </c>
      <c r="I492" s="81">
        <f t="shared" si="239"/>
        <v>45036</v>
      </c>
      <c r="J492" s="55">
        <f t="shared" ref="J492:J555" si="256">IF(A491=I491,VLOOKUP(A491,$AF$120:$AJ$300,5),J491)</f>
        <v>31</v>
      </c>
      <c r="K492" s="55">
        <f t="shared" si="240"/>
        <v>25</v>
      </c>
      <c r="L492" s="79">
        <f t="shared" si="241"/>
        <v>1.0067686300000001</v>
      </c>
      <c r="M492" s="82">
        <v>1</v>
      </c>
      <c r="N492" s="82">
        <f t="shared" si="242"/>
        <v>1</v>
      </c>
      <c r="O492" s="79">
        <f t="shared" si="243"/>
        <v>1.0067686300000001</v>
      </c>
      <c r="P492" s="79">
        <f t="shared" si="244"/>
        <v>997.26786775999994</v>
      </c>
      <c r="Q492" s="83">
        <f t="shared" si="247"/>
        <v>0</v>
      </c>
      <c r="R492" s="85">
        <f t="shared" si="248"/>
        <v>0</v>
      </c>
      <c r="S492" s="79">
        <f t="shared" si="245"/>
        <v>0</v>
      </c>
      <c r="T492" s="85">
        <f t="shared" si="253"/>
        <v>9.5000000000000001E-2</v>
      </c>
      <c r="U492" s="82">
        <f t="shared" si="249"/>
        <v>1.0061177210000001</v>
      </c>
      <c r="V492" s="79">
        <f t="shared" si="250"/>
        <v>6.10100657</v>
      </c>
      <c r="W492" s="79">
        <f t="shared" si="251"/>
        <v>0</v>
      </c>
      <c r="X492" s="157" t="str">
        <f t="shared" si="254"/>
        <v>A+J=</v>
      </c>
      <c r="Y492" s="81">
        <f t="shared" si="255"/>
        <v>45036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78">
        <f t="shared" si="252"/>
        <v>45031</v>
      </c>
      <c r="B493" s="79">
        <f t="shared" si="246"/>
        <v>1003.8845381900001</v>
      </c>
      <c r="C493" s="79">
        <f t="shared" ref="C493:C556" si="257">IF(Q492&gt;0,(P492-S492),C492)</f>
        <v>990.56311255999992</v>
      </c>
      <c r="D493" s="77">
        <f t="shared" ref="D493:D556" si="258">IF(E493=E492,D492,E492)</f>
        <v>6508.4</v>
      </c>
      <c r="E493" s="54">
        <f>IF(K493=1,VLOOKUP(A492,[1]Plan1!$JH$192:$JI$400,2),E492)</f>
        <v>6563.07</v>
      </c>
      <c r="F493" s="56">
        <f t="shared" ref="F493:F556" si="259">IF(D493=D492,F492,EDATE(A493,-1))</f>
        <v>44978</v>
      </c>
      <c r="G493" s="80">
        <f t="shared" ref="G493:G556" si="260">(E493/D493)-1</f>
        <v>8.3999139573474046E-3</v>
      </c>
      <c r="H493" s="81">
        <f>IF(DAY(A493)=H$11,VLOOKUP(A493,AF$120:AK$452,4),H492)</f>
        <v>45036</v>
      </c>
      <c r="I493" s="81">
        <f t="shared" ref="I493:I556" si="261">IF(A493&gt;I492,H493,I492)</f>
        <v>45036</v>
      </c>
      <c r="J493" s="55">
        <f t="shared" si="256"/>
        <v>31</v>
      </c>
      <c r="K493" s="55">
        <f t="shared" ref="K493:K556" si="262">IF(A492=I492,1,K492+1)</f>
        <v>26</v>
      </c>
      <c r="L493" s="79">
        <f t="shared" ref="L493:L556" si="263">TRUNC((E493/D493)^TRUNC((K493/J493),9),8)</f>
        <v>1.0070403299999999</v>
      </c>
      <c r="M493" s="82">
        <v>1</v>
      </c>
      <c r="N493" s="82">
        <f t="shared" ref="N493:N556" si="264">IF(I493&gt;I492,N492*M493,N492)</f>
        <v>1</v>
      </c>
      <c r="O493" s="79">
        <f t="shared" ref="O493:O556" si="265">TRUNC(TRUNC((L493*N493),15),8)</f>
        <v>1.0070403299999999</v>
      </c>
      <c r="P493" s="79">
        <f t="shared" ref="P493:P556" si="266">TRUNC(C493*O493,8)</f>
        <v>997.53700375000005</v>
      </c>
      <c r="Q493" s="83">
        <f t="shared" si="247"/>
        <v>0</v>
      </c>
      <c r="R493" s="85">
        <f t="shared" si="248"/>
        <v>0</v>
      </c>
      <c r="S493" s="79">
        <f t="shared" ref="S493:S556" si="267">IF(R493&gt;0,TRUNC(R493*P493,8),0)</f>
        <v>0</v>
      </c>
      <c r="T493" s="85">
        <f t="shared" si="253"/>
        <v>9.5000000000000001E-2</v>
      </c>
      <c r="U493" s="82">
        <f t="shared" si="249"/>
        <v>1.0063632069999999</v>
      </c>
      <c r="V493" s="79">
        <f t="shared" si="250"/>
        <v>6.3475344400000004</v>
      </c>
      <c r="W493" s="79">
        <f t="shared" si="251"/>
        <v>0</v>
      </c>
      <c r="X493" s="157" t="str">
        <f t="shared" si="254"/>
        <v>A+J=</v>
      </c>
      <c r="Y493" s="81">
        <f t="shared" si="255"/>
        <v>45036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78">
        <f t="shared" si="252"/>
        <v>45032</v>
      </c>
      <c r="B494" s="79">
        <f t="shared" si="246"/>
        <v>1004.4004628600001</v>
      </c>
      <c r="C494" s="79">
        <f t="shared" si="257"/>
        <v>990.56311255999992</v>
      </c>
      <c r="D494" s="77">
        <f t="shared" si="258"/>
        <v>6508.4</v>
      </c>
      <c r="E494" s="54">
        <f>IF(K494=1,VLOOKUP(A493,[1]Plan1!$JH$192:$JI$400,2),E493)</f>
        <v>6563.07</v>
      </c>
      <c r="F494" s="56">
        <f t="shared" si="259"/>
        <v>44978</v>
      </c>
      <c r="G494" s="80">
        <f t="shared" si="260"/>
        <v>8.3999139573474046E-3</v>
      </c>
      <c r="H494" s="81">
        <f>IF(DAY(A494)=H$11,VLOOKUP(A494,AF$120:AK$452,4),H493)</f>
        <v>45036</v>
      </c>
      <c r="I494" s="81">
        <f t="shared" si="261"/>
        <v>45036</v>
      </c>
      <c r="J494" s="55">
        <f t="shared" si="256"/>
        <v>31</v>
      </c>
      <c r="K494" s="55">
        <f t="shared" si="262"/>
        <v>27</v>
      </c>
      <c r="L494" s="79">
        <f t="shared" si="263"/>
        <v>1.0073121</v>
      </c>
      <c r="M494" s="82">
        <v>1</v>
      </c>
      <c r="N494" s="82">
        <f t="shared" si="264"/>
        <v>1</v>
      </c>
      <c r="O494" s="79">
        <f t="shared" si="265"/>
        <v>1.0073121</v>
      </c>
      <c r="P494" s="79">
        <f t="shared" si="266"/>
        <v>997.80620909000004</v>
      </c>
      <c r="Q494" s="83">
        <f t="shared" si="247"/>
        <v>0</v>
      </c>
      <c r="R494" s="85">
        <f t="shared" si="248"/>
        <v>0</v>
      </c>
      <c r="S494" s="79">
        <f t="shared" si="267"/>
        <v>0</v>
      </c>
      <c r="T494" s="85">
        <f t="shared" si="253"/>
        <v>9.5000000000000001E-2</v>
      </c>
      <c r="U494" s="82">
        <f t="shared" si="249"/>
        <v>1.006608752</v>
      </c>
      <c r="V494" s="79">
        <f t="shared" si="250"/>
        <v>6.5942537699999999</v>
      </c>
      <c r="W494" s="79">
        <f t="shared" si="251"/>
        <v>0</v>
      </c>
      <c r="X494" s="157" t="str">
        <f t="shared" si="254"/>
        <v>A+J=</v>
      </c>
      <c r="Y494" s="81">
        <f t="shared" si="255"/>
        <v>45036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78">
        <f t="shared" si="252"/>
        <v>45033</v>
      </c>
      <c r="B495" s="79">
        <f t="shared" si="246"/>
        <v>1004.91665044</v>
      </c>
      <c r="C495" s="79">
        <f t="shared" si="257"/>
        <v>990.56311255999992</v>
      </c>
      <c r="D495" s="77">
        <f t="shared" si="258"/>
        <v>6508.4</v>
      </c>
      <c r="E495" s="54">
        <f>IF(K495=1,VLOOKUP(A494,[1]Plan1!$JH$192:$JI$400,2),E494)</f>
        <v>6563.07</v>
      </c>
      <c r="F495" s="56">
        <f t="shared" si="259"/>
        <v>44978</v>
      </c>
      <c r="G495" s="80">
        <f t="shared" si="260"/>
        <v>8.3999139573474046E-3</v>
      </c>
      <c r="H495" s="81">
        <f>IF(DAY(A495)=H$11,VLOOKUP(A495,AF$120:AK$452,4),H494)</f>
        <v>45036</v>
      </c>
      <c r="I495" s="81">
        <f t="shared" si="261"/>
        <v>45036</v>
      </c>
      <c r="J495" s="55">
        <f t="shared" si="256"/>
        <v>31</v>
      </c>
      <c r="K495" s="55">
        <f t="shared" si="262"/>
        <v>28</v>
      </c>
      <c r="L495" s="79">
        <f t="shared" si="263"/>
        <v>1.00758394</v>
      </c>
      <c r="M495" s="82">
        <v>1</v>
      </c>
      <c r="N495" s="82">
        <f t="shared" si="264"/>
        <v>1</v>
      </c>
      <c r="O495" s="79">
        <f t="shared" si="265"/>
        <v>1.00758394</v>
      </c>
      <c r="P495" s="79">
        <f t="shared" si="266"/>
        <v>998.07548377000001</v>
      </c>
      <c r="Q495" s="83">
        <f t="shared" si="247"/>
        <v>0</v>
      </c>
      <c r="R495" s="85">
        <f t="shared" si="248"/>
        <v>0</v>
      </c>
      <c r="S495" s="79">
        <f t="shared" si="267"/>
        <v>0</v>
      </c>
      <c r="T495" s="85">
        <f t="shared" si="253"/>
        <v>9.5000000000000001E-2</v>
      </c>
      <c r="U495" s="82">
        <f t="shared" si="249"/>
        <v>1.006854358</v>
      </c>
      <c r="V495" s="79">
        <f t="shared" si="250"/>
        <v>6.8411666699999998</v>
      </c>
      <c r="W495" s="79">
        <f t="shared" si="251"/>
        <v>0</v>
      </c>
      <c r="X495" s="157" t="str">
        <f t="shared" si="254"/>
        <v>A+J=</v>
      </c>
      <c r="Y495" s="81">
        <f t="shared" si="255"/>
        <v>45036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78">
        <f t="shared" si="252"/>
        <v>45034</v>
      </c>
      <c r="B496" s="79">
        <f t="shared" si="246"/>
        <v>1005.4331089899999</v>
      </c>
      <c r="C496" s="79">
        <f t="shared" si="257"/>
        <v>990.56311255999992</v>
      </c>
      <c r="D496" s="77">
        <f t="shared" si="258"/>
        <v>6508.4</v>
      </c>
      <c r="E496" s="54">
        <f>IF(K496=1,VLOOKUP(A495,[1]Plan1!$JH$192:$JI$400,2),E495)</f>
        <v>6563.07</v>
      </c>
      <c r="F496" s="56">
        <f t="shared" si="259"/>
        <v>44978</v>
      </c>
      <c r="G496" s="80">
        <f t="shared" si="260"/>
        <v>8.3999139573474046E-3</v>
      </c>
      <c r="H496" s="81">
        <f>IF(DAY(A496)=H$11,VLOOKUP(A496,AF$120:AK$452,4),H495)</f>
        <v>45036</v>
      </c>
      <c r="I496" s="81">
        <f t="shared" si="261"/>
        <v>45036</v>
      </c>
      <c r="J496" s="55">
        <f t="shared" si="256"/>
        <v>31</v>
      </c>
      <c r="K496" s="55">
        <f t="shared" si="262"/>
        <v>29</v>
      </c>
      <c r="L496" s="79">
        <f t="shared" si="263"/>
        <v>1.00785586</v>
      </c>
      <c r="M496" s="82">
        <v>1</v>
      </c>
      <c r="N496" s="82">
        <f t="shared" si="264"/>
        <v>1</v>
      </c>
      <c r="O496" s="79">
        <f t="shared" si="265"/>
        <v>1.00785586</v>
      </c>
      <c r="P496" s="79">
        <f t="shared" si="266"/>
        <v>998.34483768999996</v>
      </c>
      <c r="Q496" s="83">
        <f t="shared" si="247"/>
        <v>0</v>
      </c>
      <c r="R496" s="85">
        <f t="shared" si="248"/>
        <v>0</v>
      </c>
      <c r="S496" s="79">
        <f t="shared" si="267"/>
        <v>0</v>
      </c>
      <c r="T496" s="85">
        <f t="shared" si="253"/>
        <v>9.5000000000000001E-2</v>
      </c>
      <c r="U496" s="82">
        <f t="shared" si="249"/>
        <v>1.007100023</v>
      </c>
      <c r="V496" s="79">
        <f t="shared" si="250"/>
        <v>7.0882712999999997</v>
      </c>
      <c r="W496" s="79">
        <f t="shared" si="251"/>
        <v>0</v>
      </c>
      <c r="X496" s="157" t="str">
        <f t="shared" si="254"/>
        <v>A+J=</v>
      </c>
      <c r="Y496" s="81">
        <f t="shared" si="255"/>
        <v>45036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78">
        <f t="shared" si="252"/>
        <v>45035</v>
      </c>
      <c r="B497" s="79">
        <f t="shared" si="246"/>
        <v>1005.94983065</v>
      </c>
      <c r="C497" s="79">
        <f t="shared" si="257"/>
        <v>990.56311255999992</v>
      </c>
      <c r="D497" s="77">
        <f t="shared" si="258"/>
        <v>6508.4</v>
      </c>
      <c r="E497" s="54">
        <f>IF(K497=1,VLOOKUP(A496,[1]Plan1!$JH$192:$JI$400,2),E496)</f>
        <v>6563.07</v>
      </c>
      <c r="F497" s="56">
        <f t="shared" si="259"/>
        <v>44978</v>
      </c>
      <c r="G497" s="80">
        <f t="shared" si="260"/>
        <v>8.3999139573474046E-3</v>
      </c>
      <c r="H497" s="81">
        <f>IF(DAY(A497)=H$11,VLOOKUP(A497,AF$120:AK$452,4),H496)</f>
        <v>45036</v>
      </c>
      <c r="I497" s="81">
        <f t="shared" si="261"/>
        <v>45036</v>
      </c>
      <c r="J497" s="55">
        <f t="shared" si="256"/>
        <v>31</v>
      </c>
      <c r="K497" s="55">
        <f t="shared" si="262"/>
        <v>30</v>
      </c>
      <c r="L497" s="79">
        <f t="shared" si="263"/>
        <v>1.0081278499999999</v>
      </c>
      <c r="M497" s="82">
        <v>1</v>
      </c>
      <c r="N497" s="82">
        <f t="shared" si="264"/>
        <v>1</v>
      </c>
      <c r="O497" s="79">
        <f t="shared" si="265"/>
        <v>1.0081278499999999</v>
      </c>
      <c r="P497" s="79">
        <f t="shared" si="266"/>
        <v>998.61426095000002</v>
      </c>
      <c r="Q497" s="83">
        <f t="shared" si="247"/>
        <v>0</v>
      </c>
      <c r="R497" s="85">
        <f t="shared" si="248"/>
        <v>0</v>
      </c>
      <c r="S497" s="79">
        <f t="shared" si="267"/>
        <v>0</v>
      </c>
      <c r="T497" s="85">
        <f t="shared" si="253"/>
        <v>9.5000000000000001E-2</v>
      </c>
      <c r="U497" s="82">
        <f t="shared" si="249"/>
        <v>1.007345749</v>
      </c>
      <c r="V497" s="79">
        <f t="shared" si="250"/>
        <v>7.3355696999999997</v>
      </c>
      <c r="W497" s="79">
        <f t="shared" si="251"/>
        <v>0</v>
      </c>
      <c r="X497" s="157" t="str">
        <f t="shared" si="254"/>
        <v>A+J=</v>
      </c>
      <c r="Y497" s="81">
        <f t="shared" si="255"/>
        <v>45036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5" x14ac:dyDescent="0.25">
      <c r="A498" s="78">
        <f t="shared" si="252"/>
        <v>45036</v>
      </c>
      <c r="B498" s="79">
        <f t="shared" si="246"/>
        <v>1006.4668135200001</v>
      </c>
      <c r="C498" s="79">
        <f t="shared" si="257"/>
        <v>990.56311255999992</v>
      </c>
      <c r="D498" s="77">
        <f t="shared" si="258"/>
        <v>6508.4</v>
      </c>
      <c r="E498" s="54">
        <f>IF(K498=1,VLOOKUP(A497,[1]Plan1!$JH$192:$JI$400,2),E497)</f>
        <v>6563.07</v>
      </c>
      <c r="F498" s="56">
        <f t="shared" si="259"/>
        <v>44978</v>
      </c>
      <c r="G498" s="80">
        <f t="shared" si="260"/>
        <v>8.3999139573474046E-3</v>
      </c>
      <c r="H498" s="81">
        <f>IF(DAY(A498)=H$11,VLOOKUP(A498,AF$120:AK$452,4),H497)</f>
        <v>45066</v>
      </c>
      <c r="I498" s="81">
        <f t="shared" si="261"/>
        <v>45036</v>
      </c>
      <c r="J498" s="55">
        <f t="shared" si="256"/>
        <v>31</v>
      </c>
      <c r="K498" s="55">
        <f t="shared" si="262"/>
        <v>31</v>
      </c>
      <c r="L498" s="79">
        <f t="shared" si="263"/>
        <v>1.0083999100000001</v>
      </c>
      <c r="M498" s="82">
        <v>1</v>
      </c>
      <c r="N498" s="82">
        <f t="shared" si="264"/>
        <v>1</v>
      </c>
      <c r="O498" s="79">
        <f t="shared" si="265"/>
        <v>1.0083999100000001</v>
      </c>
      <c r="P498" s="79">
        <f t="shared" si="266"/>
        <v>998.88375355000005</v>
      </c>
      <c r="Q498" s="83">
        <f t="shared" si="247"/>
        <v>16</v>
      </c>
      <c r="R498" s="158">
        <f>S498/P498</f>
        <v>1.2531467806452243E-2</v>
      </c>
      <c r="S498" s="159">
        <f>5.6436932+6.8737864</f>
        <v>12.517479600000001</v>
      </c>
      <c r="T498" s="85">
        <f t="shared" si="253"/>
        <v>9.5000000000000001E-2</v>
      </c>
      <c r="U498" s="82">
        <f t="shared" si="249"/>
        <v>1.0075915339999999</v>
      </c>
      <c r="V498" s="79">
        <f t="shared" si="250"/>
        <v>7.5830599699999999</v>
      </c>
      <c r="W498" s="79">
        <f t="shared" si="251"/>
        <v>20.100539570000002</v>
      </c>
      <c r="X498" s="157" t="str">
        <f t="shared" si="254"/>
        <v>A+J=</v>
      </c>
      <c r="Y498" s="81">
        <f t="shared" si="255"/>
        <v>45036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78">
        <f t="shared" si="252"/>
        <v>45037</v>
      </c>
      <c r="B499" s="79">
        <f t="shared" si="246"/>
        <v>986.84766651000007</v>
      </c>
      <c r="C499" s="79">
        <f t="shared" si="257"/>
        <v>986.36627395000005</v>
      </c>
      <c r="D499" s="77">
        <f t="shared" si="258"/>
        <v>6563.07</v>
      </c>
      <c r="E499" s="54">
        <f>IF(K499=1,VLOOKUP(A498,[1]Plan1!$JH$192:$JI$400,2),E498)</f>
        <v>6609.67</v>
      </c>
      <c r="F499" s="56">
        <f t="shared" si="259"/>
        <v>45006</v>
      </c>
      <c r="G499" s="80">
        <f t="shared" si="260"/>
        <v>7.1003356660832573E-3</v>
      </c>
      <c r="H499" s="81">
        <f>IF(DAY(A499)=H$11,VLOOKUP(A499,AF$120:AK$452,4),H498)</f>
        <v>45066</v>
      </c>
      <c r="I499" s="81">
        <f t="shared" si="261"/>
        <v>45066</v>
      </c>
      <c r="J499" s="55">
        <f t="shared" si="256"/>
        <v>30</v>
      </c>
      <c r="K499" s="55">
        <f t="shared" si="262"/>
        <v>1</v>
      </c>
      <c r="L499" s="79">
        <f t="shared" si="263"/>
        <v>1.0002358600000001</v>
      </c>
      <c r="M499" s="82">
        <v>1</v>
      </c>
      <c r="N499" s="82">
        <f t="shared" si="264"/>
        <v>1</v>
      </c>
      <c r="O499" s="79">
        <f t="shared" si="265"/>
        <v>1.0002358600000001</v>
      </c>
      <c r="P499" s="79">
        <f t="shared" si="266"/>
        <v>986.59891829000003</v>
      </c>
      <c r="Q499" s="83">
        <f t="shared" si="247"/>
        <v>0</v>
      </c>
      <c r="R499" s="85">
        <f t="shared" si="248"/>
        <v>0</v>
      </c>
      <c r="S499" s="79">
        <f t="shared" si="267"/>
        <v>0</v>
      </c>
      <c r="T499" s="85">
        <f t="shared" si="253"/>
        <v>9.5000000000000001E-2</v>
      </c>
      <c r="U499" s="82">
        <f t="shared" si="249"/>
        <v>1.000252127</v>
      </c>
      <c r="V499" s="79">
        <f t="shared" si="250"/>
        <v>0.24874821999999999</v>
      </c>
      <c r="W499" s="79">
        <f t="shared" si="251"/>
        <v>0</v>
      </c>
      <c r="X499" s="157" t="str">
        <f t="shared" si="254"/>
        <v>A+J=</v>
      </c>
      <c r="Y499" s="81">
        <f t="shared" si="255"/>
        <v>45066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78">
        <f t="shared" si="252"/>
        <v>45038</v>
      </c>
      <c r="B500" s="79">
        <f t="shared" si="246"/>
        <v>987.32930864000002</v>
      </c>
      <c r="C500" s="79">
        <f t="shared" si="257"/>
        <v>986.36627395000005</v>
      </c>
      <c r="D500" s="77">
        <f t="shared" si="258"/>
        <v>6563.07</v>
      </c>
      <c r="E500" s="54">
        <f>IF(K500=1,VLOOKUP(A499,[1]Plan1!$JH$192:$JI$400,2),E499)</f>
        <v>6609.67</v>
      </c>
      <c r="F500" s="56">
        <f t="shared" si="259"/>
        <v>45006</v>
      </c>
      <c r="G500" s="80">
        <f t="shared" si="260"/>
        <v>7.1003356660832573E-3</v>
      </c>
      <c r="H500" s="81">
        <f>IF(DAY(A500)=H$11,VLOOKUP(A500,AF$120:AK$452,4),H499)</f>
        <v>45066</v>
      </c>
      <c r="I500" s="81">
        <f t="shared" si="261"/>
        <v>45066</v>
      </c>
      <c r="J500" s="55">
        <f t="shared" si="256"/>
        <v>30</v>
      </c>
      <c r="K500" s="55">
        <f t="shared" si="262"/>
        <v>2</v>
      </c>
      <c r="L500" s="79">
        <f t="shared" si="263"/>
        <v>1.00047179</v>
      </c>
      <c r="M500" s="82">
        <v>1</v>
      </c>
      <c r="N500" s="82">
        <f t="shared" si="264"/>
        <v>1</v>
      </c>
      <c r="O500" s="79">
        <f t="shared" si="265"/>
        <v>1.00047179</v>
      </c>
      <c r="P500" s="79">
        <f t="shared" si="266"/>
        <v>986.83163168999999</v>
      </c>
      <c r="Q500" s="83">
        <f t="shared" si="247"/>
        <v>0</v>
      </c>
      <c r="R500" s="85">
        <f t="shared" si="248"/>
        <v>0</v>
      </c>
      <c r="S500" s="79">
        <f t="shared" si="267"/>
        <v>0</v>
      </c>
      <c r="T500" s="85">
        <f t="shared" si="253"/>
        <v>9.5000000000000001E-2</v>
      </c>
      <c r="U500" s="82">
        <f t="shared" si="249"/>
        <v>1.0005043179999999</v>
      </c>
      <c r="V500" s="79">
        <f t="shared" si="250"/>
        <v>0.49767695000000001</v>
      </c>
      <c r="W500" s="79">
        <f t="shared" si="251"/>
        <v>0</v>
      </c>
      <c r="X500" s="157" t="str">
        <f t="shared" si="254"/>
        <v>A+J=</v>
      </c>
      <c r="Y500" s="81">
        <f t="shared" si="255"/>
        <v>45066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78">
        <f t="shared" si="252"/>
        <v>45039</v>
      </c>
      <c r="B501" s="79">
        <f t="shared" si="246"/>
        <v>987.81117968000001</v>
      </c>
      <c r="C501" s="79">
        <f t="shared" si="257"/>
        <v>986.36627395000005</v>
      </c>
      <c r="D501" s="77">
        <f t="shared" si="258"/>
        <v>6563.07</v>
      </c>
      <c r="E501" s="54">
        <f>IF(K501=1,VLOOKUP(A500,[1]Plan1!$JH$192:$JI$400,2),E500)</f>
        <v>6609.67</v>
      </c>
      <c r="F501" s="56">
        <f t="shared" si="259"/>
        <v>45006</v>
      </c>
      <c r="G501" s="80">
        <f t="shared" si="260"/>
        <v>7.1003356660832573E-3</v>
      </c>
      <c r="H501" s="81">
        <f>IF(DAY(A501)=H$11,VLOOKUP(A501,AF$120:AK$452,4),H500)</f>
        <v>45066</v>
      </c>
      <c r="I501" s="81">
        <f t="shared" si="261"/>
        <v>45066</v>
      </c>
      <c r="J501" s="55">
        <f t="shared" si="256"/>
        <v>30</v>
      </c>
      <c r="K501" s="55">
        <f t="shared" si="262"/>
        <v>3</v>
      </c>
      <c r="L501" s="79">
        <f t="shared" si="263"/>
        <v>1.00070777</v>
      </c>
      <c r="M501" s="82">
        <v>1</v>
      </c>
      <c r="N501" s="82">
        <f t="shared" si="264"/>
        <v>1</v>
      </c>
      <c r="O501" s="79">
        <f t="shared" si="265"/>
        <v>1.00070777</v>
      </c>
      <c r="P501" s="79">
        <f t="shared" si="266"/>
        <v>987.06439439999997</v>
      </c>
      <c r="Q501" s="83">
        <f t="shared" si="247"/>
        <v>0</v>
      </c>
      <c r="R501" s="85">
        <f t="shared" si="248"/>
        <v>0</v>
      </c>
      <c r="S501" s="79">
        <f t="shared" si="267"/>
        <v>0</v>
      </c>
      <c r="T501" s="85">
        <f t="shared" si="253"/>
        <v>9.5000000000000001E-2</v>
      </c>
      <c r="U501" s="82">
        <f t="shared" si="249"/>
        <v>1.000756572</v>
      </c>
      <c r="V501" s="79">
        <f t="shared" si="250"/>
        <v>0.74678528</v>
      </c>
      <c r="W501" s="79">
        <f t="shared" si="251"/>
        <v>0</v>
      </c>
      <c r="X501" s="157" t="str">
        <f t="shared" si="254"/>
        <v>A+J=</v>
      </c>
      <c r="Y501" s="81">
        <f t="shared" si="255"/>
        <v>45066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78">
        <f t="shared" si="252"/>
        <v>45040</v>
      </c>
      <c r="B502" s="79">
        <f t="shared" si="246"/>
        <v>988.29329057999996</v>
      </c>
      <c r="C502" s="79">
        <f t="shared" si="257"/>
        <v>986.36627395000005</v>
      </c>
      <c r="D502" s="77">
        <f t="shared" si="258"/>
        <v>6563.07</v>
      </c>
      <c r="E502" s="54">
        <f>IF(K502=1,VLOOKUP(A501,[1]Plan1!$JH$192:$JI$400,2),E501)</f>
        <v>6609.67</v>
      </c>
      <c r="F502" s="56">
        <f t="shared" si="259"/>
        <v>45006</v>
      </c>
      <c r="G502" s="80">
        <f t="shared" si="260"/>
        <v>7.1003356660832573E-3</v>
      </c>
      <c r="H502" s="81">
        <f>IF(DAY(A502)=H$11,VLOOKUP(A502,AF$120:AK$452,4),H501)</f>
        <v>45066</v>
      </c>
      <c r="I502" s="81">
        <f t="shared" si="261"/>
        <v>45066</v>
      </c>
      <c r="J502" s="55">
        <f t="shared" si="256"/>
        <v>30</v>
      </c>
      <c r="K502" s="55">
        <f t="shared" si="262"/>
        <v>4</v>
      </c>
      <c r="L502" s="79">
        <f t="shared" si="263"/>
        <v>1.0009438100000001</v>
      </c>
      <c r="M502" s="82">
        <v>1</v>
      </c>
      <c r="N502" s="82">
        <f t="shared" si="264"/>
        <v>1</v>
      </c>
      <c r="O502" s="79">
        <f t="shared" si="265"/>
        <v>1.0009438100000001</v>
      </c>
      <c r="P502" s="79">
        <f t="shared" si="266"/>
        <v>987.29721629999995</v>
      </c>
      <c r="Q502" s="83">
        <f t="shared" si="247"/>
        <v>0</v>
      </c>
      <c r="R502" s="85">
        <f t="shared" si="248"/>
        <v>0</v>
      </c>
      <c r="S502" s="79">
        <f t="shared" si="267"/>
        <v>0</v>
      </c>
      <c r="T502" s="85">
        <f t="shared" si="253"/>
        <v>9.5000000000000001E-2</v>
      </c>
      <c r="U502" s="82">
        <f t="shared" si="249"/>
        <v>1.00100889</v>
      </c>
      <c r="V502" s="79">
        <f t="shared" si="250"/>
        <v>0.99607427999999998</v>
      </c>
      <c r="W502" s="79">
        <f t="shared" si="251"/>
        <v>0</v>
      </c>
      <c r="X502" s="157" t="str">
        <f t="shared" si="254"/>
        <v>A+J=</v>
      </c>
      <c r="Y502" s="81">
        <f t="shared" si="255"/>
        <v>45066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78">
        <f t="shared" si="252"/>
        <v>45041</v>
      </c>
      <c r="B503" s="79">
        <f t="shared" si="246"/>
        <v>988.77563155000007</v>
      </c>
      <c r="C503" s="79">
        <f t="shared" si="257"/>
        <v>986.36627395000005</v>
      </c>
      <c r="D503" s="77">
        <f t="shared" si="258"/>
        <v>6563.07</v>
      </c>
      <c r="E503" s="54">
        <f>IF(K503=1,VLOOKUP(A502,[1]Plan1!$JH$192:$JI$400,2),E502)</f>
        <v>6609.67</v>
      </c>
      <c r="F503" s="56">
        <f t="shared" si="259"/>
        <v>45006</v>
      </c>
      <c r="G503" s="80">
        <f t="shared" si="260"/>
        <v>7.1003356660832573E-3</v>
      </c>
      <c r="H503" s="81">
        <f>IF(DAY(A503)=H$11,VLOOKUP(A503,AF$120:AK$452,4),H502)</f>
        <v>45066</v>
      </c>
      <c r="I503" s="81">
        <f t="shared" si="261"/>
        <v>45066</v>
      </c>
      <c r="J503" s="55">
        <f t="shared" si="256"/>
        <v>30</v>
      </c>
      <c r="K503" s="55">
        <f t="shared" si="262"/>
        <v>5</v>
      </c>
      <c r="L503" s="79">
        <f t="shared" si="263"/>
        <v>1.0011798999999999</v>
      </c>
      <c r="M503" s="82">
        <v>1</v>
      </c>
      <c r="N503" s="82">
        <f t="shared" si="264"/>
        <v>1</v>
      </c>
      <c r="O503" s="79">
        <f t="shared" si="265"/>
        <v>1.0011798999999999</v>
      </c>
      <c r="P503" s="79">
        <f t="shared" si="266"/>
        <v>987.53008751000004</v>
      </c>
      <c r="Q503" s="83">
        <f t="shared" si="247"/>
        <v>0</v>
      </c>
      <c r="R503" s="85">
        <f t="shared" si="248"/>
        <v>0</v>
      </c>
      <c r="S503" s="79">
        <f t="shared" si="267"/>
        <v>0</v>
      </c>
      <c r="T503" s="85">
        <f t="shared" si="253"/>
        <v>9.5000000000000001E-2</v>
      </c>
      <c r="U503" s="82">
        <f t="shared" si="249"/>
        <v>1.001261272</v>
      </c>
      <c r="V503" s="79">
        <f t="shared" si="250"/>
        <v>1.24554404</v>
      </c>
      <c r="W503" s="79">
        <f t="shared" si="251"/>
        <v>0</v>
      </c>
      <c r="X503" s="157" t="str">
        <f t="shared" si="254"/>
        <v>A+J=</v>
      </c>
      <c r="Y503" s="81">
        <f t="shared" si="255"/>
        <v>45066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78">
        <f t="shared" si="252"/>
        <v>45042</v>
      </c>
      <c r="B504" s="79">
        <f t="shared" si="246"/>
        <v>989.25821158000008</v>
      </c>
      <c r="C504" s="79">
        <f t="shared" si="257"/>
        <v>986.36627395000005</v>
      </c>
      <c r="D504" s="77">
        <f t="shared" si="258"/>
        <v>6563.07</v>
      </c>
      <c r="E504" s="54">
        <f>IF(K504=1,VLOOKUP(A503,[1]Plan1!$JH$192:$JI$400,2),E503)</f>
        <v>6609.67</v>
      </c>
      <c r="F504" s="56">
        <f t="shared" si="259"/>
        <v>45006</v>
      </c>
      <c r="G504" s="80">
        <f t="shared" si="260"/>
        <v>7.1003356660832573E-3</v>
      </c>
      <c r="H504" s="81">
        <f>IF(DAY(A504)=H$11,VLOOKUP(A504,AF$120:AK$452,4),H503)</f>
        <v>45066</v>
      </c>
      <c r="I504" s="81">
        <f t="shared" si="261"/>
        <v>45066</v>
      </c>
      <c r="J504" s="55">
        <f t="shared" si="256"/>
        <v>30</v>
      </c>
      <c r="K504" s="55">
        <f t="shared" si="262"/>
        <v>6</v>
      </c>
      <c r="L504" s="79">
        <f t="shared" si="263"/>
        <v>1.00141605</v>
      </c>
      <c r="M504" s="82">
        <v>1</v>
      </c>
      <c r="N504" s="82">
        <f t="shared" si="264"/>
        <v>1</v>
      </c>
      <c r="O504" s="79">
        <f t="shared" si="265"/>
        <v>1.00141605</v>
      </c>
      <c r="P504" s="79">
        <f t="shared" si="266"/>
        <v>987.76301791000003</v>
      </c>
      <c r="Q504" s="83">
        <f t="shared" si="247"/>
        <v>0</v>
      </c>
      <c r="R504" s="85">
        <f t="shared" si="248"/>
        <v>0</v>
      </c>
      <c r="S504" s="79">
        <f t="shared" si="267"/>
        <v>0</v>
      </c>
      <c r="T504" s="85">
        <f t="shared" si="253"/>
        <v>9.5000000000000001E-2</v>
      </c>
      <c r="U504" s="82">
        <f t="shared" si="249"/>
        <v>1.0015137169999999</v>
      </c>
      <c r="V504" s="79">
        <f t="shared" si="250"/>
        <v>1.4951936699999999</v>
      </c>
      <c r="W504" s="79">
        <f t="shared" si="251"/>
        <v>0</v>
      </c>
      <c r="X504" s="157" t="str">
        <f t="shared" si="254"/>
        <v>A+J=</v>
      </c>
      <c r="Y504" s="81">
        <f t="shared" si="255"/>
        <v>45066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78">
        <f t="shared" si="252"/>
        <v>45043</v>
      </c>
      <c r="B505" s="79">
        <f t="shared" si="246"/>
        <v>989.74102183000002</v>
      </c>
      <c r="C505" s="79">
        <f t="shared" si="257"/>
        <v>986.36627395000005</v>
      </c>
      <c r="D505" s="77">
        <f t="shared" si="258"/>
        <v>6563.07</v>
      </c>
      <c r="E505" s="54">
        <f>IF(K505=1,VLOOKUP(A504,[1]Plan1!$JH$192:$JI$400,2),E504)</f>
        <v>6609.67</v>
      </c>
      <c r="F505" s="56">
        <f t="shared" si="259"/>
        <v>45006</v>
      </c>
      <c r="G505" s="80">
        <f t="shared" si="260"/>
        <v>7.1003356660832573E-3</v>
      </c>
      <c r="H505" s="81">
        <f>IF(DAY(A505)=H$11,VLOOKUP(A505,AF$120:AK$452,4),H504)</f>
        <v>45066</v>
      </c>
      <c r="I505" s="81">
        <f t="shared" si="261"/>
        <v>45066</v>
      </c>
      <c r="J505" s="55">
        <f t="shared" si="256"/>
        <v>30</v>
      </c>
      <c r="K505" s="55">
        <f t="shared" si="262"/>
        <v>7</v>
      </c>
      <c r="L505" s="79">
        <f t="shared" si="263"/>
        <v>1.00165225</v>
      </c>
      <c r="M505" s="82">
        <v>1</v>
      </c>
      <c r="N505" s="82">
        <f t="shared" si="264"/>
        <v>1</v>
      </c>
      <c r="O505" s="79">
        <f t="shared" si="265"/>
        <v>1.00165225</v>
      </c>
      <c r="P505" s="79">
        <f t="shared" si="266"/>
        <v>987.99599762000003</v>
      </c>
      <c r="Q505" s="83">
        <f t="shared" si="247"/>
        <v>0</v>
      </c>
      <c r="R505" s="85">
        <f t="shared" si="248"/>
        <v>0</v>
      </c>
      <c r="S505" s="79">
        <f t="shared" si="267"/>
        <v>0</v>
      </c>
      <c r="T505" s="85">
        <f t="shared" si="253"/>
        <v>9.5000000000000001E-2</v>
      </c>
      <c r="U505" s="82">
        <f t="shared" si="249"/>
        <v>1.001766226</v>
      </c>
      <c r="V505" s="79">
        <f t="shared" si="250"/>
        <v>1.74502421</v>
      </c>
      <c r="W505" s="79">
        <f t="shared" si="251"/>
        <v>0</v>
      </c>
      <c r="X505" s="157" t="str">
        <f t="shared" si="254"/>
        <v>A+J=</v>
      </c>
      <c r="Y505" s="81">
        <f t="shared" si="255"/>
        <v>45066</v>
      </c>
      <c r="Z505" s="4"/>
      <c r="AA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78">
        <f t="shared" si="252"/>
        <v>45044</v>
      </c>
      <c r="B506" s="79">
        <f t="shared" si="246"/>
        <v>990.22407231</v>
      </c>
      <c r="C506" s="79">
        <f t="shared" si="257"/>
        <v>986.36627395000005</v>
      </c>
      <c r="D506" s="77">
        <f t="shared" si="258"/>
        <v>6563.07</v>
      </c>
      <c r="E506" s="54">
        <f>IF(K506=1,VLOOKUP(A505,[1]Plan1!$JH$192:$JI$400,2),E505)</f>
        <v>6609.67</v>
      </c>
      <c r="F506" s="56">
        <f t="shared" si="259"/>
        <v>45006</v>
      </c>
      <c r="G506" s="80">
        <f t="shared" si="260"/>
        <v>7.1003356660832573E-3</v>
      </c>
      <c r="H506" s="81">
        <f>IF(DAY(A506)=H$11,VLOOKUP(A506,AF$120:AK$452,4),H505)</f>
        <v>45066</v>
      </c>
      <c r="I506" s="81">
        <f t="shared" si="261"/>
        <v>45066</v>
      </c>
      <c r="J506" s="55">
        <f t="shared" si="256"/>
        <v>30</v>
      </c>
      <c r="K506" s="55">
        <f t="shared" si="262"/>
        <v>8</v>
      </c>
      <c r="L506" s="79">
        <f t="shared" si="263"/>
        <v>1.0018885099999999</v>
      </c>
      <c r="M506" s="82">
        <v>1</v>
      </c>
      <c r="N506" s="82">
        <f t="shared" si="264"/>
        <v>1</v>
      </c>
      <c r="O506" s="79">
        <f t="shared" si="265"/>
        <v>1.0018885099999999</v>
      </c>
      <c r="P506" s="79">
        <f t="shared" si="266"/>
        <v>988.22903652000002</v>
      </c>
      <c r="Q506" s="83">
        <f t="shared" si="247"/>
        <v>0</v>
      </c>
      <c r="R506" s="85">
        <f t="shared" si="248"/>
        <v>0</v>
      </c>
      <c r="S506" s="79">
        <f t="shared" si="267"/>
        <v>0</v>
      </c>
      <c r="T506" s="85">
        <f t="shared" si="253"/>
        <v>9.5000000000000001E-2</v>
      </c>
      <c r="U506" s="82">
        <f t="shared" si="249"/>
        <v>1.002018799</v>
      </c>
      <c r="V506" s="79">
        <f t="shared" si="250"/>
        <v>1.99503579</v>
      </c>
      <c r="W506" s="79">
        <f t="shared" si="251"/>
        <v>0</v>
      </c>
      <c r="X506" s="157" t="str">
        <f t="shared" si="254"/>
        <v>A+J=</v>
      </c>
      <c r="Y506" s="81">
        <f t="shared" si="255"/>
        <v>45066</v>
      </c>
      <c r="Z506" s="4"/>
      <c r="AA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78">
        <f t="shared" si="252"/>
        <v>45045</v>
      </c>
      <c r="B507" s="79">
        <f t="shared" si="246"/>
        <v>990.70735219000005</v>
      </c>
      <c r="C507" s="79">
        <f t="shared" si="257"/>
        <v>986.36627395000005</v>
      </c>
      <c r="D507" s="77">
        <f t="shared" si="258"/>
        <v>6563.07</v>
      </c>
      <c r="E507" s="54">
        <f>IF(K507=1,VLOOKUP(A506,[1]Plan1!$JH$192:$JI$400,2),E506)</f>
        <v>6609.67</v>
      </c>
      <c r="F507" s="56">
        <f t="shared" si="259"/>
        <v>45006</v>
      </c>
      <c r="G507" s="80">
        <f t="shared" si="260"/>
        <v>7.1003356660832573E-3</v>
      </c>
      <c r="H507" s="81">
        <f>IF(DAY(A507)=H$11,VLOOKUP(A507,AF$120:AK$452,4),H506)</f>
        <v>45066</v>
      </c>
      <c r="I507" s="81">
        <f t="shared" si="261"/>
        <v>45066</v>
      </c>
      <c r="J507" s="55">
        <f t="shared" si="256"/>
        <v>30</v>
      </c>
      <c r="K507" s="55">
        <f t="shared" si="262"/>
        <v>9</v>
      </c>
      <c r="L507" s="79">
        <f t="shared" si="263"/>
        <v>1.0021248199999999</v>
      </c>
      <c r="M507" s="82">
        <v>1</v>
      </c>
      <c r="N507" s="82">
        <f t="shared" si="264"/>
        <v>1</v>
      </c>
      <c r="O507" s="79">
        <f t="shared" si="265"/>
        <v>1.0021248199999999</v>
      </c>
      <c r="P507" s="79">
        <f t="shared" si="266"/>
        <v>988.46212473000003</v>
      </c>
      <c r="Q507" s="83">
        <f t="shared" si="247"/>
        <v>0</v>
      </c>
      <c r="R507" s="85">
        <f t="shared" si="248"/>
        <v>0</v>
      </c>
      <c r="S507" s="79">
        <f t="shared" si="267"/>
        <v>0</v>
      </c>
      <c r="T507" s="85">
        <f t="shared" si="253"/>
        <v>9.5000000000000001E-2</v>
      </c>
      <c r="U507" s="82">
        <f t="shared" si="249"/>
        <v>1.0022714349999999</v>
      </c>
      <c r="V507" s="79">
        <f t="shared" si="250"/>
        <v>2.2452274600000002</v>
      </c>
      <c r="W507" s="79">
        <f t="shared" si="251"/>
        <v>0</v>
      </c>
      <c r="X507" s="157" t="str">
        <f t="shared" si="254"/>
        <v>A+J=</v>
      </c>
      <c r="Y507" s="81">
        <f t="shared" si="255"/>
        <v>45066</v>
      </c>
      <c r="Z507" s="4"/>
      <c r="AA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78">
        <f t="shared" si="252"/>
        <v>45046</v>
      </c>
      <c r="B508" s="79">
        <f t="shared" si="246"/>
        <v>991.19087247000004</v>
      </c>
      <c r="C508" s="79">
        <f t="shared" si="257"/>
        <v>986.36627395000005</v>
      </c>
      <c r="D508" s="77">
        <f t="shared" si="258"/>
        <v>6563.07</v>
      </c>
      <c r="E508" s="54">
        <f>IF(K508=1,VLOOKUP(A507,[1]Plan1!$JH$192:$JI$400,2),E507)</f>
        <v>6609.67</v>
      </c>
      <c r="F508" s="56">
        <f t="shared" si="259"/>
        <v>45006</v>
      </c>
      <c r="G508" s="80">
        <f t="shared" si="260"/>
        <v>7.1003356660832573E-3</v>
      </c>
      <c r="H508" s="81">
        <f>IF(DAY(A508)=H$11,VLOOKUP(A508,AF$120:AK$452,4),H507)</f>
        <v>45066</v>
      </c>
      <c r="I508" s="81">
        <f t="shared" si="261"/>
        <v>45066</v>
      </c>
      <c r="J508" s="55">
        <f t="shared" si="256"/>
        <v>30</v>
      </c>
      <c r="K508" s="55">
        <f t="shared" si="262"/>
        <v>10</v>
      </c>
      <c r="L508" s="79">
        <f t="shared" si="263"/>
        <v>1.00236119</v>
      </c>
      <c r="M508" s="82">
        <v>1</v>
      </c>
      <c r="N508" s="82">
        <f t="shared" si="264"/>
        <v>1</v>
      </c>
      <c r="O508" s="79">
        <f t="shared" si="265"/>
        <v>1.00236119</v>
      </c>
      <c r="P508" s="79">
        <f t="shared" si="266"/>
        <v>988.69527213000003</v>
      </c>
      <c r="Q508" s="83">
        <f t="shared" si="247"/>
        <v>0</v>
      </c>
      <c r="R508" s="85">
        <f t="shared" si="248"/>
        <v>0</v>
      </c>
      <c r="S508" s="79">
        <f t="shared" si="267"/>
        <v>0</v>
      </c>
      <c r="T508" s="85">
        <f t="shared" si="253"/>
        <v>9.5000000000000001E-2</v>
      </c>
      <c r="U508" s="82">
        <f t="shared" si="249"/>
        <v>1.002524135</v>
      </c>
      <c r="V508" s="79">
        <f t="shared" si="250"/>
        <v>2.4956003400000002</v>
      </c>
      <c r="W508" s="79">
        <f t="shared" si="251"/>
        <v>0</v>
      </c>
      <c r="X508" s="157" t="str">
        <f t="shared" si="254"/>
        <v>A+J=</v>
      </c>
      <c r="Y508" s="81">
        <f t="shared" si="255"/>
        <v>45066</v>
      </c>
      <c r="Z508" s="4"/>
      <c r="AA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78">
        <f t="shared" si="252"/>
        <v>45047</v>
      </c>
      <c r="B509" s="79">
        <f t="shared" si="246"/>
        <v>991.67463222000003</v>
      </c>
      <c r="C509" s="79">
        <f t="shared" si="257"/>
        <v>986.36627395000005</v>
      </c>
      <c r="D509" s="77">
        <f t="shared" si="258"/>
        <v>6563.07</v>
      </c>
      <c r="E509" s="54">
        <f>IF(K509=1,VLOOKUP(A508,[1]Plan1!$JH$192:$JI$400,2),E508)</f>
        <v>6609.67</v>
      </c>
      <c r="F509" s="56">
        <f t="shared" si="259"/>
        <v>45006</v>
      </c>
      <c r="G509" s="80">
        <f t="shared" si="260"/>
        <v>7.1003356660832573E-3</v>
      </c>
      <c r="H509" s="81">
        <f>IF(DAY(A509)=H$11,VLOOKUP(A509,AF$120:AK$452,4),H508)</f>
        <v>45066</v>
      </c>
      <c r="I509" s="81">
        <f t="shared" si="261"/>
        <v>45066</v>
      </c>
      <c r="J509" s="55">
        <f t="shared" si="256"/>
        <v>30</v>
      </c>
      <c r="K509" s="55">
        <f t="shared" si="262"/>
        <v>11</v>
      </c>
      <c r="L509" s="79">
        <f t="shared" si="263"/>
        <v>1.00259762</v>
      </c>
      <c r="M509" s="82">
        <v>1</v>
      </c>
      <c r="N509" s="82">
        <f t="shared" si="264"/>
        <v>1</v>
      </c>
      <c r="O509" s="79">
        <f t="shared" si="265"/>
        <v>1.00259762</v>
      </c>
      <c r="P509" s="79">
        <f t="shared" si="266"/>
        <v>988.92847871000004</v>
      </c>
      <c r="Q509" s="83">
        <f t="shared" si="247"/>
        <v>0</v>
      </c>
      <c r="R509" s="85">
        <f t="shared" si="248"/>
        <v>0</v>
      </c>
      <c r="S509" s="79">
        <f t="shared" si="267"/>
        <v>0</v>
      </c>
      <c r="T509" s="85">
        <f t="shared" si="253"/>
        <v>9.5000000000000001E-2</v>
      </c>
      <c r="U509" s="82">
        <f t="shared" si="249"/>
        <v>1.002776898</v>
      </c>
      <c r="V509" s="79">
        <f t="shared" si="250"/>
        <v>2.7461535100000001</v>
      </c>
      <c r="W509" s="79">
        <f t="shared" si="251"/>
        <v>0</v>
      </c>
      <c r="X509" s="157" t="str">
        <f t="shared" si="254"/>
        <v>A+J=</v>
      </c>
      <c r="Y509" s="81">
        <f t="shared" si="255"/>
        <v>45066</v>
      </c>
      <c r="Z509" s="4"/>
      <c r="AA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78">
        <f t="shared" si="252"/>
        <v>45048</v>
      </c>
      <c r="B510" s="79">
        <f t="shared" si="246"/>
        <v>992.15862362000007</v>
      </c>
      <c r="C510" s="79">
        <f t="shared" si="257"/>
        <v>986.36627395000005</v>
      </c>
      <c r="D510" s="77">
        <f t="shared" si="258"/>
        <v>6563.07</v>
      </c>
      <c r="E510" s="54">
        <f>IF(K510=1,VLOOKUP(A509,[1]Plan1!$JH$192:$JI$400,2),E509)</f>
        <v>6609.67</v>
      </c>
      <c r="F510" s="56">
        <f t="shared" si="259"/>
        <v>45006</v>
      </c>
      <c r="G510" s="80">
        <f t="shared" si="260"/>
        <v>7.1003356660832573E-3</v>
      </c>
      <c r="H510" s="81">
        <f>IF(DAY(A510)=H$11,VLOOKUP(A510,AF$120:AK$452,4),H509)</f>
        <v>45066</v>
      </c>
      <c r="I510" s="81">
        <f t="shared" si="261"/>
        <v>45066</v>
      </c>
      <c r="J510" s="55">
        <f t="shared" si="256"/>
        <v>30</v>
      </c>
      <c r="K510" s="55">
        <f t="shared" si="262"/>
        <v>12</v>
      </c>
      <c r="L510" s="79">
        <f t="shared" si="263"/>
        <v>1.0028341000000001</v>
      </c>
      <c r="M510" s="82">
        <v>1</v>
      </c>
      <c r="N510" s="82">
        <f t="shared" si="264"/>
        <v>1</v>
      </c>
      <c r="O510" s="79">
        <f t="shared" si="265"/>
        <v>1.0028341000000001</v>
      </c>
      <c r="P510" s="79">
        <f t="shared" si="266"/>
        <v>989.16173460000005</v>
      </c>
      <c r="Q510" s="83">
        <f t="shared" si="247"/>
        <v>0</v>
      </c>
      <c r="R510" s="85">
        <f t="shared" si="248"/>
        <v>0</v>
      </c>
      <c r="S510" s="79">
        <f t="shared" si="267"/>
        <v>0</v>
      </c>
      <c r="T510" s="85">
        <f t="shared" si="253"/>
        <v>9.5000000000000001E-2</v>
      </c>
      <c r="U510" s="82">
        <f t="shared" si="249"/>
        <v>1.0030297260000001</v>
      </c>
      <c r="V510" s="79">
        <f t="shared" si="250"/>
        <v>2.9968890199999998</v>
      </c>
      <c r="W510" s="79">
        <f t="shared" si="251"/>
        <v>0</v>
      </c>
      <c r="X510" s="157" t="str">
        <f t="shared" si="254"/>
        <v>A+J=</v>
      </c>
      <c r="Y510" s="81">
        <f t="shared" si="255"/>
        <v>45066</v>
      </c>
      <c r="Z510" s="4"/>
      <c r="AA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78">
        <f t="shared" si="252"/>
        <v>45049</v>
      </c>
      <c r="B511" s="79">
        <f t="shared" si="246"/>
        <v>992.64285468000003</v>
      </c>
      <c r="C511" s="79">
        <f t="shared" si="257"/>
        <v>986.36627395000005</v>
      </c>
      <c r="D511" s="77">
        <f t="shared" si="258"/>
        <v>6563.07</v>
      </c>
      <c r="E511" s="54">
        <f>IF(K511=1,VLOOKUP(A510,[1]Plan1!$JH$192:$JI$400,2),E510)</f>
        <v>6609.67</v>
      </c>
      <c r="F511" s="56">
        <f t="shared" si="259"/>
        <v>45006</v>
      </c>
      <c r="G511" s="80">
        <f t="shared" si="260"/>
        <v>7.1003356660832573E-3</v>
      </c>
      <c r="H511" s="81">
        <f>IF(DAY(A511)=H$11,VLOOKUP(A511,AF$120:AK$452,4),H510)</f>
        <v>45066</v>
      </c>
      <c r="I511" s="81">
        <f t="shared" si="261"/>
        <v>45066</v>
      </c>
      <c r="J511" s="55">
        <f t="shared" si="256"/>
        <v>30</v>
      </c>
      <c r="K511" s="55">
        <f t="shared" si="262"/>
        <v>13</v>
      </c>
      <c r="L511" s="79">
        <f t="shared" si="263"/>
        <v>1.00307064</v>
      </c>
      <c r="M511" s="82">
        <v>1</v>
      </c>
      <c r="N511" s="82">
        <f t="shared" si="264"/>
        <v>1</v>
      </c>
      <c r="O511" s="79">
        <f t="shared" si="265"/>
        <v>1.00307064</v>
      </c>
      <c r="P511" s="79">
        <f t="shared" si="266"/>
        <v>989.39504968000006</v>
      </c>
      <c r="Q511" s="83">
        <f t="shared" si="247"/>
        <v>0</v>
      </c>
      <c r="R511" s="85">
        <f t="shared" si="248"/>
        <v>0</v>
      </c>
      <c r="S511" s="79">
        <f t="shared" si="267"/>
        <v>0</v>
      </c>
      <c r="T511" s="85">
        <f t="shared" si="253"/>
        <v>9.5000000000000001E-2</v>
      </c>
      <c r="U511" s="82">
        <f t="shared" si="249"/>
        <v>1.003282617</v>
      </c>
      <c r="V511" s="79">
        <f t="shared" si="250"/>
        <v>3.2478050000000001</v>
      </c>
      <c r="W511" s="79">
        <f t="shared" si="251"/>
        <v>0</v>
      </c>
      <c r="X511" s="157" t="str">
        <f t="shared" si="254"/>
        <v>A+J=</v>
      </c>
      <c r="Y511" s="81">
        <f t="shared" si="255"/>
        <v>45066</v>
      </c>
      <c r="Z511" s="4"/>
      <c r="AA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78">
        <f t="shared" si="252"/>
        <v>45050</v>
      </c>
      <c r="B512" s="79">
        <f t="shared" si="246"/>
        <v>993.12731658999996</v>
      </c>
      <c r="C512" s="79">
        <f t="shared" si="257"/>
        <v>986.36627395000005</v>
      </c>
      <c r="D512" s="77">
        <f t="shared" si="258"/>
        <v>6563.07</v>
      </c>
      <c r="E512" s="54">
        <f>IF(K512=1,VLOOKUP(A511,[1]Plan1!$JH$192:$JI$400,2),E511)</f>
        <v>6609.67</v>
      </c>
      <c r="F512" s="56">
        <f t="shared" si="259"/>
        <v>45006</v>
      </c>
      <c r="G512" s="80">
        <f t="shared" si="260"/>
        <v>7.1003356660832573E-3</v>
      </c>
      <c r="H512" s="81">
        <f>IF(DAY(A512)=H$11,VLOOKUP(A512,AF$120:AK$452,4),H511)</f>
        <v>45066</v>
      </c>
      <c r="I512" s="81">
        <f t="shared" si="261"/>
        <v>45066</v>
      </c>
      <c r="J512" s="55">
        <f t="shared" si="256"/>
        <v>30</v>
      </c>
      <c r="K512" s="55">
        <f t="shared" si="262"/>
        <v>14</v>
      </c>
      <c r="L512" s="79">
        <f t="shared" si="263"/>
        <v>1.0033072300000001</v>
      </c>
      <c r="M512" s="82">
        <v>1</v>
      </c>
      <c r="N512" s="82">
        <f t="shared" si="264"/>
        <v>1</v>
      </c>
      <c r="O512" s="79">
        <f t="shared" si="265"/>
        <v>1.0033072300000001</v>
      </c>
      <c r="P512" s="79">
        <f t="shared" si="266"/>
        <v>989.62841407999997</v>
      </c>
      <c r="Q512" s="83">
        <f t="shared" si="247"/>
        <v>0</v>
      </c>
      <c r="R512" s="85">
        <f t="shared" si="248"/>
        <v>0</v>
      </c>
      <c r="S512" s="79">
        <f t="shared" si="267"/>
        <v>0</v>
      </c>
      <c r="T512" s="85">
        <f t="shared" si="253"/>
        <v>9.5000000000000001E-2</v>
      </c>
      <c r="U512" s="82">
        <f t="shared" si="249"/>
        <v>1.0035355720000001</v>
      </c>
      <c r="V512" s="79">
        <f t="shared" si="250"/>
        <v>3.4989025100000002</v>
      </c>
      <c r="W512" s="79">
        <f t="shared" si="251"/>
        <v>0</v>
      </c>
      <c r="X512" s="157" t="str">
        <f t="shared" si="254"/>
        <v>A+J=</v>
      </c>
      <c r="Y512" s="81">
        <f t="shared" si="255"/>
        <v>45066</v>
      </c>
      <c r="Z512" s="4"/>
      <c r="AA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78">
        <f t="shared" si="252"/>
        <v>45051</v>
      </c>
      <c r="B513" s="79">
        <f t="shared" si="246"/>
        <v>993.61201830999994</v>
      </c>
      <c r="C513" s="79">
        <f t="shared" si="257"/>
        <v>986.36627395000005</v>
      </c>
      <c r="D513" s="77">
        <f t="shared" si="258"/>
        <v>6563.07</v>
      </c>
      <c r="E513" s="54">
        <f>IF(K513=1,VLOOKUP(A512,[1]Plan1!$JH$192:$JI$400,2),E512)</f>
        <v>6609.67</v>
      </c>
      <c r="F513" s="56">
        <f t="shared" si="259"/>
        <v>45006</v>
      </c>
      <c r="G513" s="80">
        <f t="shared" si="260"/>
        <v>7.1003356660832573E-3</v>
      </c>
      <c r="H513" s="81">
        <f>IF(DAY(A513)=H$11,VLOOKUP(A513,AF$120:AK$452,4),H512)</f>
        <v>45066</v>
      </c>
      <c r="I513" s="81">
        <f t="shared" si="261"/>
        <v>45066</v>
      </c>
      <c r="J513" s="55">
        <f t="shared" si="256"/>
        <v>30</v>
      </c>
      <c r="K513" s="55">
        <f t="shared" si="262"/>
        <v>15</v>
      </c>
      <c r="L513" s="79">
        <f t="shared" si="263"/>
        <v>1.0035438800000001</v>
      </c>
      <c r="M513" s="82">
        <v>1</v>
      </c>
      <c r="N513" s="82">
        <f t="shared" si="264"/>
        <v>1</v>
      </c>
      <c r="O513" s="79">
        <f t="shared" si="265"/>
        <v>1.0035438800000001</v>
      </c>
      <c r="P513" s="79">
        <f t="shared" si="266"/>
        <v>989.86183765999999</v>
      </c>
      <c r="Q513" s="83">
        <f t="shared" si="247"/>
        <v>0</v>
      </c>
      <c r="R513" s="85">
        <f t="shared" si="248"/>
        <v>0</v>
      </c>
      <c r="S513" s="79">
        <f t="shared" si="267"/>
        <v>0</v>
      </c>
      <c r="T513" s="85">
        <f t="shared" si="253"/>
        <v>9.5000000000000001E-2</v>
      </c>
      <c r="U513" s="82">
        <f t="shared" si="249"/>
        <v>1.0037885900000001</v>
      </c>
      <c r="V513" s="79">
        <f t="shared" si="250"/>
        <v>3.7501806499999999</v>
      </c>
      <c r="W513" s="79">
        <f t="shared" si="251"/>
        <v>0</v>
      </c>
      <c r="X513" s="157" t="str">
        <f t="shared" si="254"/>
        <v>A+J=</v>
      </c>
      <c r="Y513" s="81">
        <f t="shared" si="255"/>
        <v>45066</v>
      </c>
      <c r="Z513" s="4"/>
      <c r="AA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78">
        <f t="shared" si="252"/>
        <v>45052</v>
      </c>
      <c r="B514" s="79">
        <f t="shared" si="246"/>
        <v>994.09696194000003</v>
      </c>
      <c r="C514" s="79">
        <f t="shared" si="257"/>
        <v>986.36627395000005</v>
      </c>
      <c r="D514" s="77">
        <f t="shared" si="258"/>
        <v>6563.07</v>
      </c>
      <c r="E514" s="54">
        <f>IF(K514=1,VLOOKUP(A513,[1]Plan1!$JH$192:$JI$400,2),E513)</f>
        <v>6609.67</v>
      </c>
      <c r="F514" s="56">
        <f t="shared" si="259"/>
        <v>45006</v>
      </c>
      <c r="G514" s="80">
        <f t="shared" si="260"/>
        <v>7.1003356660832573E-3</v>
      </c>
      <c r="H514" s="81">
        <f>IF(DAY(A514)=H$11,VLOOKUP(A514,AF$120:AK$452,4),H513)</f>
        <v>45066</v>
      </c>
      <c r="I514" s="81">
        <f t="shared" si="261"/>
        <v>45066</v>
      </c>
      <c r="J514" s="55">
        <f t="shared" si="256"/>
        <v>30</v>
      </c>
      <c r="K514" s="55">
        <f t="shared" si="262"/>
        <v>16</v>
      </c>
      <c r="L514" s="79">
        <f t="shared" si="263"/>
        <v>1.0037805900000001</v>
      </c>
      <c r="M514" s="82">
        <v>1</v>
      </c>
      <c r="N514" s="82">
        <f t="shared" si="264"/>
        <v>1</v>
      </c>
      <c r="O514" s="79">
        <f t="shared" si="265"/>
        <v>1.0037805900000001</v>
      </c>
      <c r="P514" s="79">
        <f t="shared" si="266"/>
        <v>990.09532042000001</v>
      </c>
      <c r="Q514" s="83">
        <f t="shared" si="247"/>
        <v>0</v>
      </c>
      <c r="R514" s="85">
        <f t="shared" si="248"/>
        <v>0</v>
      </c>
      <c r="S514" s="79">
        <f t="shared" si="267"/>
        <v>0</v>
      </c>
      <c r="T514" s="85">
        <f t="shared" si="253"/>
        <v>9.5000000000000001E-2</v>
      </c>
      <c r="U514" s="82">
        <f t="shared" si="249"/>
        <v>1.0040416729999999</v>
      </c>
      <c r="V514" s="79">
        <f t="shared" si="250"/>
        <v>4.0016415199999997</v>
      </c>
      <c r="W514" s="79">
        <f t="shared" si="251"/>
        <v>0</v>
      </c>
      <c r="X514" s="157" t="str">
        <f t="shared" si="254"/>
        <v>A+J=</v>
      </c>
      <c r="Y514" s="81">
        <f t="shared" si="255"/>
        <v>45066</v>
      </c>
      <c r="Z514" s="4"/>
      <c r="AA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78">
        <f t="shared" si="252"/>
        <v>45053</v>
      </c>
      <c r="B515" s="79">
        <f t="shared" si="246"/>
        <v>994.58213567000007</v>
      </c>
      <c r="C515" s="79">
        <f t="shared" si="257"/>
        <v>986.36627395000005</v>
      </c>
      <c r="D515" s="77">
        <f t="shared" si="258"/>
        <v>6563.07</v>
      </c>
      <c r="E515" s="54">
        <f>IF(K515=1,VLOOKUP(A514,[1]Plan1!$JH$192:$JI$400,2),E514)</f>
        <v>6609.67</v>
      </c>
      <c r="F515" s="56">
        <f t="shared" si="259"/>
        <v>45006</v>
      </c>
      <c r="G515" s="80">
        <f t="shared" si="260"/>
        <v>7.1003356660832573E-3</v>
      </c>
      <c r="H515" s="81">
        <f>IF(DAY(A515)=H$11,VLOOKUP(A515,AF$120:AK$452,4),H514)</f>
        <v>45066</v>
      </c>
      <c r="I515" s="81">
        <f t="shared" si="261"/>
        <v>45066</v>
      </c>
      <c r="J515" s="55">
        <f t="shared" si="256"/>
        <v>30</v>
      </c>
      <c r="K515" s="55">
        <f t="shared" si="262"/>
        <v>17</v>
      </c>
      <c r="L515" s="79">
        <f t="shared" si="263"/>
        <v>1.00401735</v>
      </c>
      <c r="M515" s="82">
        <v>1</v>
      </c>
      <c r="N515" s="82">
        <f t="shared" si="264"/>
        <v>1</v>
      </c>
      <c r="O515" s="79">
        <f t="shared" si="265"/>
        <v>1.00401735</v>
      </c>
      <c r="P515" s="79">
        <f t="shared" si="266"/>
        <v>990.32885250000004</v>
      </c>
      <c r="Q515" s="83">
        <f t="shared" si="247"/>
        <v>0</v>
      </c>
      <c r="R515" s="85">
        <f t="shared" si="248"/>
        <v>0</v>
      </c>
      <c r="S515" s="79">
        <f t="shared" si="267"/>
        <v>0</v>
      </c>
      <c r="T515" s="85">
        <f t="shared" si="253"/>
        <v>9.5000000000000001E-2</v>
      </c>
      <c r="U515" s="82">
        <f t="shared" si="249"/>
        <v>1.0042948190000001</v>
      </c>
      <c r="V515" s="79">
        <f t="shared" si="250"/>
        <v>4.2532831699999996</v>
      </c>
      <c r="W515" s="79">
        <f t="shared" si="251"/>
        <v>0</v>
      </c>
      <c r="X515" s="157" t="str">
        <f t="shared" si="254"/>
        <v>A+J=</v>
      </c>
      <c r="Y515" s="81">
        <f t="shared" si="255"/>
        <v>45066</v>
      </c>
      <c r="Z515" s="4"/>
      <c r="AA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78">
        <f t="shared" si="252"/>
        <v>45054</v>
      </c>
      <c r="B516" s="79">
        <f t="shared" si="246"/>
        <v>995.06755047999991</v>
      </c>
      <c r="C516" s="79">
        <f t="shared" si="257"/>
        <v>986.36627395000005</v>
      </c>
      <c r="D516" s="77">
        <f t="shared" si="258"/>
        <v>6563.07</v>
      </c>
      <c r="E516" s="54">
        <f>IF(K516=1,VLOOKUP(A515,[1]Plan1!$JH$192:$JI$400,2),E515)</f>
        <v>6609.67</v>
      </c>
      <c r="F516" s="56">
        <f t="shared" si="259"/>
        <v>45006</v>
      </c>
      <c r="G516" s="80">
        <f t="shared" si="260"/>
        <v>7.1003356660832573E-3</v>
      </c>
      <c r="H516" s="81">
        <f>IF(DAY(A516)=H$11,VLOOKUP(A516,AF$120:AK$452,4),H515)</f>
        <v>45066</v>
      </c>
      <c r="I516" s="81">
        <f t="shared" si="261"/>
        <v>45066</v>
      </c>
      <c r="J516" s="55">
        <f t="shared" si="256"/>
        <v>30</v>
      </c>
      <c r="K516" s="55">
        <f t="shared" si="262"/>
        <v>18</v>
      </c>
      <c r="L516" s="79">
        <f t="shared" si="263"/>
        <v>1.0042541700000001</v>
      </c>
      <c r="M516" s="82">
        <v>1</v>
      </c>
      <c r="N516" s="82">
        <f t="shared" si="264"/>
        <v>1</v>
      </c>
      <c r="O516" s="79">
        <f t="shared" si="265"/>
        <v>1.0042541700000001</v>
      </c>
      <c r="P516" s="79">
        <f t="shared" si="266"/>
        <v>990.56244375999995</v>
      </c>
      <c r="Q516" s="83">
        <f t="shared" si="247"/>
        <v>0</v>
      </c>
      <c r="R516" s="85">
        <f t="shared" si="248"/>
        <v>0</v>
      </c>
      <c r="S516" s="79">
        <f t="shared" si="267"/>
        <v>0</v>
      </c>
      <c r="T516" s="85">
        <f t="shared" si="253"/>
        <v>9.5000000000000001E-2</v>
      </c>
      <c r="U516" s="82">
        <f t="shared" si="249"/>
        <v>1.004548029</v>
      </c>
      <c r="V516" s="79">
        <f t="shared" si="250"/>
        <v>4.5051067199999997</v>
      </c>
      <c r="W516" s="79">
        <f t="shared" si="251"/>
        <v>0</v>
      </c>
      <c r="X516" s="157" t="str">
        <f t="shared" si="254"/>
        <v>A+J=</v>
      </c>
      <c r="Y516" s="81">
        <f t="shared" si="255"/>
        <v>45066</v>
      </c>
      <c r="Z516" s="4"/>
      <c r="AA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78">
        <f t="shared" si="252"/>
        <v>45055</v>
      </c>
      <c r="B517" s="79">
        <f t="shared" si="246"/>
        <v>995.55319654999994</v>
      </c>
      <c r="C517" s="79">
        <f t="shared" si="257"/>
        <v>986.36627395000005</v>
      </c>
      <c r="D517" s="77">
        <f t="shared" si="258"/>
        <v>6563.07</v>
      </c>
      <c r="E517" s="54">
        <f>IF(K517=1,VLOOKUP(A516,[1]Plan1!$JH$192:$JI$400,2),E516)</f>
        <v>6609.67</v>
      </c>
      <c r="F517" s="56">
        <f t="shared" si="259"/>
        <v>45006</v>
      </c>
      <c r="G517" s="80">
        <f t="shared" si="260"/>
        <v>7.1003356660832573E-3</v>
      </c>
      <c r="H517" s="81">
        <f>IF(DAY(A517)=H$11,VLOOKUP(A517,AF$120:AK$452,4),H516)</f>
        <v>45066</v>
      </c>
      <c r="I517" s="81">
        <f t="shared" si="261"/>
        <v>45066</v>
      </c>
      <c r="J517" s="55">
        <f t="shared" si="256"/>
        <v>30</v>
      </c>
      <c r="K517" s="55">
        <f t="shared" si="262"/>
        <v>19</v>
      </c>
      <c r="L517" s="79">
        <f t="shared" si="263"/>
        <v>1.00449104</v>
      </c>
      <c r="M517" s="82">
        <v>1</v>
      </c>
      <c r="N517" s="82">
        <f t="shared" si="264"/>
        <v>1</v>
      </c>
      <c r="O517" s="79">
        <f t="shared" si="265"/>
        <v>1.00449104</v>
      </c>
      <c r="P517" s="79">
        <f t="shared" si="266"/>
        <v>990.79608433999999</v>
      </c>
      <c r="Q517" s="83">
        <f t="shared" si="247"/>
        <v>0</v>
      </c>
      <c r="R517" s="85">
        <f t="shared" si="248"/>
        <v>0</v>
      </c>
      <c r="S517" s="79">
        <f t="shared" si="267"/>
        <v>0</v>
      </c>
      <c r="T517" s="85">
        <f t="shared" si="253"/>
        <v>9.5000000000000001E-2</v>
      </c>
      <c r="U517" s="82">
        <f t="shared" si="249"/>
        <v>1.004801303</v>
      </c>
      <c r="V517" s="79">
        <f t="shared" si="250"/>
        <v>4.7571122099999998</v>
      </c>
      <c r="W517" s="79">
        <f t="shared" si="251"/>
        <v>0</v>
      </c>
      <c r="X517" s="157" t="str">
        <f t="shared" si="254"/>
        <v>A+J=</v>
      </c>
      <c r="Y517" s="81">
        <f t="shared" si="255"/>
        <v>45066</v>
      </c>
      <c r="Z517" s="4"/>
      <c r="AA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78">
        <f t="shared" si="252"/>
        <v>45056</v>
      </c>
      <c r="B518" s="79">
        <f t="shared" si="246"/>
        <v>996.03908387000001</v>
      </c>
      <c r="C518" s="79">
        <f t="shared" si="257"/>
        <v>986.36627395000005</v>
      </c>
      <c r="D518" s="77">
        <f t="shared" si="258"/>
        <v>6563.07</v>
      </c>
      <c r="E518" s="54">
        <f>IF(K518=1,VLOOKUP(A517,[1]Plan1!$JH$192:$JI$400,2),E517)</f>
        <v>6609.67</v>
      </c>
      <c r="F518" s="56">
        <f t="shared" si="259"/>
        <v>45006</v>
      </c>
      <c r="G518" s="80">
        <f t="shared" si="260"/>
        <v>7.1003356660832573E-3</v>
      </c>
      <c r="H518" s="81">
        <f>IF(DAY(A518)=H$11,VLOOKUP(A518,AF$120:AK$452,4),H517)</f>
        <v>45066</v>
      </c>
      <c r="I518" s="81">
        <f t="shared" si="261"/>
        <v>45066</v>
      </c>
      <c r="J518" s="55">
        <f t="shared" si="256"/>
        <v>30</v>
      </c>
      <c r="K518" s="55">
        <f t="shared" si="262"/>
        <v>20</v>
      </c>
      <c r="L518" s="79">
        <f t="shared" si="263"/>
        <v>1.00472797</v>
      </c>
      <c r="M518" s="82">
        <v>1</v>
      </c>
      <c r="N518" s="82">
        <f t="shared" si="264"/>
        <v>1</v>
      </c>
      <c r="O518" s="79">
        <f t="shared" si="265"/>
        <v>1.00472797</v>
      </c>
      <c r="P518" s="79">
        <f t="shared" si="266"/>
        <v>991.02978410000003</v>
      </c>
      <c r="Q518" s="83">
        <f t="shared" si="247"/>
        <v>0</v>
      </c>
      <c r="R518" s="85">
        <f t="shared" si="248"/>
        <v>0</v>
      </c>
      <c r="S518" s="79">
        <f t="shared" si="267"/>
        <v>0</v>
      </c>
      <c r="T518" s="85">
        <f t="shared" si="253"/>
        <v>9.5000000000000001E-2</v>
      </c>
      <c r="U518" s="82">
        <f t="shared" si="249"/>
        <v>1.0050546410000001</v>
      </c>
      <c r="V518" s="79">
        <f t="shared" si="250"/>
        <v>5.0092997700000002</v>
      </c>
      <c r="W518" s="79">
        <f t="shared" si="251"/>
        <v>0</v>
      </c>
      <c r="X518" s="157" t="str">
        <f t="shared" si="254"/>
        <v>A+J=</v>
      </c>
      <c r="Y518" s="81">
        <f t="shared" si="255"/>
        <v>45066</v>
      </c>
      <c r="Z518" s="4"/>
      <c r="AA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78">
        <f t="shared" si="252"/>
        <v>45057</v>
      </c>
      <c r="B519" s="79">
        <f t="shared" si="246"/>
        <v>996.52520262999997</v>
      </c>
      <c r="C519" s="79">
        <f t="shared" si="257"/>
        <v>986.36627395000005</v>
      </c>
      <c r="D519" s="77">
        <f t="shared" si="258"/>
        <v>6563.07</v>
      </c>
      <c r="E519" s="54">
        <f>IF(K519=1,VLOOKUP(A518,[1]Plan1!$JH$192:$JI$400,2),E518)</f>
        <v>6609.67</v>
      </c>
      <c r="F519" s="56">
        <f t="shared" si="259"/>
        <v>45006</v>
      </c>
      <c r="G519" s="80">
        <f t="shared" si="260"/>
        <v>7.1003356660832573E-3</v>
      </c>
      <c r="H519" s="81">
        <f>IF(DAY(A519)=H$11,VLOOKUP(A519,AF$120:AK$452,4),H518)</f>
        <v>45066</v>
      </c>
      <c r="I519" s="81">
        <f t="shared" si="261"/>
        <v>45066</v>
      </c>
      <c r="J519" s="55">
        <f t="shared" si="256"/>
        <v>30</v>
      </c>
      <c r="K519" s="55">
        <f t="shared" si="262"/>
        <v>21</v>
      </c>
      <c r="L519" s="79">
        <f t="shared" si="263"/>
        <v>1.00496495</v>
      </c>
      <c r="M519" s="82">
        <v>1</v>
      </c>
      <c r="N519" s="82">
        <f t="shared" si="264"/>
        <v>1</v>
      </c>
      <c r="O519" s="79">
        <f t="shared" si="265"/>
        <v>1.00496495</v>
      </c>
      <c r="P519" s="79">
        <f t="shared" si="266"/>
        <v>991.26353317999997</v>
      </c>
      <c r="Q519" s="83">
        <f t="shared" si="247"/>
        <v>0</v>
      </c>
      <c r="R519" s="85">
        <f t="shared" si="248"/>
        <v>0</v>
      </c>
      <c r="S519" s="79">
        <f t="shared" si="267"/>
        <v>0</v>
      </c>
      <c r="T519" s="85">
        <f t="shared" si="253"/>
        <v>9.5000000000000001E-2</v>
      </c>
      <c r="U519" s="82">
        <f t="shared" si="249"/>
        <v>1.0053080430000001</v>
      </c>
      <c r="V519" s="79">
        <f t="shared" si="250"/>
        <v>5.2616694500000003</v>
      </c>
      <c r="W519" s="79">
        <f t="shared" si="251"/>
        <v>0</v>
      </c>
      <c r="X519" s="157" t="str">
        <f t="shared" si="254"/>
        <v>A+J=</v>
      </c>
      <c r="Y519" s="81">
        <f t="shared" si="255"/>
        <v>45066</v>
      </c>
      <c r="Z519" s="4"/>
      <c r="AA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78">
        <f t="shared" si="252"/>
        <v>45058</v>
      </c>
      <c r="B520" s="79">
        <f t="shared" si="246"/>
        <v>997.01156183000001</v>
      </c>
      <c r="C520" s="79">
        <f t="shared" si="257"/>
        <v>986.36627395000005</v>
      </c>
      <c r="D520" s="77">
        <f t="shared" si="258"/>
        <v>6563.07</v>
      </c>
      <c r="E520" s="54">
        <f>IF(K520=1,VLOOKUP(A519,[1]Plan1!$JH$192:$JI$400,2),E519)</f>
        <v>6609.67</v>
      </c>
      <c r="F520" s="56">
        <f t="shared" si="259"/>
        <v>45006</v>
      </c>
      <c r="G520" s="80">
        <f t="shared" si="260"/>
        <v>7.1003356660832573E-3</v>
      </c>
      <c r="H520" s="81">
        <f>IF(DAY(A520)=H$11,VLOOKUP(A520,AF$120:AK$452,4),H519)</f>
        <v>45066</v>
      </c>
      <c r="I520" s="81">
        <f t="shared" si="261"/>
        <v>45066</v>
      </c>
      <c r="J520" s="55">
        <f t="shared" si="256"/>
        <v>30</v>
      </c>
      <c r="K520" s="55">
        <f t="shared" si="262"/>
        <v>22</v>
      </c>
      <c r="L520" s="79">
        <f t="shared" si="263"/>
        <v>1.00520199</v>
      </c>
      <c r="M520" s="82">
        <v>1</v>
      </c>
      <c r="N520" s="82">
        <f t="shared" si="264"/>
        <v>1</v>
      </c>
      <c r="O520" s="79">
        <f t="shared" si="265"/>
        <v>1.00520199</v>
      </c>
      <c r="P520" s="79">
        <f t="shared" si="266"/>
        <v>991.49734144000001</v>
      </c>
      <c r="Q520" s="83">
        <f t="shared" si="247"/>
        <v>0</v>
      </c>
      <c r="R520" s="85">
        <f t="shared" si="248"/>
        <v>0</v>
      </c>
      <c r="S520" s="79">
        <f t="shared" si="267"/>
        <v>0</v>
      </c>
      <c r="T520" s="85">
        <f t="shared" si="253"/>
        <v>9.5000000000000001E-2</v>
      </c>
      <c r="U520" s="82">
        <f t="shared" si="249"/>
        <v>1.005561508</v>
      </c>
      <c r="V520" s="79">
        <f t="shared" si="250"/>
        <v>5.5142203900000002</v>
      </c>
      <c r="W520" s="79">
        <f t="shared" si="251"/>
        <v>0</v>
      </c>
      <c r="X520" s="157" t="str">
        <f t="shared" si="254"/>
        <v>A+J=</v>
      </c>
      <c r="Y520" s="81">
        <f t="shared" si="255"/>
        <v>45066</v>
      </c>
      <c r="Z520" s="4"/>
      <c r="AA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78">
        <f t="shared" si="252"/>
        <v>45059</v>
      </c>
      <c r="B521" s="79">
        <f t="shared" si="246"/>
        <v>997.49816354000006</v>
      </c>
      <c r="C521" s="79">
        <f t="shared" si="257"/>
        <v>986.36627395000005</v>
      </c>
      <c r="D521" s="77">
        <f t="shared" si="258"/>
        <v>6563.07</v>
      </c>
      <c r="E521" s="54">
        <f>IF(K521=1,VLOOKUP(A520,[1]Plan1!$JH$192:$JI$400,2),E520)</f>
        <v>6609.67</v>
      </c>
      <c r="F521" s="56">
        <f t="shared" si="259"/>
        <v>45006</v>
      </c>
      <c r="G521" s="80">
        <f t="shared" si="260"/>
        <v>7.1003356660832573E-3</v>
      </c>
      <c r="H521" s="81">
        <f>IF(DAY(A521)=H$11,VLOOKUP(A521,AF$120:AK$452,4),H520)</f>
        <v>45066</v>
      </c>
      <c r="I521" s="81">
        <f t="shared" si="261"/>
        <v>45066</v>
      </c>
      <c r="J521" s="55">
        <f t="shared" si="256"/>
        <v>30</v>
      </c>
      <c r="K521" s="55">
        <f t="shared" si="262"/>
        <v>23</v>
      </c>
      <c r="L521" s="79">
        <f t="shared" si="263"/>
        <v>1.0054390900000001</v>
      </c>
      <c r="M521" s="82">
        <v>1</v>
      </c>
      <c r="N521" s="82">
        <f t="shared" si="264"/>
        <v>1</v>
      </c>
      <c r="O521" s="79">
        <f t="shared" si="265"/>
        <v>1.0054390900000001</v>
      </c>
      <c r="P521" s="79">
        <f t="shared" si="266"/>
        <v>991.73120888000005</v>
      </c>
      <c r="Q521" s="83">
        <f t="shared" si="247"/>
        <v>0</v>
      </c>
      <c r="R521" s="85">
        <f t="shared" si="248"/>
        <v>0</v>
      </c>
      <c r="S521" s="79">
        <f t="shared" si="267"/>
        <v>0</v>
      </c>
      <c r="T521" s="85">
        <f t="shared" si="253"/>
        <v>9.5000000000000001E-2</v>
      </c>
      <c r="U521" s="82">
        <f t="shared" si="249"/>
        <v>1.0058150379999999</v>
      </c>
      <c r="V521" s="79">
        <f t="shared" si="250"/>
        <v>5.7669546599999997</v>
      </c>
      <c r="W521" s="79">
        <f t="shared" si="251"/>
        <v>0</v>
      </c>
      <c r="X521" s="157" t="str">
        <f t="shared" si="254"/>
        <v>A+J=</v>
      </c>
      <c r="Y521" s="81">
        <f t="shared" si="255"/>
        <v>45066</v>
      </c>
      <c r="Z521" s="4"/>
      <c r="AA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78">
        <f t="shared" si="252"/>
        <v>45060</v>
      </c>
      <c r="B522" s="79">
        <f t="shared" si="246"/>
        <v>997.98499594999998</v>
      </c>
      <c r="C522" s="79">
        <f t="shared" si="257"/>
        <v>986.36627395000005</v>
      </c>
      <c r="D522" s="77">
        <f t="shared" si="258"/>
        <v>6563.07</v>
      </c>
      <c r="E522" s="54">
        <f>IF(K522=1,VLOOKUP(A521,[1]Plan1!$JH$192:$JI$400,2),E521)</f>
        <v>6609.67</v>
      </c>
      <c r="F522" s="56">
        <f t="shared" si="259"/>
        <v>45006</v>
      </c>
      <c r="G522" s="80">
        <f t="shared" si="260"/>
        <v>7.1003356660832573E-3</v>
      </c>
      <c r="H522" s="81">
        <f>IF(DAY(A522)=H$11,VLOOKUP(A522,AF$120:AK$452,4),H521)</f>
        <v>45066</v>
      </c>
      <c r="I522" s="81">
        <f t="shared" si="261"/>
        <v>45066</v>
      </c>
      <c r="J522" s="55">
        <f t="shared" si="256"/>
        <v>30</v>
      </c>
      <c r="K522" s="55">
        <f t="shared" si="262"/>
        <v>24</v>
      </c>
      <c r="L522" s="79">
        <f t="shared" si="263"/>
        <v>1.0056762400000001</v>
      </c>
      <c r="M522" s="82">
        <v>1</v>
      </c>
      <c r="N522" s="82">
        <f t="shared" si="264"/>
        <v>1</v>
      </c>
      <c r="O522" s="79">
        <f t="shared" si="265"/>
        <v>1.0056762400000001</v>
      </c>
      <c r="P522" s="79">
        <f t="shared" si="266"/>
        <v>991.96512564</v>
      </c>
      <c r="Q522" s="83">
        <f t="shared" si="247"/>
        <v>0</v>
      </c>
      <c r="R522" s="85">
        <f t="shared" si="248"/>
        <v>0</v>
      </c>
      <c r="S522" s="79">
        <f t="shared" si="267"/>
        <v>0</v>
      </c>
      <c r="T522" s="85">
        <f t="shared" si="253"/>
        <v>9.5000000000000001E-2</v>
      </c>
      <c r="U522" s="82">
        <f t="shared" si="249"/>
        <v>1.006068631</v>
      </c>
      <c r="V522" s="79">
        <f t="shared" si="250"/>
        <v>6.0198703099999999</v>
      </c>
      <c r="W522" s="79">
        <f t="shared" si="251"/>
        <v>0</v>
      </c>
      <c r="X522" s="157" t="str">
        <f t="shared" si="254"/>
        <v>A+J=</v>
      </c>
      <c r="Y522" s="81">
        <f t="shared" si="255"/>
        <v>45066</v>
      </c>
      <c r="Z522" s="4"/>
      <c r="AA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78">
        <f t="shared" si="252"/>
        <v>45061</v>
      </c>
      <c r="B523" s="79">
        <f t="shared" si="246"/>
        <v>998.47207006000008</v>
      </c>
      <c r="C523" s="79">
        <f t="shared" si="257"/>
        <v>986.36627395000005</v>
      </c>
      <c r="D523" s="77">
        <f t="shared" si="258"/>
        <v>6563.07</v>
      </c>
      <c r="E523" s="54">
        <f>IF(K523=1,VLOOKUP(A522,[1]Plan1!$JH$192:$JI$400,2),E522)</f>
        <v>6609.67</v>
      </c>
      <c r="F523" s="56">
        <f t="shared" si="259"/>
        <v>45006</v>
      </c>
      <c r="G523" s="80">
        <f t="shared" si="260"/>
        <v>7.1003356660832573E-3</v>
      </c>
      <c r="H523" s="81">
        <f>IF(DAY(A523)=H$11,VLOOKUP(A523,AF$120:AK$452,4),H522)</f>
        <v>45066</v>
      </c>
      <c r="I523" s="81">
        <f t="shared" si="261"/>
        <v>45066</v>
      </c>
      <c r="J523" s="55">
        <f t="shared" si="256"/>
        <v>30</v>
      </c>
      <c r="K523" s="55">
        <f t="shared" si="262"/>
        <v>25</v>
      </c>
      <c r="L523" s="79">
        <f t="shared" si="263"/>
        <v>1.00591345</v>
      </c>
      <c r="M523" s="82">
        <v>1</v>
      </c>
      <c r="N523" s="82">
        <f t="shared" si="264"/>
        <v>1</v>
      </c>
      <c r="O523" s="79">
        <f t="shared" si="265"/>
        <v>1.00591345</v>
      </c>
      <c r="P523" s="79">
        <f t="shared" si="266"/>
        <v>992.19910159000005</v>
      </c>
      <c r="Q523" s="83">
        <f t="shared" si="247"/>
        <v>0</v>
      </c>
      <c r="R523" s="85">
        <f t="shared" si="248"/>
        <v>0</v>
      </c>
      <c r="S523" s="79">
        <f t="shared" si="267"/>
        <v>0</v>
      </c>
      <c r="T523" s="85">
        <f t="shared" si="253"/>
        <v>9.5000000000000001E-2</v>
      </c>
      <c r="U523" s="82">
        <f t="shared" si="249"/>
        <v>1.006322288</v>
      </c>
      <c r="V523" s="79">
        <f t="shared" si="250"/>
        <v>6.2729684700000004</v>
      </c>
      <c r="W523" s="79">
        <f t="shared" si="251"/>
        <v>0</v>
      </c>
      <c r="X523" s="157" t="str">
        <f t="shared" si="254"/>
        <v>A+J=</v>
      </c>
      <c r="Y523" s="81">
        <f t="shared" si="255"/>
        <v>45066</v>
      </c>
      <c r="Z523" s="4"/>
      <c r="AA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78">
        <f t="shared" si="252"/>
        <v>45062</v>
      </c>
      <c r="B524" s="79">
        <f t="shared" ref="B524:B587" si="268">(P524+V524)</f>
        <v>998.95937602000004</v>
      </c>
      <c r="C524" s="79">
        <f t="shared" si="257"/>
        <v>986.36627395000005</v>
      </c>
      <c r="D524" s="77">
        <f t="shared" si="258"/>
        <v>6563.07</v>
      </c>
      <c r="E524" s="54">
        <f>IF(K524=1,VLOOKUP(A523,[1]Plan1!$JH$192:$JI$400,2),E523)</f>
        <v>6609.67</v>
      </c>
      <c r="F524" s="56">
        <f t="shared" si="259"/>
        <v>45006</v>
      </c>
      <c r="G524" s="80">
        <f t="shared" si="260"/>
        <v>7.1003356660832573E-3</v>
      </c>
      <c r="H524" s="81">
        <f>IF(DAY(A524)=H$11,VLOOKUP(A524,AF$120:AK$452,4),H523)</f>
        <v>45066</v>
      </c>
      <c r="I524" s="81">
        <f t="shared" si="261"/>
        <v>45066</v>
      </c>
      <c r="J524" s="55">
        <f t="shared" si="256"/>
        <v>30</v>
      </c>
      <c r="K524" s="55">
        <f t="shared" si="262"/>
        <v>26</v>
      </c>
      <c r="L524" s="79">
        <f t="shared" si="263"/>
        <v>1.00615071</v>
      </c>
      <c r="M524" s="82">
        <v>1</v>
      </c>
      <c r="N524" s="82">
        <f t="shared" si="264"/>
        <v>1</v>
      </c>
      <c r="O524" s="79">
        <f t="shared" si="265"/>
        <v>1.00615071</v>
      </c>
      <c r="P524" s="79">
        <f t="shared" si="266"/>
        <v>992.43312685000001</v>
      </c>
      <c r="Q524" s="83">
        <f t="shared" ref="Q524:Q587" si="269">IF(VLOOKUP(A524,AB$12:AI$116,8)=VLOOKUP(A523,AB$12:AI$116,8),0,VLOOKUP(A524,AB$12:AI$116,8))</f>
        <v>0</v>
      </c>
      <c r="R524" s="85">
        <f t="shared" ref="R524:R587" si="270">IF(Q524&gt;0,VLOOKUP($A524,$AB$12:$AG$116,6),0)</f>
        <v>0</v>
      </c>
      <c r="S524" s="79">
        <f t="shared" si="267"/>
        <v>0</v>
      </c>
      <c r="T524" s="85">
        <f t="shared" si="253"/>
        <v>9.5000000000000001E-2</v>
      </c>
      <c r="U524" s="82">
        <f t="shared" ref="U524:U587" si="271">ROUND((1+T524)^(30/360)^(K524/J524),9)</f>
        <v>1.006576009</v>
      </c>
      <c r="V524" s="79">
        <f t="shared" ref="V524:V587" si="272">TRUNC((P524*(U524-1)),8)</f>
        <v>6.5262491699999998</v>
      </c>
      <c r="W524" s="79">
        <f t="shared" ref="W524:W587" si="273">IF(Q524&gt;0,S524+V524,0)</f>
        <v>0</v>
      </c>
      <c r="X524" s="157" t="str">
        <f t="shared" si="254"/>
        <v>A+J=</v>
      </c>
      <c r="Y524" s="81">
        <f t="shared" si="255"/>
        <v>45066</v>
      </c>
      <c r="Z524" s="4"/>
      <c r="AA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78">
        <f t="shared" ref="A525:A588" si="274">(A524+1)</f>
        <v>45063</v>
      </c>
      <c r="B525" s="79">
        <f t="shared" si="268"/>
        <v>999.44692483999995</v>
      </c>
      <c r="C525" s="79">
        <f t="shared" si="257"/>
        <v>986.36627395000005</v>
      </c>
      <c r="D525" s="77">
        <f t="shared" si="258"/>
        <v>6563.07</v>
      </c>
      <c r="E525" s="54">
        <f>IF(K525=1,VLOOKUP(A524,[1]Plan1!$JH$192:$JI$400,2),E524)</f>
        <v>6609.67</v>
      </c>
      <c r="F525" s="56">
        <f t="shared" si="259"/>
        <v>45006</v>
      </c>
      <c r="G525" s="80">
        <f t="shared" si="260"/>
        <v>7.1003356660832573E-3</v>
      </c>
      <c r="H525" s="81">
        <f>IF(DAY(A525)=H$11,VLOOKUP(A525,AF$120:AK$452,4),H524)</f>
        <v>45066</v>
      </c>
      <c r="I525" s="81">
        <f t="shared" si="261"/>
        <v>45066</v>
      </c>
      <c r="J525" s="55">
        <f t="shared" si="256"/>
        <v>30</v>
      </c>
      <c r="K525" s="55">
        <f t="shared" si="262"/>
        <v>27</v>
      </c>
      <c r="L525" s="79">
        <f t="shared" si="263"/>
        <v>1.0063880300000001</v>
      </c>
      <c r="M525" s="82">
        <v>1</v>
      </c>
      <c r="N525" s="82">
        <f t="shared" si="264"/>
        <v>1</v>
      </c>
      <c r="O525" s="79">
        <f t="shared" si="265"/>
        <v>1.0063880300000001</v>
      </c>
      <c r="P525" s="79">
        <f t="shared" si="266"/>
        <v>992.66721128999995</v>
      </c>
      <c r="Q525" s="83">
        <f t="shared" si="269"/>
        <v>0</v>
      </c>
      <c r="R525" s="85">
        <f t="shared" si="270"/>
        <v>0</v>
      </c>
      <c r="S525" s="79">
        <f t="shared" si="267"/>
        <v>0</v>
      </c>
      <c r="T525" s="85">
        <f t="shared" ref="T525:T588" si="275">(T524)</f>
        <v>9.5000000000000001E-2</v>
      </c>
      <c r="U525" s="82">
        <f t="shared" si="271"/>
        <v>1.006829795</v>
      </c>
      <c r="V525" s="79">
        <f t="shared" si="272"/>
        <v>6.7797135500000003</v>
      </c>
      <c r="W525" s="79">
        <f t="shared" si="273"/>
        <v>0</v>
      </c>
      <c r="X525" s="157" t="str">
        <f t="shared" ref="X525:X588" si="276">IF($Q524&gt;0,VLOOKUP($A524,$AB$12:$AK$116,9),X524)</f>
        <v>A+J=</v>
      </c>
      <c r="Y525" s="81">
        <f t="shared" ref="Y525:Y588" si="277">IF($Q524&gt;0,VLOOKUP($A524,$AB$12:$AK$116,10),Y524)</f>
        <v>45066</v>
      </c>
      <c r="Z525" s="4"/>
      <c r="AA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78">
        <f t="shared" si="274"/>
        <v>45064</v>
      </c>
      <c r="B526" s="79">
        <f t="shared" si="268"/>
        <v>999.93471464000004</v>
      </c>
      <c r="C526" s="79">
        <f t="shared" si="257"/>
        <v>986.36627395000005</v>
      </c>
      <c r="D526" s="77">
        <f t="shared" si="258"/>
        <v>6563.07</v>
      </c>
      <c r="E526" s="54">
        <f>IF(K526=1,VLOOKUP(A525,[1]Plan1!$JH$192:$JI$400,2),E525)</f>
        <v>6609.67</v>
      </c>
      <c r="F526" s="56">
        <f t="shared" si="259"/>
        <v>45006</v>
      </c>
      <c r="G526" s="80">
        <f t="shared" si="260"/>
        <v>7.1003356660832573E-3</v>
      </c>
      <c r="H526" s="81">
        <f>IF(DAY(A526)=H$11,VLOOKUP(A526,AF$120:AK$452,4),H525)</f>
        <v>45066</v>
      </c>
      <c r="I526" s="81">
        <f t="shared" si="261"/>
        <v>45066</v>
      </c>
      <c r="J526" s="55">
        <f t="shared" si="256"/>
        <v>30</v>
      </c>
      <c r="K526" s="55">
        <f t="shared" si="262"/>
        <v>28</v>
      </c>
      <c r="L526" s="79">
        <f t="shared" si="263"/>
        <v>1.0066254100000001</v>
      </c>
      <c r="M526" s="82">
        <v>1</v>
      </c>
      <c r="N526" s="82">
        <f t="shared" si="264"/>
        <v>1</v>
      </c>
      <c r="O526" s="79">
        <f t="shared" si="265"/>
        <v>1.0066254100000001</v>
      </c>
      <c r="P526" s="79">
        <f t="shared" si="266"/>
        <v>992.90135492000002</v>
      </c>
      <c r="Q526" s="83">
        <f t="shared" si="269"/>
        <v>0</v>
      </c>
      <c r="R526" s="85">
        <f t="shared" si="270"/>
        <v>0</v>
      </c>
      <c r="S526" s="79">
        <f t="shared" si="267"/>
        <v>0</v>
      </c>
      <c r="T526" s="85">
        <f t="shared" si="275"/>
        <v>9.5000000000000001E-2</v>
      </c>
      <c r="U526" s="82">
        <f t="shared" si="271"/>
        <v>1.0070836439999999</v>
      </c>
      <c r="V526" s="79">
        <f t="shared" si="272"/>
        <v>7.03335972</v>
      </c>
      <c r="W526" s="79">
        <f t="shared" si="273"/>
        <v>0</v>
      </c>
      <c r="X526" s="157" t="str">
        <f t="shared" si="276"/>
        <v>A+J=</v>
      </c>
      <c r="Y526" s="81">
        <f t="shared" si="277"/>
        <v>45066</v>
      </c>
      <c r="Z526" s="4"/>
      <c r="AA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78">
        <f t="shared" si="274"/>
        <v>45065</v>
      </c>
      <c r="B527" s="79">
        <f t="shared" si="268"/>
        <v>1000.42273655</v>
      </c>
      <c r="C527" s="79">
        <f t="shared" si="257"/>
        <v>986.36627395000005</v>
      </c>
      <c r="D527" s="77">
        <f t="shared" si="258"/>
        <v>6563.07</v>
      </c>
      <c r="E527" s="54">
        <f>IF(K527=1,VLOOKUP(A526,[1]Plan1!$JH$192:$JI$400,2),E526)</f>
        <v>6609.67</v>
      </c>
      <c r="F527" s="56">
        <f t="shared" si="259"/>
        <v>45006</v>
      </c>
      <c r="G527" s="80">
        <f t="shared" si="260"/>
        <v>7.1003356660832573E-3</v>
      </c>
      <c r="H527" s="81">
        <f>IF(DAY(A527)=H$11,VLOOKUP(A527,AF$120:AK$452,4),H526)</f>
        <v>45066</v>
      </c>
      <c r="I527" s="81">
        <f t="shared" si="261"/>
        <v>45066</v>
      </c>
      <c r="J527" s="55">
        <f t="shared" si="256"/>
        <v>30</v>
      </c>
      <c r="K527" s="55">
        <f t="shared" si="262"/>
        <v>29</v>
      </c>
      <c r="L527" s="79">
        <f t="shared" si="263"/>
        <v>1.0068628399999999</v>
      </c>
      <c r="M527" s="82">
        <v>1</v>
      </c>
      <c r="N527" s="82">
        <f t="shared" si="264"/>
        <v>1</v>
      </c>
      <c r="O527" s="79">
        <f t="shared" si="265"/>
        <v>1.0068628399999999</v>
      </c>
      <c r="P527" s="79">
        <f t="shared" si="266"/>
        <v>993.13554785999997</v>
      </c>
      <c r="Q527" s="83">
        <f t="shared" si="269"/>
        <v>0</v>
      </c>
      <c r="R527" s="85">
        <f t="shared" si="270"/>
        <v>0</v>
      </c>
      <c r="S527" s="79">
        <f t="shared" si="267"/>
        <v>0</v>
      </c>
      <c r="T527" s="85">
        <f t="shared" si="275"/>
        <v>9.5000000000000001E-2</v>
      </c>
      <c r="U527" s="82">
        <f t="shared" si="271"/>
        <v>1.0073375570000001</v>
      </c>
      <c r="V527" s="79">
        <f t="shared" si="272"/>
        <v>7.2871886899999998</v>
      </c>
      <c r="W527" s="79">
        <f t="shared" si="273"/>
        <v>0</v>
      </c>
      <c r="X527" s="157" t="str">
        <f t="shared" si="276"/>
        <v>A+J=</v>
      </c>
      <c r="Y527" s="81">
        <f t="shared" si="277"/>
        <v>45066</v>
      </c>
      <c r="Z527" s="4"/>
      <c r="AA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78">
        <f t="shared" si="274"/>
        <v>45066</v>
      </c>
      <c r="B528" s="79">
        <f t="shared" si="268"/>
        <v>1000.9110006000001</v>
      </c>
      <c r="C528" s="79">
        <f t="shared" si="257"/>
        <v>986.36627395000005</v>
      </c>
      <c r="D528" s="77">
        <f t="shared" si="258"/>
        <v>6563.07</v>
      </c>
      <c r="E528" s="54">
        <f>IF(K528=1,VLOOKUP(A527,[1]Plan1!$JH$192:$JI$400,2),E527)</f>
        <v>6609.67</v>
      </c>
      <c r="F528" s="56">
        <f t="shared" si="259"/>
        <v>45006</v>
      </c>
      <c r="G528" s="80">
        <f t="shared" si="260"/>
        <v>7.1003356660832573E-3</v>
      </c>
      <c r="H528" s="81">
        <f>IF(DAY(A528)=H$11,VLOOKUP(A528,AF$120:AK$452,4),H527)</f>
        <v>45097</v>
      </c>
      <c r="I528" s="81">
        <f t="shared" si="261"/>
        <v>45066</v>
      </c>
      <c r="J528" s="55">
        <f t="shared" si="256"/>
        <v>30</v>
      </c>
      <c r="K528" s="55">
        <f t="shared" si="262"/>
        <v>30</v>
      </c>
      <c r="L528" s="79">
        <f t="shared" si="263"/>
        <v>1.0071003300000001</v>
      </c>
      <c r="M528" s="82">
        <v>1</v>
      </c>
      <c r="N528" s="82">
        <f t="shared" si="264"/>
        <v>1</v>
      </c>
      <c r="O528" s="79">
        <f t="shared" si="265"/>
        <v>1.0071003300000001</v>
      </c>
      <c r="P528" s="79">
        <f t="shared" si="266"/>
        <v>993.36979999000005</v>
      </c>
      <c r="Q528" s="83">
        <f t="shared" si="269"/>
        <v>17</v>
      </c>
      <c r="R528" s="85">
        <f t="shared" si="270"/>
        <v>5.6499999999999996E-3</v>
      </c>
      <c r="S528" s="79">
        <f t="shared" si="267"/>
        <v>5.6125393600000004</v>
      </c>
      <c r="T528" s="85">
        <f t="shared" si="275"/>
        <v>9.5000000000000001E-2</v>
      </c>
      <c r="U528" s="82">
        <f t="shared" si="271"/>
        <v>1.0075915339999999</v>
      </c>
      <c r="V528" s="79">
        <f t="shared" si="272"/>
        <v>7.5412006099999997</v>
      </c>
      <c r="W528" s="79">
        <f t="shared" si="273"/>
        <v>13.15373997</v>
      </c>
      <c r="X528" s="157" t="str">
        <f t="shared" si="276"/>
        <v>A+J=</v>
      </c>
      <c r="Y528" s="81">
        <f t="shared" si="277"/>
        <v>45066</v>
      </c>
      <c r="Z528" s="4"/>
      <c r="AA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78">
        <f t="shared" si="274"/>
        <v>45067</v>
      </c>
      <c r="B529" s="79">
        <f t="shared" si="268"/>
        <v>988.19211173999997</v>
      </c>
      <c r="C529" s="79">
        <f t="shared" si="257"/>
        <v>987.75726063000002</v>
      </c>
      <c r="D529" s="77">
        <f t="shared" si="258"/>
        <v>6609.67</v>
      </c>
      <c r="E529" s="54">
        <f>IF(K529=1,VLOOKUP(A528,[1]Plan1!$JH$192:$JI$400,2),E528)</f>
        <v>6649.99</v>
      </c>
      <c r="F529" s="56">
        <f t="shared" si="259"/>
        <v>45037</v>
      </c>
      <c r="G529" s="80">
        <f t="shared" si="260"/>
        <v>6.1001532602988906E-3</v>
      </c>
      <c r="H529" s="81">
        <f>IF(DAY(A529)=H$11,VLOOKUP(A529,AF$120:AK$452,4),H528)</f>
        <v>45097</v>
      </c>
      <c r="I529" s="81">
        <f t="shared" si="261"/>
        <v>45097</v>
      </c>
      <c r="J529" s="55">
        <f t="shared" si="256"/>
        <v>31</v>
      </c>
      <c r="K529" s="55">
        <f t="shared" si="262"/>
        <v>1</v>
      </c>
      <c r="L529" s="79">
        <f t="shared" si="263"/>
        <v>1.0001962</v>
      </c>
      <c r="M529" s="82">
        <v>1</v>
      </c>
      <c r="N529" s="82">
        <f t="shared" si="264"/>
        <v>1</v>
      </c>
      <c r="O529" s="79">
        <f t="shared" si="265"/>
        <v>1.0001962</v>
      </c>
      <c r="P529" s="79">
        <f t="shared" si="266"/>
        <v>987.95105860000001</v>
      </c>
      <c r="Q529" s="83">
        <f t="shared" si="269"/>
        <v>0</v>
      </c>
      <c r="R529" s="85">
        <f t="shared" si="270"/>
        <v>0</v>
      </c>
      <c r="S529" s="79">
        <f t="shared" si="267"/>
        <v>0</v>
      </c>
      <c r="T529" s="85">
        <f t="shared" si="275"/>
        <v>9.5000000000000001E-2</v>
      </c>
      <c r="U529" s="82">
        <f t="shared" si="271"/>
        <v>1.000243993</v>
      </c>
      <c r="V529" s="79">
        <f t="shared" si="272"/>
        <v>0.24105314</v>
      </c>
      <c r="W529" s="79">
        <f t="shared" si="273"/>
        <v>0</v>
      </c>
      <c r="X529" s="157" t="str">
        <f t="shared" si="276"/>
        <v>A+J=</v>
      </c>
      <c r="Y529" s="81">
        <f t="shared" si="277"/>
        <v>45097</v>
      </c>
      <c r="Z529" s="4"/>
      <c r="AA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78">
        <f t="shared" si="274"/>
        <v>45068</v>
      </c>
      <c r="B530" s="79">
        <f t="shared" si="268"/>
        <v>988.62714635999998</v>
      </c>
      <c r="C530" s="79">
        <f t="shared" si="257"/>
        <v>987.75726063000002</v>
      </c>
      <c r="D530" s="77">
        <f t="shared" si="258"/>
        <v>6609.67</v>
      </c>
      <c r="E530" s="54">
        <f>IF(K530=1,VLOOKUP(A529,[1]Plan1!$JH$192:$JI$400,2),E529)</f>
        <v>6649.99</v>
      </c>
      <c r="F530" s="56">
        <f t="shared" si="259"/>
        <v>45037</v>
      </c>
      <c r="G530" s="80">
        <f t="shared" si="260"/>
        <v>6.1001532602988906E-3</v>
      </c>
      <c r="H530" s="81">
        <f>IF(DAY(A530)=H$11,VLOOKUP(A530,AF$120:AK$452,4),H529)</f>
        <v>45097</v>
      </c>
      <c r="I530" s="81">
        <f t="shared" si="261"/>
        <v>45097</v>
      </c>
      <c r="J530" s="55">
        <f t="shared" si="256"/>
        <v>31</v>
      </c>
      <c r="K530" s="55">
        <f t="shared" si="262"/>
        <v>2</v>
      </c>
      <c r="L530" s="79">
        <f t="shared" si="263"/>
        <v>1.00039243</v>
      </c>
      <c r="M530" s="82">
        <v>1</v>
      </c>
      <c r="N530" s="82">
        <f t="shared" si="264"/>
        <v>1</v>
      </c>
      <c r="O530" s="79">
        <f t="shared" si="265"/>
        <v>1.00039243</v>
      </c>
      <c r="P530" s="79">
        <f t="shared" si="266"/>
        <v>988.14488620999998</v>
      </c>
      <c r="Q530" s="83">
        <f t="shared" si="269"/>
        <v>0</v>
      </c>
      <c r="R530" s="85">
        <f t="shared" si="270"/>
        <v>0</v>
      </c>
      <c r="S530" s="79">
        <f t="shared" si="267"/>
        <v>0</v>
      </c>
      <c r="T530" s="85">
        <f t="shared" si="275"/>
        <v>9.5000000000000001E-2</v>
      </c>
      <c r="U530" s="82">
        <f t="shared" si="271"/>
        <v>1.0004880460000001</v>
      </c>
      <c r="V530" s="79">
        <f t="shared" si="272"/>
        <v>0.48226015</v>
      </c>
      <c r="W530" s="79">
        <f t="shared" si="273"/>
        <v>0</v>
      </c>
      <c r="X530" s="157" t="str">
        <f t="shared" si="276"/>
        <v>A+J=</v>
      </c>
      <c r="Y530" s="81">
        <f t="shared" si="277"/>
        <v>45097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78">
        <f t="shared" si="274"/>
        <v>45069</v>
      </c>
      <c r="B531" s="79">
        <f t="shared" si="268"/>
        <v>989.06238332999999</v>
      </c>
      <c r="C531" s="79">
        <f t="shared" si="257"/>
        <v>987.75726063000002</v>
      </c>
      <c r="D531" s="77">
        <f t="shared" si="258"/>
        <v>6609.67</v>
      </c>
      <c r="E531" s="54">
        <f>IF(K531=1,VLOOKUP(A530,[1]Plan1!$JH$192:$JI$400,2),E530)</f>
        <v>6649.99</v>
      </c>
      <c r="F531" s="56">
        <f t="shared" si="259"/>
        <v>45037</v>
      </c>
      <c r="G531" s="80">
        <f t="shared" si="260"/>
        <v>6.1001532602988906E-3</v>
      </c>
      <c r="H531" s="81">
        <f>IF(DAY(A531)=H$11,VLOOKUP(A531,AF$120:AK$452,4),H530)</f>
        <v>45097</v>
      </c>
      <c r="I531" s="81">
        <f t="shared" si="261"/>
        <v>45097</v>
      </c>
      <c r="J531" s="55">
        <f t="shared" si="256"/>
        <v>31</v>
      </c>
      <c r="K531" s="55">
        <f t="shared" si="262"/>
        <v>3</v>
      </c>
      <c r="L531" s="79">
        <f t="shared" si="263"/>
        <v>1.0005887099999999</v>
      </c>
      <c r="M531" s="82">
        <v>1</v>
      </c>
      <c r="N531" s="82">
        <f t="shared" si="264"/>
        <v>1</v>
      </c>
      <c r="O531" s="79">
        <f t="shared" si="265"/>
        <v>1.0005887099999999</v>
      </c>
      <c r="P531" s="79">
        <f t="shared" si="266"/>
        <v>988.33876320000002</v>
      </c>
      <c r="Q531" s="83">
        <f t="shared" si="269"/>
        <v>0</v>
      </c>
      <c r="R531" s="85">
        <f t="shared" si="270"/>
        <v>0</v>
      </c>
      <c r="S531" s="79">
        <f t="shared" si="267"/>
        <v>0</v>
      </c>
      <c r="T531" s="85">
        <f t="shared" si="275"/>
        <v>9.5000000000000001E-2</v>
      </c>
      <c r="U531" s="82">
        <f t="shared" si="271"/>
        <v>1.0007321579999999</v>
      </c>
      <c r="V531" s="79">
        <f t="shared" si="272"/>
        <v>0.72362013000000003</v>
      </c>
      <c r="W531" s="79">
        <f t="shared" si="273"/>
        <v>0</v>
      </c>
      <c r="X531" s="157" t="str">
        <f t="shared" si="276"/>
        <v>A+J=</v>
      </c>
      <c r="Y531" s="81">
        <f t="shared" si="277"/>
        <v>45097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78">
        <f t="shared" si="274"/>
        <v>45070</v>
      </c>
      <c r="B532" s="79">
        <f t="shared" si="268"/>
        <v>989.49781382000003</v>
      </c>
      <c r="C532" s="79">
        <f t="shared" si="257"/>
        <v>987.75726063000002</v>
      </c>
      <c r="D532" s="77">
        <f t="shared" si="258"/>
        <v>6609.67</v>
      </c>
      <c r="E532" s="54">
        <f>IF(K532=1,VLOOKUP(A531,[1]Plan1!$JH$192:$JI$400,2),E531)</f>
        <v>6649.99</v>
      </c>
      <c r="F532" s="56">
        <f t="shared" si="259"/>
        <v>45037</v>
      </c>
      <c r="G532" s="80">
        <f t="shared" si="260"/>
        <v>6.1001532602988906E-3</v>
      </c>
      <c r="H532" s="81">
        <f>IF(DAY(A532)=H$11,VLOOKUP(A532,AF$120:AK$452,4),H531)</f>
        <v>45097</v>
      </c>
      <c r="I532" s="81">
        <f t="shared" si="261"/>
        <v>45097</v>
      </c>
      <c r="J532" s="55">
        <f t="shared" si="256"/>
        <v>31</v>
      </c>
      <c r="K532" s="55">
        <f t="shared" si="262"/>
        <v>4</v>
      </c>
      <c r="L532" s="79">
        <f t="shared" si="263"/>
        <v>1.0007850300000001</v>
      </c>
      <c r="M532" s="82">
        <v>1</v>
      </c>
      <c r="N532" s="82">
        <f t="shared" si="264"/>
        <v>1</v>
      </c>
      <c r="O532" s="79">
        <f t="shared" si="265"/>
        <v>1.0007850300000001</v>
      </c>
      <c r="P532" s="79">
        <f t="shared" si="266"/>
        <v>988.53267971000002</v>
      </c>
      <c r="Q532" s="83">
        <f t="shared" si="269"/>
        <v>0</v>
      </c>
      <c r="R532" s="85">
        <f t="shared" si="270"/>
        <v>0</v>
      </c>
      <c r="S532" s="79">
        <f t="shared" si="267"/>
        <v>0</v>
      </c>
      <c r="T532" s="85">
        <f t="shared" si="275"/>
        <v>9.5000000000000001E-2</v>
      </c>
      <c r="U532" s="82">
        <f t="shared" si="271"/>
        <v>1.0009763300000001</v>
      </c>
      <c r="V532" s="79">
        <f t="shared" si="272"/>
        <v>0.96513411000000005</v>
      </c>
      <c r="W532" s="79">
        <f t="shared" si="273"/>
        <v>0</v>
      </c>
      <c r="X532" s="157" t="str">
        <f t="shared" si="276"/>
        <v>A+J=</v>
      </c>
      <c r="Y532" s="81">
        <f t="shared" si="277"/>
        <v>45097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78">
        <f t="shared" si="274"/>
        <v>45071</v>
      </c>
      <c r="B533" s="79">
        <f t="shared" si="268"/>
        <v>989.93342700000005</v>
      </c>
      <c r="C533" s="79">
        <f t="shared" si="257"/>
        <v>987.75726063000002</v>
      </c>
      <c r="D533" s="77">
        <f t="shared" si="258"/>
        <v>6609.67</v>
      </c>
      <c r="E533" s="54">
        <f>IF(K533=1,VLOOKUP(A532,[1]Plan1!$JH$192:$JI$400,2),E532)</f>
        <v>6649.99</v>
      </c>
      <c r="F533" s="56">
        <f t="shared" si="259"/>
        <v>45037</v>
      </c>
      <c r="G533" s="80">
        <f t="shared" si="260"/>
        <v>6.1001532602988906E-3</v>
      </c>
      <c r="H533" s="81">
        <f>IF(DAY(A533)=H$11,VLOOKUP(A533,AF$120:AK$452,4),H532)</f>
        <v>45097</v>
      </c>
      <c r="I533" s="81">
        <f t="shared" si="261"/>
        <v>45097</v>
      </c>
      <c r="J533" s="55">
        <f t="shared" si="256"/>
        <v>31</v>
      </c>
      <c r="K533" s="55">
        <f t="shared" si="262"/>
        <v>5</v>
      </c>
      <c r="L533" s="79">
        <f t="shared" si="263"/>
        <v>1.00098138</v>
      </c>
      <c r="M533" s="82">
        <v>1</v>
      </c>
      <c r="N533" s="82">
        <f t="shared" si="264"/>
        <v>1</v>
      </c>
      <c r="O533" s="79">
        <f t="shared" si="265"/>
        <v>1.00098138</v>
      </c>
      <c r="P533" s="79">
        <f t="shared" si="266"/>
        <v>988.72662585</v>
      </c>
      <c r="Q533" s="83">
        <f t="shared" si="269"/>
        <v>0</v>
      </c>
      <c r="R533" s="85">
        <f t="shared" si="270"/>
        <v>0</v>
      </c>
      <c r="S533" s="79">
        <f t="shared" si="267"/>
        <v>0</v>
      </c>
      <c r="T533" s="85">
        <f t="shared" si="275"/>
        <v>9.5000000000000001E-2</v>
      </c>
      <c r="U533" s="82">
        <f t="shared" si="271"/>
        <v>1.001220561</v>
      </c>
      <c r="V533" s="79">
        <f t="shared" si="272"/>
        <v>1.20680115</v>
      </c>
      <c r="W533" s="79">
        <f t="shared" si="273"/>
        <v>0</v>
      </c>
      <c r="X533" s="157" t="str">
        <f t="shared" si="276"/>
        <v>A+J=</v>
      </c>
      <c r="Y533" s="81">
        <f t="shared" si="277"/>
        <v>45097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78">
        <f t="shared" si="274"/>
        <v>45072</v>
      </c>
      <c r="B534" s="79">
        <f t="shared" si="268"/>
        <v>990.3692437200001</v>
      </c>
      <c r="C534" s="79">
        <f t="shared" si="257"/>
        <v>987.75726063000002</v>
      </c>
      <c r="D534" s="77">
        <f t="shared" si="258"/>
        <v>6609.67</v>
      </c>
      <c r="E534" s="54">
        <f>IF(K534=1,VLOOKUP(A533,[1]Plan1!$JH$192:$JI$400,2),E533)</f>
        <v>6649.99</v>
      </c>
      <c r="F534" s="56">
        <f t="shared" si="259"/>
        <v>45037</v>
      </c>
      <c r="G534" s="80">
        <f t="shared" si="260"/>
        <v>6.1001532602988906E-3</v>
      </c>
      <c r="H534" s="81">
        <f>IF(DAY(A534)=H$11,VLOOKUP(A534,AF$120:AK$452,4),H533)</f>
        <v>45097</v>
      </c>
      <c r="I534" s="81">
        <f t="shared" si="261"/>
        <v>45097</v>
      </c>
      <c r="J534" s="55">
        <f t="shared" si="256"/>
        <v>31</v>
      </c>
      <c r="K534" s="55">
        <f t="shared" si="262"/>
        <v>6</v>
      </c>
      <c r="L534" s="79">
        <f t="shared" si="263"/>
        <v>1.0011777799999999</v>
      </c>
      <c r="M534" s="82">
        <v>1</v>
      </c>
      <c r="N534" s="82">
        <f t="shared" si="264"/>
        <v>1</v>
      </c>
      <c r="O534" s="79">
        <f t="shared" si="265"/>
        <v>1.0011777799999999</v>
      </c>
      <c r="P534" s="79">
        <f t="shared" si="266"/>
        <v>988.92062137000005</v>
      </c>
      <c r="Q534" s="83">
        <f t="shared" si="269"/>
        <v>0</v>
      </c>
      <c r="R534" s="85">
        <f t="shared" si="270"/>
        <v>0</v>
      </c>
      <c r="S534" s="79">
        <f t="shared" si="267"/>
        <v>0</v>
      </c>
      <c r="T534" s="85">
        <f t="shared" si="275"/>
        <v>9.5000000000000001E-2</v>
      </c>
      <c r="U534" s="82">
        <f t="shared" si="271"/>
        <v>1.001464852</v>
      </c>
      <c r="V534" s="79">
        <f t="shared" si="272"/>
        <v>1.4486223499999999</v>
      </c>
      <c r="W534" s="79">
        <f t="shared" si="273"/>
        <v>0</v>
      </c>
      <c r="X534" s="157" t="str">
        <f t="shared" si="276"/>
        <v>A+J=</v>
      </c>
      <c r="Y534" s="81">
        <f t="shared" si="277"/>
        <v>45097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78">
        <f t="shared" si="274"/>
        <v>45073</v>
      </c>
      <c r="B535" s="79">
        <f t="shared" si="268"/>
        <v>990.80524326</v>
      </c>
      <c r="C535" s="79">
        <f t="shared" si="257"/>
        <v>987.75726063000002</v>
      </c>
      <c r="D535" s="77">
        <f t="shared" si="258"/>
        <v>6609.67</v>
      </c>
      <c r="E535" s="54">
        <f>IF(K535=1,VLOOKUP(A534,[1]Plan1!$JH$192:$JI$400,2),E534)</f>
        <v>6649.99</v>
      </c>
      <c r="F535" s="56">
        <f t="shared" si="259"/>
        <v>45037</v>
      </c>
      <c r="G535" s="80">
        <f t="shared" si="260"/>
        <v>6.1001532602988906E-3</v>
      </c>
      <c r="H535" s="81">
        <f>IF(DAY(A535)=H$11,VLOOKUP(A535,AF$120:AK$452,4),H534)</f>
        <v>45097</v>
      </c>
      <c r="I535" s="81">
        <f t="shared" si="261"/>
        <v>45097</v>
      </c>
      <c r="J535" s="55">
        <f t="shared" si="256"/>
        <v>31</v>
      </c>
      <c r="K535" s="55">
        <f t="shared" si="262"/>
        <v>7</v>
      </c>
      <c r="L535" s="79">
        <f t="shared" si="263"/>
        <v>1.00137421</v>
      </c>
      <c r="M535" s="82">
        <v>1</v>
      </c>
      <c r="N535" s="82">
        <f t="shared" si="264"/>
        <v>1</v>
      </c>
      <c r="O535" s="79">
        <f t="shared" si="265"/>
        <v>1.00137421</v>
      </c>
      <c r="P535" s="79">
        <f t="shared" si="266"/>
        <v>989.11464652999996</v>
      </c>
      <c r="Q535" s="83">
        <f t="shared" si="269"/>
        <v>0</v>
      </c>
      <c r="R535" s="85">
        <f t="shared" si="270"/>
        <v>0</v>
      </c>
      <c r="S535" s="79">
        <f t="shared" si="267"/>
        <v>0</v>
      </c>
      <c r="T535" s="85">
        <f t="shared" si="275"/>
        <v>9.5000000000000001E-2</v>
      </c>
      <c r="U535" s="82">
        <f t="shared" si="271"/>
        <v>1.001709202</v>
      </c>
      <c r="V535" s="79">
        <f t="shared" si="272"/>
        <v>1.69059673</v>
      </c>
      <c r="W535" s="79">
        <f t="shared" si="273"/>
        <v>0</v>
      </c>
      <c r="X535" s="157" t="str">
        <f t="shared" si="276"/>
        <v>A+J=</v>
      </c>
      <c r="Y535" s="81">
        <f t="shared" si="277"/>
        <v>45097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78">
        <f t="shared" si="274"/>
        <v>45074</v>
      </c>
      <c r="B536" s="79">
        <f t="shared" si="268"/>
        <v>991.24143755</v>
      </c>
      <c r="C536" s="79">
        <f t="shared" si="257"/>
        <v>987.75726063000002</v>
      </c>
      <c r="D536" s="77">
        <f t="shared" si="258"/>
        <v>6609.67</v>
      </c>
      <c r="E536" s="54">
        <f>IF(K536=1,VLOOKUP(A535,[1]Plan1!$JH$192:$JI$400,2),E535)</f>
        <v>6649.99</v>
      </c>
      <c r="F536" s="56">
        <f t="shared" si="259"/>
        <v>45037</v>
      </c>
      <c r="G536" s="80">
        <f t="shared" si="260"/>
        <v>6.1001532602988906E-3</v>
      </c>
      <c r="H536" s="81">
        <f>IF(DAY(A536)=H$11,VLOOKUP(A536,AF$120:AK$452,4),H535)</f>
        <v>45097</v>
      </c>
      <c r="I536" s="81">
        <f t="shared" si="261"/>
        <v>45097</v>
      </c>
      <c r="J536" s="55">
        <f t="shared" si="256"/>
        <v>31</v>
      </c>
      <c r="K536" s="55">
        <f t="shared" si="262"/>
        <v>8</v>
      </c>
      <c r="L536" s="79">
        <f t="shared" si="263"/>
        <v>1.0015706799999999</v>
      </c>
      <c r="M536" s="82">
        <v>1</v>
      </c>
      <c r="N536" s="82">
        <f t="shared" si="264"/>
        <v>1</v>
      </c>
      <c r="O536" s="79">
        <f t="shared" si="265"/>
        <v>1.0015706799999999</v>
      </c>
      <c r="P536" s="79">
        <f t="shared" si="266"/>
        <v>989.30871119999995</v>
      </c>
      <c r="Q536" s="83">
        <f t="shared" si="269"/>
        <v>0</v>
      </c>
      <c r="R536" s="85">
        <f t="shared" si="270"/>
        <v>0</v>
      </c>
      <c r="S536" s="79">
        <f t="shared" si="267"/>
        <v>0</v>
      </c>
      <c r="T536" s="85">
        <f t="shared" si="275"/>
        <v>9.5000000000000001E-2</v>
      </c>
      <c r="U536" s="82">
        <f t="shared" si="271"/>
        <v>1.001953613</v>
      </c>
      <c r="V536" s="79">
        <f t="shared" si="272"/>
        <v>1.93272635</v>
      </c>
      <c r="W536" s="79">
        <f t="shared" si="273"/>
        <v>0</v>
      </c>
      <c r="X536" s="157" t="str">
        <f t="shared" si="276"/>
        <v>A+J=</v>
      </c>
      <c r="Y536" s="81">
        <f t="shared" si="277"/>
        <v>45097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78">
        <f t="shared" si="274"/>
        <v>45075</v>
      </c>
      <c r="B537" s="79">
        <f t="shared" si="268"/>
        <v>991.67782369999998</v>
      </c>
      <c r="C537" s="79">
        <f t="shared" si="257"/>
        <v>987.75726063000002</v>
      </c>
      <c r="D537" s="77">
        <f t="shared" si="258"/>
        <v>6609.67</v>
      </c>
      <c r="E537" s="54">
        <f>IF(K537=1,VLOOKUP(A536,[1]Plan1!$JH$192:$JI$400,2),E536)</f>
        <v>6649.99</v>
      </c>
      <c r="F537" s="56">
        <f t="shared" si="259"/>
        <v>45037</v>
      </c>
      <c r="G537" s="80">
        <f t="shared" si="260"/>
        <v>6.1001532602988906E-3</v>
      </c>
      <c r="H537" s="81">
        <f>IF(DAY(A537)=H$11,VLOOKUP(A537,AF$120:AK$452,4),H536)</f>
        <v>45097</v>
      </c>
      <c r="I537" s="81">
        <f t="shared" si="261"/>
        <v>45097</v>
      </c>
      <c r="J537" s="55">
        <f t="shared" si="256"/>
        <v>31</v>
      </c>
      <c r="K537" s="55">
        <f t="shared" si="262"/>
        <v>9</v>
      </c>
      <c r="L537" s="79">
        <f t="shared" si="263"/>
        <v>1.00176719</v>
      </c>
      <c r="M537" s="82">
        <v>1</v>
      </c>
      <c r="N537" s="82">
        <f t="shared" si="264"/>
        <v>1</v>
      </c>
      <c r="O537" s="79">
        <f t="shared" si="265"/>
        <v>1.00176719</v>
      </c>
      <c r="P537" s="79">
        <f t="shared" si="266"/>
        <v>989.50281538000002</v>
      </c>
      <c r="Q537" s="83">
        <f t="shared" si="269"/>
        <v>0</v>
      </c>
      <c r="R537" s="85">
        <f t="shared" si="270"/>
        <v>0</v>
      </c>
      <c r="S537" s="79">
        <f t="shared" si="267"/>
        <v>0</v>
      </c>
      <c r="T537" s="85">
        <f t="shared" si="275"/>
        <v>9.5000000000000001E-2</v>
      </c>
      <c r="U537" s="82">
        <f t="shared" si="271"/>
        <v>1.002198082</v>
      </c>
      <c r="V537" s="79">
        <f t="shared" si="272"/>
        <v>2.1750083199999999</v>
      </c>
      <c r="W537" s="79">
        <f t="shared" si="273"/>
        <v>0</v>
      </c>
      <c r="X537" s="157" t="str">
        <f t="shared" si="276"/>
        <v>A+J=</v>
      </c>
      <c r="Y537" s="81">
        <f t="shared" si="277"/>
        <v>45097</v>
      </c>
      <c r="Z537" s="4"/>
      <c r="AA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78">
        <f t="shared" si="274"/>
        <v>45076</v>
      </c>
      <c r="B538" s="79">
        <f t="shared" si="268"/>
        <v>992.11439483000004</v>
      </c>
      <c r="C538" s="79">
        <f t="shared" si="257"/>
        <v>987.75726063000002</v>
      </c>
      <c r="D538" s="77">
        <f t="shared" si="258"/>
        <v>6609.67</v>
      </c>
      <c r="E538" s="54">
        <f>IF(K538=1,VLOOKUP(A537,[1]Plan1!$JH$192:$JI$400,2),E537)</f>
        <v>6649.99</v>
      </c>
      <c r="F538" s="56">
        <f t="shared" si="259"/>
        <v>45037</v>
      </c>
      <c r="G538" s="80">
        <f t="shared" si="260"/>
        <v>6.1001532602988906E-3</v>
      </c>
      <c r="H538" s="81">
        <f>IF(DAY(A538)=H$11,VLOOKUP(A538,AF$120:AK$452,4),H537)</f>
        <v>45097</v>
      </c>
      <c r="I538" s="81">
        <f t="shared" si="261"/>
        <v>45097</v>
      </c>
      <c r="J538" s="55">
        <f t="shared" si="256"/>
        <v>31</v>
      </c>
      <c r="K538" s="55">
        <f t="shared" si="262"/>
        <v>10</v>
      </c>
      <c r="L538" s="79">
        <f t="shared" si="263"/>
        <v>1.0019637299999999</v>
      </c>
      <c r="M538" s="82">
        <v>1</v>
      </c>
      <c r="N538" s="82">
        <f t="shared" si="264"/>
        <v>1</v>
      </c>
      <c r="O538" s="79">
        <f t="shared" si="265"/>
        <v>1.0019637299999999</v>
      </c>
      <c r="P538" s="79">
        <f t="shared" si="266"/>
        <v>989.69694919000005</v>
      </c>
      <c r="Q538" s="83">
        <f t="shared" si="269"/>
        <v>0</v>
      </c>
      <c r="R538" s="85">
        <f t="shared" si="270"/>
        <v>0</v>
      </c>
      <c r="S538" s="79">
        <f t="shared" si="267"/>
        <v>0</v>
      </c>
      <c r="T538" s="85">
        <f t="shared" si="275"/>
        <v>9.5000000000000001E-2</v>
      </c>
      <c r="U538" s="82">
        <f t="shared" si="271"/>
        <v>1.0024426120000001</v>
      </c>
      <c r="V538" s="79">
        <f t="shared" si="272"/>
        <v>2.41744564</v>
      </c>
      <c r="W538" s="79">
        <f t="shared" si="273"/>
        <v>0</v>
      </c>
      <c r="X538" s="157" t="str">
        <f t="shared" si="276"/>
        <v>A+J=</v>
      </c>
      <c r="Y538" s="81">
        <f t="shared" si="277"/>
        <v>45097</v>
      </c>
      <c r="Z538" s="4"/>
      <c r="AA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78">
        <f t="shared" si="274"/>
        <v>45077</v>
      </c>
      <c r="B539" s="79">
        <f t="shared" si="268"/>
        <v>992.55116883000005</v>
      </c>
      <c r="C539" s="79">
        <f t="shared" si="257"/>
        <v>987.75726063000002</v>
      </c>
      <c r="D539" s="77">
        <f t="shared" si="258"/>
        <v>6609.67</v>
      </c>
      <c r="E539" s="54">
        <f>IF(K539=1,VLOOKUP(A538,[1]Plan1!$JH$192:$JI$400,2),E538)</f>
        <v>6649.99</v>
      </c>
      <c r="F539" s="56">
        <f t="shared" si="259"/>
        <v>45037</v>
      </c>
      <c r="G539" s="80">
        <f t="shared" si="260"/>
        <v>6.1001532602988906E-3</v>
      </c>
      <c r="H539" s="81">
        <f>IF(DAY(A539)=H$11,VLOOKUP(A539,AF$120:AK$452,4),H538)</f>
        <v>45097</v>
      </c>
      <c r="I539" s="81">
        <f t="shared" si="261"/>
        <v>45097</v>
      </c>
      <c r="J539" s="55">
        <f t="shared" si="256"/>
        <v>31</v>
      </c>
      <c r="K539" s="55">
        <f t="shared" si="262"/>
        <v>11</v>
      </c>
      <c r="L539" s="79">
        <f t="shared" si="263"/>
        <v>1.00216032</v>
      </c>
      <c r="M539" s="82">
        <v>1</v>
      </c>
      <c r="N539" s="82">
        <f t="shared" si="264"/>
        <v>1</v>
      </c>
      <c r="O539" s="79">
        <f t="shared" si="265"/>
        <v>1.00216032</v>
      </c>
      <c r="P539" s="79">
        <f t="shared" si="266"/>
        <v>989.89113239000005</v>
      </c>
      <c r="Q539" s="83">
        <f t="shared" si="269"/>
        <v>0</v>
      </c>
      <c r="R539" s="85">
        <f t="shared" si="270"/>
        <v>0</v>
      </c>
      <c r="S539" s="79">
        <f t="shared" si="267"/>
        <v>0</v>
      </c>
      <c r="T539" s="85">
        <f t="shared" si="275"/>
        <v>9.5000000000000001E-2</v>
      </c>
      <c r="U539" s="82">
        <f t="shared" si="271"/>
        <v>1.0026872010000001</v>
      </c>
      <c r="V539" s="79">
        <f t="shared" si="272"/>
        <v>2.6600364399999998</v>
      </c>
      <c r="W539" s="79">
        <f t="shared" si="273"/>
        <v>0</v>
      </c>
      <c r="X539" s="157" t="str">
        <f t="shared" si="276"/>
        <v>A+J=</v>
      </c>
      <c r="Y539" s="81">
        <f t="shared" si="277"/>
        <v>45097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78">
        <f t="shared" si="274"/>
        <v>45078</v>
      </c>
      <c r="B540" s="79">
        <f t="shared" si="268"/>
        <v>992.98812693000002</v>
      </c>
      <c r="C540" s="79">
        <f t="shared" si="257"/>
        <v>987.75726063000002</v>
      </c>
      <c r="D540" s="77">
        <f t="shared" si="258"/>
        <v>6609.67</v>
      </c>
      <c r="E540" s="54">
        <f>IF(K540=1,VLOOKUP(A539,[1]Plan1!$JH$192:$JI$400,2),E539)</f>
        <v>6649.99</v>
      </c>
      <c r="F540" s="56">
        <f t="shared" si="259"/>
        <v>45037</v>
      </c>
      <c r="G540" s="80">
        <f t="shared" si="260"/>
        <v>6.1001532602988906E-3</v>
      </c>
      <c r="H540" s="81">
        <f>IF(DAY(A540)=H$11,VLOOKUP(A540,AF$120:AK$452,4),H539)</f>
        <v>45097</v>
      </c>
      <c r="I540" s="81">
        <f t="shared" si="261"/>
        <v>45097</v>
      </c>
      <c r="J540" s="55">
        <f t="shared" si="256"/>
        <v>31</v>
      </c>
      <c r="K540" s="55">
        <f t="shared" si="262"/>
        <v>12</v>
      </c>
      <c r="L540" s="79">
        <f t="shared" si="263"/>
        <v>1.0023569400000001</v>
      </c>
      <c r="M540" s="82">
        <v>1</v>
      </c>
      <c r="N540" s="82">
        <f t="shared" si="264"/>
        <v>1</v>
      </c>
      <c r="O540" s="79">
        <f t="shared" si="265"/>
        <v>1.0023569400000001</v>
      </c>
      <c r="P540" s="79">
        <f t="shared" si="266"/>
        <v>990.08534522000002</v>
      </c>
      <c r="Q540" s="83">
        <f t="shared" si="269"/>
        <v>0</v>
      </c>
      <c r="R540" s="85">
        <f t="shared" si="270"/>
        <v>0</v>
      </c>
      <c r="S540" s="79">
        <f t="shared" si="267"/>
        <v>0</v>
      </c>
      <c r="T540" s="85">
        <f t="shared" si="275"/>
        <v>9.5000000000000001E-2</v>
      </c>
      <c r="U540" s="82">
        <f t="shared" si="271"/>
        <v>1.00293185</v>
      </c>
      <c r="V540" s="79">
        <f t="shared" si="272"/>
        <v>2.9027817100000002</v>
      </c>
      <c r="W540" s="79">
        <f t="shared" si="273"/>
        <v>0</v>
      </c>
      <c r="X540" s="157" t="str">
        <f t="shared" si="276"/>
        <v>A+J=</v>
      </c>
      <c r="Y540" s="81">
        <f t="shared" si="277"/>
        <v>45097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78">
        <f t="shared" si="274"/>
        <v>45079</v>
      </c>
      <c r="B541" s="79">
        <f t="shared" si="268"/>
        <v>993.42528803999994</v>
      </c>
      <c r="C541" s="79">
        <f t="shared" si="257"/>
        <v>987.75726063000002</v>
      </c>
      <c r="D541" s="77">
        <f t="shared" si="258"/>
        <v>6609.67</v>
      </c>
      <c r="E541" s="54">
        <f>IF(K541=1,VLOOKUP(A540,[1]Plan1!$JH$192:$JI$400,2),E540)</f>
        <v>6649.99</v>
      </c>
      <c r="F541" s="56">
        <f t="shared" si="259"/>
        <v>45037</v>
      </c>
      <c r="G541" s="80">
        <f t="shared" si="260"/>
        <v>6.1001532602988906E-3</v>
      </c>
      <c r="H541" s="81">
        <f>IF(DAY(A541)=H$11,VLOOKUP(A541,AF$120:AK$452,4),H540)</f>
        <v>45097</v>
      </c>
      <c r="I541" s="81">
        <f t="shared" si="261"/>
        <v>45097</v>
      </c>
      <c r="J541" s="55">
        <f t="shared" si="256"/>
        <v>31</v>
      </c>
      <c r="K541" s="55">
        <f t="shared" si="262"/>
        <v>13</v>
      </c>
      <c r="L541" s="79">
        <f t="shared" si="263"/>
        <v>1.0025536100000001</v>
      </c>
      <c r="M541" s="82">
        <v>1</v>
      </c>
      <c r="N541" s="82">
        <f t="shared" si="264"/>
        <v>1</v>
      </c>
      <c r="O541" s="79">
        <f t="shared" si="265"/>
        <v>1.0025536100000001</v>
      </c>
      <c r="P541" s="79">
        <f t="shared" si="266"/>
        <v>990.27960743999995</v>
      </c>
      <c r="Q541" s="83">
        <f t="shared" si="269"/>
        <v>0</v>
      </c>
      <c r="R541" s="85">
        <f t="shared" si="270"/>
        <v>0</v>
      </c>
      <c r="S541" s="79">
        <f t="shared" si="267"/>
        <v>0</v>
      </c>
      <c r="T541" s="85">
        <f t="shared" si="275"/>
        <v>9.5000000000000001E-2</v>
      </c>
      <c r="U541" s="82">
        <f t="shared" si="271"/>
        <v>1.0031765580000001</v>
      </c>
      <c r="V541" s="79">
        <f t="shared" si="272"/>
        <v>3.1456805999999999</v>
      </c>
      <c r="W541" s="79">
        <f t="shared" si="273"/>
        <v>0</v>
      </c>
      <c r="X541" s="157" t="str">
        <f t="shared" si="276"/>
        <v>A+J=</v>
      </c>
      <c r="Y541" s="81">
        <f t="shared" si="277"/>
        <v>45097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78">
        <f t="shared" si="274"/>
        <v>45080</v>
      </c>
      <c r="B542" s="79">
        <f t="shared" si="268"/>
        <v>993.86263339999994</v>
      </c>
      <c r="C542" s="79">
        <f t="shared" si="257"/>
        <v>987.75726063000002</v>
      </c>
      <c r="D542" s="77">
        <f t="shared" si="258"/>
        <v>6609.67</v>
      </c>
      <c r="E542" s="54">
        <f>IF(K542=1,VLOOKUP(A541,[1]Plan1!$JH$192:$JI$400,2),E541)</f>
        <v>6649.99</v>
      </c>
      <c r="F542" s="56">
        <f t="shared" si="259"/>
        <v>45037</v>
      </c>
      <c r="G542" s="80">
        <f t="shared" si="260"/>
        <v>6.1001532602988906E-3</v>
      </c>
      <c r="H542" s="81">
        <f>IF(DAY(A542)=H$11,VLOOKUP(A542,AF$120:AK$452,4),H541)</f>
        <v>45097</v>
      </c>
      <c r="I542" s="81">
        <f t="shared" si="261"/>
        <v>45097</v>
      </c>
      <c r="J542" s="55">
        <f t="shared" si="256"/>
        <v>31</v>
      </c>
      <c r="K542" s="55">
        <f t="shared" si="262"/>
        <v>14</v>
      </c>
      <c r="L542" s="79">
        <f t="shared" si="263"/>
        <v>1.0027503099999999</v>
      </c>
      <c r="M542" s="82">
        <v>1</v>
      </c>
      <c r="N542" s="82">
        <f t="shared" si="264"/>
        <v>1</v>
      </c>
      <c r="O542" s="79">
        <f t="shared" si="265"/>
        <v>1.0027503099999999</v>
      </c>
      <c r="P542" s="79">
        <f t="shared" si="266"/>
        <v>990.47389929999997</v>
      </c>
      <c r="Q542" s="83">
        <f t="shared" si="269"/>
        <v>0</v>
      </c>
      <c r="R542" s="85">
        <f t="shared" si="270"/>
        <v>0</v>
      </c>
      <c r="S542" s="79">
        <f t="shared" si="267"/>
        <v>0</v>
      </c>
      <c r="T542" s="85">
        <f t="shared" si="275"/>
        <v>9.5000000000000001E-2</v>
      </c>
      <c r="U542" s="82">
        <f t="shared" si="271"/>
        <v>1.003421326</v>
      </c>
      <c r="V542" s="79">
        <f t="shared" si="272"/>
        <v>3.3887341000000002</v>
      </c>
      <c r="W542" s="79">
        <f t="shared" si="273"/>
        <v>0</v>
      </c>
      <c r="X542" s="157" t="str">
        <f t="shared" si="276"/>
        <v>A+J=</v>
      </c>
      <c r="Y542" s="81">
        <f t="shared" si="277"/>
        <v>45097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78">
        <f t="shared" si="274"/>
        <v>45081</v>
      </c>
      <c r="B543" s="79">
        <f t="shared" si="268"/>
        <v>994.30017294999993</v>
      </c>
      <c r="C543" s="79">
        <f t="shared" si="257"/>
        <v>987.75726063000002</v>
      </c>
      <c r="D543" s="77">
        <f t="shared" si="258"/>
        <v>6609.67</v>
      </c>
      <c r="E543" s="54">
        <f>IF(K543=1,VLOOKUP(A542,[1]Plan1!$JH$192:$JI$400,2),E542)</f>
        <v>6649.99</v>
      </c>
      <c r="F543" s="56">
        <f t="shared" si="259"/>
        <v>45037</v>
      </c>
      <c r="G543" s="80">
        <f t="shared" si="260"/>
        <v>6.1001532602988906E-3</v>
      </c>
      <c r="H543" s="81">
        <f>IF(DAY(A543)=H$11,VLOOKUP(A543,AF$120:AK$452,4),H542)</f>
        <v>45097</v>
      </c>
      <c r="I543" s="81">
        <f t="shared" si="261"/>
        <v>45097</v>
      </c>
      <c r="J543" s="55">
        <f t="shared" si="256"/>
        <v>31</v>
      </c>
      <c r="K543" s="55">
        <f t="shared" si="262"/>
        <v>15</v>
      </c>
      <c r="L543" s="79">
        <f t="shared" si="263"/>
        <v>1.00294705</v>
      </c>
      <c r="M543" s="82">
        <v>1</v>
      </c>
      <c r="N543" s="82">
        <f t="shared" si="264"/>
        <v>1</v>
      </c>
      <c r="O543" s="79">
        <f t="shared" si="265"/>
        <v>1.00294705</v>
      </c>
      <c r="P543" s="79">
        <f t="shared" si="266"/>
        <v>990.66823065999995</v>
      </c>
      <c r="Q543" s="83">
        <f t="shared" si="269"/>
        <v>0</v>
      </c>
      <c r="R543" s="85">
        <f t="shared" si="270"/>
        <v>0</v>
      </c>
      <c r="S543" s="79">
        <f t="shared" si="267"/>
        <v>0</v>
      </c>
      <c r="T543" s="85">
        <f t="shared" si="275"/>
        <v>9.5000000000000001E-2</v>
      </c>
      <c r="U543" s="82">
        <f t="shared" si="271"/>
        <v>1.003666154</v>
      </c>
      <c r="V543" s="79">
        <f t="shared" si="272"/>
        <v>3.63194229</v>
      </c>
      <c r="W543" s="79">
        <f t="shared" si="273"/>
        <v>0</v>
      </c>
      <c r="X543" s="157" t="str">
        <f t="shared" si="276"/>
        <v>A+J=</v>
      </c>
      <c r="Y543" s="81">
        <f t="shared" si="277"/>
        <v>45097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78">
        <f t="shared" si="274"/>
        <v>45082</v>
      </c>
      <c r="B544" s="79">
        <f t="shared" si="268"/>
        <v>994.73790678</v>
      </c>
      <c r="C544" s="79">
        <f t="shared" si="257"/>
        <v>987.75726063000002</v>
      </c>
      <c r="D544" s="77">
        <f t="shared" si="258"/>
        <v>6609.67</v>
      </c>
      <c r="E544" s="54">
        <f>IF(K544=1,VLOOKUP(A543,[1]Plan1!$JH$192:$JI$400,2),E543)</f>
        <v>6649.99</v>
      </c>
      <c r="F544" s="56">
        <f t="shared" si="259"/>
        <v>45037</v>
      </c>
      <c r="G544" s="80">
        <f t="shared" si="260"/>
        <v>6.1001532602988906E-3</v>
      </c>
      <c r="H544" s="81">
        <f>IF(DAY(A544)=H$11,VLOOKUP(A544,AF$120:AK$452,4),H543)</f>
        <v>45097</v>
      </c>
      <c r="I544" s="81">
        <f t="shared" si="261"/>
        <v>45097</v>
      </c>
      <c r="J544" s="55">
        <f t="shared" si="256"/>
        <v>31</v>
      </c>
      <c r="K544" s="55">
        <f t="shared" si="262"/>
        <v>16</v>
      </c>
      <c r="L544" s="79">
        <f t="shared" si="263"/>
        <v>1.00314383</v>
      </c>
      <c r="M544" s="82">
        <v>1</v>
      </c>
      <c r="N544" s="82">
        <f t="shared" si="264"/>
        <v>1</v>
      </c>
      <c r="O544" s="79">
        <f t="shared" si="265"/>
        <v>1.00314383</v>
      </c>
      <c r="P544" s="79">
        <f t="shared" si="266"/>
        <v>990.86260153000001</v>
      </c>
      <c r="Q544" s="83">
        <f t="shared" si="269"/>
        <v>0</v>
      </c>
      <c r="R544" s="85">
        <f t="shared" si="270"/>
        <v>0</v>
      </c>
      <c r="S544" s="79">
        <f t="shared" si="267"/>
        <v>0</v>
      </c>
      <c r="T544" s="85">
        <f t="shared" si="275"/>
        <v>9.5000000000000001E-2</v>
      </c>
      <c r="U544" s="82">
        <f t="shared" si="271"/>
        <v>1.0039110419999999</v>
      </c>
      <c r="V544" s="79">
        <f t="shared" si="272"/>
        <v>3.8753052499999998</v>
      </c>
      <c r="W544" s="79">
        <f t="shared" si="273"/>
        <v>0</v>
      </c>
      <c r="X544" s="157" t="str">
        <f t="shared" si="276"/>
        <v>A+J=</v>
      </c>
      <c r="Y544" s="81">
        <f t="shared" si="277"/>
        <v>45097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78">
        <f t="shared" si="274"/>
        <v>45083</v>
      </c>
      <c r="B545" s="79">
        <f t="shared" si="268"/>
        <v>995.17583395000008</v>
      </c>
      <c r="C545" s="79">
        <f t="shared" si="257"/>
        <v>987.75726063000002</v>
      </c>
      <c r="D545" s="77">
        <f t="shared" si="258"/>
        <v>6609.67</v>
      </c>
      <c r="E545" s="54">
        <f>IF(K545=1,VLOOKUP(A544,[1]Plan1!$JH$192:$JI$400,2),E544)</f>
        <v>6649.99</v>
      </c>
      <c r="F545" s="56">
        <f t="shared" si="259"/>
        <v>45037</v>
      </c>
      <c r="G545" s="80">
        <f t="shared" si="260"/>
        <v>6.1001532602988906E-3</v>
      </c>
      <c r="H545" s="81">
        <f>IF(DAY(A545)=H$11,VLOOKUP(A545,AF$120:AK$452,4),H544)</f>
        <v>45097</v>
      </c>
      <c r="I545" s="81">
        <f t="shared" si="261"/>
        <v>45097</v>
      </c>
      <c r="J545" s="55">
        <f t="shared" si="256"/>
        <v>31</v>
      </c>
      <c r="K545" s="55">
        <f t="shared" si="262"/>
        <v>17</v>
      </c>
      <c r="L545" s="79">
        <f t="shared" si="263"/>
        <v>1.0033406499999999</v>
      </c>
      <c r="M545" s="82">
        <v>1</v>
      </c>
      <c r="N545" s="82">
        <f t="shared" si="264"/>
        <v>1</v>
      </c>
      <c r="O545" s="79">
        <f t="shared" si="265"/>
        <v>1.0033406499999999</v>
      </c>
      <c r="P545" s="79">
        <f t="shared" si="266"/>
        <v>991.05701192000004</v>
      </c>
      <c r="Q545" s="83">
        <f t="shared" si="269"/>
        <v>0</v>
      </c>
      <c r="R545" s="85">
        <f t="shared" si="270"/>
        <v>0</v>
      </c>
      <c r="S545" s="79">
        <f t="shared" si="267"/>
        <v>0</v>
      </c>
      <c r="T545" s="85">
        <f t="shared" si="275"/>
        <v>9.5000000000000001E-2</v>
      </c>
      <c r="U545" s="82">
        <f t="shared" si="271"/>
        <v>1.004155989</v>
      </c>
      <c r="V545" s="79">
        <f t="shared" si="272"/>
        <v>4.1188220299999996</v>
      </c>
      <c r="W545" s="79">
        <f t="shared" si="273"/>
        <v>0</v>
      </c>
      <c r="X545" s="157" t="str">
        <f t="shared" si="276"/>
        <v>A+J=</v>
      </c>
      <c r="Y545" s="81">
        <f t="shared" si="277"/>
        <v>45097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78">
        <f t="shared" si="274"/>
        <v>45084</v>
      </c>
      <c r="B546" s="79">
        <f t="shared" si="268"/>
        <v>995.61394560000008</v>
      </c>
      <c r="C546" s="79">
        <f t="shared" si="257"/>
        <v>987.75726063000002</v>
      </c>
      <c r="D546" s="77">
        <f t="shared" si="258"/>
        <v>6609.67</v>
      </c>
      <c r="E546" s="54">
        <f>IF(K546=1,VLOOKUP(A545,[1]Plan1!$JH$192:$JI$400,2),E545)</f>
        <v>6649.99</v>
      </c>
      <c r="F546" s="56">
        <f t="shared" si="259"/>
        <v>45037</v>
      </c>
      <c r="G546" s="80">
        <f t="shared" si="260"/>
        <v>6.1001532602988906E-3</v>
      </c>
      <c r="H546" s="81">
        <f>IF(DAY(A546)=H$11,VLOOKUP(A546,AF$120:AK$452,4),H545)</f>
        <v>45097</v>
      </c>
      <c r="I546" s="81">
        <f t="shared" si="261"/>
        <v>45097</v>
      </c>
      <c r="J546" s="55">
        <f t="shared" si="256"/>
        <v>31</v>
      </c>
      <c r="K546" s="55">
        <f t="shared" si="262"/>
        <v>18</v>
      </c>
      <c r="L546" s="79">
        <f t="shared" si="263"/>
        <v>1.0035375</v>
      </c>
      <c r="M546" s="82">
        <v>1</v>
      </c>
      <c r="N546" s="82">
        <f t="shared" si="264"/>
        <v>1</v>
      </c>
      <c r="O546" s="79">
        <f t="shared" si="265"/>
        <v>1.0035375</v>
      </c>
      <c r="P546" s="79">
        <f t="shared" si="266"/>
        <v>991.25145193000003</v>
      </c>
      <c r="Q546" s="83">
        <f t="shared" si="269"/>
        <v>0</v>
      </c>
      <c r="R546" s="85">
        <f t="shared" si="270"/>
        <v>0</v>
      </c>
      <c r="S546" s="79">
        <f t="shared" si="267"/>
        <v>0</v>
      </c>
      <c r="T546" s="85">
        <f t="shared" si="275"/>
        <v>9.5000000000000001E-2</v>
      </c>
      <c r="U546" s="82">
        <f t="shared" si="271"/>
        <v>1.004400996</v>
      </c>
      <c r="V546" s="79">
        <f t="shared" si="272"/>
        <v>4.3624936700000001</v>
      </c>
      <c r="W546" s="79">
        <f t="shared" si="273"/>
        <v>0</v>
      </c>
      <c r="X546" s="157" t="str">
        <f t="shared" si="276"/>
        <v>A+J=</v>
      </c>
      <c r="Y546" s="81">
        <f t="shared" si="277"/>
        <v>45097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78">
        <f t="shared" si="274"/>
        <v>45085</v>
      </c>
      <c r="B547" s="79">
        <f t="shared" si="268"/>
        <v>996.05226163999998</v>
      </c>
      <c r="C547" s="79">
        <f t="shared" si="257"/>
        <v>987.75726063000002</v>
      </c>
      <c r="D547" s="77">
        <f t="shared" si="258"/>
        <v>6609.67</v>
      </c>
      <c r="E547" s="54">
        <f>IF(K547=1,VLOOKUP(A546,[1]Plan1!$JH$192:$JI$400,2),E546)</f>
        <v>6649.99</v>
      </c>
      <c r="F547" s="56">
        <f t="shared" si="259"/>
        <v>45037</v>
      </c>
      <c r="G547" s="80">
        <f t="shared" si="260"/>
        <v>6.1001532602988906E-3</v>
      </c>
      <c r="H547" s="81">
        <f>IF(DAY(A547)=H$11,VLOOKUP(A547,AF$120:AK$452,4),H546)</f>
        <v>45097</v>
      </c>
      <c r="I547" s="81">
        <f t="shared" si="261"/>
        <v>45097</v>
      </c>
      <c r="J547" s="55">
        <f t="shared" si="256"/>
        <v>31</v>
      </c>
      <c r="K547" s="55">
        <f t="shared" si="262"/>
        <v>19</v>
      </c>
      <c r="L547" s="79">
        <f t="shared" si="263"/>
        <v>1.0037343999999999</v>
      </c>
      <c r="M547" s="82">
        <v>1</v>
      </c>
      <c r="N547" s="82">
        <f t="shared" si="264"/>
        <v>1</v>
      </c>
      <c r="O547" s="79">
        <f t="shared" si="265"/>
        <v>1.0037343999999999</v>
      </c>
      <c r="P547" s="79">
        <f t="shared" si="266"/>
        <v>991.44594133999999</v>
      </c>
      <c r="Q547" s="83">
        <f t="shared" si="269"/>
        <v>0</v>
      </c>
      <c r="R547" s="85">
        <f t="shared" si="270"/>
        <v>0</v>
      </c>
      <c r="S547" s="79">
        <f t="shared" si="267"/>
        <v>0</v>
      </c>
      <c r="T547" s="85">
        <f t="shared" si="275"/>
        <v>9.5000000000000001E-2</v>
      </c>
      <c r="U547" s="82">
        <f t="shared" si="271"/>
        <v>1.004646063</v>
      </c>
      <c r="V547" s="79">
        <f t="shared" si="272"/>
        <v>4.6063203000000001</v>
      </c>
      <c r="W547" s="79">
        <f t="shared" si="273"/>
        <v>0</v>
      </c>
      <c r="X547" s="157" t="str">
        <f t="shared" si="276"/>
        <v>A+J=</v>
      </c>
      <c r="Y547" s="81">
        <f t="shared" si="277"/>
        <v>45097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78">
        <f t="shared" si="274"/>
        <v>45086</v>
      </c>
      <c r="B548" s="79">
        <f t="shared" si="268"/>
        <v>996.49076228000001</v>
      </c>
      <c r="C548" s="79">
        <f t="shared" si="257"/>
        <v>987.75726063000002</v>
      </c>
      <c r="D548" s="77">
        <f t="shared" si="258"/>
        <v>6609.67</v>
      </c>
      <c r="E548" s="54">
        <f>IF(K548=1,VLOOKUP(A547,[1]Plan1!$JH$192:$JI$400,2),E547)</f>
        <v>6649.99</v>
      </c>
      <c r="F548" s="56">
        <f t="shared" si="259"/>
        <v>45037</v>
      </c>
      <c r="G548" s="80">
        <f t="shared" si="260"/>
        <v>6.1001532602988906E-3</v>
      </c>
      <c r="H548" s="81">
        <f>IF(DAY(A548)=H$11,VLOOKUP(A548,AF$120:AK$452,4),H547)</f>
        <v>45097</v>
      </c>
      <c r="I548" s="81">
        <f t="shared" si="261"/>
        <v>45097</v>
      </c>
      <c r="J548" s="55">
        <f t="shared" si="256"/>
        <v>31</v>
      </c>
      <c r="K548" s="55">
        <f t="shared" si="262"/>
        <v>20</v>
      </c>
      <c r="L548" s="79">
        <f t="shared" si="263"/>
        <v>1.0039313299999999</v>
      </c>
      <c r="M548" s="82">
        <v>1</v>
      </c>
      <c r="N548" s="82">
        <f t="shared" si="264"/>
        <v>1</v>
      </c>
      <c r="O548" s="79">
        <f t="shared" si="265"/>
        <v>1.0039313299999999</v>
      </c>
      <c r="P548" s="79">
        <f t="shared" si="266"/>
        <v>991.64046038000004</v>
      </c>
      <c r="Q548" s="83">
        <f t="shared" si="269"/>
        <v>0</v>
      </c>
      <c r="R548" s="85">
        <f t="shared" si="270"/>
        <v>0</v>
      </c>
      <c r="S548" s="79">
        <f t="shared" si="267"/>
        <v>0</v>
      </c>
      <c r="T548" s="85">
        <f t="shared" si="275"/>
        <v>9.5000000000000001E-2</v>
      </c>
      <c r="U548" s="82">
        <f t="shared" si="271"/>
        <v>1.0048911899999999</v>
      </c>
      <c r="V548" s="79">
        <f t="shared" si="272"/>
        <v>4.8503018999999998</v>
      </c>
      <c r="W548" s="79">
        <f t="shared" si="273"/>
        <v>0</v>
      </c>
      <c r="X548" s="157" t="str">
        <f t="shared" si="276"/>
        <v>A+J=</v>
      </c>
      <c r="Y548" s="81">
        <f t="shared" si="277"/>
        <v>45097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78">
        <f t="shared" si="274"/>
        <v>45087</v>
      </c>
      <c r="B549" s="79">
        <f t="shared" si="268"/>
        <v>996.92945650000001</v>
      </c>
      <c r="C549" s="79">
        <f t="shared" si="257"/>
        <v>987.75726063000002</v>
      </c>
      <c r="D549" s="77">
        <f t="shared" si="258"/>
        <v>6609.67</v>
      </c>
      <c r="E549" s="54">
        <f>IF(K549=1,VLOOKUP(A548,[1]Plan1!$JH$192:$JI$400,2),E548)</f>
        <v>6649.99</v>
      </c>
      <c r="F549" s="56">
        <f t="shared" si="259"/>
        <v>45037</v>
      </c>
      <c r="G549" s="80">
        <f t="shared" si="260"/>
        <v>6.1001532602988906E-3</v>
      </c>
      <c r="H549" s="81">
        <f>IF(DAY(A549)=H$11,VLOOKUP(A549,AF$120:AK$452,4),H548)</f>
        <v>45097</v>
      </c>
      <c r="I549" s="81">
        <f t="shared" si="261"/>
        <v>45097</v>
      </c>
      <c r="J549" s="55">
        <f t="shared" si="256"/>
        <v>31</v>
      </c>
      <c r="K549" s="55">
        <f t="shared" si="262"/>
        <v>21</v>
      </c>
      <c r="L549" s="79">
        <f t="shared" si="263"/>
        <v>1.0041283000000001</v>
      </c>
      <c r="M549" s="82">
        <v>1</v>
      </c>
      <c r="N549" s="82">
        <f t="shared" si="264"/>
        <v>1</v>
      </c>
      <c r="O549" s="79">
        <f t="shared" si="265"/>
        <v>1.0041283000000001</v>
      </c>
      <c r="P549" s="79">
        <f t="shared" si="266"/>
        <v>991.83501892000004</v>
      </c>
      <c r="Q549" s="83">
        <f t="shared" si="269"/>
        <v>0</v>
      </c>
      <c r="R549" s="85">
        <f t="shared" si="270"/>
        <v>0</v>
      </c>
      <c r="S549" s="79">
        <f t="shared" si="267"/>
        <v>0</v>
      </c>
      <c r="T549" s="85">
        <f t="shared" si="275"/>
        <v>9.5000000000000001E-2</v>
      </c>
      <c r="U549" s="82">
        <f t="shared" si="271"/>
        <v>1.0051363760000001</v>
      </c>
      <c r="V549" s="79">
        <f t="shared" si="272"/>
        <v>5.0944375800000001</v>
      </c>
      <c r="W549" s="79">
        <f t="shared" si="273"/>
        <v>0</v>
      </c>
      <c r="X549" s="157" t="str">
        <f t="shared" si="276"/>
        <v>A+J=</v>
      </c>
      <c r="Y549" s="81">
        <f t="shared" si="277"/>
        <v>45097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78">
        <f t="shared" si="274"/>
        <v>45088</v>
      </c>
      <c r="B550" s="79">
        <f t="shared" si="268"/>
        <v>997.36834638000005</v>
      </c>
      <c r="C550" s="79">
        <f t="shared" si="257"/>
        <v>987.75726063000002</v>
      </c>
      <c r="D550" s="77">
        <f t="shared" si="258"/>
        <v>6609.67</v>
      </c>
      <c r="E550" s="54">
        <f>IF(K550=1,VLOOKUP(A549,[1]Plan1!$JH$192:$JI$400,2),E549)</f>
        <v>6649.99</v>
      </c>
      <c r="F550" s="56">
        <f t="shared" si="259"/>
        <v>45037</v>
      </c>
      <c r="G550" s="80">
        <f t="shared" si="260"/>
        <v>6.1001532602988906E-3</v>
      </c>
      <c r="H550" s="81">
        <f>IF(DAY(A550)=H$11,VLOOKUP(A550,AF$120:AK$452,4),H549)</f>
        <v>45097</v>
      </c>
      <c r="I550" s="81">
        <f t="shared" si="261"/>
        <v>45097</v>
      </c>
      <c r="J550" s="55">
        <f t="shared" si="256"/>
        <v>31</v>
      </c>
      <c r="K550" s="55">
        <f t="shared" si="262"/>
        <v>22</v>
      </c>
      <c r="L550" s="79">
        <f t="shared" si="263"/>
        <v>1.00432531</v>
      </c>
      <c r="M550" s="82">
        <v>1</v>
      </c>
      <c r="N550" s="82">
        <f t="shared" si="264"/>
        <v>1</v>
      </c>
      <c r="O550" s="79">
        <f t="shared" si="265"/>
        <v>1.00432531</v>
      </c>
      <c r="P550" s="79">
        <f t="shared" si="266"/>
        <v>992.02961698000001</v>
      </c>
      <c r="Q550" s="83">
        <f t="shared" si="269"/>
        <v>0</v>
      </c>
      <c r="R550" s="85">
        <f t="shared" si="270"/>
        <v>0</v>
      </c>
      <c r="S550" s="79">
        <f t="shared" si="267"/>
        <v>0</v>
      </c>
      <c r="T550" s="85">
        <f t="shared" si="275"/>
        <v>9.5000000000000001E-2</v>
      </c>
      <c r="U550" s="82">
        <f t="shared" si="271"/>
        <v>1.0053816229999999</v>
      </c>
      <c r="V550" s="79">
        <f t="shared" si="272"/>
        <v>5.3387294000000001</v>
      </c>
      <c r="W550" s="79">
        <f t="shared" si="273"/>
        <v>0</v>
      </c>
      <c r="X550" s="157" t="str">
        <f t="shared" si="276"/>
        <v>A+J=</v>
      </c>
      <c r="Y550" s="81">
        <f t="shared" si="277"/>
        <v>45097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78">
        <f t="shared" si="274"/>
        <v>45089</v>
      </c>
      <c r="B551" s="79">
        <f t="shared" si="268"/>
        <v>997.80742997999994</v>
      </c>
      <c r="C551" s="79">
        <f t="shared" si="257"/>
        <v>987.75726063000002</v>
      </c>
      <c r="D551" s="77">
        <f t="shared" si="258"/>
        <v>6609.67</v>
      </c>
      <c r="E551" s="54">
        <f>IF(K551=1,VLOOKUP(A550,[1]Plan1!$JH$192:$JI$400,2),E550)</f>
        <v>6649.99</v>
      </c>
      <c r="F551" s="56">
        <f t="shared" si="259"/>
        <v>45037</v>
      </c>
      <c r="G551" s="80">
        <f t="shared" si="260"/>
        <v>6.1001532602988906E-3</v>
      </c>
      <c r="H551" s="81">
        <f>IF(DAY(A551)=H$11,VLOOKUP(A551,AF$120:AK$452,4),H550)</f>
        <v>45097</v>
      </c>
      <c r="I551" s="81">
        <f t="shared" si="261"/>
        <v>45097</v>
      </c>
      <c r="J551" s="55">
        <f t="shared" si="256"/>
        <v>31</v>
      </c>
      <c r="K551" s="55">
        <f t="shared" si="262"/>
        <v>23</v>
      </c>
      <c r="L551" s="79">
        <f t="shared" si="263"/>
        <v>1.0045223599999999</v>
      </c>
      <c r="M551" s="82">
        <v>1</v>
      </c>
      <c r="N551" s="82">
        <f t="shared" si="264"/>
        <v>1</v>
      </c>
      <c r="O551" s="79">
        <f t="shared" si="265"/>
        <v>1.0045223599999999</v>
      </c>
      <c r="P551" s="79">
        <f t="shared" si="266"/>
        <v>992.22425454999996</v>
      </c>
      <c r="Q551" s="83">
        <f t="shared" si="269"/>
        <v>0</v>
      </c>
      <c r="R551" s="85">
        <f t="shared" si="270"/>
        <v>0</v>
      </c>
      <c r="S551" s="79">
        <f t="shared" si="267"/>
        <v>0</v>
      </c>
      <c r="T551" s="85">
        <f t="shared" si="275"/>
        <v>9.5000000000000001E-2</v>
      </c>
      <c r="U551" s="82">
        <f t="shared" si="271"/>
        <v>1.0056269289999999</v>
      </c>
      <c r="V551" s="79">
        <f t="shared" si="272"/>
        <v>5.5831754299999998</v>
      </c>
      <c r="W551" s="79">
        <f t="shared" si="273"/>
        <v>0</v>
      </c>
      <c r="X551" s="157" t="str">
        <f t="shared" si="276"/>
        <v>A+J=</v>
      </c>
      <c r="Y551" s="81">
        <f t="shared" si="277"/>
        <v>45097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78">
        <f t="shared" si="274"/>
        <v>45090</v>
      </c>
      <c r="B552" s="79">
        <f t="shared" si="268"/>
        <v>998.24670835999996</v>
      </c>
      <c r="C552" s="79">
        <f t="shared" si="257"/>
        <v>987.75726063000002</v>
      </c>
      <c r="D552" s="77">
        <f t="shared" si="258"/>
        <v>6609.67</v>
      </c>
      <c r="E552" s="54">
        <f>IF(K552=1,VLOOKUP(A551,[1]Plan1!$JH$192:$JI$400,2),E551)</f>
        <v>6649.99</v>
      </c>
      <c r="F552" s="56">
        <f t="shared" si="259"/>
        <v>45037</v>
      </c>
      <c r="G552" s="80">
        <f t="shared" si="260"/>
        <v>6.1001532602988906E-3</v>
      </c>
      <c r="H552" s="81">
        <f>IF(DAY(A552)=H$11,VLOOKUP(A552,AF$120:AK$452,4),H551)</f>
        <v>45097</v>
      </c>
      <c r="I552" s="81">
        <f t="shared" si="261"/>
        <v>45097</v>
      </c>
      <c r="J552" s="55">
        <f t="shared" si="256"/>
        <v>31</v>
      </c>
      <c r="K552" s="55">
        <f t="shared" si="262"/>
        <v>24</v>
      </c>
      <c r="L552" s="79">
        <f t="shared" si="263"/>
        <v>1.0047194500000001</v>
      </c>
      <c r="M552" s="82">
        <v>1</v>
      </c>
      <c r="N552" s="82">
        <f t="shared" si="264"/>
        <v>1</v>
      </c>
      <c r="O552" s="79">
        <f t="shared" si="265"/>
        <v>1.0047194500000001</v>
      </c>
      <c r="P552" s="79">
        <f t="shared" si="266"/>
        <v>992.41893162999997</v>
      </c>
      <c r="Q552" s="83">
        <f t="shared" si="269"/>
        <v>0</v>
      </c>
      <c r="R552" s="85">
        <f t="shared" si="270"/>
        <v>0</v>
      </c>
      <c r="S552" s="79">
        <f t="shared" si="267"/>
        <v>0</v>
      </c>
      <c r="T552" s="85">
        <f t="shared" si="275"/>
        <v>9.5000000000000001E-2</v>
      </c>
      <c r="U552" s="82">
        <f t="shared" si="271"/>
        <v>1.0058722950000001</v>
      </c>
      <c r="V552" s="79">
        <f t="shared" si="272"/>
        <v>5.8277767300000001</v>
      </c>
      <c r="W552" s="79">
        <f t="shared" si="273"/>
        <v>0</v>
      </c>
      <c r="X552" s="157" t="str">
        <f t="shared" si="276"/>
        <v>A+J=</v>
      </c>
      <c r="Y552" s="81">
        <f t="shared" si="277"/>
        <v>45097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78">
        <f t="shared" si="274"/>
        <v>45091</v>
      </c>
      <c r="B553" s="79">
        <f t="shared" si="268"/>
        <v>998.68618157999992</v>
      </c>
      <c r="C553" s="79">
        <f t="shared" si="257"/>
        <v>987.75726063000002</v>
      </c>
      <c r="D553" s="77">
        <f t="shared" si="258"/>
        <v>6609.67</v>
      </c>
      <c r="E553" s="54">
        <f>IF(K553=1,VLOOKUP(A552,[1]Plan1!$JH$192:$JI$400,2),E552)</f>
        <v>6649.99</v>
      </c>
      <c r="F553" s="56">
        <f t="shared" si="259"/>
        <v>45037</v>
      </c>
      <c r="G553" s="80">
        <f t="shared" si="260"/>
        <v>6.1001532602988906E-3</v>
      </c>
      <c r="H553" s="81">
        <f>IF(DAY(A553)=H$11,VLOOKUP(A553,AF$120:AK$452,4),H552)</f>
        <v>45097</v>
      </c>
      <c r="I553" s="81">
        <f t="shared" si="261"/>
        <v>45097</v>
      </c>
      <c r="J553" s="55">
        <f t="shared" si="256"/>
        <v>31</v>
      </c>
      <c r="K553" s="55">
        <f t="shared" si="262"/>
        <v>25</v>
      </c>
      <c r="L553" s="79">
        <f t="shared" si="263"/>
        <v>1.0049165799999999</v>
      </c>
      <c r="M553" s="82">
        <v>1</v>
      </c>
      <c r="N553" s="82">
        <f t="shared" si="264"/>
        <v>1</v>
      </c>
      <c r="O553" s="79">
        <f t="shared" si="265"/>
        <v>1.0049165799999999</v>
      </c>
      <c r="P553" s="79">
        <f t="shared" si="266"/>
        <v>992.61364821999996</v>
      </c>
      <c r="Q553" s="83">
        <f t="shared" si="269"/>
        <v>0</v>
      </c>
      <c r="R553" s="85">
        <f t="shared" si="270"/>
        <v>0</v>
      </c>
      <c r="S553" s="79">
        <f t="shared" si="267"/>
        <v>0</v>
      </c>
      <c r="T553" s="85">
        <f t="shared" si="275"/>
        <v>9.5000000000000001E-2</v>
      </c>
      <c r="U553" s="82">
        <f t="shared" si="271"/>
        <v>1.0061177210000001</v>
      </c>
      <c r="V553" s="79">
        <f t="shared" si="272"/>
        <v>6.0725333600000004</v>
      </c>
      <c r="W553" s="79">
        <f t="shared" si="273"/>
        <v>0</v>
      </c>
      <c r="X553" s="157" t="str">
        <f t="shared" si="276"/>
        <v>A+J=</v>
      </c>
      <c r="Y553" s="81">
        <f t="shared" si="277"/>
        <v>45097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78">
        <f t="shared" si="274"/>
        <v>45092</v>
      </c>
      <c r="B554" s="79">
        <f t="shared" si="268"/>
        <v>999.12583976000008</v>
      </c>
      <c r="C554" s="79">
        <f t="shared" si="257"/>
        <v>987.75726063000002</v>
      </c>
      <c r="D554" s="77">
        <f t="shared" si="258"/>
        <v>6609.67</v>
      </c>
      <c r="E554" s="54">
        <f>IF(K554=1,VLOOKUP(A553,[1]Plan1!$JH$192:$JI$400,2),E553)</f>
        <v>6649.99</v>
      </c>
      <c r="F554" s="56">
        <f t="shared" si="259"/>
        <v>45037</v>
      </c>
      <c r="G554" s="80">
        <f t="shared" si="260"/>
        <v>6.1001532602988906E-3</v>
      </c>
      <c r="H554" s="81">
        <f>IF(DAY(A554)=H$11,VLOOKUP(A554,AF$120:AK$452,4),H553)</f>
        <v>45097</v>
      </c>
      <c r="I554" s="81">
        <f t="shared" si="261"/>
        <v>45097</v>
      </c>
      <c r="J554" s="55">
        <f t="shared" si="256"/>
        <v>31</v>
      </c>
      <c r="K554" s="55">
        <f t="shared" si="262"/>
        <v>26</v>
      </c>
      <c r="L554" s="79">
        <f t="shared" si="263"/>
        <v>1.0051137400000001</v>
      </c>
      <c r="M554" s="82">
        <v>1</v>
      </c>
      <c r="N554" s="82">
        <f t="shared" si="264"/>
        <v>1</v>
      </c>
      <c r="O554" s="79">
        <f t="shared" si="265"/>
        <v>1.0051137400000001</v>
      </c>
      <c r="P554" s="79">
        <f t="shared" si="266"/>
        <v>992.80839444000003</v>
      </c>
      <c r="Q554" s="83">
        <f t="shared" si="269"/>
        <v>0</v>
      </c>
      <c r="R554" s="85">
        <f t="shared" si="270"/>
        <v>0</v>
      </c>
      <c r="S554" s="79">
        <f t="shared" si="267"/>
        <v>0</v>
      </c>
      <c r="T554" s="85">
        <f t="shared" si="275"/>
        <v>9.5000000000000001E-2</v>
      </c>
      <c r="U554" s="82">
        <f t="shared" si="271"/>
        <v>1.0063632069999999</v>
      </c>
      <c r="V554" s="79">
        <f t="shared" si="272"/>
        <v>6.31744532</v>
      </c>
      <c r="W554" s="79">
        <f t="shared" si="273"/>
        <v>0</v>
      </c>
      <c r="X554" s="157" t="str">
        <f t="shared" si="276"/>
        <v>A+J=</v>
      </c>
      <c r="Y554" s="81">
        <f t="shared" si="277"/>
        <v>45097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78">
        <f t="shared" si="274"/>
        <v>45093</v>
      </c>
      <c r="B555" s="79">
        <f t="shared" si="268"/>
        <v>999.56570185999999</v>
      </c>
      <c r="C555" s="79">
        <f t="shared" si="257"/>
        <v>987.75726063000002</v>
      </c>
      <c r="D555" s="77">
        <f t="shared" si="258"/>
        <v>6609.67</v>
      </c>
      <c r="E555" s="54">
        <f>IF(K555=1,VLOOKUP(A554,[1]Plan1!$JH$192:$JI$400,2),E554)</f>
        <v>6649.99</v>
      </c>
      <c r="F555" s="56">
        <f t="shared" si="259"/>
        <v>45037</v>
      </c>
      <c r="G555" s="80">
        <f t="shared" si="260"/>
        <v>6.1001532602988906E-3</v>
      </c>
      <c r="H555" s="81">
        <f>IF(DAY(A555)=H$11,VLOOKUP(A555,AF$120:AK$452,4),H554)</f>
        <v>45097</v>
      </c>
      <c r="I555" s="81">
        <f t="shared" si="261"/>
        <v>45097</v>
      </c>
      <c r="J555" s="55">
        <f t="shared" si="256"/>
        <v>31</v>
      </c>
      <c r="K555" s="55">
        <f t="shared" si="262"/>
        <v>27</v>
      </c>
      <c r="L555" s="79">
        <f t="shared" si="263"/>
        <v>1.0053109499999999</v>
      </c>
      <c r="M555" s="82">
        <v>1</v>
      </c>
      <c r="N555" s="82">
        <f t="shared" si="264"/>
        <v>1</v>
      </c>
      <c r="O555" s="79">
        <f t="shared" si="265"/>
        <v>1.0053109499999999</v>
      </c>
      <c r="P555" s="79">
        <f t="shared" si="266"/>
        <v>993.00319004999994</v>
      </c>
      <c r="Q555" s="83">
        <f t="shared" si="269"/>
        <v>0</v>
      </c>
      <c r="R555" s="85">
        <f t="shared" si="270"/>
        <v>0</v>
      </c>
      <c r="S555" s="79">
        <f t="shared" si="267"/>
        <v>0</v>
      </c>
      <c r="T555" s="85">
        <f t="shared" si="275"/>
        <v>9.5000000000000001E-2</v>
      </c>
      <c r="U555" s="82">
        <f t="shared" si="271"/>
        <v>1.006608752</v>
      </c>
      <c r="V555" s="79">
        <f t="shared" si="272"/>
        <v>6.5625118100000002</v>
      </c>
      <c r="W555" s="79">
        <f t="shared" si="273"/>
        <v>0</v>
      </c>
      <c r="X555" s="157" t="str">
        <f t="shared" si="276"/>
        <v>A+J=</v>
      </c>
      <c r="Y555" s="81">
        <f t="shared" si="277"/>
        <v>45097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78">
        <f t="shared" si="274"/>
        <v>45094</v>
      </c>
      <c r="B556" s="79">
        <f t="shared" si="268"/>
        <v>1000.00575005</v>
      </c>
      <c r="C556" s="79">
        <f t="shared" si="257"/>
        <v>987.75726063000002</v>
      </c>
      <c r="D556" s="77">
        <f t="shared" si="258"/>
        <v>6609.67</v>
      </c>
      <c r="E556" s="54">
        <f>IF(K556=1,VLOOKUP(A555,[1]Plan1!$JH$192:$JI$400,2),E555)</f>
        <v>6649.99</v>
      </c>
      <c r="F556" s="56">
        <f t="shared" si="259"/>
        <v>45037</v>
      </c>
      <c r="G556" s="80">
        <f t="shared" si="260"/>
        <v>6.1001532602988906E-3</v>
      </c>
      <c r="H556" s="81">
        <f>IF(DAY(A556)=H$11,VLOOKUP(A556,AF$120:AK$452,4),H555)</f>
        <v>45097</v>
      </c>
      <c r="I556" s="81">
        <f t="shared" si="261"/>
        <v>45097</v>
      </c>
      <c r="J556" s="55">
        <f t="shared" ref="J556:J619" si="278">IF(A555=I555,VLOOKUP(A555,$AF$120:$AJ$300,5),J555)</f>
        <v>31</v>
      </c>
      <c r="K556" s="55">
        <f t="shared" si="262"/>
        <v>28</v>
      </c>
      <c r="L556" s="79">
        <f t="shared" si="263"/>
        <v>1.00550819</v>
      </c>
      <c r="M556" s="82">
        <v>1</v>
      </c>
      <c r="N556" s="82">
        <f t="shared" si="264"/>
        <v>1</v>
      </c>
      <c r="O556" s="79">
        <f t="shared" si="265"/>
        <v>1.00550819</v>
      </c>
      <c r="P556" s="79">
        <f t="shared" si="266"/>
        <v>993.19801528999994</v>
      </c>
      <c r="Q556" s="83">
        <f t="shared" si="269"/>
        <v>0</v>
      </c>
      <c r="R556" s="85">
        <f t="shared" si="270"/>
        <v>0</v>
      </c>
      <c r="S556" s="79">
        <f t="shared" si="267"/>
        <v>0</v>
      </c>
      <c r="T556" s="85">
        <f t="shared" si="275"/>
        <v>9.5000000000000001E-2</v>
      </c>
      <c r="U556" s="82">
        <f t="shared" si="271"/>
        <v>1.006854358</v>
      </c>
      <c r="V556" s="79">
        <f t="shared" si="272"/>
        <v>6.8077347599999998</v>
      </c>
      <c r="W556" s="79">
        <f t="shared" si="273"/>
        <v>0</v>
      </c>
      <c r="X556" s="157" t="str">
        <f t="shared" si="276"/>
        <v>A+J=</v>
      </c>
      <c r="Y556" s="81">
        <f t="shared" si="277"/>
        <v>45097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78">
        <f t="shared" si="274"/>
        <v>45095</v>
      </c>
      <c r="B557" s="79">
        <f t="shared" si="268"/>
        <v>1000.44599233</v>
      </c>
      <c r="C557" s="79">
        <f t="shared" ref="C557:C620" si="279">IF(Q556&gt;0,(P556-S556),C556)</f>
        <v>987.75726063000002</v>
      </c>
      <c r="D557" s="77">
        <f t="shared" ref="D557:D620" si="280">IF(E557=E556,D556,E556)</f>
        <v>6609.67</v>
      </c>
      <c r="E557" s="54">
        <f>IF(K557=1,VLOOKUP(A556,[1]Plan1!$JH$192:$JI$400,2),E556)</f>
        <v>6649.99</v>
      </c>
      <c r="F557" s="56">
        <f t="shared" ref="F557:F620" si="281">IF(D557=D556,F556,EDATE(A557,-1))</f>
        <v>45037</v>
      </c>
      <c r="G557" s="80">
        <f t="shared" ref="G557:G620" si="282">(E557/D557)-1</f>
        <v>6.1001532602988906E-3</v>
      </c>
      <c r="H557" s="81">
        <f>IF(DAY(A557)=H$11,VLOOKUP(A557,AF$120:AK$452,4),H556)</f>
        <v>45097</v>
      </c>
      <c r="I557" s="81">
        <f t="shared" ref="I557:I620" si="283">IF(A557&gt;I556,H557,I556)</f>
        <v>45097</v>
      </c>
      <c r="J557" s="55">
        <f t="shared" si="278"/>
        <v>31</v>
      </c>
      <c r="K557" s="55">
        <f t="shared" ref="K557:K620" si="284">IF(A556=I556,1,K556+1)</f>
        <v>29</v>
      </c>
      <c r="L557" s="79">
        <f t="shared" ref="L557:L620" si="285">TRUNC((E557/D557)^TRUNC((K557/J557),9),8)</f>
        <v>1.0057054700000001</v>
      </c>
      <c r="M557" s="82">
        <v>1</v>
      </c>
      <c r="N557" s="82">
        <f t="shared" ref="N557:N620" si="286">IF(I557&gt;I556,N556*M557,N556)</f>
        <v>1</v>
      </c>
      <c r="O557" s="79">
        <f t="shared" ref="O557:O620" si="287">TRUNC(TRUNC((L557*N557),15),8)</f>
        <v>1.0057054700000001</v>
      </c>
      <c r="P557" s="79">
        <f t="shared" ref="P557:P620" si="288">TRUNC(C557*O557,8)</f>
        <v>993.39288004000002</v>
      </c>
      <c r="Q557" s="83">
        <f t="shared" si="269"/>
        <v>0</v>
      </c>
      <c r="R557" s="85">
        <f t="shared" si="270"/>
        <v>0</v>
      </c>
      <c r="S557" s="79">
        <f t="shared" ref="S557:S619" si="289">IF(R557&gt;0,TRUNC(R557*P557,8),0)</f>
        <v>0</v>
      </c>
      <c r="T557" s="85">
        <f t="shared" si="275"/>
        <v>9.5000000000000001E-2</v>
      </c>
      <c r="U557" s="82">
        <f t="shared" si="271"/>
        <v>1.007100023</v>
      </c>
      <c r="V557" s="79">
        <f t="shared" si="272"/>
        <v>7.0531122899999996</v>
      </c>
      <c r="W557" s="79">
        <f t="shared" si="273"/>
        <v>0</v>
      </c>
      <c r="X557" s="157" t="str">
        <f t="shared" si="276"/>
        <v>A+J=</v>
      </c>
      <c r="Y557" s="81">
        <f t="shared" si="277"/>
        <v>45097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78">
        <f t="shared" si="274"/>
        <v>45096</v>
      </c>
      <c r="B558" s="79">
        <f t="shared" si="268"/>
        <v>1000.88643078</v>
      </c>
      <c r="C558" s="79">
        <f t="shared" si="279"/>
        <v>987.75726063000002</v>
      </c>
      <c r="D558" s="77">
        <f t="shared" si="280"/>
        <v>6609.67</v>
      </c>
      <c r="E558" s="54">
        <f>IF(K558=1,VLOOKUP(A557,[1]Plan1!$JH$192:$JI$400,2),E557)</f>
        <v>6649.99</v>
      </c>
      <c r="F558" s="56">
        <f t="shared" si="281"/>
        <v>45037</v>
      </c>
      <c r="G558" s="80">
        <f t="shared" si="282"/>
        <v>6.1001532602988906E-3</v>
      </c>
      <c r="H558" s="81">
        <f>IF(DAY(A558)=H$11,VLOOKUP(A558,AF$120:AK$452,4),H557)</f>
        <v>45097</v>
      </c>
      <c r="I558" s="81">
        <f t="shared" si="283"/>
        <v>45097</v>
      </c>
      <c r="J558" s="55">
        <f t="shared" si="278"/>
        <v>31</v>
      </c>
      <c r="K558" s="55">
        <f t="shared" si="284"/>
        <v>30</v>
      </c>
      <c r="L558" s="79">
        <f t="shared" si="285"/>
        <v>1.0059027899999999</v>
      </c>
      <c r="M558" s="82">
        <v>1</v>
      </c>
      <c r="N558" s="82">
        <f t="shared" si="286"/>
        <v>1</v>
      </c>
      <c r="O558" s="79">
        <f t="shared" si="287"/>
        <v>1.0059027899999999</v>
      </c>
      <c r="P558" s="79">
        <f t="shared" si="288"/>
        <v>993.58778430999996</v>
      </c>
      <c r="Q558" s="83">
        <f t="shared" si="269"/>
        <v>0</v>
      </c>
      <c r="R558" s="85">
        <f t="shared" si="270"/>
        <v>0</v>
      </c>
      <c r="S558" s="79">
        <f t="shared" si="289"/>
        <v>0</v>
      </c>
      <c r="T558" s="85">
        <f t="shared" si="275"/>
        <v>9.5000000000000001E-2</v>
      </c>
      <c r="U558" s="82">
        <f t="shared" si="271"/>
        <v>1.007345749</v>
      </c>
      <c r="V558" s="79">
        <f t="shared" si="272"/>
        <v>7.2986464700000004</v>
      </c>
      <c r="W558" s="79">
        <f t="shared" si="273"/>
        <v>0</v>
      </c>
      <c r="X558" s="157" t="str">
        <f t="shared" si="276"/>
        <v>A+J=</v>
      </c>
      <c r="Y558" s="81">
        <f t="shared" si="277"/>
        <v>45097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78">
        <f t="shared" si="274"/>
        <v>45097</v>
      </c>
      <c r="B559" s="79">
        <f t="shared" si="268"/>
        <v>1001.32706344</v>
      </c>
      <c r="C559" s="79">
        <f t="shared" si="279"/>
        <v>987.75726063000002</v>
      </c>
      <c r="D559" s="77">
        <f t="shared" si="280"/>
        <v>6609.67</v>
      </c>
      <c r="E559" s="54">
        <f>IF(K559=1,VLOOKUP(A558,[1]Plan1!$JH$192:$JI$400,2),E558)</f>
        <v>6649.99</v>
      </c>
      <c r="F559" s="56">
        <f t="shared" si="281"/>
        <v>45037</v>
      </c>
      <c r="G559" s="80">
        <f t="shared" si="282"/>
        <v>6.1001532602988906E-3</v>
      </c>
      <c r="H559" s="81">
        <f>IF(DAY(A559)=H$11,VLOOKUP(A559,AF$120:AK$452,4),H558)</f>
        <v>45127</v>
      </c>
      <c r="I559" s="81">
        <f t="shared" si="283"/>
        <v>45097</v>
      </c>
      <c r="J559" s="55">
        <f t="shared" si="278"/>
        <v>31</v>
      </c>
      <c r="K559" s="55">
        <f t="shared" si="284"/>
        <v>31</v>
      </c>
      <c r="L559" s="79">
        <f t="shared" si="285"/>
        <v>1.00610015</v>
      </c>
      <c r="M559" s="82">
        <v>1</v>
      </c>
      <c r="N559" s="82">
        <f t="shared" si="286"/>
        <v>1</v>
      </c>
      <c r="O559" s="79">
        <f t="shared" si="287"/>
        <v>1.00610015</v>
      </c>
      <c r="P559" s="79">
        <f t="shared" si="288"/>
        <v>993.78272807999997</v>
      </c>
      <c r="Q559" s="83">
        <f t="shared" si="269"/>
        <v>18</v>
      </c>
      <c r="R559" s="85">
        <f t="shared" si="270"/>
        <v>5.6499999999999996E-3</v>
      </c>
      <c r="S559" s="79">
        <f t="shared" si="289"/>
        <v>5.6148724100000003</v>
      </c>
      <c r="T559" s="85">
        <f t="shared" si="275"/>
        <v>9.5000000000000001E-2</v>
      </c>
      <c r="U559" s="82">
        <f t="shared" si="271"/>
        <v>1.0075915339999999</v>
      </c>
      <c r="V559" s="79">
        <f t="shared" si="272"/>
        <v>7.5443353599999998</v>
      </c>
      <c r="W559" s="79">
        <f t="shared" si="273"/>
        <v>13.15920777</v>
      </c>
      <c r="X559" s="157" t="str">
        <f t="shared" si="276"/>
        <v>A+J=</v>
      </c>
      <c r="Y559" s="81">
        <f t="shared" si="277"/>
        <v>45097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78">
        <f t="shared" si="274"/>
        <v>45098</v>
      </c>
      <c r="B560" s="79">
        <f t="shared" si="268"/>
        <v>988.49266276999992</v>
      </c>
      <c r="C560" s="79">
        <f t="shared" si="279"/>
        <v>988.16785566999999</v>
      </c>
      <c r="D560" s="77">
        <f t="shared" si="280"/>
        <v>6649.99</v>
      </c>
      <c r="E560" s="54">
        <f>IF(K560=1,VLOOKUP(A559,[1]Plan1!$JH$192:$JI$400,2),E559)</f>
        <v>6665.28</v>
      </c>
      <c r="F560" s="56">
        <f t="shared" si="281"/>
        <v>45067</v>
      </c>
      <c r="G560" s="80">
        <f t="shared" si="282"/>
        <v>2.2992515778219591E-3</v>
      </c>
      <c r="H560" s="81">
        <f>IF(DAY(A560)=H$11,VLOOKUP(A560,AF$120:AK$452,4),H559)</f>
        <v>45127</v>
      </c>
      <c r="I560" s="81">
        <f t="shared" si="283"/>
        <v>45127</v>
      </c>
      <c r="J560" s="55">
        <f t="shared" si="278"/>
        <v>30</v>
      </c>
      <c r="K560" s="55">
        <f t="shared" si="284"/>
        <v>1</v>
      </c>
      <c r="L560" s="79">
        <f t="shared" si="285"/>
        <v>1.00007655</v>
      </c>
      <c r="M560" s="82">
        <v>1</v>
      </c>
      <c r="N560" s="82">
        <f t="shared" si="286"/>
        <v>1</v>
      </c>
      <c r="O560" s="79">
        <f t="shared" si="287"/>
        <v>1.00007655</v>
      </c>
      <c r="P560" s="79">
        <f t="shared" si="288"/>
        <v>988.24349990999997</v>
      </c>
      <c r="Q560" s="83">
        <f t="shared" si="269"/>
        <v>0</v>
      </c>
      <c r="R560" s="85">
        <f t="shared" si="270"/>
        <v>0</v>
      </c>
      <c r="S560" s="79">
        <f t="shared" si="289"/>
        <v>0</v>
      </c>
      <c r="T560" s="85">
        <f t="shared" si="275"/>
        <v>9.5000000000000001E-2</v>
      </c>
      <c r="U560" s="82">
        <f t="shared" si="271"/>
        <v>1.000252127</v>
      </c>
      <c r="V560" s="79">
        <f t="shared" si="272"/>
        <v>0.24916286000000001</v>
      </c>
      <c r="W560" s="79">
        <f t="shared" si="273"/>
        <v>0</v>
      </c>
      <c r="X560" s="157" t="str">
        <f t="shared" si="276"/>
        <v>A+J=</v>
      </c>
      <c r="Y560" s="81">
        <f t="shared" si="277"/>
        <v>45127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78">
        <f t="shared" si="274"/>
        <v>45099</v>
      </c>
      <c r="B561" s="79">
        <f t="shared" si="268"/>
        <v>988.81758117999993</v>
      </c>
      <c r="C561" s="79">
        <f t="shared" si="279"/>
        <v>988.16785566999999</v>
      </c>
      <c r="D561" s="77">
        <f t="shared" si="280"/>
        <v>6649.99</v>
      </c>
      <c r="E561" s="54">
        <f>IF(K561=1,VLOOKUP(A560,[1]Plan1!$JH$192:$JI$400,2),E560)</f>
        <v>6665.28</v>
      </c>
      <c r="F561" s="56">
        <f t="shared" si="281"/>
        <v>45067</v>
      </c>
      <c r="G561" s="80">
        <f t="shared" si="282"/>
        <v>2.2992515778219591E-3</v>
      </c>
      <c r="H561" s="81">
        <f>IF(DAY(A561)=H$11,VLOOKUP(A561,AF$120:AK$452,4),H560)</f>
        <v>45127</v>
      </c>
      <c r="I561" s="81">
        <f t="shared" si="283"/>
        <v>45127</v>
      </c>
      <c r="J561" s="55">
        <f t="shared" si="278"/>
        <v>30</v>
      </c>
      <c r="K561" s="55">
        <f t="shared" si="284"/>
        <v>2</v>
      </c>
      <c r="L561" s="79">
        <f t="shared" si="285"/>
        <v>1.0001531100000001</v>
      </c>
      <c r="M561" s="82">
        <v>1</v>
      </c>
      <c r="N561" s="82">
        <f t="shared" si="286"/>
        <v>1</v>
      </c>
      <c r="O561" s="79">
        <f t="shared" si="287"/>
        <v>1.0001531100000001</v>
      </c>
      <c r="P561" s="79">
        <f t="shared" si="288"/>
        <v>988.31915404999995</v>
      </c>
      <c r="Q561" s="83">
        <f t="shared" si="269"/>
        <v>0</v>
      </c>
      <c r="R561" s="85">
        <f t="shared" si="270"/>
        <v>0</v>
      </c>
      <c r="S561" s="79">
        <f t="shared" si="289"/>
        <v>0</v>
      </c>
      <c r="T561" s="85">
        <f t="shared" si="275"/>
        <v>9.5000000000000001E-2</v>
      </c>
      <c r="U561" s="82">
        <f t="shared" si="271"/>
        <v>1.0005043179999999</v>
      </c>
      <c r="V561" s="79">
        <f t="shared" si="272"/>
        <v>0.49842713</v>
      </c>
      <c r="W561" s="79">
        <f t="shared" si="273"/>
        <v>0</v>
      </c>
      <c r="X561" s="157" t="str">
        <f t="shared" si="276"/>
        <v>A+J=</v>
      </c>
      <c r="Y561" s="81">
        <f t="shared" si="277"/>
        <v>45127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78">
        <f t="shared" si="274"/>
        <v>45100</v>
      </c>
      <c r="B562" s="79">
        <f t="shared" si="268"/>
        <v>989.14260990000002</v>
      </c>
      <c r="C562" s="79">
        <f t="shared" si="279"/>
        <v>988.16785566999999</v>
      </c>
      <c r="D562" s="77">
        <f t="shared" si="280"/>
        <v>6649.99</v>
      </c>
      <c r="E562" s="54">
        <f>IF(K562=1,VLOOKUP(A561,[1]Plan1!$JH$192:$JI$400,2),E561)</f>
        <v>6665.28</v>
      </c>
      <c r="F562" s="56">
        <f t="shared" si="281"/>
        <v>45067</v>
      </c>
      <c r="G562" s="80">
        <f t="shared" si="282"/>
        <v>2.2992515778219591E-3</v>
      </c>
      <c r="H562" s="81">
        <f>IF(DAY(A562)=H$11,VLOOKUP(A562,AF$120:AK$452,4),H561)</f>
        <v>45127</v>
      </c>
      <c r="I562" s="81">
        <f t="shared" si="283"/>
        <v>45127</v>
      </c>
      <c r="J562" s="55">
        <f t="shared" si="278"/>
        <v>30</v>
      </c>
      <c r="K562" s="55">
        <f t="shared" si="284"/>
        <v>3</v>
      </c>
      <c r="L562" s="79">
        <f t="shared" si="285"/>
        <v>1.0002296799999999</v>
      </c>
      <c r="M562" s="82">
        <v>1</v>
      </c>
      <c r="N562" s="82">
        <f t="shared" si="286"/>
        <v>1</v>
      </c>
      <c r="O562" s="79">
        <f t="shared" si="287"/>
        <v>1.0002296799999999</v>
      </c>
      <c r="P562" s="79">
        <f t="shared" si="288"/>
        <v>988.39481806000003</v>
      </c>
      <c r="Q562" s="83">
        <f t="shared" si="269"/>
        <v>0</v>
      </c>
      <c r="R562" s="85">
        <f t="shared" si="270"/>
        <v>0</v>
      </c>
      <c r="S562" s="79">
        <f t="shared" si="289"/>
        <v>0</v>
      </c>
      <c r="T562" s="85">
        <f t="shared" si="275"/>
        <v>9.5000000000000001E-2</v>
      </c>
      <c r="U562" s="82">
        <f t="shared" si="271"/>
        <v>1.000756572</v>
      </c>
      <c r="V562" s="79">
        <f t="shared" si="272"/>
        <v>0.74779183999999999</v>
      </c>
      <c r="W562" s="79">
        <f t="shared" si="273"/>
        <v>0</v>
      </c>
      <c r="X562" s="157" t="str">
        <f t="shared" si="276"/>
        <v>A+J=</v>
      </c>
      <c r="Y562" s="81">
        <f t="shared" si="277"/>
        <v>45127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78">
        <f t="shared" si="274"/>
        <v>45101</v>
      </c>
      <c r="B563" s="79">
        <f t="shared" si="268"/>
        <v>989.46774993999998</v>
      </c>
      <c r="C563" s="79">
        <f t="shared" si="279"/>
        <v>988.16785566999999</v>
      </c>
      <c r="D563" s="77">
        <f t="shared" si="280"/>
        <v>6649.99</v>
      </c>
      <c r="E563" s="54">
        <f>IF(K563=1,VLOOKUP(A562,[1]Plan1!$JH$192:$JI$400,2),E562)</f>
        <v>6665.28</v>
      </c>
      <c r="F563" s="56">
        <f t="shared" si="281"/>
        <v>45067</v>
      </c>
      <c r="G563" s="80">
        <f t="shared" si="282"/>
        <v>2.2992515778219591E-3</v>
      </c>
      <c r="H563" s="81">
        <f>IF(DAY(A563)=H$11,VLOOKUP(A563,AF$120:AK$452,4),H562)</f>
        <v>45127</v>
      </c>
      <c r="I563" s="81">
        <f t="shared" si="283"/>
        <v>45127</v>
      </c>
      <c r="J563" s="55">
        <f t="shared" si="278"/>
        <v>30</v>
      </c>
      <c r="K563" s="55">
        <f t="shared" si="284"/>
        <v>4</v>
      </c>
      <c r="L563" s="79">
        <f t="shared" si="285"/>
        <v>1.0003062599999999</v>
      </c>
      <c r="M563" s="82">
        <v>1</v>
      </c>
      <c r="N563" s="82">
        <f t="shared" si="286"/>
        <v>1</v>
      </c>
      <c r="O563" s="79">
        <f t="shared" si="287"/>
        <v>1.0003062599999999</v>
      </c>
      <c r="P563" s="79">
        <f t="shared" si="288"/>
        <v>988.47049195</v>
      </c>
      <c r="Q563" s="83">
        <f t="shared" si="269"/>
        <v>0</v>
      </c>
      <c r="R563" s="85">
        <f t="shared" si="270"/>
        <v>0</v>
      </c>
      <c r="S563" s="79">
        <f t="shared" si="289"/>
        <v>0</v>
      </c>
      <c r="T563" s="85">
        <f t="shared" si="275"/>
        <v>9.5000000000000001E-2</v>
      </c>
      <c r="U563" s="82">
        <f t="shared" si="271"/>
        <v>1.00100889</v>
      </c>
      <c r="V563" s="79">
        <f t="shared" si="272"/>
        <v>0.99725799000000004</v>
      </c>
      <c r="W563" s="79">
        <f t="shared" si="273"/>
        <v>0</v>
      </c>
      <c r="X563" s="157" t="str">
        <f t="shared" si="276"/>
        <v>A+J=</v>
      </c>
      <c r="Y563" s="81">
        <f t="shared" si="277"/>
        <v>45127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78">
        <f t="shared" si="274"/>
        <v>45102</v>
      </c>
      <c r="B564" s="79">
        <f t="shared" si="268"/>
        <v>989.79299143999992</v>
      </c>
      <c r="C564" s="79">
        <f t="shared" si="279"/>
        <v>988.16785566999999</v>
      </c>
      <c r="D564" s="77">
        <f t="shared" si="280"/>
        <v>6649.99</v>
      </c>
      <c r="E564" s="54">
        <f>IF(K564=1,VLOOKUP(A563,[1]Plan1!$JH$192:$JI$400,2),E563)</f>
        <v>6665.28</v>
      </c>
      <c r="F564" s="56">
        <f t="shared" si="281"/>
        <v>45067</v>
      </c>
      <c r="G564" s="80">
        <f t="shared" si="282"/>
        <v>2.2992515778219591E-3</v>
      </c>
      <c r="H564" s="81">
        <f>IF(DAY(A564)=H$11,VLOOKUP(A564,AF$120:AK$452,4),H563)</f>
        <v>45127</v>
      </c>
      <c r="I564" s="81">
        <f t="shared" si="283"/>
        <v>45127</v>
      </c>
      <c r="J564" s="55">
        <f t="shared" si="278"/>
        <v>30</v>
      </c>
      <c r="K564" s="55">
        <f t="shared" si="284"/>
        <v>5</v>
      </c>
      <c r="L564" s="79">
        <f t="shared" si="285"/>
        <v>1.0003828400000001</v>
      </c>
      <c r="M564" s="82">
        <v>1</v>
      </c>
      <c r="N564" s="82">
        <f t="shared" si="286"/>
        <v>1</v>
      </c>
      <c r="O564" s="79">
        <f t="shared" si="287"/>
        <v>1.0003828400000001</v>
      </c>
      <c r="P564" s="79">
        <f t="shared" si="288"/>
        <v>988.54616584999997</v>
      </c>
      <c r="Q564" s="83">
        <f t="shared" si="269"/>
        <v>0</v>
      </c>
      <c r="R564" s="85">
        <f t="shared" si="270"/>
        <v>0</v>
      </c>
      <c r="S564" s="79">
        <f t="shared" si="289"/>
        <v>0</v>
      </c>
      <c r="T564" s="85">
        <f t="shared" si="275"/>
        <v>9.5000000000000001E-2</v>
      </c>
      <c r="U564" s="82">
        <f t="shared" si="271"/>
        <v>1.001261272</v>
      </c>
      <c r="V564" s="79">
        <f t="shared" si="272"/>
        <v>1.24682559</v>
      </c>
      <c r="W564" s="79">
        <f t="shared" si="273"/>
        <v>0</v>
      </c>
      <c r="X564" s="157" t="str">
        <f t="shared" si="276"/>
        <v>A+J=</v>
      </c>
      <c r="Y564" s="81">
        <f t="shared" si="277"/>
        <v>45127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78">
        <f t="shared" si="274"/>
        <v>45103</v>
      </c>
      <c r="B565" s="79">
        <f t="shared" si="268"/>
        <v>990.11833342</v>
      </c>
      <c r="C565" s="79">
        <f t="shared" si="279"/>
        <v>988.16785566999999</v>
      </c>
      <c r="D565" s="77">
        <f t="shared" si="280"/>
        <v>6649.99</v>
      </c>
      <c r="E565" s="54">
        <f>IF(K565=1,VLOOKUP(A564,[1]Plan1!$JH$192:$JI$400,2),E564)</f>
        <v>6665.28</v>
      </c>
      <c r="F565" s="56">
        <f t="shared" si="281"/>
        <v>45067</v>
      </c>
      <c r="G565" s="80">
        <f t="shared" si="282"/>
        <v>2.2992515778219591E-3</v>
      </c>
      <c r="H565" s="81">
        <f>IF(DAY(A565)=H$11,VLOOKUP(A565,AF$120:AK$452,4),H564)</f>
        <v>45127</v>
      </c>
      <c r="I565" s="81">
        <f t="shared" si="283"/>
        <v>45127</v>
      </c>
      <c r="J565" s="55">
        <f t="shared" si="278"/>
        <v>30</v>
      </c>
      <c r="K565" s="55">
        <f t="shared" si="284"/>
        <v>6</v>
      </c>
      <c r="L565" s="79">
        <f t="shared" si="285"/>
        <v>1.0004594200000001</v>
      </c>
      <c r="M565" s="82">
        <v>1</v>
      </c>
      <c r="N565" s="82">
        <f t="shared" si="286"/>
        <v>1</v>
      </c>
      <c r="O565" s="79">
        <f t="shared" si="287"/>
        <v>1.0004594200000001</v>
      </c>
      <c r="P565" s="79">
        <f t="shared" si="288"/>
        <v>988.62183974000004</v>
      </c>
      <c r="Q565" s="83">
        <f t="shared" si="269"/>
        <v>0</v>
      </c>
      <c r="R565" s="85">
        <f t="shared" si="270"/>
        <v>0</v>
      </c>
      <c r="S565" s="79">
        <f t="shared" si="289"/>
        <v>0</v>
      </c>
      <c r="T565" s="85">
        <f t="shared" si="275"/>
        <v>9.5000000000000001E-2</v>
      </c>
      <c r="U565" s="82">
        <f t="shared" si="271"/>
        <v>1.0015137169999999</v>
      </c>
      <c r="V565" s="79">
        <f t="shared" si="272"/>
        <v>1.4964936799999999</v>
      </c>
      <c r="W565" s="79">
        <f t="shared" si="273"/>
        <v>0</v>
      </c>
      <c r="X565" s="157" t="str">
        <f t="shared" si="276"/>
        <v>A+J=</v>
      </c>
      <c r="Y565" s="81">
        <f t="shared" si="277"/>
        <v>45127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78">
        <f t="shared" si="274"/>
        <v>45104</v>
      </c>
      <c r="B566" s="79">
        <f t="shared" si="268"/>
        <v>990.44378678999999</v>
      </c>
      <c r="C566" s="79">
        <f t="shared" si="279"/>
        <v>988.16785566999999</v>
      </c>
      <c r="D566" s="77">
        <f t="shared" si="280"/>
        <v>6649.99</v>
      </c>
      <c r="E566" s="54">
        <f>IF(K566=1,VLOOKUP(A565,[1]Plan1!$JH$192:$JI$400,2),E565)</f>
        <v>6665.28</v>
      </c>
      <c r="F566" s="56">
        <f t="shared" si="281"/>
        <v>45067</v>
      </c>
      <c r="G566" s="80">
        <f t="shared" si="282"/>
        <v>2.2992515778219591E-3</v>
      </c>
      <c r="H566" s="81">
        <f>IF(DAY(A566)=H$11,VLOOKUP(A566,AF$120:AK$452,4),H565)</f>
        <v>45127</v>
      </c>
      <c r="I566" s="81">
        <f t="shared" si="283"/>
        <v>45127</v>
      </c>
      <c r="J566" s="55">
        <f t="shared" si="278"/>
        <v>30</v>
      </c>
      <c r="K566" s="55">
        <f t="shared" si="284"/>
        <v>7</v>
      </c>
      <c r="L566" s="79">
        <f t="shared" si="285"/>
        <v>1.00053601</v>
      </c>
      <c r="M566" s="82">
        <v>1</v>
      </c>
      <c r="N566" s="82">
        <f t="shared" si="286"/>
        <v>1</v>
      </c>
      <c r="O566" s="79">
        <f t="shared" si="287"/>
        <v>1.00053601</v>
      </c>
      <c r="P566" s="79">
        <f t="shared" si="288"/>
        <v>988.69752352</v>
      </c>
      <c r="Q566" s="83">
        <f t="shared" si="269"/>
        <v>0</v>
      </c>
      <c r="R566" s="85">
        <f t="shared" si="270"/>
        <v>0</v>
      </c>
      <c r="S566" s="79">
        <f t="shared" si="289"/>
        <v>0</v>
      </c>
      <c r="T566" s="85">
        <f t="shared" si="275"/>
        <v>9.5000000000000001E-2</v>
      </c>
      <c r="U566" s="82">
        <f t="shared" si="271"/>
        <v>1.001766226</v>
      </c>
      <c r="V566" s="79">
        <f t="shared" si="272"/>
        <v>1.74626327</v>
      </c>
      <c r="W566" s="79">
        <f t="shared" si="273"/>
        <v>0</v>
      </c>
      <c r="X566" s="157" t="str">
        <f t="shared" si="276"/>
        <v>A+J=</v>
      </c>
      <c r="Y566" s="81">
        <f t="shared" si="277"/>
        <v>45127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78">
        <f t="shared" si="274"/>
        <v>45105</v>
      </c>
      <c r="B567" s="79">
        <f t="shared" si="268"/>
        <v>990.7693515599999</v>
      </c>
      <c r="C567" s="79">
        <f t="shared" si="279"/>
        <v>988.16785566999999</v>
      </c>
      <c r="D567" s="77">
        <f t="shared" si="280"/>
        <v>6649.99</v>
      </c>
      <c r="E567" s="54">
        <f>IF(K567=1,VLOOKUP(A566,[1]Plan1!$JH$192:$JI$400,2),E566)</f>
        <v>6665.28</v>
      </c>
      <c r="F567" s="56">
        <f t="shared" si="281"/>
        <v>45067</v>
      </c>
      <c r="G567" s="80">
        <f t="shared" si="282"/>
        <v>2.2992515778219591E-3</v>
      </c>
      <c r="H567" s="81">
        <f>IF(DAY(A567)=H$11,VLOOKUP(A567,AF$120:AK$452,4),H566)</f>
        <v>45127</v>
      </c>
      <c r="I567" s="81">
        <f t="shared" si="283"/>
        <v>45127</v>
      </c>
      <c r="J567" s="55">
        <f t="shared" si="278"/>
        <v>30</v>
      </c>
      <c r="K567" s="55">
        <f t="shared" si="284"/>
        <v>8</v>
      </c>
      <c r="L567" s="79">
        <f t="shared" si="285"/>
        <v>1.0006126099999999</v>
      </c>
      <c r="M567" s="82">
        <v>1</v>
      </c>
      <c r="N567" s="82">
        <f t="shared" si="286"/>
        <v>1</v>
      </c>
      <c r="O567" s="79">
        <f t="shared" si="287"/>
        <v>1.0006126099999999</v>
      </c>
      <c r="P567" s="79">
        <f t="shared" si="288"/>
        <v>988.77321717999996</v>
      </c>
      <c r="Q567" s="83">
        <f t="shared" si="269"/>
        <v>0</v>
      </c>
      <c r="R567" s="85">
        <f t="shared" si="270"/>
        <v>0</v>
      </c>
      <c r="S567" s="79">
        <f t="shared" si="289"/>
        <v>0</v>
      </c>
      <c r="T567" s="85">
        <f t="shared" si="275"/>
        <v>9.5000000000000001E-2</v>
      </c>
      <c r="U567" s="82">
        <f t="shared" si="271"/>
        <v>1.002018799</v>
      </c>
      <c r="V567" s="79">
        <f t="shared" si="272"/>
        <v>1.99613438</v>
      </c>
      <c r="W567" s="79">
        <f t="shared" si="273"/>
        <v>0</v>
      </c>
      <c r="X567" s="157" t="str">
        <f t="shared" si="276"/>
        <v>A+J=</v>
      </c>
      <c r="Y567" s="81">
        <f t="shared" si="277"/>
        <v>45127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78">
        <f t="shared" si="274"/>
        <v>45106</v>
      </c>
      <c r="B568" s="79">
        <f t="shared" si="268"/>
        <v>991.09502674999999</v>
      </c>
      <c r="C568" s="79">
        <f t="shared" si="279"/>
        <v>988.16785566999999</v>
      </c>
      <c r="D568" s="77">
        <f t="shared" si="280"/>
        <v>6649.99</v>
      </c>
      <c r="E568" s="54">
        <f>IF(K568=1,VLOOKUP(A567,[1]Plan1!$JH$192:$JI$400,2),E567)</f>
        <v>6665.28</v>
      </c>
      <c r="F568" s="56">
        <f t="shared" si="281"/>
        <v>45067</v>
      </c>
      <c r="G568" s="80">
        <f t="shared" si="282"/>
        <v>2.2992515778219591E-3</v>
      </c>
      <c r="H568" s="81">
        <f>IF(DAY(A568)=H$11,VLOOKUP(A568,AF$120:AK$452,4),H567)</f>
        <v>45127</v>
      </c>
      <c r="I568" s="81">
        <f t="shared" si="283"/>
        <v>45127</v>
      </c>
      <c r="J568" s="55">
        <f t="shared" si="278"/>
        <v>30</v>
      </c>
      <c r="K568" s="55">
        <f t="shared" si="284"/>
        <v>9</v>
      </c>
      <c r="L568" s="79">
        <f t="shared" si="285"/>
        <v>1.0006892199999999</v>
      </c>
      <c r="M568" s="82">
        <v>1</v>
      </c>
      <c r="N568" s="82">
        <f t="shared" si="286"/>
        <v>1</v>
      </c>
      <c r="O568" s="79">
        <f t="shared" si="287"/>
        <v>1.0006892199999999</v>
      </c>
      <c r="P568" s="79">
        <f t="shared" si="288"/>
        <v>988.84892071000002</v>
      </c>
      <c r="Q568" s="83">
        <f t="shared" si="269"/>
        <v>0</v>
      </c>
      <c r="R568" s="85">
        <f t="shared" si="270"/>
        <v>0</v>
      </c>
      <c r="S568" s="79">
        <f t="shared" si="289"/>
        <v>0</v>
      </c>
      <c r="T568" s="85">
        <f t="shared" si="275"/>
        <v>9.5000000000000001E-2</v>
      </c>
      <c r="U568" s="82">
        <f t="shared" si="271"/>
        <v>1.0022714349999999</v>
      </c>
      <c r="V568" s="79">
        <f t="shared" si="272"/>
        <v>2.2461060399999999</v>
      </c>
      <c r="W568" s="79">
        <f t="shared" si="273"/>
        <v>0</v>
      </c>
      <c r="X568" s="157" t="str">
        <f t="shared" si="276"/>
        <v>A+J=</v>
      </c>
      <c r="Y568" s="81">
        <f t="shared" si="277"/>
        <v>45127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78">
        <f t="shared" si="274"/>
        <v>45107</v>
      </c>
      <c r="B569" s="79">
        <f t="shared" si="268"/>
        <v>991.42080349999992</v>
      </c>
      <c r="C569" s="79">
        <f t="shared" si="279"/>
        <v>988.16785566999999</v>
      </c>
      <c r="D569" s="77">
        <f t="shared" si="280"/>
        <v>6649.99</v>
      </c>
      <c r="E569" s="54">
        <f>IF(K569=1,VLOOKUP(A568,[1]Plan1!$JH$192:$JI$400,2),E568)</f>
        <v>6665.28</v>
      </c>
      <c r="F569" s="56">
        <f t="shared" si="281"/>
        <v>45067</v>
      </c>
      <c r="G569" s="80">
        <f t="shared" si="282"/>
        <v>2.2992515778219591E-3</v>
      </c>
      <c r="H569" s="81">
        <f>IF(DAY(A569)=H$11,VLOOKUP(A569,AF$120:AK$452,4),H568)</f>
        <v>45127</v>
      </c>
      <c r="I569" s="81">
        <f t="shared" si="283"/>
        <v>45127</v>
      </c>
      <c r="J569" s="55">
        <f t="shared" si="278"/>
        <v>30</v>
      </c>
      <c r="K569" s="55">
        <f t="shared" si="284"/>
        <v>10</v>
      </c>
      <c r="L569" s="79">
        <f t="shared" si="285"/>
        <v>1.00076583</v>
      </c>
      <c r="M569" s="82">
        <v>1</v>
      </c>
      <c r="N569" s="82">
        <f t="shared" si="286"/>
        <v>1</v>
      </c>
      <c r="O569" s="79">
        <f t="shared" si="287"/>
        <v>1.00076583</v>
      </c>
      <c r="P569" s="79">
        <f t="shared" si="288"/>
        <v>988.92462424999997</v>
      </c>
      <c r="Q569" s="83">
        <f t="shared" si="269"/>
        <v>0</v>
      </c>
      <c r="R569" s="85">
        <f t="shared" si="270"/>
        <v>0</v>
      </c>
      <c r="S569" s="79">
        <f t="shared" si="289"/>
        <v>0</v>
      </c>
      <c r="T569" s="85">
        <f t="shared" si="275"/>
        <v>9.5000000000000001E-2</v>
      </c>
      <c r="U569" s="82">
        <f t="shared" si="271"/>
        <v>1.002524135</v>
      </c>
      <c r="V569" s="79">
        <f t="shared" si="272"/>
        <v>2.49617925</v>
      </c>
      <c r="W569" s="79">
        <f t="shared" si="273"/>
        <v>0</v>
      </c>
      <c r="X569" s="157" t="str">
        <f t="shared" si="276"/>
        <v>A+J=</v>
      </c>
      <c r="Y569" s="81">
        <f t="shared" si="277"/>
        <v>45127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78">
        <f t="shared" si="274"/>
        <v>45108</v>
      </c>
      <c r="B570" s="79">
        <f t="shared" si="268"/>
        <v>991.74668082000005</v>
      </c>
      <c r="C570" s="79">
        <f t="shared" si="279"/>
        <v>988.16785566999999</v>
      </c>
      <c r="D570" s="77">
        <f t="shared" si="280"/>
        <v>6649.99</v>
      </c>
      <c r="E570" s="54">
        <f>IF(K570=1,VLOOKUP(A569,[1]Plan1!$JH$192:$JI$400,2),E569)</f>
        <v>6665.28</v>
      </c>
      <c r="F570" s="56">
        <f t="shared" si="281"/>
        <v>45067</v>
      </c>
      <c r="G570" s="80">
        <f t="shared" si="282"/>
        <v>2.2992515778219591E-3</v>
      </c>
      <c r="H570" s="81">
        <f>IF(DAY(A570)=H$11,VLOOKUP(A570,AF$120:AK$452,4),H569)</f>
        <v>45127</v>
      </c>
      <c r="I570" s="81">
        <f t="shared" si="283"/>
        <v>45127</v>
      </c>
      <c r="J570" s="55">
        <f t="shared" si="278"/>
        <v>30</v>
      </c>
      <c r="K570" s="55">
        <f t="shared" si="284"/>
        <v>11</v>
      </c>
      <c r="L570" s="79">
        <f t="shared" si="285"/>
        <v>1.00084244</v>
      </c>
      <c r="M570" s="82">
        <v>1</v>
      </c>
      <c r="N570" s="82">
        <f t="shared" si="286"/>
        <v>1</v>
      </c>
      <c r="O570" s="79">
        <f t="shared" si="287"/>
        <v>1.00084244</v>
      </c>
      <c r="P570" s="79">
        <f t="shared" si="288"/>
        <v>989.00032779000003</v>
      </c>
      <c r="Q570" s="83">
        <f t="shared" si="269"/>
        <v>0</v>
      </c>
      <c r="R570" s="85">
        <f t="shared" si="270"/>
        <v>0</v>
      </c>
      <c r="S570" s="79">
        <f t="shared" si="289"/>
        <v>0</v>
      </c>
      <c r="T570" s="85">
        <f t="shared" si="275"/>
        <v>9.5000000000000001E-2</v>
      </c>
      <c r="U570" s="82">
        <f t="shared" si="271"/>
        <v>1.002776898</v>
      </c>
      <c r="V570" s="79">
        <f t="shared" si="272"/>
        <v>2.7463530299999999</v>
      </c>
      <c r="W570" s="79">
        <f t="shared" si="273"/>
        <v>0</v>
      </c>
      <c r="X570" s="157" t="str">
        <f t="shared" si="276"/>
        <v>A+J=</v>
      </c>
      <c r="Y570" s="81">
        <f t="shared" si="277"/>
        <v>45127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78">
        <f t="shared" si="274"/>
        <v>45109</v>
      </c>
      <c r="B571" s="79">
        <f t="shared" si="268"/>
        <v>992.07267059999992</v>
      </c>
      <c r="C571" s="79">
        <f t="shared" si="279"/>
        <v>988.16785566999999</v>
      </c>
      <c r="D571" s="77">
        <f t="shared" si="280"/>
        <v>6649.99</v>
      </c>
      <c r="E571" s="54">
        <f>IF(K571=1,VLOOKUP(A570,[1]Plan1!$JH$192:$JI$400,2),E570)</f>
        <v>6665.28</v>
      </c>
      <c r="F571" s="56">
        <f t="shared" si="281"/>
        <v>45067</v>
      </c>
      <c r="G571" s="80">
        <f t="shared" si="282"/>
        <v>2.2992515778219591E-3</v>
      </c>
      <c r="H571" s="81">
        <f>IF(DAY(A571)=H$11,VLOOKUP(A571,AF$120:AK$452,4),H570)</f>
        <v>45127</v>
      </c>
      <c r="I571" s="81">
        <f t="shared" si="283"/>
        <v>45127</v>
      </c>
      <c r="J571" s="55">
        <f t="shared" si="278"/>
        <v>30</v>
      </c>
      <c r="K571" s="55">
        <f t="shared" si="284"/>
        <v>12</v>
      </c>
      <c r="L571" s="79">
        <f t="shared" si="285"/>
        <v>1.00091906</v>
      </c>
      <c r="M571" s="82">
        <v>1</v>
      </c>
      <c r="N571" s="82">
        <f t="shared" si="286"/>
        <v>1</v>
      </c>
      <c r="O571" s="79">
        <f t="shared" si="287"/>
        <v>1.00091906</v>
      </c>
      <c r="P571" s="79">
        <f t="shared" si="288"/>
        <v>989.07604120999997</v>
      </c>
      <c r="Q571" s="83">
        <f t="shared" si="269"/>
        <v>0</v>
      </c>
      <c r="R571" s="85">
        <f t="shared" si="270"/>
        <v>0</v>
      </c>
      <c r="S571" s="79">
        <f t="shared" si="289"/>
        <v>0</v>
      </c>
      <c r="T571" s="85">
        <f t="shared" si="275"/>
        <v>9.5000000000000001E-2</v>
      </c>
      <c r="U571" s="82">
        <f t="shared" si="271"/>
        <v>1.0030297260000001</v>
      </c>
      <c r="V571" s="79">
        <f t="shared" si="272"/>
        <v>2.9966293899999998</v>
      </c>
      <c r="W571" s="79">
        <f t="shared" si="273"/>
        <v>0</v>
      </c>
      <c r="X571" s="157" t="str">
        <f t="shared" si="276"/>
        <v>A+J=</v>
      </c>
      <c r="Y571" s="81">
        <f t="shared" si="277"/>
        <v>45127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78">
        <f t="shared" si="274"/>
        <v>45110</v>
      </c>
      <c r="B572" s="79">
        <f t="shared" si="268"/>
        <v>992.39877091000005</v>
      </c>
      <c r="C572" s="79">
        <f t="shared" si="279"/>
        <v>988.16785566999999</v>
      </c>
      <c r="D572" s="77">
        <f t="shared" si="280"/>
        <v>6649.99</v>
      </c>
      <c r="E572" s="54">
        <f>IF(K572=1,VLOOKUP(A571,[1]Plan1!$JH$192:$JI$400,2),E571)</f>
        <v>6665.28</v>
      </c>
      <c r="F572" s="56">
        <f t="shared" si="281"/>
        <v>45067</v>
      </c>
      <c r="G572" s="80">
        <f t="shared" si="282"/>
        <v>2.2992515778219591E-3</v>
      </c>
      <c r="H572" s="81">
        <f>IF(DAY(A572)=H$11,VLOOKUP(A572,AF$120:AK$452,4),H571)</f>
        <v>45127</v>
      </c>
      <c r="I572" s="81">
        <f t="shared" si="283"/>
        <v>45127</v>
      </c>
      <c r="J572" s="55">
        <f t="shared" si="278"/>
        <v>30</v>
      </c>
      <c r="K572" s="55">
        <f t="shared" si="284"/>
        <v>13</v>
      </c>
      <c r="L572" s="79">
        <f t="shared" si="285"/>
        <v>1.0009956900000001</v>
      </c>
      <c r="M572" s="82">
        <v>1</v>
      </c>
      <c r="N572" s="82">
        <f t="shared" si="286"/>
        <v>1</v>
      </c>
      <c r="O572" s="79">
        <f t="shared" si="287"/>
        <v>1.0009956900000001</v>
      </c>
      <c r="P572" s="79">
        <f t="shared" si="288"/>
        <v>989.15176452000003</v>
      </c>
      <c r="Q572" s="83">
        <f t="shared" si="269"/>
        <v>0</v>
      </c>
      <c r="R572" s="85">
        <f t="shared" si="270"/>
        <v>0</v>
      </c>
      <c r="S572" s="79">
        <f t="shared" si="289"/>
        <v>0</v>
      </c>
      <c r="T572" s="85">
        <f t="shared" si="275"/>
        <v>9.5000000000000001E-2</v>
      </c>
      <c r="U572" s="82">
        <f t="shared" si="271"/>
        <v>1.003282617</v>
      </c>
      <c r="V572" s="79">
        <f t="shared" si="272"/>
        <v>3.2470063900000001</v>
      </c>
      <c r="W572" s="79">
        <f t="shared" si="273"/>
        <v>0</v>
      </c>
      <c r="X572" s="157" t="str">
        <f t="shared" si="276"/>
        <v>A+J=</v>
      </c>
      <c r="Y572" s="81">
        <f t="shared" si="277"/>
        <v>45127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78">
        <f t="shared" si="274"/>
        <v>45111</v>
      </c>
      <c r="B573" s="79">
        <f t="shared" si="268"/>
        <v>992.72497281999995</v>
      </c>
      <c r="C573" s="79">
        <f t="shared" si="279"/>
        <v>988.16785566999999</v>
      </c>
      <c r="D573" s="77">
        <f t="shared" si="280"/>
        <v>6649.99</v>
      </c>
      <c r="E573" s="54">
        <f>IF(K573=1,VLOOKUP(A572,[1]Plan1!$JH$192:$JI$400,2),E572)</f>
        <v>6665.28</v>
      </c>
      <c r="F573" s="56">
        <f t="shared" si="281"/>
        <v>45067</v>
      </c>
      <c r="G573" s="80">
        <f t="shared" si="282"/>
        <v>2.2992515778219591E-3</v>
      </c>
      <c r="H573" s="81">
        <f>IF(DAY(A573)=H$11,VLOOKUP(A573,AF$120:AK$452,4),H572)</f>
        <v>45127</v>
      </c>
      <c r="I573" s="81">
        <f t="shared" si="283"/>
        <v>45127</v>
      </c>
      <c r="J573" s="55">
        <f t="shared" si="278"/>
        <v>30</v>
      </c>
      <c r="K573" s="55">
        <f t="shared" si="284"/>
        <v>14</v>
      </c>
      <c r="L573" s="79">
        <f t="shared" si="285"/>
        <v>1.00107232</v>
      </c>
      <c r="M573" s="82">
        <v>1</v>
      </c>
      <c r="N573" s="82">
        <f t="shared" si="286"/>
        <v>1</v>
      </c>
      <c r="O573" s="79">
        <f t="shared" si="287"/>
        <v>1.00107232</v>
      </c>
      <c r="P573" s="79">
        <f t="shared" si="288"/>
        <v>989.22748781999996</v>
      </c>
      <c r="Q573" s="83">
        <f t="shared" si="269"/>
        <v>0</v>
      </c>
      <c r="R573" s="85">
        <f t="shared" si="270"/>
        <v>0</v>
      </c>
      <c r="S573" s="79">
        <f t="shared" si="289"/>
        <v>0</v>
      </c>
      <c r="T573" s="85">
        <f t="shared" si="275"/>
        <v>9.5000000000000001E-2</v>
      </c>
      <c r="U573" s="82">
        <f t="shared" si="271"/>
        <v>1.0035355720000001</v>
      </c>
      <c r="V573" s="79">
        <f t="shared" si="272"/>
        <v>3.4974850000000002</v>
      </c>
      <c r="W573" s="79">
        <f t="shared" si="273"/>
        <v>0</v>
      </c>
      <c r="X573" s="157" t="str">
        <f t="shared" si="276"/>
        <v>A+J=</v>
      </c>
      <c r="Y573" s="81">
        <f t="shared" si="277"/>
        <v>45127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78">
        <f t="shared" si="274"/>
        <v>45112</v>
      </c>
      <c r="B574" s="79">
        <f t="shared" si="268"/>
        <v>993.05128529000001</v>
      </c>
      <c r="C574" s="79">
        <f t="shared" si="279"/>
        <v>988.16785566999999</v>
      </c>
      <c r="D574" s="77">
        <f t="shared" si="280"/>
        <v>6649.99</v>
      </c>
      <c r="E574" s="54">
        <f>IF(K574=1,VLOOKUP(A573,[1]Plan1!$JH$192:$JI$400,2),E573)</f>
        <v>6665.28</v>
      </c>
      <c r="F574" s="56">
        <f t="shared" si="281"/>
        <v>45067</v>
      </c>
      <c r="G574" s="80">
        <f t="shared" si="282"/>
        <v>2.2992515778219591E-3</v>
      </c>
      <c r="H574" s="81">
        <f>IF(DAY(A574)=H$11,VLOOKUP(A574,AF$120:AK$452,4),H573)</f>
        <v>45127</v>
      </c>
      <c r="I574" s="81">
        <f t="shared" si="283"/>
        <v>45127</v>
      </c>
      <c r="J574" s="55">
        <f t="shared" si="278"/>
        <v>30</v>
      </c>
      <c r="K574" s="55">
        <f t="shared" si="284"/>
        <v>15</v>
      </c>
      <c r="L574" s="79">
        <f t="shared" si="285"/>
        <v>1.0011489600000001</v>
      </c>
      <c r="M574" s="82">
        <v>1</v>
      </c>
      <c r="N574" s="82">
        <f t="shared" si="286"/>
        <v>1</v>
      </c>
      <c r="O574" s="79">
        <f t="shared" si="287"/>
        <v>1.0011489600000001</v>
      </c>
      <c r="P574" s="79">
        <f t="shared" si="288"/>
        <v>989.30322100000001</v>
      </c>
      <c r="Q574" s="83">
        <f t="shared" si="269"/>
        <v>0</v>
      </c>
      <c r="R574" s="85">
        <f t="shared" si="270"/>
        <v>0</v>
      </c>
      <c r="S574" s="79">
        <f t="shared" si="289"/>
        <v>0</v>
      </c>
      <c r="T574" s="85">
        <f t="shared" si="275"/>
        <v>9.5000000000000001E-2</v>
      </c>
      <c r="U574" s="82">
        <f t="shared" si="271"/>
        <v>1.0037885900000001</v>
      </c>
      <c r="V574" s="79">
        <f t="shared" si="272"/>
        <v>3.7480642899999999</v>
      </c>
      <c r="W574" s="79">
        <f t="shared" si="273"/>
        <v>0</v>
      </c>
      <c r="X574" s="157" t="str">
        <f t="shared" si="276"/>
        <v>A+J=</v>
      </c>
      <c r="Y574" s="81">
        <f t="shared" si="277"/>
        <v>45127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78">
        <f t="shared" si="274"/>
        <v>45113</v>
      </c>
      <c r="B575" s="79">
        <f t="shared" si="268"/>
        <v>993.37771031</v>
      </c>
      <c r="C575" s="79">
        <f t="shared" si="279"/>
        <v>988.16785566999999</v>
      </c>
      <c r="D575" s="77">
        <f t="shared" si="280"/>
        <v>6649.99</v>
      </c>
      <c r="E575" s="54">
        <f>IF(K575=1,VLOOKUP(A574,[1]Plan1!$JH$192:$JI$400,2),E574)</f>
        <v>6665.28</v>
      </c>
      <c r="F575" s="56">
        <f t="shared" si="281"/>
        <v>45067</v>
      </c>
      <c r="G575" s="80">
        <f t="shared" si="282"/>
        <v>2.2992515778219591E-3</v>
      </c>
      <c r="H575" s="81">
        <f>IF(DAY(A575)=H$11,VLOOKUP(A575,AF$120:AK$452,4),H574)</f>
        <v>45127</v>
      </c>
      <c r="I575" s="81">
        <f t="shared" si="283"/>
        <v>45127</v>
      </c>
      <c r="J575" s="55">
        <f t="shared" si="278"/>
        <v>30</v>
      </c>
      <c r="K575" s="55">
        <f t="shared" si="284"/>
        <v>16</v>
      </c>
      <c r="L575" s="79">
        <f t="shared" si="285"/>
        <v>1.0012256100000001</v>
      </c>
      <c r="M575" s="82">
        <v>1</v>
      </c>
      <c r="N575" s="82">
        <f t="shared" si="286"/>
        <v>1</v>
      </c>
      <c r="O575" s="79">
        <f t="shared" si="287"/>
        <v>1.0012256100000001</v>
      </c>
      <c r="P575" s="79">
        <f t="shared" si="288"/>
        <v>989.37896407000005</v>
      </c>
      <c r="Q575" s="83">
        <f t="shared" si="269"/>
        <v>0</v>
      </c>
      <c r="R575" s="85">
        <f t="shared" si="270"/>
        <v>0</v>
      </c>
      <c r="S575" s="79">
        <f t="shared" si="289"/>
        <v>0</v>
      </c>
      <c r="T575" s="85">
        <f t="shared" si="275"/>
        <v>9.5000000000000001E-2</v>
      </c>
      <c r="U575" s="82">
        <f t="shared" si="271"/>
        <v>1.0040416729999999</v>
      </c>
      <c r="V575" s="79">
        <f t="shared" si="272"/>
        <v>3.99874624</v>
      </c>
      <c r="W575" s="79">
        <f t="shared" si="273"/>
        <v>0</v>
      </c>
      <c r="X575" s="157" t="str">
        <f t="shared" si="276"/>
        <v>A+J=</v>
      </c>
      <c r="Y575" s="81">
        <f t="shared" si="277"/>
        <v>45127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78">
        <f t="shared" si="274"/>
        <v>45114</v>
      </c>
      <c r="B576" s="79">
        <f t="shared" si="268"/>
        <v>993.70423600999993</v>
      </c>
      <c r="C576" s="79">
        <f t="shared" si="279"/>
        <v>988.16785566999999</v>
      </c>
      <c r="D576" s="77">
        <f t="shared" si="280"/>
        <v>6649.99</v>
      </c>
      <c r="E576" s="54">
        <f>IF(K576=1,VLOOKUP(A575,[1]Plan1!$JH$192:$JI$400,2),E575)</f>
        <v>6665.28</v>
      </c>
      <c r="F576" s="56">
        <f t="shared" si="281"/>
        <v>45067</v>
      </c>
      <c r="G576" s="80">
        <f t="shared" si="282"/>
        <v>2.2992515778219591E-3</v>
      </c>
      <c r="H576" s="81">
        <f>IF(DAY(A576)=H$11,VLOOKUP(A576,AF$120:AK$452,4),H575)</f>
        <v>45127</v>
      </c>
      <c r="I576" s="81">
        <f t="shared" si="283"/>
        <v>45127</v>
      </c>
      <c r="J576" s="55">
        <f t="shared" si="278"/>
        <v>30</v>
      </c>
      <c r="K576" s="55">
        <f t="shared" si="284"/>
        <v>17</v>
      </c>
      <c r="L576" s="79">
        <f t="shared" si="285"/>
        <v>1.0013022600000001</v>
      </c>
      <c r="M576" s="82">
        <v>1</v>
      </c>
      <c r="N576" s="82">
        <f t="shared" si="286"/>
        <v>1</v>
      </c>
      <c r="O576" s="79">
        <f t="shared" si="287"/>
        <v>1.0013022600000001</v>
      </c>
      <c r="P576" s="79">
        <f t="shared" si="288"/>
        <v>989.45470713999998</v>
      </c>
      <c r="Q576" s="83">
        <f t="shared" si="269"/>
        <v>0</v>
      </c>
      <c r="R576" s="85">
        <f t="shared" si="270"/>
        <v>0</v>
      </c>
      <c r="S576" s="79">
        <f t="shared" si="289"/>
        <v>0</v>
      </c>
      <c r="T576" s="85">
        <f t="shared" si="275"/>
        <v>9.5000000000000001E-2</v>
      </c>
      <c r="U576" s="82">
        <f t="shared" si="271"/>
        <v>1.0042948190000001</v>
      </c>
      <c r="V576" s="79">
        <f t="shared" si="272"/>
        <v>4.2495288699999998</v>
      </c>
      <c r="W576" s="79">
        <f t="shared" si="273"/>
        <v>0</v>
      </c>
      <c r="X576" s="157" t="str">
        <f t="shared" si="276"/>
        <v>A+J=</v>
      </c>
      <c r="Y576" s="81">
        <f t="shared" si="277"/>
        <v>45127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78">
        <f t="shared" si="274"/>
        <v>45115</v>
      </c>
      <c r="B577" s="79">
        <f t="shared" si="268"/>
        <v>994.03086338000003</v>
      </c>
      <c r="C577" s="79">
        <f t="shared" si="279"/>
        <v>988.16785566999999</v>
      </c>
      <c r="D577" s="77">
        <f t="shared" si="280"/>
        <v>6649.99</v>
      </c>
      <c r="E577" s="54">
        <f>IF(K577=1,VLOOKUP(A576,[1]Plan1!$JH$192:$JI$400,2),E576)</f>
        <v>6665.28</v>
      </c>
      <c r="F577" s="56">
        <f t="shared" si="281"/>
        <v>45067</v>
      </c>
      <c r="G577" s="80">
        <f t="shared" si="282"/>
        <v>2.2992515778219591E-3</v>
      </c>
      <c r="H577" s="81">
        <f>IF(DAY(A577)=H$11,VLOOKUP(A577,AF$120:AK$452,4),H576)</f>
        <v>45127</v>
      </c>
      <c r="I577" s="81">
        <f t="shared" si="283"/>
        <v>45127</v>
      </c>
      <c r="J577" s="55">
        <f t="shared" si="278"/>
        <v>30</v>
      </c>
      <c r="K577" s="55">
        <f t="shared" si="284"/>
        <v>18</v>
      </c>
      <c r="L577" s="79">
        <f t="shared" si="285"/>
        <v>1.0013789099999999</v>
      </c>
      <c r="M577" s="82">
        <v>1</v>
      </c>
      <c r="N577" s="82">
        <f t="shared" si="286"/>
        <v>1</v>
      </c>
      <c r="O577" s="79">
        <f t="shared" si="287"/>
        <v>1.0013789099999999</v>
      </c>
      <c r="P577" s="79">
        <f t="shared" si="288"/>
        <v>989.53045020000002</v>
      </c>
      <c r="Q577" s="83">
        <f t="shared" si="269"/>
        <v>0</v>
      </c>
      <c r="R577" s="85">
        <f t="shared" si="270"/>
        <v>0</v>
      </c>
      <c r="S577" s="79">
        <f t="shared" si="289"/>
        <v>0</v>
      </c>
      <c r="T577" s="85">
        <f t="shared" si="275"/>
        <v>9.5000000000000001E-2</v>
      </c>
      <c r="U577" s="82">
        <f t="shared" si="271"/>
        <v>1.004548029</v>
      </c>
      <c r="V577" s="79">
        <f t="shared" si="272"/>
        <v>4.5004131799999998</v>
      </c>
      <c r="W577" s="79">
        <f t="shared" si="273"/>
        <v>0</v>
      </c>
      <c r="X577" s="157" t="str">
        <f t="shared" si="276"/>
        <v>A+J=</v>
      </c>
      <c r="Y577" s="81">
        <f t="shared" si="277"/>
        <v>45127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78">
        <f t="shared" si="274"/>
        <v>45116</v>
      </c>
      <c r="B578" s="79">
        <f t="shared" si="268"/>
        <v>994.35760238</v>
      </c>
      <c r="C578" s="79">
        <f t="shared" si="279"/>
        <v>988.16785566999999</v>
      </c>
      <c r="D578" s="77">
        <f t="shared" si="280"/>
        <v>6649.99</v>
      </c>
      <c r="E578" s="54">
        <f>IF(K578=1,VLOOKUP(A577,[1]Plan1!$JH$192:$JI$400,2),E577)</f>
        <v>6665.28</v>
      </c>
      <c r="F578" s="56">
        <f t="shared" si="281"/>
        <v>45067</v>
      </c>
      <c r="G578" s="80">
        <f t="shared" si="282"/>
        <v>2.2992515778219591E-3</v>
      </c>
      <c r="H578" s="81">
        <f>IF(DAY(A578)=H$11,VLOOKUP(A578,AF$120:AK$452,4),H577)</f>
        <v>45127</v>
      </c>
      <c r="I578" s="81">
        <f t="shared" si="283"/>
        <v>45127</v>
      </c>
      <c r="J578" s="55">
        <f t="shared" si="278"/>
        <v>30</v>
      </c>
      <c r="K578" s="55">
        <f t="shared" si="284"/>
        <v>19</v>
      </c>
      <c r="L578" s="79">
        <f t="shared" si="285"/>
        <v>1.0014555700000001</v>
      </c>
      <c r="M578" s="82">
        <v>1</v>
      </c>
      <c r="N578" s="82">
        <f t="shared" si="286"/>
        <v>1</v>
      </c>
      <c r="O578" s="79">
        <f t="shared" si="287"/>
        <v>1.0014555700000001</v>
      </c>
      <c r="P578" s="79">
        <f t="shared" si="288"/>
        <v>989.60620315000006</v>
      </c>
      <c r="Q578" s="83">
        <f t="shared" si="269"/>
        <v>0</v>
      </c>
      <c r="R578" s="85">
        <f t="shared" si="270"/>
        <v>0</v>
      </c>
      <c r="S578" s="79">
        <f t="shared" si="289"/>
        <v>0</v>
      </c>
      <c r="T578" s="85">
        <f t="shared" si="275"/>
        <v>9.5000000000000001E-2</v>
      </c>
      <c r="U578" s="82">
        <f t="shared" si="271"/>
        <v>1.004801303</v>
      </c>
      <c r="V578" s="79">
        <f t="shared" si="272"/>
        <v>4.7513992299999996</v>
      </c>
      <c r="W578" s="79">
        <f t="shared" si="273"/>
        <v>0</v>
      </c>
      <c r="X578" s="157" t="str">
        <f t="shared" si="276"/>
        <v>A+J=</v>
      </c>
      <c r="Y578" s="81">
        <f t="shared" si="277"/>
        <v>45127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78">
        <f t="shared" si="274"/>
        <v>45117</v>
      </c>
      <c r="B579" s="79">
        <f t="shared" si="268"/>
        <v>994.68445301999998</v>
      </c>
      <c r="C579" s="79">
        <f t="shared" si="279"/>
        <v>988.16785566999999</v>
      </c>
      <c r="D579" s="77">
        <f t="shared" si="280"/>
        <v>6649.99</v>
      </c>
      <c r="E579" s="54">
        <f>IF(K579=1,VLOOKUP(A578,[1]Plan1!$JH$192:$JI$400,2),E578)</f>
        <v>6665.28</v>
      </c>
      <c r="F579" s="56">
        <f t="shared" si="281"/>
        <v>45067</v>
      </c>
      <c r="G579" s="80">
        <f t="shared" si="282"/>
        <v>2.2992515778219591E-3</v>
      </c>
      <c r="H579" s="81">
        <f>IF(DAY(A579)=H$11,VLOOKUP(A579,AF$120:AK$452,4),H578)</f>
        <v>45127</v>
      </c>
      <c r="I579" s="81">
        <f t="shared" si="283"/>
        <v>45127</v>
      </c>
      <c r="J579" s="55">
        <f t="shared" si="278"/>
        <v>30</v>
      </c>
      <c r="K579" s="55">
        <f t="shared" si="284"/>
        <v>20</v>
      </c>
      <c r="L579" s="79">
        <f t="shared" si="285"/>
        <v>1.00153224</v>
      </c>
      <c r="M579" s="82">
        <v>1</v>
      </c>
      <c r="N579" s="82">
        <f t="shared" si="286"/>
        <v>1</v>
      </c>
      <c r="O579" s="79">
        <f t="shared" si="287"/>
        <v>1.00153224</v>
      </c>
      <c r="P579" s="79">
        <f t="shared" si="288"/>
        <v>989.68196597999997</v>
      </c>
      <c r="Q579" s="83">
        <f t="shared" si="269"/>
        <v>0</v>
      </c>
      <c r="R579" s="85">
        <f t="shared" si="270"/>
        <v>0</v>
      </c>
      <c r="S579" s="79">
        <f t="shared" si="289"/>
        <v>0</v>
      </c>
      <c r="T579" s="85">
        <f t="shared" si="275"/>
        <v>9.5000000000000001E-2</v>
      </c>
      <c r="U579" s="82">
        <f t="shared" si="271"/>
        <v>1.0050546410000001</v>
      </c>
      <c r="V579" s="79">
        <f t="shared" si="272"/>
        <v>5.0024870400000001</v>
      </c>
      <c r="W579" s="79">
        <f t="shared" si="273"/>
        <v>0</v>
      </c>
      <c r="X579" s="157" t="str">
        <f t="shared" si="276"/>
        <v>A+J=</v>
      </c>
      <c r="Y579" s="81">
        <f t="shared" si="277"/>
        <v>45127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78">
        <f t="shared" si="274"/>
        <v>45118</v>
      </c>
      <c r="B580" s="79">
        <f t="shared" si="268"/>
        <v>995.01141531999997</v>
      </c>
      <c r="C580" s="79">
        <f t="shared" si="279"/>
        <v>988.16785566999999</v>
      </c>
      <c r="D580" s="77">
        <f t="shared" si="280"/>
        <v>6649.99</v>
      </c>
      <c r="E580" s="54">
        <f>IF(K580=1,VLOOKUP(A579,[1]Plan1!$JH$192:$JI$400,2),E579)</f>
        <v>6665.28</v>
      </c>
      <c r="F580" s="56">
        <f t="shared" si="281"/>
        <v>45067</v>
      </c>
      <c r="G580" s="80">
        <f t="shared" si="282"/>
        <v>2.2992515778219591E-3</v>
      </c>
      <c r="H580" s="81">
        <f>IF(DAY(A580)=H$11,VLOOKUP(A580,AF$120:AK$452,4),H579)</f>
        <v>45127</v>
      </c>
      <c r="I580" s="81">
        <f t="shared" si="283"/>
        <v>45127</v>
      </c>
      <c r="J580" s="55">
        <f t="shared" si="278"/>
        <v>30</v>
      </c>
      <c r="K580" s="55">
        <f t="shared" si="284"/>
        <v>21</v>
      </c>
      <c r="L580" s="79">
        <f t="shared" si="285"/>
        <v>1.00160892</v>
      </c>
      <c r="M580" s="82">
        <v>1</v>
      </c>
      <c r="N580" s="82">
        <f t="shared" si="286"/>
        <v>1</v>
      </c>
      <c r="O580" s="79">
        <f t="shared" si="287"/>
        <v>1.00160892</v>
      </c>
      <c r="P580" s="79">
        <f t="shared" si="288"/>
        <v>989.75773869</v>
      </c>
      <c r="Q580" s="83">
        <f t="shared" si="269"/>
        <v>0</v>
      </c>
      <c r="R580" s="85">
        <f t="shared" si="270"/>
        <v>0</v>
      </c>
      <c r="S580" s="79">
        <f t="shared" si="289"/>
        <v>0</v>
      </c>
      <c r="T580" s="85">
        <f t="shared" si="275"/>
        <v>9.5000000000000001E-2</v>
      </c>
      <c r="U580" s="82">
        <f t="shared" si="271"/>
        <v>1.0053080430000001</v>
      </c>
      <c r="V580" s="79">
        <f t="shared" si="272"/>
        <v>5.2536766300000002</v>
      </c>
      <c r="W580" s="79">
        <f t="shared" si="273"/>
        <v>0</v>
      </c>
      <c r="X580" s="157" t="str">
        <f t="shared" si="276"/>
        <v>A+J=</v>
      </c>
      <c r="Y580" s="81">
        <f t="shared" si="277"/>
        <v>45127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78">
        <f t="shared" si="274"/>
        <v>45119</v>
      </c>
      <c r="B581" s="79">
        <f t="shared" si="268"/>
        <v>995.33847838999998</v>
      </c>
      <c r="C581" s="79">
        <f t="shared" si="279"/>
        <v>988.16785566999999</v>
      </c>
      <c r="D581" s="77">
        <f t="shared" si="280"/>
        <v>6649.99</v>
      </c>
      <c r="E581" s="54">
        <f>IF(K581=1,VLOOKUP(A580,[1]Plan1!$JH$192:$JI$400,2),E580)</f>
        <v>6665.28</v>
      </c>
      <c r="F581" s="56">
        <f t="shared" si="281"/>
        <v>45067</v>
      </c>
      <c r="G581" s="80">
        <f t="shared" si="282"/>
        <v>2.2992515778219591E-3</v>
      </c>
      <c r="H581" s="81">
        <f>IF(DAY(A581)=H$11,VLOOKUP(A581,AF$120:AK$452,4),H580)</f>
        <v>45127</v>
      </c>
      <c r="I581" s="81">
        <f t="shared" si="283"/>
        <v>45127</v>
      </c>
      <c r="J581" s="55">
        <f t="shared" si="278"/>
        <v>30</v>
      </c>
      <c r="K581" s="55">
        <f t="shared" si="284"/>
        <v>22</v>
      </c>
      <c r="L581" s="79">
        <f t="shared" si="285"/>
        <v>1.0016856000000001</v>
      </c>
      <c r="M581" s="82">
        <v>1</v>
      </c>
      <c r="N581" s="82">
        <f t="shared" si="286"/>
        <v>1</v>
      </c>
      <c r="O581" s="79">
        <f t="shared" si="287"/>
        <v>1.0016856000000001</v>
      </c>
      <c r="P581" s="79">
        <f t="shared" si="288"/>
        <v>989.83351140000002</v>
      </c>
      <c r="Q581" s="83">
        <f t="shared" si="269"/>
        <v>0</v>
      </c>
      <c r="R581" s="85">
        <f t="shared" si="270"/>
        <v>0</v>
      </c>
      <c r="S581" s="79">
        <f t="shared" si="289"/>
        <v>0</v>
      </c>
      <c r="T581" s="85">
        <f t="shared" si="275"/>
        <v>9.5000000000000001E-2</v>
      </c>
      <c r="U581" s="82">
        <f t="shared" si="271"/>
        <v>1.005561508</v>
      </c>
      <c r="V581" s="79">
        <f t="shared" si="272"/>
        <v>5.5049669899999998</v>
      </c>
      <c r="W581" s="79">
        <f t="shared" si="273"/>
        <v>0</v>
      </c>
      <c r="X581" s="157" t="str">
        <f t="shared" si="276"/>
        <v>A+J=</v>
      </c>
      <c r="Y581" s="81">
        <f t="shared" si="277"/>
        <v>45127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78">
        <f t="shared" si="274"/>
        <v>45120</v>
      </c>
      <c r="B582" s="79">
        <f t="shared" si="268"/>
        <v>995.6656442100001</v>
      </c>
      <c r="C582" s="79">
        <f t="shared" si="279"/>
        <v>988.16785566999999</v>
      </c>
      <c r="D582" s="77">
        <f t="shared" si="280"/>
        <v>6649.99</v>
      </c>
      <c r="E582" s="54">
        <f>IF(K582=1,VLOOKUP(A581,[1]Plan1!$JH$192:$JI$400,2),E581)</f>
        <v>6665.28</v>
      </c>
      <c r="F582" s="56">
        <f t="shared" si="281"/>
        <v>45067</v>
      </c>
      <c r="G582" s="80">
        <f t="shared" si="282"/>
        <v>2.2992515778219591E-3</v>
      </c>
      <c r="H582" s="81">
        <f>IF(DAY(A582)=H$11,VLOOKUP(A582,AF$120:AK$452,4),H581)</f>
        <v>45127</v>
      </c>
      <c r="I582" s="81">
        <f t="shared" si="283"/>
        <v>45127</v>
      </c>
      <c r="J582" s="55">
        <f t="shared" si="278"/>
        <v>30</v>
      </c>
      <c r="K582" s="55">
        <f t="shared" si="284"/>
        <v>23</v>
      </c>
      <c r="L582" s="79">
        <f t="shared" si="285"/>
        <v>1.0017622799999999</v>
      </c>
      <c r="M582" s="82">
        <v>1</v>
      </c>
      <c r="N582" s="82">
        <f t="shared" si="286"/>
        <v>1</v>
      </c>
      <c r="O582" s="79">
        <f t="shared" si="287"/>
        <v>1.0017622799999999</v>
      </c>
      <c r="P582" s="79">
        <f t="shared" si="288"/>
        <v>989.90928411000004</v>
      </c>
      <c r="Q582" s="83">
        <f t="shared" si="269"/>
        <v>0</v>
      </c>
      <c r="R582" s="85">
        <f t="shared" si="270"/>
        <v>0</v>
      </c>
      <c r="S582" s="79">
        <f t="shared" si="289"/>
        <v>0</v>
      </c>
      <c r="T582" s="85">
        <f t="shared" si="275"/>
        <v>9.5000000000000001E-2</v>
      </c>
      <c r="U582" s="82">
        <f t="shared" si="271"/>
        <v>1.0058150379999999</v>
      </c>
      <c r="V582" s="79">
        <f t="shared" si="272"/>
        <v>5.7563601000000002</v>
      </c>
      <c r="W582" s="79">
        <f t="shared" si="273"/>
        <v>0</v>
      </c>
      <c r="X582" s="157" t="str">
        <f t="shared" si="276"/>
        <v>A+J=</v>
      </c>
      <c r="Y582" s="81">
        <f t="shared" si="277"/>
        <v>45127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78">
        <f t="shared" si="274"/>
        <v>45121</v>
      </c>
      <c r="B583" s="79">
        <f t="shared" si="268"/>
        <v>995.99292076999996</v>
      </c>
      <c r="C583" s="79">
        <f t="shared" si="279"/>
        <v>988.16785566999999</v>
      </c>
      <c r="D583" s="77">
        <f t="shared" si="280"/>
        <v>6649.99</v>
      </c>
      <c r="E583" s="54">
        <f>IF(K583=1,VLOOKUP(A582,[1]Plan1!$JH$192:$JI$400,2),E582)</f>
        <v>6665.28</v>
      </c>
      <c r="F583" s="56">
        <f t="shared" si="281"/>
        <v>45067</v>
      </c>
      <c r="G583" s="80">
        <f t="shared" si="282"/>
        <v>2.2992515778219591E-3</v>
      </c>
      <c r="H583" s="81">
        <f>IF(DAY(A583)=H$11,VLOOKUP(A583,AF$120:AK$452,4),H582)</f>
        <v>45127</v>
      </c>
      <c r="I583" s="81">
        <f t="shared" si="283"/>
        <v>45127</v>
      </c>
      <c r="J583" s="55">
        <f t="shared" si="278"/>
        <v>30</v>
      </c>
      <c r="K583" s="55">
        <f t="shared" si="284"/>
        <v>24</v>
      </c>
      <c r="L583" s="79">
        <f t="shared" si="285"/>
        <v>1.0018389700000001</v>
      </c>
      <c r="M583" s="82">
        <v>1</v>
      </c>
      <c r="N583" s="82">
        <f t="shared" si="286"/>
        <v>1</v>
      </c>
      <c r="O583" s="79">
        <f t="shared" si="287"/>
        <v>1.0018389700000001</v>
      </c>
      <c r="P583" s="79">
        <f t="shared" si="288"/>
        <v>989.98506670999996</v>
      </c>
      <c r="Q583" s="83">
        <f t="shared" si="269"/>
        <v>0</v>
      </c>
      <c r="R583" s="85">
        <f t="shared" si="270"/>
        <v>0</v>
      </c>
      <c r="S583" s="79">
        <f t="shared" si="289"/>
        <v>0</v>
      </c>
      <c r="T583" s="85">
        <f t="shared" si="275"/>
        <v>9.5000000000000001E-2</v>
      </c>
      <c r="U583" s="82">
        <f t="shared" si="271"/>
        <v>1.006068631</v>
      </c>
      <c r="V583" s="79">
        <f t="shared" si="272"/>
        <v>6.0078540599999997</v>
      </c>
      <c r="W583" s="79">
        <f t="shared" si="273"/>
        <v>0</v>
      </c>
      <c r="X583" s="157" t="str">
        <f t="shared" si="276"/>
        <v>A+J=</v>
      </c>
      <c r="Y583" s="81">
        <f t="shared" si="277"/>
        <v>45127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78">
        <f t="shared" si="274"/>
        <v>45122</v>
      </c>
      <c r="B584" s="79">
        <f t="shared" si="268"/>
        <v>996.32030906</v>
      </c>
      <c r="C584" s="79">
        <f t="shared" si="279"/>
        <v>988.16785566999999</v>
      </c>
      <c r="D584" s="77">
        <f t="shared" si="280"/>
        <v>6649.99</v>
      </c>
      <c r="E584" s="54">
        <f>IF(K584=1,VLOOKUP(A583,[1]Plan1!$JH$192:$JI$400,2),E583)</f>
        <v>6665.28</v>
      </c>
      <c r="F584" s="56">
        <f t="shared" si="281"/>
        <v>45067</v>
      </c>
      <c r="G584" s="80">
        <f t="shared" si="282"/>
        <v>2.2992515778219591E-3</v>
      </c>
      <c r="H584" s="81">
        <f>IF(DAY(A584)=H$11,VLOOKUP(A584,AF$120:AK$452,4),H583)</f>
        <v>45127</v>
      </c>
      <c r="I584" s="81">
        <f t="shared" si="283"/>
        <v>45127</v>
      </c>
      <c r="J584" s="55">
        <f t="shared" si="278"/>
        <v>30</v>
      </c>
      <c r="K584" s="55">
        <f t="shared" si="284"/>
        <v>25</v>
      </c>
      <c r="L584" s="79">
        <f t="shared" si="285"/>
        <v>1.00191567</v>
      </c>
      <c r="M584" s="82">
        <v>1</v>
      </c>
      <c r="N584" s="82">
        <f t="shared" si="286"/>
        <v>1</v>
      </c>
      <c r="O584" s="79">
        <f t="shared" si="287"/>
        <v>1.00191567</v>
      </c>
      <c r="P584" s="79">
        <f t="shared" si="288"/>
        <v>990.06085917999997</v>
      </c>
      <c r="Q584" s="83">
        <f t="shared" si="269"/>
        <v>0</v>
      </c>
      <c r="R584" s="85">
        <f t="shared" si="270"/>
        <v>0</v>
      </c>
      <c r="S584" s="79">
        <f t="shared" si="289"/>
        <v>0</v>
      </c>
      <c r="T584" s="85">
        <f t="shared" si="275"/>
        <v>9.5000000000000001E-2</v>
      </c>
      <c r="U584" s="82">
        <f t="shared" si="271"/>
        <v>1.006322288</v>
      </c>
      <c r="V584" s="79">
        <f t="shared" si="272"/>
        <v>6.25944988</v>
      </c>
      <c r="W584" s="79">
        <f t="shared" si="273"/>
        <v>0</v>
      </c>
      <c r="X584" s="157" t="str">
        <f t="shared" si="276"/>
        <v>A+J=</v>
      </c>
      <c r="Y584" s="81">
        <f t="shared" si="277"/>
        <v>45127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78">
        <f t="shared" si="274"/>
        <v>45123</v>
      </c>
      <c r="B585" s="79">
        <f t="shared" si="268"/>
        <v>996.64779919</v>
      </c>
      <c r="C585" s="79">
        <f t="shared" si="279"/>
        <v>988.16785566999999</v>
      </c>
      <c r="D585" s="77">
        <f t="shared" si="280"/>
        <v>6649.99</v>
      </c>
      <c r="E585" s="54">
        <f>IF(K585=1,VLOOKUP(A584,[1]Plan1!$JH$192:$JI$400,2),E584)</f>
        <v>6665.28</v>
      </c>
      <c r="F585" s="56">
        <f t="shared" si="281"/>
        <v>45067</v>
      </c>
      <c r="G585" s="80">
        <f t="shared" si="282"/>
        <v>2.2992515778219591E-3</v>
      </c>
      <c r="H585" s="81">
        <f>IF(DAY(A585)=H$11,VLOOKUP(A585,AF$120:AK$452,4),H584)</f>
        <v>45127</v>
      </c>
      <c r="I585" s="81">
        <f t="shared" si="283"/>
        <v>45127</v>
      </c>
      <c r="J585" s="55">
        <f t="shared" si="278"/>
        <v>30</v>
      </c>
      <c r="K585" s="55">
        <f t="shared" si="284"/>
        <v>26</v>
      </c>
      <c r="L585" s="79">
        <f t="shared" si="285"/>
        <v>1.00199237</v>
      </c>
      <c r="M585" s="82">
        <v>1</v>
      </c>
      <c r="N585" s="82">
        <f t="shared" si="286"/>
        <v>1</v>
      </c>
      <c r="O585" s="79">
        <f t="shared" si="287"/>
        <v>1.00199237</v>
      </c>
      <c r="P585" s="79">
        <f t="shared" si="288"/>
        <v>990.13665165999998</v>
      </c>
      <c r="Q585" s="83">
        <f t="shared" si="269"/>
        <v>0</v>
      </c>
      <c r="R585" s="85">
        <f t="shared" si="270"/>
        <v>0</v>
      </c>
      <c r="S585" s="79">
        <f t="shared" si="289"/>
        <v>0</v>
      </c>
      <c r="T585" s="85">
        <f t="shared" si="275"/>
        <v>9.5000000000000001E-2</v>
      </c>
      <c r="U585" s="82">
        <f t="shared" si="271"/>
        <v>1.006576009</v>
      </c>
      <c r="V585" s="79">
        <f t="shared" si="272"/>
        <v>6.5111475299999997</v>
      </c>
      <c r="W585" s="79">
        <f t="shared" si="273"/>
        <v>0</v>
      </c>
      <c r="X585" s="157" t="str">
        <f t="shared" si="276"/>
        <v>A+J=</v>
      </c>
      <c r="Y585" s="81">
        <f t="shared" si="277"/>
        <v>45127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78">
        <f t="shared" si="274"/>
        <v>45124</v>
      </c>
      <c r="B586" s="79">
        <f t="shared" si="268"/>
        <v>996.97540206999997</v>
      </c>
      <c r="C586" s="79">
        <f t="shared" si="279"/>
        <v>988.16785566999999</v>
      </c>
      <c r="D586" s="77">
        <f t="shared" si="280"/>
        <v>6649.99</v>
      </c>
      <c r="E586" s="54">
        <f>IF(K586=1,VLOOKUP(A585,[1]Plan1!$JH$192:$JI$400,2),E585)</f>
        <v>6665.28</v>
      </c>
      <c r="F586" s="56">
        <f t="shared" si="281"/>
        <v>45067</v>
      </c>
      <c r="G586" s="80">
        <f t="shared" si="282"/>
        <v>2.2992515778219591E-3</v>
      </c>
      <c r="H586" s="81">
        <f>IF(DAY(A586)=H$11,VLOOKUP(A586,AF$120:AK$452,4),H585)</f>
        <v>45127</v>
      </c>
      <c r="I586" s="81">
        <f t="shared" si="283"/>
        <v>45127</v>
      </c>
      <c r="J586" s="55">
        <f t="shared" si="278"/>
        <v>30</v>
      </c>
      <c r="K586" s="55">
        <f t="shared" si="284"/>
        <v>27</v>
      </c>
      <c r="L586" s="79">
        <f t="shared" si="285"/>
        <v>1.0020690800000001</v>
      </c>
      <c r="M586" s="82">
        <v>1</v>
      </c>
      <c r="N586" s="82">
        <f t="shared" si="286"/>
        <v>1</v>
      </c>
      <c r="O586" s="79">
        <f t="shared" si="287"/>
        <v>1.0020690800000001</v>
      </c>
      <c r="P586" s="79">
        <f t="shared" si="288"/>
        <v>990.21245400999999</v>
      </c>
      <c r="Q586" s="83">
        <f t="shared" si="269"/>
        <v>0</v>
      </c>
      <c r="R586" s="85">
        <f t="shared" si="270"/>
        <v>0</v>
      </c>
      <c r="S586" s="79">
        <f t="shared" si="289"/>
        <v>0</v>
      </c>
      <c r="T586" s="85">
        <f t="shared" si="275"/>
        <v>9.5000000000000001E-2</v>
      </c>
      <c r="U586" s="82">
        <f t="shared" si="271"/>
        <v>1.006829795</v>
      </c>
      <c r="V586" s="79">
        <f t="shared" si="272"/>
        <v>6.7629480600000003</v>
      </c>
      <c r="W586" s="79">
        <f t="shared" si="273"/>
        <v>0</v>
      </c>
      <c r="X586" s="157" t="str">
        <f t="shared" si="276"/>
        <v>A+J=</v>
      </c>
      <c r="Y586" s="81">
        <f t="shared" si="277"/>
        <v>45127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78">
        <f t="shared" si="274"/>
        <v>45125</v>
      </c>
      <c r="B587" s="79">
        <f t="shared" si="268"/>
        <v>997.30311577999998</v>
      </c>
      <c r="C587" s="79">
        <f t="shared" si="279"/>
        <v>988.16785566999999</v>
      </c>
      <c r="D587" s="77">
        <f t="shared" si="280"/>
        <v>6649.99</v>
      </c>
      <c r="E587" s="54">
        <f>IF(K587=1,VLOOKUP(A586,[1]Plan1!$JH$192:$JI$400,2),E586)</f>
        <v>6665.28</v>
      </c>
      <c r="F587" s="56">
        <f t="shared" si="281"/>
        <v>45067</v>
      </c>
      <c r="G587" s="80">
        <f t="shared" si="282"/>
        <v>2.2992515778219591E-3</v>
      </c>
      <c r="H587" s="81">
        <f>IF(DAY(A587)=H$11,VLOOKUP(A587,AF$120:AK$452,4),H586)</f>
        <v>45127</v>
      </c>
      <c r="I587" s="81">
        <f t="shared" si="283"/>
        <v>45127</v>
      </c>
      <c r="J587" s="55">
        <f t="shared" si="278"/>
        <v>30</v>
      </c>
      <c r="K587" s="55">
        <f t="shared" si="284"/>
        <v>28</v>
      </c>
      <c r="L587" s="79">
        <f t="shared" si="285"/>
        <v>1.0021458000000001</v>
      </c>
      <c r="M587" s="82">
        <v>1</v>
      </c>
      <c r="N587" s="82">
        <f t="shared" si="286"/>
        <v>1</v>
      </c>
      <c r="O587" s="79">
        <f t="shared" si="287"/>
        <v>1.0021458000000001</v>
      </c>
      <c r="P587" s="79">
        <f t="shared" si="288"/>
        <v>990.28826624999999</v>
      </c>
      <c r="Q587" s="83">
        <f t="shared" si="269"/>
        <v>0</v>
      </c>
      <c r="R587" s="85">
        <f t="shared" si="270"/>
        <v>0</v>
      </c>
      <c r="S587" s="79">
        <f t="shared" si="289"/>
        <v>0</v>
      </c>
      <c r="T587" s="85">
        <f t="shared" si="275"/>
        <v>9.5000000000000001E-2</v>
      </c>
      <c r="U587" s="82">
        <f t="shared" si="271"/>
        <v>1.0070836439999999</v>
      </c>
      <c r="V587" s="79">
        <f t="shared" si="272"/>
        <v>7.0148495300000002</v>
      </c>
      <c r="W587" s="79">
        <f t="shared" si="273"/>
        <v>0</v>
      </c>
      <c r="X587" s="157" t="str">
        <f t="shared" si="276"/>
        <v>A+J=</v>
      </c>
      <c r="Y587" s="81">
        <f t="shared" si="277"/>
        <v>45127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78">
        <f t="shared" si="274"/>
        <v>45126</v>
      </c>
      <c r="B588" s="79">
        <f t="shared" ref="B588:B651" si="290">(P588+V588)</f>
        <v>997.63093135999998</v>
      </c>
      <c r="C588" s="79">
        <f t="shared" si="279"/>
        <v>988.16785566999999</v>
      </c>
      <c r="D588" s="77">
        <f t="shared" si="280"/>
        <v>6649.99</v>
      </c>
      <c r="E588" s="54">
        <f>IF(K588=1,VLOOKUP(A587,[1]Plan1!$JH$192:$JI$400,2),E587)</f>
        <v>6665.28</v>
      </c>
      <c r="F588" s="56">
        <f t="shared" si="281"/>
        <v>45067</v>
      </c>
      <c r="G588" s="80">
        <f t="shared" si="282"/>
        <v>2.2992515778219591E-3</v>
      </c>
      <c r="H588" s="81">
        <f>IF(DAY(A588)=H$11,VLOOKUP(A588,AF$120:AK$452,4),H587)</f>
        <v>45127</v>
      </c>
      <c r="I588" s="81">
        <f t="shared" si="283"/>
        <v>45127</v>
      </c>
      <c r="J588" s="55">
        <f t="shared" si="278"/>
        <v>30</v>
      </c>
      <c r="K588" s="55">
        <f t="shared" si="284"/>
        <v>29</v>
      </c>
      <c r="L588" s="79">
        <f t="shared" si="285"/>
        <v>1.0022225199999999</v>
      </c>
      <c r="M588" s="82">
        <v>1</v>
      </c>
      <c r="N588" s="82">
        <f t="shared" si="286"/>
        <v>1</v>
      </c>
      <c r="O588" s="79">
        <f t="shared" si="287"/>
        <v>1.0022225199999999</v>
      </c>
      <c r="P588" s="79">
        <f t="shared" si="288"/>
        <v>990.36407849</v>
      </c>
      <c r="Q588" s="83">
        <f t="shared" ref="Q588:Q651" si="291">IF(VLOOKUP(A588,AB$12:AI$116,8)=VLOOKUP(A587,AB$12:AI$116,8),0,VLOOKUP(A588,AB$12:AI$116,8))</f>
        <v>0</v>
      </c>
      <c r="R588" s="85">
        <f t="shared" ref="R588:R650" si="292">IF(Q588&gt;0,VLOOKUP($A588,$AB$12:$AG$116,6),0)</f>
        <v>0</v>
      </c>
      <c r="S588" s="79">
        <f t="shared" si="289"/>
        <v>0</v>
      </c>
      <c r="T588" s="85">
        <f t="shared" si="275"/>
        <v>9.5000000000000001E-2</v>
      </c>
      <c r="U588" s="82">
        <f t="shared" ref="U588:U651" si="293">ROUND((1+T588)^(30/360)^(K588/J588),9)</f>
        <v>1.0073375570000001</v>
      </c>
      <c r="V588" s="79">
        <f t="shared" ref="V588:V651" si="294">TRUNC((P588*(U588-1)),8)</f>
        <v>7.2668528700000001</v>
      </c>
      <c r="W588" s="79">
        <f t="shared" ref="W588:W651" si="295">IF(Q588&gt;0,S588+V588,0)</f>
        <v>0</v>
      </c>
      <c r="X588" s="157" t="str">
        <f t="shared" si="276"/>
        <v>A+J=</v>
      </c>
      <c r="Y588" s="81">
        <f t="shared" si="277"/>
        <v>45127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5" x14ac:dyDescent="0.25">
      <c r="A589" s="78">
        <f t="shared" ref="A589:A652" si="296">(A588+1)</f>
        <v>45127</v>
      </c>
      <c r="B589" s="79">
        <f t="shared" si="290"/>
        <v>997.95885879000002</v>
      </c>
      <c r="C589" s="79">
        <f t="shared" si="279"/>
        <v>988.16785566999999</v>
      </c>
      <c r="D589" s="77">
        <f t="shared" si="280"/>
        <v>6649.99</v>
      </c>
      <c r="E589" s="54">
        <f>IF(K589=1,VLOOKUP(A588,[1]Plan1!$JH$192:$JI$400,2),E588)</f>
        <v>6665.28</v>
      </c>
      <c r="F589" s="56">
        <f t="shared" si="281"/>
        <v>45067</v>
      </c>
      <c r="G589" s="80">
        <f t="shared" si="282"/>
        <v>2.2992515778219591E-3</v>
      </c>
      <c r="H589" s="81">
        <f>IF(DAY(A589)=H$11,VLOOKUP(A589,AF$120:AK$452,4),H588)</f>
        <v>45158</v>
      </c>
      <c r="I589" s="81">
        <f t="shared" si="283"/>
        <v>45127</v>
      </c>
      <c r="J589" s="55">
        <f t="shared" si="278"/>
        <v>30</v>
      </c>
      <c r="K589" s="55">
        <f t="shared" si="284"/>
        <v>30</v>
      </c>
      <c r="L589" s="79">
        <f t="shared" si="285"/>
        <v>1.0022992500000001</v>
      </c>
      <c r="M589" s="82">
        <v>1</v>
      </c>
      <c r="N589" s="82">
        <f t="shared" si="286"/>
        <v>1</v>
      </c>
      <c r="O589" s="79">
        <f t="shared" si="287"/>
        <v>1.0022992500000001</v>
      </c>
      <c r="P589" s="79">
        <f t="shared" si="288"/>
        <v>990.43990061</v>
      </c>
      <c r="Q589" s="83">
        <f t="shared" si="291"/>
        <v>19</v>
      </c>
      <c r="R589" s="158">
        <f>S589/P589</f>
        <v>2.4018739779514707E-2</v>
      </c>
      <c r="S589" s="159">
        <f>5.59598543+18.19313281</f>
        <v>23.789118240000001</v>
      </c>
      <c r="T589" s="85">
        <f t="shared" ref="T589:T652" si="297">(T588)</f>
        <v>9.5000000000000001E-2</v>
      </c>
      <c r="U589" s="82">
        <f t="shared" si="293"/>
        <v>1.0075915339999999</v>
      </c>
      <c r="V589" s="79">
        <f t="shared" si="294"/>
        <v>7.5189581800000003</v>
      </c>
      <c r="W589" s="79">
        <f t="shared" si="295"/>
        <v>31.308076419999999</v>
      </c>
      <c r="X589" s="157" t="str">
        <f t="shared" ref="X589:X652" si="298">IF($Q588&gt;0,VLOOKUP($A588,$AB$12:$AK$116,9),X588)</f>
        <v>A+J=</v>
      </c>
      <c r="Y589" s="81">
        <f t="shared" ref="Y589:Y652" si="299">IF($Q588&gt;0,VLOOKUP($A588,$AB$12:$AK$116,10),Y588)</f>
        <v>45127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78">
        <f t="shared" si="296"/>
        <v>45128</v>
      </c>
      <c r="B590" s="79">
        <f t="shared" si="290"/>
        <v>966.86168304</v>
      </c>
      <c r="C590" s="79">
        <f t="shared" si="279"/>
        <v>966.65078237</v>
      </c>
      <c r="D590" s="77">
        <f t="shared" si="280"/>
        <v>6665.28</v>
      </c>
      <c r="E590" s="54">
        <f>IF(K590=1,VLOOKUP(A589,[1]Plan1!$JH$192:$JI$400,2),E589)</f>
        <v>6659.95</v>
      </c>
      <c r="F590" s="56">
        <f t="shared" si="281"/>
        <v>45098</v>
      </c>
      <c r="G590" s="80">
        <f t="shared" si="282"/>
        <v>-7.9966633059680436E-4</v>
      </c>
      <c r="H590" s="81">
        <f>IF(DAY(A590)=H$11,VLOOKUP(A590,AF$120:AK$452,4),H589)</f>
        <v>45158</v>
      </c>
      <c r="I590" s="81">
        <f t="shared" si="283"/>
        <v>45158</v>
      </c>
      <c r="J590" s="55">
        <f t="shared" si="278"/>
        <v>31</v>
      </c>
      <c r="K590" s="55">
        <f t="shared" si="284"/>
        <v>1</v>
      </c>
      <c r="L590" s="79">
        <f t="shared" si="285"/>
        <v>0.99997418999999999</v>
      </c>
      <c r="M590" s="82">
        <v>1</v>
      </c>
      <c r="N590" s="82">
        <f t="shared" si="286"/>
        <v>1</v>
      </c>
      <c r="O590" s="79">
        <f t="shared" si="287"/>
        <v>0.99997418999999999</v>
      </c>
      <c r="P590" s="79">
        <f t="shared" si="288"/>
        <v>966.62583311000003</v>
      </c>
      <c r="Q590" s="83">
        <f t="shared" si="291"/>
        <v>0</v>
      </c>
      <c r="R590" s="85">
        <f t="shared" si="292"/>
        <v>0</v>
      </c>
      <c r="S590" s="79">
        <f t="shared" si="289"/>
        <v>0</v>
      </c>
      <c r="T590" s="85">
        <f t="shared" si="297"/>
        <v>9.5000000000000001E-2</v>
      </c>
      <c r="U590" s="82">
        <f t="shared" si="293"/>
        <v>1.000243993</v>
      </c>
      <c r="V590" s="79">
        <f t="shared" si="294"/>
        <v>0.23584993000000001</v>
      </c>
      <c r="W590" s="79">
        <f t="shared" si="295"/>
        <v>0</v>
      </c>
      <c r="X590" s="157" t="str">
        <f t="shared" si="298"/>
        <v>A+J=</v>
      </c>
      <c r="Y590" s="81">
        <f t="shared" si="299"/>
        <v>45158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78">
        <f t="shared" si="296"/>
        <v>45129</v>
      </c>
      <c r="B591" s="79">
        <f t="shared" si="290"/>
        <v>967.07262953999998</v>
      </c>
      <c r="C591" s="79">
        <f t="shared" si="279"/>
        <v>966.65078237</v>
      </c>
      <c r="D591" s="77">
        <f t="shared" si="280"/>
        <v>6665.28</v>
      </c>
      <c r="E591" s="54">
        <f>IF(K591=1,VLOOKUP(A590,[1]Plan1!$JH$192:$JI$400,2),E590)</f>
        <v>6659.95</v>
      </c>
      <c r="F591" s="56">
        <f t="shared" si="281"/>
        <v>45098</v>
      </c>
      <c r="G591" s="80">
        <f t="shared" si="282"/>
        <v>-7.9966633059680436E-4</v>
      </c>
      <c r="H591" s="81">
        <f>IF(DAY(A591)=H$11,VLOOKUP(A591,AF$120:AK$452,4),H590)</f>
        <v>45158</v>
      </c>
      <c r="I591" s="81">
        <f t="shared" si="283"/>
        <v>45158</v>
      </c>
      <c r="J591" s="55">
        <f t="shared" si="278"/>
        <v>31</v>
      </c>
      <c r="K591" s="55">
        <f t="shared" si="284"/>
        <v>2</v>
      </c>
      <c r="L591" s="79">
        <f t="shared" si="285"/>
        <v>0.99994837999999997</v>
      </c>
      <c r="M591" s="82">
        <v>1</v>
      </c>
      <c r="N591" s="82">
        <f t="shared" si="286"/>
        <v>1</v>
      </c>
      <c r="O591" s="79">
        <f t="shared" si="287"/>
        <v>0.99994837999999997</v>
      </c>
      <c r="P591" s="79">
        <f t="shared" si="288"/>
        <v>966.60088384999995</v>
      </c>
      <c r="Q591" s="83">
        <f t="shared" si="291"/>
        <v>0</v>
      </c>
      <c r="R591" s="85">
        <f t="shared" si="292"/>
        <v>0</v>
      </c>
      <c r="S591" s="79">
        <f t="shared" si="289"/>
        <v>0</v>
      </c>
      <c r="T591" s="85">
        <f t="shared" si="297"/>
        <v>9.5000000000000001E-2</v>
      </c>
      <c r="U591" s="82">
        <f t="shared" si="293"/>
        <v>1.0004880460000001</v>
      </c>
      <c r="V591" s="79">
        <f t="shared" si="294"/>
        <v>0.47174569</v>
      </c>
      <c r="W591" s="79">
        <f t="shared" si="295"/>
        <v>0</v>
      </c>
      <c r="X591" s="157" t="str">
        <f t="shared" si="298"/>
        <v>A+J=</v>
      </c>
      <c r="Y591" s="81">
        <f t="shared" si="299"/>
        <v>45158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78">
        <f t="shared" si="296"/>
        <v>45130</v>
      </c>
      <c r="B592" s="79">
        <f t="shared" si="290"/>
        <v>967.28363057000001</v>
      </c>
      <c r="C592" s="79">
        <f t="shared" si="279"/>
        <v>966.65078237</v>
      </c>
      <c r="D592" s="77">
        <f t="shared" si="280"/>
        <v>6665.28</v>
      </c>
      <c r="E592" s="54">
        <f>IF(K592=1,VLOOKUP(A591,[1]Plan1!$JH$192:$JI$400,2),E591)</f>
        <v>6659.95</v>
      </c>
      <c r="F592" s="56">
        <f t="shared" si="281"/>
        <v>45098</v>
      </c>
      <c r="G592" s="80">
        <f t="shared" si="282"/>
        <v>-7.9966633059680436E-4</v>
      </c>
      <c r="H592" s="81">
        <f>IF(DAY(A592)=H$11,VLOOKUP(A592,AF$120:AK$452,4),H591)</f>
        <v>45158</v>
      </c>
      <c r="I592" s="81">
        <f t="shared" si="283"/>
        <v>45158</v>
      </c>
      <c r="J592" s="55">
        <f t="shared" si="278"/>
        <v>31</v>
      </c>
      <c r="K592" s="55">
        <f t="shared" si="284"/>
        <v>3</v>
      </c>
      <c r="L592" s="79">
        <f t="shared" si="285"/>
        <v>0.99992258000000001</v>
      </c>
      <c r="M592" s="82">
        <v>1</v>
      </c>
      <c r="N592" s="82">
        <f t="shared" si="286"/>
        <v>1</v>
      </c>
      <c r="O592" s="79">
        <f t="shared" si="287"/>
        <v>0.99992258000000001</v>
      </c>
      <c r="P592" s="79">
        <f t="shared" si="288"/>
        <v>966.57594426000003</v>
      </c>
      <c r="Q592" s="83">
        <f t="shared" si="291"/>
        <v>0</v>
      </c>
      <c r="R592" s="85">
        <f t="shared" si="292"/>
        <v>0</v>
      </c>
      <c r="S592" s="79">
        <f t="shared" si="289"/>
        <v>0</v>
      </c>
      <c r="T592" s="85">
        <f t="shared" si="297"/>
        <v>9.5000000000000001E-2</v>
      </c>
      <c r="U592" s="82">
        <f t="shared" si="293"/>
        <v>1.0007321579999999</v>
      </c>
      <c r="V592" s="79">
        <f t="shared" si="294"/>
        <v>0.70768631000000004</v>
      </c>
      <c r="W592" s="79">
        <f t="shared" si="295"/>
        <v>0</v>
      </c>
      <c r="X592" s="157" t="str">
        <f t="shared" si="298"/>
        <v>A+J=</v>
      </c>
      <c r="Y592" s="81">
        <f t="shared" si="299"/>
        <v>45158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78">
        <f t="shared" si="296"/>
        <v>45131</v>
      </c>
      <c r="B593" s="79">
        <f t="shared" si="290"/>
        <v>967.49467741000001</v>
      </c>
      <c r="C593" s="79">
        <f t="shared" si="279"/>
        <v>966.65078237</v>
      </c>
      <c r="D593" s="77">
        <f t="shared" si="280"/>
        <v>6665.28</v>
      </c>
      <c r="E593" s="54">
        <f>IF(K593=1,VLOOKUP(A592,[1]Plan1!$JH$192:$JI$400,2),E592)</f>
        <v>6659.95</v>
      </c>
      <c r="F593" s="56">
        <f t="shared" si="281"/>
        <v>45098</v>
      </c>
      <c r="G593" s="80">
        <f t="shared" si="282"/>
        <v>-7.9966633059680436E-4</v>
      </c>
      <c r="H593" s="81">
        <f>IF(DAY(A593)=H$11,VLOOKUP(A593,AF$120:AK$452,4),H592)</f>
        <v>45158</v>
      </c>
      <c r="I593" s="81">
        <f t="shared" si="283"/>
        <v>45158</v>
      </c>
      <c r="J593" s="55">
        <f t="shared" si="278"/>
        <v>31</v>
      </c>
      <c r="K593" s="55">
        <f t="shared" si="284"/>
        <v>4</v>
      </c>
      <c r="L593" s="79">
        <f t="shared" si="285"/>
        <v>0.99989678000000004</v>
      </c>
      <c r="M593" s="82">
        <v>1</v>
      </c>
      <c r="N593" s="82">
        <f t="shared" si="286"/>
        <v>1</v>
      </c>
      <c r="O593" s="79">
        <f t="shared" si="287"/>
        <v>0.99989678000000004</v>
      </c>
      <c r="P593" s="79">
        <f t="shared" si="288"/>
        <v>966.55100467</v>
      </c>
      <c r="Q593" s="83">
        <f t="shared" si="291"/>
        <v>0</v>
      </c>
      <c r="R593" s="85">
        <f t="shared" si="292"/>
        <v>0</v>
      </c>
      <c r="S593" s="79">
        <f t="shared" si="289"/>
        <v>0</v>
      </c>
      <c r="T593" s="85">
        <f t="shared" si="297"/>
        <v>9.5000000000000001E-2</v>
      </c>
      <c r="U593" s="82">
        <f t="shared" si="293"/>
        <v>1.0009763300000001</v>
      </c>
      <c r="V593" s="79">
        <f t="shared" si="294"/>
        <v>0.94367274000000001</v>
      </c>
      <c r="W593" s="79">
        <f t="shared" si="295"/>
        <v>0</v>
      </c>
      <c r="X593" s="157" t="str">
        <f t="shared" si="298"/>
        <v>A+J=</v>
      </c>
      <c r="Y593" s="81">
        <f t="shared" si="299"/>
        <v>45158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78">
        <f t="shared" si="296"/>
        <v>45132</v>
      </c>
      <c r="B594" s="79">
        <f t="shared" si="290"/>
        <v>967.70575941000004</v>
      </c>
      <c r="C594" s="79">
        <f t="shared" si="279"/>
        <v>966.65078237</v>
      </c>
      <c r="D594" s="77">
        <f t="shared" si="280"/>
        <v>6665.28</v>
      </c>
      <c r="E594" s="54">
        <f>IF(K594=1,VLOOKUP(A593,[1]Plan1!$JH$192:$JI$400,2),E593)</f>
        <v>6659.95</v>
      </c>
      <c r="F594" s="56">
        <f t="shared" si="281"/>
        <v>45098</v>
      </c>
      <c r="G594" s="80">
        <f t="shared" si="282"/>
        <v>-7.9966633059680436E-4</v>
      </c>
      <c r="H594" s="81">
        <f>IF(DAY(A594)=H$11,VLOOKUP(A594,AF$120:AK$452,4),H593)</f>
        <v>45158</v>
      </c>
      <c r="I594" s="81">
        <f t="shared" si="283"/>
        <v>45158</v>
      </c>
      <c r="J594" s="55">
        <f t="shared" si="278"/>
        <v>31</v>
      </c>
      <c r="K594" s="55">
        <f t="shared" si="284"/>
        <v>5</v>
      </c>
      <c r="L594" s="79">
        <f t="shared" si="285"/>
        <v>0.99987097000000003</v>
      </c>
      <c r="M594" s="82">
        <v>1</v>
      </c>
      <c r="N594" s="82">
        <f t="shared" si="286"/>
        <v>1</v>
      </c>
      <c r="O594" s="79">
        <f t="shared" si="287"/>
        <v>0.99987097000000003</v>
      </c>
      <c r="P594" s="79">
        <f t="shared" si="288"/>
        <v>966.52605541000003</v>
      </c>
      <c r="Q594" s="83">
        <f t="shared" si="291"/>
        <v>0</v>
      </c>
      <c r="R594" s="85">
        <f t="shared" si="292"/>
        <v>0</v>
      </c>
      <c r="S594" s="79">
        <f t="shared" si="289"/>
        <v>0</v>
      </c>
      <c r="T594" s="85">
        <f t="shared" si="297"/>
        <v>9.5000000000000001E-2</v>
      </c>
      <c r="U594" s="82">
        <f t="shared" si="293"/>
        <v>1.001220561</v>
      </c>
      <c r="V594" s="79">
        <f t="shared" si="294"/>
        <v>1.1797040000000001</v>
      </c>
      <c r="W594" s="79">
        <f t="shared" si="295"/>
        <v>0</v>
      </c>
      <c r="X594" s="157" t="str">
        <f t="shared" si="298"/>
        <v>A+J=</v>
      </c>
      <c r="Y594" s="81">
        <f t="shared" si="299"/>
        <v>45158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78">
        <f t="shared" si="296"/>
        <v>45133</v>
      </c>
      <c r="B595" s="79">
        <f t="shared" si="290"/>
        <v>967.91689690999999</v>
      </c>
      <c r="C595" s="79">
        <f t="shared" si="279"/>
        <v>966.65078237</v>
      </c>
      <c r="D595" s="77">
        <f t="shared" si="280"/>
        <v>6665.28</v>
      </c>
      <c r="E595" s="54">
        <f>IF(K595=1,VLOOKUP(A594,[1]Plan1!$JH$192:$JI$400,2),E594)</f>
        <v>6659.95</v>
      </c>
      <c r="F595" s="56">
        <f t="shared" si="281"/>
        <v>45098</v>
      </c>
      <c r="G595" s="80">
        <f t="shared" si="282"/>
        <v>-7.9966633059680436E-4</v>
      </c>
      <c r="H595" s="81">
        <f>IF(DAY(A595)=H$11,VLOOKUP(A595,AF$120:AK$452,4),H594)</f>
        <v>45158</v>
      </c>
      <c r="I595" s="81">
        <f t="shared" si="283"/>
        <v>45158</v>
      </c>
      <c r="J595" s="55">
        <f t="shared" si="278"/>
        <v>31</v>
      </c>
      <c r="K595" s="55">
        <f t="shared" si="284"/>
        <v>6</v>
      </c>
      <c r="L595" s="79">
        <f t="shared" si="285"/>
        <v>0.99984516999999995</v>
      </c>
      <c r="M595" s="82">
        <v>1</v>
      </c>
      <c r="N595" s="82">
        <f t="shared" si="286"/>
        <v>1</v>
      </c>
      <c r="O595" s="79">
        <f t="shared" si="287"/>
        <v>0.99984516999999995</v>
      </c>
      <c r="P595" s="79">
        <f t="shared" si="288"/>
        <v>966.50111582</v>
      </c>
      <c r="Q595" s="83">
        <f t="shared" si="291"/>
        <v>0</v>
      </c>
      <c r="R595" s="85">
        <f t="shared" si="292"/>
        <v>0</v>
      </c>
      <c r="S595" s="79">
        <f t="shared" si="289"/>
        <v>0</v>
      </c>
      <c r="T595" s="85">
        <f t="shared" si="297"/>
        <v>9.5000000000000001E-2</v>
      </c>
      <c r="U595" s="82">
        <f t="shared" si="293"/>
        <v>1.001464852</v>
      </c>
      <c r="V595" s="79">
        <f t="shared" si="294"/>
        <v>1.4157810900000001</v>
      </c>
      <c r="W595" s="79">
        <f t="shared" si="295"/>
        <v>0</v>
      </c>
      <c r="X595" s="157" t="str">
        <f t="shared" si="298"/>
        <v>A+J=</v>
      </c>
      <c r="Y595" s="81">
        <f t="shared" si="299"/>
        <v>45158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78">
        <f t="shared" si="296"/>
        <v>45134</v>
      </c>
      <c r="B596" s="79">
        <f t="shared" si="290"/>
        <v>968.12807923999992</v>
      </c>
      <c r="C596" s="79">
        <f t="shared" si="279"/>
        <v>966.65078237</v>
      </c>
      <c r="D596" s="77">
        <f t="shared" si="280"/>
        <v>6665.28</v>
      </c>
      <c r="E596" s="54">
        <f>IF(K596=1,VLOOKUP(A595,[1]Plan1!$JH$192:$JI$400,2),E595)</f>
        <v>6659.95</v>
      </c>
      <c r="F596" s="56">
        <f t="shared" si="281"/>
        <v>45098</v>
      </c>
      <c r="G596" s="80">
        <f t="shared" si="282"/>
        <v>-7.9966633059680436E-4</v>
      </c>
      <c r="H596" s="81">
        <f>IF(DAY(A596)=H$11,VLOOKUP(A596,AF$120:AK$452,4),H595)</f>
        <v>45158</v>
      </c>
      <c r="I596" s="81">
        <f t="shared" si="283"/>
        <v>45158</v>
      </c>
      <c r="J596" s="55">
        <f t="shared" si="278"/>
        <v>31</v>
      </c>
      <c r="K596" s="55">
        <f t="shared" si="284"/>
        <v>7</v>
      </c>
      <c r="L596" s="79">
        <f t="shared" si="285"/>
        <v>0.99981936999999999</v>
      </c>
      <c r="M596" s="82">
        <v>1</v>
      </c>
      <c r="N596" s="82">
        <f t="shared" si="286"/>
        <v>1</v>
      </c>
      <c r="O596" s="79">
        <f t="shared" si="287"/>
        <v>0.99981936999999999</v>
      </c>
      <c r="P596" s="79">
        <f t="shared" si="288"/>
        <v>966.47617622999996</v>
      </c>
      <c r="Q596" s="83">
        <f t="shared" si="291"/>
        <v>0</v>
      </c>
      <c r="R596" s="85">
        <f t="shared" si="292"/>
        <v>0</v>
      </c>
      <c r="S596" s="79">
        <f t="shared" si="289"/>
        <v>0</v>
      </c>
      <c r="T596" s="85">
        <f t="shared" si="297"/>
        <v>9.5000000000000001E-2</v>
      </c>
      <c r="U596" s="82">
        <f t="shared" si="293"/>
        <v>1.001709202</v>
      </c>
      <c r="V596" s="79">
        <f t="shared" si="294"/>
        <v>1.6519030100000001</v>
      </c>
      <c r="W596" s="79">
        <f t="shared" si="295"/>
        <v>0</v>
      </c>
      <c r="X596" s="157" t="str">
        <f t="shared" si="298"/>
        <v>A+J=</v>
      </c>
      <c r="Y596" s="81">
        <f t="shared" si="299"/>
        <v>45158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78">
        <f t="shared" si="296"/>
        <v>45135</v>
      </c>
      <c r="B597" s="79">
        <f t="shared" si="290"/>
        <v>968.33930832999999</v>
      </c>
      <c r="C597" s="79">
        <f t="shared" si="279"/>
        <v>966.65078237</v>
      </c>
      <c r="D597" s="77">
        <f t="shared" si="280"/>
        <v>6665.28</v>
      </c>
      <c r="E597" s="54">
        <f>IF(K597=1,VLOOKUP(A596,[1]Plan1!$JH$192:$JI$400,2),E596)</f>
        <v>6659.95</v>
      </c>
      <c r="F597" s="56">
        <f t="shared" si="281"/>
        <v>45098</v>
      </c>
      <c r="G597" s="80">
        <f t="shared" si="282"/>
        <v>-7.9966633059680436E-4</v>
      </c>
      <c r="H597" s="81">
        <f>IF(DAY(A597)=H$11,VLOOKUP(A597,AF$120:AK$452,4),H596)</f>
        <v>45158</v>
      </c>
      <c r="I597" s="81">
        <f t="shared" si="283"/>
        <v>45158</v>
      </c>
      <c r="J597" s="55">
        <f t="shared" si="278"/>
        <v>31</v>
      </c>
      <c r="K597" s="55">
        <f t="shared" si="284"/>
        <v>8</v>
      </c>
      <c r="L597" s="79">
        <f t="shared" si="285"/>
        <v>0.99979357000000002</v>
      </c>
      <c r="M597" s="82">
        <v>1</v>
      </c>
      <c r="N597" s="82">
        <f t="shared" si="286"/>
        <v>1</v>
      </c>
      <c r="O597" s="79">
        <f t="shared" si="287"/>
        <v>0.99979357000000002</v>
      </c>
      <c r="P597" s="79">
        <f t="shared" si="288"/>
        <v>966.45123664000005</v>
      </c>
      <c r="Q597" s="83">
        <f t="shared" si="291"/>
        <v>0</v>
      </c>
      <c r="R597" s="85">
        <f t="shared" si="292"/>
        <v>0</v>
      </c>
      <c r="S597" s="79">
        <f t="shared" si="289"/>
        <v>0</v>
      </c>
      <c r="T597" s="85">
        <f t="shared" si="297"/>
        <v>9.5000000000000001E-2</v>
      </c>
      <c r="U597" s="82">
        <f t="shared" si="293"/>
        <v>1.001953613</v>
      </c>
      <c r="V597" s="79">
        <f t="shared" si="294"/>
        <v>1.8880716900000001</v>
      </c>
      <c r="W597" s="79">
        <f t="shared" si="295"/>
        <v>0</v>
      </c>
      <c r="X597" s="157" t="str">
        <f t="shared" si="298"/>
        <v>A+J=</v>
      </c>
      <c r="Y597" s="81">
        <f t="shared" si="299"/>
        <v>45158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78">
        <f t="shared" si="296"/>
        <v>45136</v>
      </c>
      <c r="B598" s="79">
        <f t="shared" si="290"/>
        <v>968.55058128999997</v>
      </c>
      <c r="C598" s="79">
        <f t="shared" si="279"/>
        <v>966.65078237</v>
      </c>
      <c r="D598" s="77">
        <f t="shared" si="280"/>
        <v>6665.28</v>
      </c>
      <c r="E598" s="54">
        <f>IF(K598=1,VLOOKUP(A597,[1]Plan1!$JH$192:$JI$400,2),E597)</f>
        <v>6659.95</v>
      </c>
      <c r="F598" s="56">
        <f t="shared" si="281"/>
        <v>45098</v>
      </c>
      <c r="G598" s="80">
        <f t="shared" si="282"/>
        <v>-7.9966633059680436E-4</v>
      </c>
      <c r="H598" s="81">
        <f>IF(DAY(A598)=H$11,VLOOKUP(A598,AF$120:AK$452,4),H597)</f>
        <v>45158</v>
      </c>
      <c r="I598" s="81">
        <f t="shared" si="283"/>
        <v>45158</v>
      </c>
      <c r="J598" s="55">
        <f t="shared" si="278"/>
        <v>31</v>
      </c>
      <c r="K598" s="55">
        <f t="shared" si="284"/>
        <v>9</v>
      </c>
      <c r="L598" s="79">
        <f t="shared" si="285"/>
        <v>0.99976776999999994</v>
      </c>
      <c r="M598" s="82">
        <v>1</v>
      </c>
      <c r="N598" s="82">
        <f t="shared" si="286"/>
        <v>1</v>
      </c>
      <c r="O598" s="79">
        <f t="shared" si="287"/>
        <v>0.99976776999999994</v>
      </c>
      <c r="P598" s="79">
        <f t="shared" si="288"/>
        <v>966.42629705000002</v>
      </c>
      <c r="Q598" s="83">
        <f t="shared" si="291"/>
        <v>0</v>
      </c>
      <c r="R598" s="85">
        <f t="shared" si="292"/>
        <v>0</v>
      </c>
      <c r="S598" s="79">
        <f t="shared" si="289"/>
        <v>0</v>
      </c>
      <c r="T598" s="85">
        <f t="shared" si="297"/>
        <v>9.5000000000000001E-2</v>
      </c>
      <c r="U598" s="82">
        <f t="shared" si="293"/>
        <v>1.002198082</v>
      </c>
      <c r="V598" s="79">
        <f t="shared" si="294"/>
        <v>2.1242842400000002</v>
      </c>
      <c r="W598" s="79">
        <f t="shared" si="295"/>
        <v>0</v>
      </c>
      <c r="X598" s="157" t="str">
        <f t="shared" si="298"/>
        <v>A+J=</v>
      </c>
      <c r="Y598" s="81">
        <f t="shared" si="299"/>
        <v>45158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78">
        <f t="shared" si="296"/>
        <v>45137</v>
      </c>
      <c r="B599" s="79">
        <f t="shared" si="290"/>
        <v>968.76190100999997</v>
      </c>
      <c r="C599" s="79">
        <f t="shared" si="279"/>
        <v>966.65078237</v>
      </c>
      <c r="D599" s="77">
        <f t="shared" si="280"/>
        <v>6665.28</v>
      </c>
      <c r="E599" s="54">
        <f>IF(K599=1,VLOOKUP(A598,[1]Plan1!$JH$192:$JI$400,2),E598)</f>
        <v>6659.95</v>
      </c>
      <c r="F599" s="56">
        <f t="shared" si="281"/>
        <v>45098</v>
      </c>
      <c r="G599" s="80">
        <f t="shared" si="282"/>
        <v>-7.9966633059680436E-4</v>
      </c>
      <c r="H599" s="81">
        <f>IF(DAY(A599)=H$11,VLOOKUP(A599,AF$120:AK$452,4),H598)</f>
        <v>45158</v>
      </c>
      <c r="I599" s="81">
        <f t="shared" si="283"/>
        <v>45158</v>
      </c>
      <c r="J599" s="55">
        <f t="shared" si="278"/>
        <v>31</v>
      </c>
      <c r="K599" s="55">
        <f t="shared" si="284"/>
        <v>10</v>
      </c>
      <c r="L599" s="79">
        <f t="shared" si="285"/>
        <v>0.99974196999999998</v>
      </c>
      <c r="M599" s="82">
        <v>1</v>
      </c>
      <c r="N599" s="82">
        <f t="shared" si="286"/>
        <v>1</v>
      </c>
      <c r="O599" s="79">
        <f t="shared" si="287"/>
        <v>0.99974196999999998</v>
      </c>
      <c r="P599" s="79">
        <f t="shared" si="288"/>
        <v>966.40135745999999</v>
      </c>
      <c r="Q599" s="83">
        <f t="shared" si="291"/>
        <v>0</v>
      </c>
      <c r="R599" s="85">
        <f t="shared" si="292"/>
        <v>0</v>
      </c>
      <c r="S599" s="79">
        <f t="shared" si="289"/>
        <v>0</v>
      </c>
      <c r="T599" s="85">
        <f t="shared" si="297"/>
        <v>9.5000000000000001E-2</v>
      </c>
      <c r="U599" s="82">
        <f t="shared" si="293"/>
        <v>1.0024426120000001</v>
      </c>
      <c r="V599" s="79">
        <f t="shared" si="294"/>
        <v>2.36054355</v>
      </c>
      <c r="W599" s="79">
        <f t="shared" si="295"/>
        <v>0</v>
      </c>
      <c r="X599" s="157" t="str">
        <f t="shared" si="298"/>
        <v>A+J=</v>
      </c>
      <c r="Y599" s="81">
        <f t="shared" si="299"/>
        <v>45158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78">
        <f t="shared" si="296"/>
        <v>45138</v>
      </c>
      <c r="B600" s="79">
        <f t="shared" si="290"/>
        <v>968.97326553999994</v>
      </c>
      <c r="C600" s="79">
        <f t="shared" si="279"/>
        <v>966.65078237</v>
      </c>
      <c r="D600" s="77">
        <f t="shared" si="280"/>
        <v>6665.28</v>
      </c>
      <c r="E600" s="54">
        <f>IF(K600=1,VLOOKUP(A599,[1]Plan1!$JH$192:$JI$400,2),E599)</f>
        <v>6659.95</v>
      </c>
      <c r="F600" s="56">
        <f t="shared" si="281"/>
        <v>45098</v>
      </c>
      <c r="G600" s="80">
        <f t="shared" si="282"/>
        <v>-7.9966633059680436E-4</v>
      </c>
      <c r="H600" s="81">
        <f>IF(DAY(A600)=H$11,VLOOKUP(A600,AF$120:AK$452,4),H599)</f>
        <v>45158</v>
      </c>
      <c r="I600" s="81">
        <f t="shared" si="283"/>
        <v>45158</v>
      </c>
      <c r="J600" s="55">
        <f t="shared" si="278"/>
        <v>31</v>
      </c>
      <c r="K600" s="55">
        <f t="shared" si="284"/>
        <v>11</v>
      </c>
      <c r="L600" s="79">
        <f t="shared" si="285"/>
        <v>0.99971617000000002</v>
      </c>
      <c r="M600" s="82">
        <v>1</v>
      </c>
      <c r="N600" s="82">
        <f t="shared" si="286"/>
        <v>1</v>
      </c>
      <c r="O600" s="79">
        <f t="shared" si="287"/>
        <v>0.99971617000000002</v>
      </c>
      <c r="P600" s="79">
        <f t="shared" si="288"/>
        <v>966.37641786999995</v>
      </c>
      <c r="Q600" s="83">
        <f t="shared" si="291"/>
        <v>0</v>
      </c>
      <c r="R600" s="85">
        <f t="shared" si="292"/>
        <v>0</v>
      </c>
      <c r="S600" s="79">
        <f t="shared" si="289"/>
        <v>0</v>
      </c>
      <c r="T600" s="85">
        <f t="shared" si="297"/>
        <v>9.5000000000000001E-2</v>
      </c>
      <c r="U600" s="82">
        <f t="shared" si="293"/>
        <v>1.0026872010000001</v>
      </c>
      <c r="V600" s="79">
        <f t="shared" si="294"/>
        <v>2.5968476699999998</v>
      </c>
      <c r="W600" s="79">
        <f t="shared" si="295"/>
        <v>0</v>
      </c>
      <c r="X600" s="157" t="str">
        <f t="shared" si="298"/>
        <v>A+J=</v>
      </c>
      <c r="Y600" s="81">
        <f t="shared" si="299"/>
        <v>45158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78">
        <f t="shared" si="296"/>
        <v>45139</v>
      </c>
      <c r="B601" s="79">
        <f t="shared" si="290"/>
        <v>969.18467586000008</v>
      </c>
      <c r="C601" s="79">
        <f t="shared" si="279"/>
        <v>966.65078237</v>
      </c>
      <c r="D601" s="77">
        <f t="shared" si="280"/>
        <v>6665.28</v>
      </c>
      <c r="E601" s="54">
        <f>IF(K601=1,VLOOKUP(A600,[1]Plan1!$JH$192:$JI$400,2),E600)</f>
        <v>6659.95</v>
      </c>
      <c r="F601" s="56">
        <f t="shared" si="281"/>
        <v>45098</v>
      </c>
      <c r="G601" s="80">
        <f t="shared" si="282"/>
        <v>-7.9966633059680436E-4</v>
      </c>
      <c r="H601" s="81">
        <f>IF(DAY(A601)=H$11,VLOOKUP(A601,AF$120:AK$452,4),H600)</f>
        <v>45158</v>
      </c>
      <c r="I601" s="81">
        <f t="shared" si="283"/>
        <v>45158</v>
      </c>
      <c r="J601" s="55">
        <f t="shared" si="278"/>
        <v>31</v>
      </c>
      <c r="K601" s="55">
        <f t="shared" si="284"/>
        <v>12</v>
      </c>
      <c r="L601" s="79">
        <f t="shared" si="285"/>
        <v>0.99969037000000005</v>
      </c>
      <c r="M601" s="82">
        <v>1</v>
      </c>
      <c r="N601" s="82">
        <f t="shared" si="286"/>
        <v>1</v>
      </c>
      <c r="O601" s="79">
        <f t="shared" si="287"/>
        <v>0.99969037000000005</v>
      </c>
      <c r="P601" s="79">
        <f t="shared" si="288"/>
        <v>966.35147828000004</v>
      </c>
      <c r="Q601" s="83">
        <f t="shared" si="291"/>
        <v>0</v>
      </c>
      <c r="R601" s="85">
        <f t="shared" si="292"/>
        <v>0</v>
      </c>
      <c r="S601" s="79">
        <f t="shared" si="289"/>
        <v>0</v>
      </c>
      <c r="T601" s="85">
        <f t="shared" si="297"/>
        <v>9.5000000000000001E-2</v>
      </c>
      <c r="U601" s="82">
        <f t="shared" si="293"/>
        <v>1.00293185</v>
      </c>
      <c r="V601" s="79">
        <f t="shared" si="294"/>
        <v>2.8331975800000002</v>
      </c>
      <c r="W601" s="79">
        <f t="shared" si="295"/>
        <v>0</v>
      </c>
      <c r="X601" s="157" t="str">
        <f t="shared" si="298"/>
        <v>A+J=</v>
      </c>
      <c r="Y601" s="81">
        <f t="shared" si="299"/>
        <v>45158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78">
        <f t="shared" si="296"/>
        <v>45140</v>
      </c>
      <c r="B602" s="79">
        <f t="shared" si="290"/>
        <v>969.39613097999995</v>
      </c>
      <c r="C602" s="79">
        <f t="shared" si="279"/>
        <v>966.65078237</v>
      </c>
      <c r="D602" s="77">
        <f t="shared" si="280"/>
        <v>6665.28</v>
      </c>
      <c r="E602" s="54">
        <f>IF(K602=1,VLOOKUP(A601,[1]Plan1!$JH$192:$JI$400,2),E601)</f>
        <v>6659.95</v>
      </c>
      <c r="F602" s="56">
        <f t="shared" si="281"/>
        <v>45098</v>
      </c>
      <c r="G602" s="80">
        <f t="shared" si="282"/>
        <v>-7.9966633059680436E-4</v>
      </c>
      <c r="H602" s="81">
        <f>IF(DAY(A602)=H$11,VLOOKUP(A602,AF$120:AK$452,4),H601)</f>
        <v>45158</v>
      </c>
      <c r="I602" s="81">
        <f t="shared" si="283"/>
        <v>45158</v>
      </c>
      <c r="J602" s="55">
        <f t="shared" si="278"/>
        <v>31</v>
      </c>
      <c r="K602" s="55">
        <f t="shared" si="284"/>
        <v>13</v>
      </c>
      <c r="L602" s="79">
        <f t="shared" si="285"/>
        <v>0.99966456999999997</v>
      </c>
      <c r="M602" s="82">
        <v>1</v>
      </c>
      <c r="N602" s="82">
        <f t="shared" si="286"/>
        <v>1</v>
      </c>
      <c r="O602" s="79">
        <f t="shared" si="287"/>
        <v>0.99966456999999997</v>
      </c>
      <c r="P602" s="79">
        <f t="shared" si="288"/>
        <v>966.32653869000001</v>
      </c>
      <c r="Q602" s="83">
        <f t="shared" si="291"/>
        <v>0</v>
      </c>
      <c r="R602" s="85">
        <f t="shared" si="292"/>
        <v>0</v>
      </c>
      <c r="S602" s="79">
        <f t="shared" si="289"/>
        <v>0</v>
      </c>
      <c r="T602" s="85">
        <f t="shared" si="297"/>
        <v>9.5000000000000001E-2</v>
      </c>
      <c r="U602" s="82">
        <f t="shared" si="293"/>
        <v>1.0031765580000001</v>
      </c>
      <c r="V602" s="79">
        <f t="shared" si="294"/>
        <v>3.0695922900000001</v>
      </c>
      <c r="W602" s="79">
        <f t="shared" si="295"/>
        <v>0</v>
      </c>
      <c r="X602" s="157" t="str">
        <f t="shared" si="298"/>
        <v>A+J=</v>
      </c>
      <c r="Y602" s="81">
        <f t="shared" si="299"/>
        <v>45158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78">
        <f t="shared" si="296"/>
        <v>45141</v>
      </c>
      <c r="B603" s="79">
        <f t="shared" si="290"/>
        <v>969.60764158000006</v>
      </c>
      <c r="C603" s="79">
        <f t="shared" si="279"/>
        <v>966.65078237</v>
      </c>
      <c r="D603" s="77">
        <f t="shared" si="280"/>
        <v>6665.28</v>
      </c>
      <c r="E603" s="54">
        <f>IF(K603=1,VLOOKUP(A602,[1]Plan1!$JH$192:$JI$400,2),E602)</f>
        <v>6659.95</v>
      </c>
      <c r="F603" s="56">
        <f t="shared" si="281"/>
        <v>45098</v>
      </c>
      <c r="G603" s="80">
        <f t="shared" si="282"/>
        <v>-7.9966633059680436E-4</v>
      </c>
      <c r="H603" s="81">
        <f>IF(DAY(A603)=H$11,VLOOKUP(A603,AF$120:AK$452,4),H602)</f>
        <v>45158</v>
      </c>
      <c r="I603" s="81">
        <f t="shared" si="283"/>
        <v>45158</v>
      </c>
      <c r="J603" s="55">
        <f t="shared" si="278"/>
        <v>31</v>
      </c>
      <c r="K603" s="55">
        <f t="shared" si="284"/>
        <v>14</v>
      </c>
      <c r="L603" s="79">
        <f t="shared" si="285"/>
        <v>0.99963877999999995</v>
      </c>
      <c r="M603" s="82">
        <v>1</v>
      </c>
      <c r="N603" s="82">
        <f t="shared" si="286"/>
        <v>1</v>
      </c>
      <c r="O603" s="79">
        <f t="shared" si="287"/>
        <v>0.99963877999999995</v>
      </c>
      <c r="P603" s="79">
        <f t="shared" si="288"/>
        <v>966.30160877000003</v>
      </c>
      <c r="Q603" s="83">
        <f t="shared" si="291"/>
        <v>0</v>
      </c>
      <c r="R603" s="85">
        <f t="shared" si="292"/>
        <v>0</v>
      </c>
      <c r="S603" s="79">
        <f t="shared" si="289"/>
        <v>0</v>
      </c>
      <c r="T603" s="85">
        <f t="shared" si="297"/>
        <v>9.5000000000000001E-2</v>
      </c>
      <c r="U603" s="82">
        <f t="shared" si="293"/>
        <v>1.003421326</v>
      </c>
      <c r="V603" s="79">
        <f t="shared" si="294"/>
        <v>3.30603281</v>
      </c>
      <c r="W603" s="79">
        <f t="shared" si="295"/>
        <v>0</v>
      </c>
      <c r="X603" s="157" t="str">
        <f t="shared" si="298"/>
        <v>A+J=</v>
      </c>
      <c r="Y603" s="81">
        <f t="shared" si="299"/>
        <v>45158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78">
        <f t="shared" si="296"/>
        <v>45142</v>
      </c>
      <c r="B604" s="79">
        <f t="shared" si="290"/>
        <v>969.81918825000002</v>
      </c>
      <c r="C604" s="79">
        <f t="shared" si="279"/>
        <v>966.65078237</v>
      </c>
      <c r="D604" s="77">
        <f t="shared" si="280"/>
        <v>6665.28</v>
      </c>
      <c r="E604" s="54">
        <f>IF(K604=1,VLOOKUP(A603,[1]Plan1!$JH$192:$JI$400,2),E603)</f>
        <v>6659.95</v>
      </c>
      <c r="F604" s="56">
        <f t="shared" si="281"/>
        <v>45098</v>
      </c>
      <c r="G604" s="80">
        <f t="shared" si="282"/>
        <v>-7.9966633059680436E-4</v>
      </c>
      <c r="H604" s="81">
        <f>IF(DAY(A604)=H$11,VLOOKUP(A604,AF$120:AK$452,4),H603)</f>
        <v>45158</v>
      </c>
      <c r="I604" s="81">
        <f t="shared" si="283"/>
        <v>45158</v>
      </c>
      <c r="J604" s="55">
        <f t="shared" si="278"/>
        <v>31</v>
      </c>
      <c r="K604" s="55">
        <f t="shared" si="284"/>
        <v>15</v>
      </c>
      <c r="L604" s="79">
        <f t="shared" si="285"/>
        <v>0.99961297999999998</v>
      </c>
      <c r="M604" s="82">
        <v>1</v>
      </c>
      <c r="N604" s="82">
        <f t="shared" si="286"/>
        <v>1</v>
      </c>
      <c r="O604" s="79">
        <f t="shared" si="287"/>
        <v>0.99961297999999998</v>
      </c>
      <c r="P604" s="79">
        <f t="shared" si="288"/>
        <v>966.27666918</v>
      </c>
      <c r="Q604" s="83">
        <f t="shared" si="291"/>
        <v>0</v>
      </c>
      <c r="R604" s="85">
        <f t="shared" si="292"/>
        <v>0</v>
      </c>
      <c r="S604" s="79">
        <f t="shared" si="289"/>
        <v>0</v>
      </c>
      <c r="T604" s="85">
        <f t="shared" si="297"/>
        <v>9.5000000000000001E-2</v>
      </c>
      <c r="U604" s="82">
        <f t="shared" si="293"/>
        <v>1.003666154</v>
      </c>
      <c r="V604" s="79">
        <f t="shared" si="294"/>
        <v>3.54251907</v>
      </c>
      <c r="W604" s="79">
        <f t="shared" si="295"/>
        <v>0</v>
      </c>
      <c r="X604" s="157" t="str">
        <f t="shared" si="298"/>
        <v>A+J=</v>
      </c>
      <c r="Y604" s="81">
        <f t="shared" si="299"/>
        <v>45158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78">
        <f t="shared" si="296"/>
        <v>45143</v>
      </c>
      <c r="B605" s="79">
        <f t="shared" si="290"/>
        <v>970.03078068000002</v>
      </c>
      <c r="C605" s="79">
        <f t="shared" si="279"/>
        <v>966.65078237</v>
      </c>
      <c r="D605" s="77">
        <f t="shared" si="280"/>
        <v>6665.28</v>
      </c>
      <c r="E605" s="54">
        <f>IF(K605=1,VLOOKUP(A604,[1]Plan1!$JH$192:$JI$400,2),E604)</f>
        <v>6659.95</v>
      </c>
      <c r="F605" s="56">
        <f t="shared" si="281"/>
        <v>45098</v>
      </c>
      <c r="G605" s="80">
        <f t="shared" si="282"/>
        <v>-7.9966633059680436E-4</v>
      </c>
      <c r="H605" s="81">
        <f>IF(DAY(A605)=H$11,VLOOKUP(A605,AF$120:AK$452,4),H604)</f>
        <v>45158</v>
      </c>
      <c r="I605" s="81">
        <f t="shared" si="283"/>
        <v>45158</v>
      </c>
      <c r="J605" s="55">
        <f t="shared" si="278"/>
        <v>31</v>
      </c>
      <c r="K605" s="55">
        <f t="shared" si="284"/>
        <v>16</v>
      </c>
      <c r="L605" s="79">
        <f t="shared" si="285"/>
        <v>0.99958718000000002</v>
      </c>
      <c r="M605" s="82">
        <v>1</v>
      </c>
      <c r="N605" s="82">
        <f t="shared" si="286"/>
        <v>1</v>
      </c>
      <c r="O605" s="79">
        <f t="shared" si="287"/>
        <v>0.99958718000000002</v>
      </c>
      <c r="P605" s="79">
        <f t="shared" si="288"/>
        <v>966.25172958999997</v>
      </c>
      <c r="Q605" s="83">
        <f t="shared" si="291"/>
        <v>0</v>
      </c>
      <c r="R605" s="85">
        <f t="shared" si="292"/>
        <v>0</v>
      </c>
      <c r="S605" s="79">
        <f t="shared" si="289"/>
        <v>0</v>
      </c>
      <c r="T605" s="85">
        <f t="shared" si="297"/>
        <v>9.5000000000000001E-2</v>
      </c>
      <c r="U605" s="82">
        <f t="shared" si="293"/>
        <v>1.0039110419999999</v>
      </c>
      <c r="V605" s="79">
        <f t="shared" si="294"/>
        <v>3.7790510899999998</v>
      </c>
      <c r="W605" s="79">
        <f t="shared" si="295"/>
        <v>0</v>
      </c>
      <c r="X605" s="157" t="str">
        <f t="shared" si="298"/>
        <v>A+J=</v>
      </c>
      <c r="Y605" s="81">
        <f t="shared" si="299"/>
        <v>45158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78">
        <f t="shared" si="296"/>
        <v>45144</v>
      </c>
      <c r="B606" s="79">
        <f t="shared" si="290"/>
        <v>970.24242761999994</v>
      </c>
      <c r="C606" s="79">
        <f t="shared" si="279"/>
        <v>966.65078237</v>
      </c>
      <c r="D606" s="77">
        <f t="shared" si="280"/>
        <v>6665.28</v>
      </c>
      <c r="E606" s="54">
        <f>IF(K606=1,VLOOKUP(A605,[1]Plan1!$JH$192:$JI$400,2),E605)</f>
        <v>6659.95</v>
      </c>
      <c r="F606" s="56">
        <f t="shared" si="281"/>
        <v>45098</v>
      </c>
      <c r="G606" s="80">
        <f t="shared" si="282"/>
        <v>-7.9966633059680436E-4</v>
      </c>
      <c r="H606" s="81">
        <f>IF(DAY(A606)=H$11,VLOOKUP(A606,AF$120:AK$452,4),H605)</f>
        <v>45158</v>
      </c>
      <c r="I606" s="81">
        <f t="shared" si="283"/>
        <v>45158</v>
      </c>
      <c r="J606" s="55">
        <f t="shared" si="278"/>
        <v>31</v>
      </c>
      <c r="K606" s="55">
        <f t="shared" si="284"/>
        <v>17</v>
      </c>
      <c r="L606" s="79">
        <f t="shared" si="285"/>
        <v>0.99956138999999999</v>
      </c>
      <c r="M606" s="82">
        <v>1</v>
      </c>
      <c r="N606" s="82">
        <f t="shared" si="286"/>
        <v>1</v>
      </c>
      <c r="O606" s="79">
        <f t="shared" si="287"/>
        <v>0.99956138999999999</v>
      </c>
      <c r="P606" s="79">
        <f t="shared" si="288"/>
        <v>966.22679966999999</v>
      </c>
      <c r="Q606" s="83">
        <f t="shared" si="291"/>
        <v>0</v>
      </c>
      <c r="R606" s="85">
        <f t="shared" si="292"/>
        <v>0</v>
      </c>
      <c r="S606" s="79">
        <f t="shared" si="289"/>
        <v>0</v>
      </c>
      <c r="T606" s="85">
        <f t="shared" si="297"/>
        <v>9.5000000000000001E-2</v>
      </c>
      <c r="U606" s="82">
        <f t="shared" si="293"/>
        <v>1.004155989</v>
      </c>
      <c r="V606" s="79">
        <f t="shared" si="294"/>
        <v>4.0156279499999998</v>
      </c>
      <c r="W606" s="79">
        <f t="shared" si="295"/>
        <v>0</v>
      </c>
      <c r="X606" s="157" t="str">
        <f t="shared" si="298"/>
        <v>A+J=</v>
      </c>
      <c r="Y606" s="81">
        <f t="shared" si="299"/>
        <v>45158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78">
        <f t="shared" si="296"/>
        <v>45145</v>
      </c>
      <c r="B607" s="79">
        <f t="shared" si="290"/>
        <v>970.45411059999992</v>
      </c>
      <c r="C607" s="79">
        <f t="shared" si="279"/>
        <v>966.65078237</v>
      </c>
      <c r="D607" s="77">
        <f t="shared" si="280"/>
        <v>6665.28</v>
      </c>
      <c r="E607" s="54">
        <f>IF(K607=1,VLOOKUP(A606,[1]Plan1!$JH$192:$JI$400,2),E606)</f>
        <v>6659.95</v>
      </c>
      <c r="F607" s="56">
        <f t="shared" si="281"/>
        <v>45098</v>
      </c>
      <c r="G607" s="80">
        <f t="shared" si="282"/>
        <v>-7.9966633059680436E-4</v>
      </c>
      <c r="H607" s="81">
        <f>IF(DAY(A607)=H$11,VLOOKUP(A607,AF$120:AK$452,4),H606)</f>
        <v>45158</v>
      </c>
      <c r="I607" s="81">
        <f t="shared" si="283"/>
        <v>45158</v>
      </c>
      <c r="J607" s="55">
        <f t="shared" si="278"/>
        <v>31</v>
      </c>
      <c r="K607" s="55">
        <f t="shared" si="284"/>
        <v>18</v>
      </c>
      <c r="L607" s="79">
        <f t="shared" si="285"/>
        <v>0.99953559000000003</v>
      </c>
      <c r="M607" s="82">
        <v>1</v>
      </c>
      <c r="N607" s="82">
        <f t="shared" si="286"/>
        <v>1</v>
      </c>
      <c r="O607" s="79">
        <f t="shared" si="287"/>
        <v>0.99953559000000003</v>
      </c>
      <c r="P607" s="79">
        <f t="shared" si="288"/>
        <v>966.20186007999996</v>
      </c>
      <c r="Q607" s="83">
        <f t="shared" si="291"/>
        <v>0</v>
      </c>
      <c r="R607" s="85">
        <f t="shared" si="292"/>
        <v>0</v>
      </c>
      <c r="S607" s="79">
        <f t="shared" si="289"/>
        <v>0</v>
      </c>
      <c r="T607" s="85">
        <f t="shared" si="297"/>
        <v>9.5000000000000001E-2</v>
      </c>
      <c r="U607" s="82">
        <f t="shared" si="293"/>
        <v>1.004400996</v>
      </c>
      <c r="V607" s="79">
        <f t="shared" si="294"/>
        <v>4.2522505199999996</v>
      </c>
      <c r="W607" s="79">
        <f t="shared" si="295"/>
        <v>0</v>
      </c>
      <c r="X607" s="157" t="str">
        <f t="shared" si="298"/>
        <v>A+J=</v>
      </c>
      <c r="Y607" s="81">
        <f t="shared" si="299"/>
        <v>45158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78">
        <f t="shared" si="296"/>
        <v>45146</v>
      </c>
      <c r="B608" s="79">
        <f t="shared" si="290"/>
        <v>970.66584903</v>
      </c>
      <c r="C608" s="79">
        <f t="shared" si="279"/>
        <v>966.65078237</v>
      </c>
      <c r="D608" s="77">
        <f t="shared" si="280"/>
        <v>6665.28</v>
      </c>
      <c r="E608" s="54">
        <f>IF(K608=1,VLOOKUP(A607,[1]Plan1!$JH$192:$JI$400,2),E607)</f>
        <v>6659.95</v>
      </c>
      <c r="F608" s="56">
        <f t="shared" si="281"/>
        <v>45098</v>
      </c>
      <c r="G608" s="80">
        <f t="shared" si="282"/>
        <v>-7.9966633059680436E-4</v>
      </c>
      <c r="H608" s="81">
        <f>IF(DAY(A608)=H$11,VLOOKUP(A608,AF$120:AK$452,4),H607)</f>
        <v>45158</v>
      </c>
      <c r="I608" s="81">
        <f t="shared" si="283"/>
        <v>45158</v>
      </c>
      <c r="J608" s="55">
        <f t="shared" si="278"/>
        <v>31</v>
      </c>
      <c r="K608" s="55">
        <f t="shared" si="284"/>
        <v>19</v>
      </c>
      <c r="L608" s="79">
        <f t="shared" si="285"/>
        <v>0.9995098</v>
      </c>
      <c r="M608" s="82">
        <v>1</v>
      </c>
      <c r="N608" s="82">
        <f t="shared" si="286"/>
        <v>1</v>
      </c>
      <c r="O608" s="79">
        <f t="shared" si="287"/>
        <v>0.9995098</v>
      </c>
      <c r="P608" s="79">
        <f t="shared" si="288"/>
        <v>966.17693014999998</v>
      </c>
      <c r="Q608" s="83">
        <f t="shared" si="291"/>
        <v>0</v>
      </c>
      <c r="R608" s="85">
        <f t="shared" si="292"/>
        <v>0</v>
      </c>
      <c r="S608" s="79">
        <f t="shared" si="289"/>
        <v>0</v>
      </c>
      <c r="T608" s="85">
        <f t="shared" si="297"/>
        <v>9.5000000000000001E-2</v>
      </c>
      <c r="U608" s="82">
        <f t="shared" si="293"/>
        <v>1.004646063</v>
      </c>
      <c r="V608" s="79">
        <f t="shared" si="294"/>
        <v>4.4889188799999999</v>
      </c>
      <c r="W608" s="79">
        <f t="shared" si="295"/>
        <v>0</v>
      </c>
      <c r="X608" s="157" t="str">
        <f t="shared" si="298"/>
        <v>A+J=</v>
      </c>
      <c r="Y608" s="81">
        <f t="shared" si="299"/>
        <v>45158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78">
        <f t="shared" si="296"/>
        <v>45147</v>
      </c>
      <c r="B609" s="79">
        <f t="shared" si="290"/>
        <v>970.87763323000001</v>
      </c>
      <c r="C609" s="79">
        <f t="shared" si="279"/>
        <v>966.65078237</v>
      </c>
      <c r="D609" s="77">
        <f t="shared" si="280"/>
        <v>6665.28</v>
      </c>
      <c r="E609" s="54">
        <f>IF(K609=1,VLOOKUP(A608,[1]Plan1!$JH$192:$JI$400,2),E608)</f>
        <v>6659.95</v>
      </c>
      <c r="F609" s="56">
        <f t="shared" si="281"/>
        <v>45098</v>
      </c>
      <c r="G609" s="80">
        <f t="shared" si="282"/>
        <v>-7.9966633059680436E-4</v>
      </c>
      <c r="H609" s="81">
        <f>IF(DAY(A609)=H$11,VLOOKUP(A609,AF$120:AK$452,4),H608)</f>
        <v>45158</v>
      </c>
      <c r="I609" s="81">
        <f t="shared" si="283"/>
        <v>45158</v>
      </c>
      <c r="J609" s="55">
        <f t="shared" si="278"/>
        <v>31</v>
      </c>
      <c r="K609" s="55">
        <f t="shared" si="284"/>
        <v>20</v>
      </c>
      <c r="L609" s="79">
        <f t="shared" si="285"/>
        <v>0.99948400999999998</v>
      </c>
      <c r="M609" s="82">
        <v>1</v>
      </c>
      <c r="N609" s="82">
        <f t="shared" si="286"/>
        <v>1</v>
      </c>
      <c r="O609" s="79">
        <f t="shared" si="287"/>
        <v>0.99948400999999998</v>
      </c>
      <c r="P609" s="79">
        <f t="shared" si="288"/>
        <v>966.15200023</v>
      </c>
      <c r="Q609" s="83">
        <f t="shared" si="291"/>
        <v>0</v>
      </c>
      <c r="R609" s="85">
        <f t="shared" si="292"/>
        <v>0</v>
      </c>
      <c r="S609" s="79">
        <f t="shared" si="289"/>
        <v>0</v>
      </c>
      <c r="T609" s="85">
        <f t="shared" si="297"/>
        <v>9.5000000000000001E-2</v>
      </c>
      <c r="U609" s="82">
        <f t="shared" si="293"/>
        <v>1.0048911899999999</v>
      </c>
      <c r="V609" s="79">
        <f t="shared" si="294"/>
        <v>4.7256330000000002</v>
      </c>
      <c r="W609" s="79">
        <f t="shared" si="295"/>
        <v>0</v>
      </c>
      <c r="X609" s="157" t="str">
        <f t="shared" si="298"/>
        <v>A+J=</v>
      </c>
      <c r="Y609" s="81">
        <f t="shared" si="299"/>
        <v>45158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78">
        <f t="shared" si="296"/>
        <v>45148</v>
      </c>
      <c r="B610" s="79">
        <f t="shared" si="290"/>
        <v>971.08946219000006</v>
      </c>
      <c r="C610" s="79">
        <f t="shared" si="279"/>
        <v>966.65078237</v>
      </c>
      <c r="D610" s="77">
        <f t="shared" si="280"/>
        <v>6665.28</v>
      </c>
      <c r="E610" s="54">
        <f>IF(K610=1,VLOOKUP(A609,[1]Plan1!$JH$192:$JI$400,2),E609)</f>
        <v>6659.95</v>
      </c>
      <c r="F610" s="56">
        <f t="shared" si="281"/>
        <v>45098</v>
      </c>
      <c r="G610" s="80">
        <f t="shared" si="282"/>
        <v>-7.9966633059680436E-4</v>
      </c>
      <c r="H610" s="81">
        <f>IF(DAY(A610)=H$11,VLOOKUP(A610,AF$120:AK$452,4),H609)</f>
        <v>45158</v>
      </c>
      <c r="I610" s="81">
        <f t="shared" si="283"/>
        <v>45158</v>
      </c>
      <c r="J610" s="55">
        <f t="shared" si="278"/>
        <v>31</v>
      </c>
      <c r="K610" s="55">
        <f t="shared" si="284"/>
        <v>21</v>
      </c>
      <c r="L610" s="79">
        <f t="shared" si="285"/>
        <v>0.99945821999999995</v>
      </c>
      <c r="M610" s="82">
        <v>1</v>
      </c>
      <c r="N610" s="82">
        <f t="shared" si="286"/>
        <v>1</v>
      </c>
      <c r="O610" s="79">
        <f t="shared" si="287"/>
        <v>0.99945821999999995</v>
      </c>
      <c r="P610" s="79">
        <f t="shared" si="288"/>
        <v>966.12707030000001</v>
      </c>
      <c r="Q610" s="83">
        <f t="shared" si="291"/>
        <v>0</v>
      </c>
      <c r="R610" s="85">
        <f t="shared" si="292"/>
        <v>0</v>
      </c>
      <c r="S610" s="79">
        <f t="shared" si="289"/>
        <v>0</v>
      </c>
      <c r="T610" s="85">
        <f t="shared" si="297"/>
        <v>9.5000000000000001E-2</v>
      </c>
      <c r="U610" s="82">
        <f t="shared" si="293"/>
        <v>1.0051363760000001</v>
      </c>
      <c r="V610" s="79">
        <f t="shared" si="294"/>
        <v>4.9623918900000001</v>
      </c>
      <c r="W610" s="79">
        <f t="shared" si="295"/>
        <v>0</v>
      </c>
      <c r="X610" s="157" t="str">
        <f t="shared" si="298"/>
        <v>A+J=</v>
      </c>
      <c r="Y610" s="81">
        <f t="shared" si="299"/>
        <v>45158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78">
        <f t="shared" si="296"/>
        <v>45149</v>
      </c>
      <c r="B611" s="79">
        <f t="shared" si="290"/>
        <v>971.30132815000002</v>
      </c>
      <c r="C611" s="79">
        <f t="shared" si="279"/>
        <v>966.65078237</v>
      </c>
      <c r="D611" s="77">
        <f t="shared" si="280"/>
        <v>6665.28</v>
      </c>
      <c r="E611" s="54">
        <f>IF(K611=1,VLOOKUP(A610,[1]Plan1!$JH$192:$JI$400,2),E610)</f>
        <v>6659.95</v>
      </c>
      <c r="F611" s="56">
        <f t="shared" si="281"/>
        <v>45098</v>
      </c>
      <c r="G611" s="80">
        <f t="shared" si="282"/>
        <v>-7.9966633059680436E-4</v>
      </c>
      <c r="H611" s="81">
        <f>IF(DAY(A611)=H$11,VLOOKUP(A611,AF$120:AK$452,4),H610)</f>
        <v>45158</v>
      </c>
      <c r="I611" s="81">
        <f t="shared" si="283"/>
        <v>45158</v>
      </c>
      <c r="J611" s="55">
        <f t="shared" si="278"/>
        <v>31</v>
      </c>
      <c r="K611" s="55">
        <f t="shared" si="284"/>
        <v>22</v>
      </c>
      <c r="L611" s="79">
        <f t="shared" si="285"/>
        <v>0.99943241999999999</v>
      </c>
      <c r="M611" s="82">
        <v>1</v>
      </c>
      <c r="N611" s="82">
        <f t="shared" si="286"/>
        <v>1</v>
      </c>
      <c r="O611" s="79">
        <f t="shared" si="287"/>
        <v>0.99943241999999999</v>
      </c>
      <c r="P611" s="79">
        <f t="shared" si="288"/>
        <v>966.10213070999998</v>
      </c>
      <c r="Q611" s="83">
        <f t="shared" si="291"/>
        <v>0</v>
      </c>
      <c r="R611" s="85">
        <f t="shared" si="292"/>
        <v>0</v>
      </c>
      <c r="S611" s="79">
        <f t="shared" si="289"/>
        <v>0</v>
      </c>
      <c r="T611" s="85">
        <f t="shared" si="297"/>
        <v>9.5000000000000001E-2</v>
      </c>
      <c r="U611" s="82">
        <f t="shared" si="293"/>
        <v>1.0053816229999999</v>
      </c>
      <c r="V611" s="79">
        <f t="shared" si="294"/>
        <v>5.1991974399999998</v>
      </c>
      <c r="W611" s="79">
        <f t="shared" si="295"/>
        <v>0</v>
      </c>
      <c r="X611" s="157" t="str">
        <f t="shared" si="298"/>
        <v>A+J=</v>
      </c>
      <c r="Y611" s="81">
        <f t="shared" si="299"/>
        <v>45158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78">
        <f t="shared" si="296"/>
        <v>45150</v>
      </c>
      <c r="B612" s="79">
        <f t="shared" si="290"/>
        <v>971.5132486</v>
      </c>
      <c r="C612" s="79">
        <f t="shared" si="279"/>
        <v>966.65078237</v>
      </c>
      <c r="D612" s="77">
        <f t="shared" si="280"/>
        <v>6665.28</v>
      </c>
      <c r="E612" s="54">
        <f>IF(K612=1,VLOOKUP(A611,[1]Plan1!$JH$192:$JI$400,2),E611)</f>
        <v>6659.95</v>
      </c>
      <c r="F612" s="56">
        <f t="shared" si="281"/>
        <v>45098</v>
      </c>
      <c r="G612" s="80">
        <f t="shared" si="282"/>
        <v>-7.9966633059680436E-4</v>
      </c>
      <c r="H612" s="81">
        <f>IF(DAY(A612)=H$11,VLOOKUP(A612,AF$120:AK$452,4),H611)</f>
        <v>45158</v>
      </c>
      <c r="I612" s="81">
        <f t="shared" si="283"/>
        <v>45158</v>
      </c>
      <c r="J612" s="55">
        <f t="shared" si="278"/>
        <v>31</v>
      </c>
      <c r="K612" s="55">
        <f t="shared" si="284"/>
        <v>23</v>
      </c>
      <c r="L612" s="79">
        <f t="shared" si="285"/>
        <v>0.99940662999999996</v>
      </c>
      <c r="M612" s="82">
        <v>1</v>
      </c>
      <c r="N612" s="82">
        <f t="shared" si="286"/>
        <v>1</v>
      </c>
      <c r="O612" s="79">
        <f t="shared" si="287"/>
        <v>0.99940662999999996</v>
      </c>
      <c r="P612" s="79">
        <f t="shared" si="288"/>
        <v>966.07720079000001</v>
      </c>
      <c r="Q612" s="83">
        <f t="shared" si="291"/>
        <v>0</v>
      </c>
      <c r="R612" s="85">
        <f t="shared" si="292"/>
        <v>0</v>
      </c>
      <c r="S612" s="79">
        <f t="shared" si="289"/>
        <v>0</v>
      </c>
      <c r="T612" s="85">
        <f t="shared" si="297"/>
        <v>9.5000000000000001E-2</v>
      </c>
      <c r="U612" s="82">
        <f t="shared" si="293"/>
        <v>1.0056269289999999</v>
      </c>
      <c r="V612" s="79">
        <f t="shared" si="294"/>
        <v>5.4360478099999998</v>
      </c>
      <c r="W612" s="79">
        <f t="shared" si="295"/>
        <v>0</v>
      </c>
      <c r="X612" s="157" t="str">
        <f t="shared" si="298"/>
        <v>A+J=</v>
      </c>
      <c r="Y612" s="81">
        <f t="shared" si="299"/>
        <v>45158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78">
        <f t="shared" si="296"/>
        <v>45151</v>
      </c>
      <c r="B613" s="79">
        <f t="shared" si="290"/>
        <v>971.72521477999999</v>
      </c>
      <c r="C613" s="79">
        <f t="shared" si="279"/>
        <v>966.65078237</v>
      </c>
      <c r="D613" s="77">
        <f t="shared" si="280"/>
        <v>6665.28</v>
      </c>
      <c r="E613" s="54">
        <f>IF(K613=1,VLOOKUP(A612,[1]Plan1!$JH$192:$JI$400,2),E612)</f>
        <v>6659.95</v>
      </c>
      <c r="F613" s="56">
        <f t="shared" si="281"/>
        <v>45098</v>
      </c>
      <c r="G613" s="80">
        <f t="shared" si="282"/>
        <v>-7.9966633059680436E-4</v>
      </c>
      <c r="H613" s="81">
        <f>IF(DAY(A613)=H$11,VLOOKUP(A613,AF$120:AK$452,4),H612)</f>
        <v>45158</v>
      </c>
      <c r="I613" s="81">
        <f t="shared" si="283"/>
        <v>45158</v>
      </c>
      <c r="J613" s="55">
        <f t="shared" si="278"/>
        <v>31</v>
      </c>
      <c r="K613" s="55">
        <f t="shared" si="284"/>
        <v>24</v>
      </c>
      <c r="L613" s="79">
        <f t="shared" si="285"/>
        <v>0.99938084000000005</v>
      </c>
      <c r="M613" s="82">
        <v>1</v>
      </c>
      <c r="N613" s="82">
        <f t="shared" si="286"/>
        <v>1</v>
      </c>
      <c r="O613" s="79">
        <f t="shared" si="287"/>
        <v>0.99938084000000005</v>
      </c>
      <c r="P613" s="79">
        <f t="shared" si="288"/>
        <v>966.05227087000003</v>
      </c>
      <c r="Q613" s="83">
        <f t="shared" si="291"/>
        <v>0</v>
      </c>
      <c r="R613" s="85">
        <f t="shared" si="292"/>
        <v>0</v>
      </c>
      <c r="S613" s="79">
        <f t="shared" si="289"/>
        <v>0</v>
      </c>
      <c r="T613" s="85">
        <f t="shared" si="297"/>
        <v>9.5000000000000001E-2</v>
      </c>
      <c r="U613" s="82">
        <f t="shared" si="293"/>
        <v>1.0058722950000001</v>
      </c>
      <c r="V613" s="79">
        <f t="shared" si="294"/>
        <v>5.6729439099999999</v>
      </c>
      <c r="W613" s="79">
        <f t="shared" si="295"/>
        <v>0</v>
      </c>
      <c r="X613" s="157" t="str">
        <f t="shared" si="298"/>
        <v>A+J=</v>
      </c>
      <c r="Y613" s="81">
        <f t="shared" si="299"/>
        <v>45158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78">
        <f t="shared" si="296"/>
        <v>45152</v>
      </c>
      <c r="B614" s="79">
        <f t="shared" si="290"/>
        <v>971.93722668999999</v>
      </c>
      <c r="C614" s="79">
        <f t="shared" si="279"/>
        <v>966.65078237</v>
      </c>
      <c r="D614" s="77">
        <f t="shared" si="280"/>
        <v>6665.28</v>
      </c>
      <c r="E614" s="54">
        <f>IF(K614=1,VLOOKUP(A613,[1]Plan1!$JH$192:$JI$400,2),E613)</f>
        <v>6659.95</v>
      </c>
      <c r="F614" s="56">
        <f t="shared" si="281"/>
        <v>45098</v>
      </c>
      <c r="G614" s="80">
        <f t="shared" si="282"/>
        <v>-7.9966633059680436E-4</v>
      </c>
      <c r="H614" s="81">
        <f>IF(DAY(A614)=H$11,VLOOKUP(A614,AF$120:AK$452,4),H613)</f>
        <v>45158</v>
      </c>
      <c r="I614" s="81">
        <f t="shared" si="283"/>
        <v>45158</v>
      </c>
      <c r="J614" s="55">
        <f t="shared" si="278"/>
        <v>31</v>
      </c>
      <c r="K614" s="55">
        <f t="shared" si="284"/>
        <v>25</v>
      </c>
      <c r="L614" s="79">
        <f t="shared" si="285"/>
        <v>0.99935505000000002</v>
      </c>
      <c r="M614" s="82">
        <v>1</v>
      </c>
      <c r="N614" s="82">
        <f t="shared" si="286"/>
        <v>1</v>
      </c>
      <c r="O614" s="79">
        <f t="shared" si="287"/>
        <v>0.99935505000000002</v>
      </c>
      <c r="P614" s="79">
        <f t="shared" si="288"/>
        <v>966.02734094000004</v>
      </c>
      <c r="Q614" s="83">
        <f t="shared" si="291"/>
        <v>0</v>
      </c>
      <c r="R614" s="85">
        <f t="shared" si="292"/>
        <v>0</v>
      </c>
      <c r="S614" s="79">
        <f t="shared" si="289"/>
        <v>0</v>
      </c>
      <c r="T614" s="85">
        <f t="shared" si="297"/>
        <v>9.5000000000000001E-2</v>
      </c>
      <c r="U614" s="82">
        <f t="shared" si="293"/>
        <v>1.0061177210000001</v>
      </c>
      <c r="V614" s="79">
        <f t="shared" si="294"/>
        <v>5.9098857499999999</v>
      </c>
      <c r="W614" s="79">
        <f t="shared" si="295"/>
        <v>0</v>
      </c>
      <c r="X614" s="157" t="str">
        <f t="shared" si="298"/>
        <v>A+J=</v>
      </c>
      <c r="Y614" s="81">
        <f t="shared" si="299"/>
        <v>45158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78">
        <f t="shared" si="296"/>
        <v>45153</v>
      </c>
      <c r="B615" s="79">
        <f t="shared" si="290"/>
        <v>972.14928431999999</v>
      </c>
      <c r="C615" s="79">
        <f t="shared" si="279"/>
        <v>966.65078237</v>
      </c>
      <c r="D615" s="77">
        <f t="shared" si="280"/>
        <v>6665.28</v>
      </c>
      <c r="E615" s="54">
        <f>IF(K615=1,VLOOKUP(A614,[1]Plan1!$JH$192:$JI$400,2),E614)</f>
        <v>6659.95</v>
      </c>
      <c r="F615" s="56">
        <f t="shared" si="281"/>
        <v>45098</v>
      </c>
      <c r="G615" s="80">
        <f t="shared" si="282"/>
        <v>-7.9966633059680436E-4</v>
      </c>
      <c r="H615" s="81">
        <f>IF(DAY(A615)=H$11,VLOOKUP(A615,AF$120:AK$452,4),H614)</f>
        <v>45158</v>
      </c>
      <c r="I615" s="81">
        <f t="shared" si="283"/>
        <v>45158</v>
      </c>
      <c r="J615" s="55">
        <f t="shared" si="278"/>
        <v>31</v>
      </c>
      <c r="K615" s="55">
        <f t="shared" si="284"/>
        <v>26</v>
      </c>
      <c r="L615" s="79">
        <f t="shared" si="285"/>
        <v>0.99932926</v>
      </c>
      <c r="M615" s="82">
        <v>1</v>
      </c>
      <c r="N615" s="82">
        <f t="shared" si="286"/>
        <v>1</v>
      </c>
      <c r="O615" s="79">
        <f t="shared" si="287"/>
        <v>0.99932926</v>
      </c>
      <c r="P615" s="79">
        <f t="shared" si="288"/>
        <v>966.00241101999995</v>
      </c>
      <c r="Q615" s="83">
        <f t="shared" si="291"/>
        <v>0</v>
      </c>
      <c r="R615" s="85">
        <f t="shared" si="292"/>
        <v>0</v>
      </c>
      <c r="S615" s="79">
        <f t="shared" si="289"/>
        <v>0</v>
      </c>
      <c r="T615" s="85">
        <f t="shared" si="297"/>
        <v>9.5000000000000001E-2</v>
      </c>
      <c r="U615" s="82">
        <f t="shared" si="293"/>
        <v>1.0063632069999999</v>
      </c>
      <c r="V615" s="79">
        <f t="shared" si="294"/>
        <v>6.1468733000000002</v>
      </c>
      <c r="W615" s="79">
        <f t="shared" si="295"/>
        <v>0</v>
      </c>
      <c r="X615" s="157" t="str">
        <f t="shared" si="298"/>
        <v>A+J=</v>
      </c>
      <c r="Y615" s="81">
        <f t="shared" si="299"/>
        <v>45158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78">
        <f t="shared" si="296"/>
        <v>45154</v>
      </c>
      <c r="B616" s="79">
        <f t="shared" si="290"/>
        <v>972.36139643000001</v>
      </c>
      <c r="C616" s="79">
        <f t="shared" si="279"/>
        <v>966.65078237</v>
      </c>
      <c r="D616" s="77">
        <f t="shared" si="280"/>
        <v>6665.28</v>
      </c>
      <c r="E616" s="54">
        <f>IF(K616=1,VLOOKUP(A615,[1]Plan1!$JH$192:$JI$400,2),E615)</f>
        <v>6659.95</v>
      </c>
      <c r="F616" s="56">
        <f t="shared" si="281"/>
        <v>45098</v>
      </c>
      <c r="G616" s="80">
        <f t="shared" si="282"/>
        <v>-7.9966633059680436E-4</v>
      </c>
      <c r="H616" s="81">
        <f>IF(DAY(A616)=H$11,VLOOKUP(A616,AF$120:AK$452,4),H615)</f>
        <v>45158</v>
      </c>
      <c r="I616" s="81">
        <f t="shared" si="283"/>
        <v>45158</v>
      </c>
      <c r="J616" s="55">
        <f t="shared" si="278"/>
        <v>31</v>
      </c>
      <c r="K616" s="55">
        <f t="shared" si="284"/>
        <v>27</v>
      </c>
      <c r="L616" s="79">
        <f t="shared" si="285"/>
        <v>0.99930348000000002</v>
      </c>
      <c r="M616" s="82">
        <v>1</v>
      </c>
      <c r="N616" s="82">
        <f t="shared" si="286"/>
        <v>1</v>
      </c>
      <c r="O616" s="79">
        <f t="shared" si="287"/>
        <v>0.99930348000000002</v>
      </c>
      <c r="P616" s="79">
        <f t="shared" si="288"/>
        <v>965.97749076000002</v>
      </c>
      <c r="Q616" s="83">
        <f t="shared" si="291"/>
        <v>0</v>
      </c>
      <c r="R616" s="85">
        <f t="shared" si="292"/>
        <v>0</v>
      </c>
      <c r="S616" s="79">
        <f t="shared" si="289"/>
        <v>0</v>
      </c>
      <c r="T616" s="85">
        <f t="shared" si="297"/>
        <v>9.5000000000000001E-2</v>
      </c>
      <c r="U616" s="82">
        <f t="shared" si="293"/>
        <v>1.006608752</v>
      </c>
      <c r="V616" s="79">
        <f t="shared" si="294"/>
        <v>6.3839056699999999</v>
      </c>
      <c r="W616" s="79">
        <f t="shared" si="295"/>
        <v>0</v>
      </c>
      <c r="X616" s="157" t="str">
        <f t="shared" si="298"/>
        <v>A+J=</v>
      </c>
      <c r="Y616" s="81">
        <f t="shared" si="299"/>
        <v>45158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78">
        <f t="shared" si="296"/>
        <v>45155</v>
      </c>
      <c r="B617" s="79">
        <f t="shared" si="290"/>
        <v>972.57354550000002</v>
      </c>
      <c r="C617" s="79">
        <f t="shared" si="279"/>
        <v>966.65078237</v>
      </c>
      <c r="D617" s="77">
        <f t="shared" si="280"/>
        <v>6665.28</v>
      </c>
      <c r="E617" s="54">
        <f>IF(K617=1,VLOOKUP(A616,[1]Plan1!$JH$192:$JI$400,2),E616)</f>
        <v>6659.95</v>
      </c>
      <c r="F617" s="56">
        <f t="shared" si="281"/>
        <v>45098</v>
      </c>
      <c r="G617" s="80">
        <f t="shared" si="282"/>
        <v>-7.9966633059680436E-4</v>
      </c>
      <c r="H617" s="81">
        <f>IF(DAY(A617)=H$11,VLOOKUP(A617,AF$120:AK$452,4),H616)</f>
        <v>45158</v>
      </c>
      <c r="I617" s="81">
        <f t="shared" si="283"/>
        <v>45158</v>
      </c>
      <c r="J617" s="55">
        <f t="shared" si="278"/>
        <v>31</v>
      </c>
      <c r="K617" s="55">
        <f t="shared" si="284"/>
        <v>28</v>
      </c>
      <c r="L617" s="79">
        <f t="shared" si="285"/>
        <v>0.99927769</v>
      </c>
      <c r="M617" s="82">
        <v>1</v>
      </c>
      <c r="N617" s="82">
        <f t="shared" si="286"/>
        <v>1</v>
      </c>
      <c r="O617" s="79">
        <f t="shared" si="287"/>
        <v>0.99927769</v>
      </c>
      <c r="P617" s="79">
        <f t="shared" si="288"/>
        <v>965.95256084000005</v>
      </c>
      <c r="Q617" s="83">
        <f t="shared" si="291"/>
        <v>0</v>
      </c>
      <c r="R617" s="85">
        <f t="shared" si="292"/>
        <v>0</v>
      </c>
      <c r="S617" s="79">
        <f t="shared" si="289"/>
        <v>0</v>
      </c>
      <c r="T617" s="85">
        <f t="shared" si="297"/>
        <v>9.5000000000000001E-2</v>
      </c>
      <c r="U617" s="82">
        <f t="shared" si="293"/>
        <v>1.006854358</v>
      </c>
      <c r="V617" s="79">
        <f t="shared" si="294"/>
        <v>6.6209846600000004</v>
      </c>
      <c r="W617" s="79">
        <f t="shared" si="295"/>
        <v>0</v>
      </c>
      <c r="X617" s="157" t="str">
        <f t="shared" si="298"/>
        <v>A+J=</v>
      </c>
      <c r="Y617" s="81">
        <f t="shared" si="299"/>
        <v>45158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78">
        <f t="shared" si="296"/>
        <v>45156</v>
      </c>
      <c r="B618" s="79">
        <f t="shared" si="290"/>
        <v>972.78573929999993</v>
      </c>
      <c r="C618" s="79">
        <f t="shared" si="279"/>
        <v>966.65078237</v>
      </c>
      <c r="D618" s="77">
        <f t="shared" si="280"/>
        <v>6665.28</v>
      </c>
      <c r="E618" s="54">
        <f>IF(K618=1,VLOOKUP(A617,[1]Plan1!$JH$192:$JI$400,2),E617)</f>
        <v>6659.95</v>
      </c>
      <c r="F618" s="56">
        <f t="shared" si="281"/>
        <v>45098</v>
      </c>
      <c r="G618" s="80">
        <f t="shared" si="282"/>
        <v>-7.9966633059680436E-4</v>
      </c>
      <c r="H618" s="81">
        <f>IF(DAY(A618)=H$11,VLOOKUP(A618,AF$120:AK$452,4),H617)</f>
        <v>45158</v>
      </c>
      <c r="I618" s="81">
        <f t="shared" si="283"/>
        <v>45158</v>
      </c>
      <c r="J618" s="55">
        <f t="shared" si="278"/>
        <v>31</v>
      </c>
      <c r="K618" s="55">
        <f t="shared" si="284"/>
        <v>29</v>
      </c>
      <c r="L618" s="79">
        <f t="shared" si="285"/>
        <v>0.99925189999999997</v>
      </c>
      <c r="M618" s="82">
        <v>1</v>
      </c>
      <c r="N618" s="82">
        <f t="shared" si="286"/>
        <v>1</v>
      </c>
      <c r="O618" s="79">
        <f t="shared" si="287"/>
        <v>0.99925189999999997</v>
      </c>
      <c r="P618" s="79">
        <f t="shared" si="288"/>
        <v>965.92763090999995</v>
      </c>
      <c r="Q618" s="83">
        <f t="shared" si="291"/>
        <v>0</v>
      </c>
      <c r="R618" s="85">
        <f t="shared" si="292"/>
        <v>0</v>
      </c>
      <c r="S618" s="79">
        <f t="shared" si="289"/>
        <v>0</v>
      </c>
      <c r="T618" s="85">
        <f t="shared" si="297"/>
        <v>9.5000000000000001E-2</v>
      </c>
      <c r="U618" s="82">
        <f t="shared" si="293"/>
        <v>1.007100023</v>
      </c>
      <c r="V618" s="79">
        <f t="shared" si="294"/>
        <v>6.8581083899999999</v>
      </c>
      <c r="W618" s="79">
        <f t="shared" si="295"/>
        <v>0</v>
      </c>
      <c r="X618" s="157" t="str">
        <f t="shared" si="298"/>
        <v>A+J=</v>
      </c>
      <c r="Y618" s="81">
        <f t="shared" si="299"/>
        <v>45158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78">
        <f t="shared" si="296"/>
        <v>45157</v>
      </c>
      <c r="B619" s="79">
        <f t="shared" si="290"/>
        <v>972.99797977999992</v>
      </c>
      <c r="C619" s="79">
        <f t="shared" si="279"/>
        <v>966.65078237</v>
      </c>
      <c r="D619" s="77">
        <f t="shared" si="280"/>
        <v>6665.28</v>
      </c>
      <c r="E619" s="54">
        <f>IF(K619=1,VLOOKUP(A618,[1]Plan1!$JH$192:$JI$400,2),E618)</f>
        <v>6659.95</v>
      </c>
      <c r="F619" s="56">
        <f t="shared" si="281"/>
        <v>45098</v>
      </c>
      <c r="G619" s="80">
        <f t="shared" si="282"/>
        <v>-7.9966633059680436E-4</v>
      </c>
      <c r="H619" s="81">
        <f>IF(DAY(A619)=H$11,VLOOKUP(A619,AF$120:AK$452,4),H618)</f>
        <v>45158</v>
      </c>
      <c r="I619" s="81">
        <f t="shared" si="283"/>
        <v>45158</v>
      </c>
      <c r="J619" s="55">
        <f t="shared" si="278"/>
        <v>31</v>
      </c>
      <c r="K619" s="55">
        <f t="shared" si="284"/>
        <v>30</v>
      </c>
      <c r="L619" s="79">
        <f t="shared" si="285"/>
        <v>0.99922610999999995</v>
      </c>
      <c r="M619" s="82">
        <v>1</v>
      </c>
      <c r="N619" s="82">
        <f t="shared" si="286"/>
        <v>1</v>
      </c>
      <c r="O619" s="79">
        <f t="shared" si="287"/>
        <v>0.99922610999999995</v>
      </c>
      <c r="P619" s="79">
        <f t="shared" si="288"/>
        <v>965.90270098999997</v>
      </c>
      <c r="Q619" s="83">
        <f t="shared" si="291"/>
        <v>0</v>
      </c>
      <c r="R619" s="85">
        <f t="shared" si="292"/>
        <v>0</v>
      </c>
      <c r="S619" s="79">
        <f t="shared" si="289"/>
        <v>0</v>
      </c>
      <c r="T619" s="85">
        <f t="shared" si="297"/>
        <v>9.5000000000000001E-2</v>
      </c>
      <c r="U619" s="82">
        <f t="shared" si="293"/>
        <v>1.007345749</v>
      </c>
      <c r="V619" s="79">
        <f t="shared" si="294"/>
        <v>7.0952787900000001</v>
      </c>
      <c r="W619" s="79">
        <f t="shared" si="295"/>
        <v>0</v>
      </c>
      <c r="X619" s="157" t="str">
        <f t="shared" si="298"/>
        <v>A+J=</v>
      </c>
      <c r="Y619" s="81">
        <f t="shared" si="299"/>
        <v>45158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5" x14ac:dyDescent="0.25">
      <c r="A620" s="78">
        <f t="shared" si="296"/>
        <v>45158</v>
      </c>
      <c r="B620" s="79">
        <f t="shared" si="290"/>
        <v>973.21027474000005</v>
      </c>
      <c r="C620" s="79">
        <f t="shared" si="279"/>
        <v>966.65078237</v>
      </c>
      <c r="D620" s="77">
        <f t="shared" si="280"/>
        <v>6665.28</v>
      </c>
      <c r="E620" s="54">
        <f>IF(K620=1,VLOOKUP(A619,[1]Plan1!$JH$192:$JI$400,2),E619)</f>
        <v>6659.95</v>
      </c>
      <c r="F620" s="56">
        <f t="shared" si="281"/>
        <v>45098</v>
      </c>
      <c r="G620" s="80">
        <f t="shared" si="282"/>
        <v>-7.9966633059680436E-4</v>
      </c>
      <c r="H620" s="81">
        <f>IF(DAY(A620)=H$11,VLOOKUP(A620,AF$120:AK$452,4),H619)</f>
        <v>45189</v>
      </c>
      <c r="I620" s="81">
        <f t="shared" si="283"/>
        <v>45158</v>
      </c>
      <c r="J620" s="55">
        <f t="shared" ref="J620:J683" si="300">IF(A619=I619,VLOOKUP(A619,$AF$120:$AJ$300,5),J619)</f>
        <v>31</v>
      </c>
      <c r="K620" s="55">
        <f t="shared" si="284"/>
        <v>31</v>
      </c>
      <c r="L620" s="79">
        <f t="shared" si="285"/>
        <v>0.99920032999999997</v>
      </c>
      <c r="M620" s="82">
        <v>1</v>
      </c>
      <c r="N620" s="82">
        <f t="shared" si="286"/>
        <v>1</v>
      </c>
      <c r="O620" s="79">
        <f t="shared" si="287"/>
        <v>0.99920032999999997</v>
      </c>
      <c r="P620" s="79">
        <f t="shared" si="288"/>
        <v>965.87778073000004</v>
      </c>
      <c r="Q620" s="83">
        <f t="shared" si="291"/>
        <v>20</v>
      </c>
      <c r="R620" s="158">
        <f>S620/P620</f>
        <v>0.11335836224252761</v>
      </c>
      <c r="S620" s="159">
        <f>80.6459653+28.84435805</f>
        <v>109.49032335</v>
      </c>
      <c r="T620" s="85">
        <f t="shared" si="297"/>
        <v>9.5000000000000001E-2</v>
      </c>
      <c r="U620" s="82">
        <f t="shared" si="293"/>
        <v>1.0075915339999999</v>
      </c>
      <c r="V620" s="79">
        <f t="shared" si="294"/>
        <v>7.3324940099999996</v>
      </c>
      <c r="W620" s="79">
        <f t="shared" si="295"/>
        <v>116.82281736</v>
      </c>
      <c r="X620" s="157" t="str">
        <f t="shared" si="298"/>
        <v>A+J=</v>
      </c>
      <c r="Y620" s="81">
        <f t="shared" si="299"/>
        <v>45158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78">
        <f t="shared" si="296"/>
        <v>45159</v>
      </c>
      <c r="B621" s="79">
        <f t="shared" si="290"/>
        <v>856.62953449999998</v>
      </c>
      <c r="C621" s="79">
        <f t="shared" ref="C621:C684" si="301">IF(Q620&gt;0,(P620-S620),C620)</f>
        <v>856.38745738</v>
      </c>
      <c r="D621" s="77">
        <f t="shared" ref="D621:D684" si="302">IF(E621=E620,D620,E620)</f>
        <v>6659.95</v>
      </c>
      <c r="E621" s="54">
        <f>IF(K621=1,VLOOKUP(A620,[1]Plan1!$JH$192:$JI$400,2),E620)</f>
        <v>6667.94</v>
      </c>
      <c r="F621" s="56">
        <f t="shared" ref="F621:F684" si="303">IF(D621=D620,F620,EDATE(A621,-1))</f>
        <v>45128</v>
      </c>
      <c r="G621" s="80">
        <f t="shared" ref="G621:G684" si="304">(E621/D621)-1</f>
        <v>1.1997087065218626E-3</v>
      </c>
      <c r="H621" s="81">
        <f>IF(DAY(A621)=H$11,VLOOKUP(A621,AF$120:AK$452,4),H620)</f>
        <v>45189</v>
      </c>
      <c r="I621" s="81">
        <f t="shared" ref="I621:I684" si="305">IF(A621&gt;I620,H621,I620)</f>
        <v>45189</v>
      </c>
      <c r="J621" s="55">
        <f t="shared" si="300"/>
        <v>31</v>
      </c>
      <c r="K621" s="55">
        <f t="shared" ref="K621:K684" si="306">IF(A620=I620,1,K620+1)</f>
        <v>1</v>
      </c>
      <c r="L621" s="79">
        <f t="shared" ref="L621:L684" si="307">TRUNC((E621/D621)^TRUNC((K621/J621),9),8)</f>
        <v>1.0000386699999999</v>
      </c>
      <c r="M621" s="82">
        <v>1</v>
      </c>
      <c r="N621" s="82">
        <f t="shared" ref="N621:N684" si="308">IF(I621&gt;I620,N620*M621,N620)</f>
        <v>1</v>
      </c>
      <c r="O621" s="79">
        <f t="shared" ref="O621:O684" si="309">TRUNC(TRUNC((L621*N621),15),8)</f>
        <v>1.0000386699999999</v>
      </c>
      <c r="P621" s="79">
        <f t="shared" ref="P621:P684" si="310">TRUNC(C621*O621,8)</f>
        <v>856.42057388000001</v>
      </c>
      <c r="Q621" s="83">
        <f t="shared" si="291"/>
        <v>0</v>
      </c>
      <c r="R621" s="85">
        <f t="shared" si="292"/>
        <v>0</v>
      </c>
      <c r="S621" s="79">
        <f t="shared" ref="S621:S684" si="311">IF(R621&gt;0,TRUNC(R621*P621,8),0)</f>
        <v>0</v>
      </c>
      <c r="T621" s="85">
        <f t="shared" si="297"/>
        <v>9.5000000000000001E-2</v>
      </c>
      <c r="U621" s="82">
        <f t="shared" si="293"/>
        <v>1.000243993</v>
      </c>
      <c r="V621" s="79">
        <f t="shared" si="294"/>
        <v>0.20896062000000001</v>
      </c>
      <c r="W621" s="79">
        <f t="shared" si="295"/>
        <v>0</v>
      </c>
      <c r="X621" s="157" t="str">
        <f t="shared" si="298"/>
        <v>A+J=</v>
      </c>
      <c r="Y621" s="81">
        <f t="shared" si="299"/>
        <v>45189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78">
        <f t="shared" si="296"/>
        <v>45160</v>
      </c>
      <c r="B622" s="79">
        <f t="shared" si="290"/>
        <v>856.87168773999997</v>
      </c>
      <c r="C622" s="79">
        <f t="shared" si="301"/>
        <v>856.38745738</v>
      </c>
      <c r="D622" s="77">
        <f t="shared" si="302"/>
        <v>6659.95</v>
      </c>
      <c r="E622" s="54">
        <f>IF(K622=1,VLOOKUP(A621,[1]Plan1!$JH$192:$JI$400,2),E621)</f>
        <v>6667.94</v>
      </c>
      <c r="F622" s="56">
        <f t="shared" si="303"/>
        <v>45128</v>
      </c>
      <c r="G622" s="80">
        <f t="shared" si="304"/>
        <v>1.1997087065218626E-3</v>
      </c>
      <c r="H622" s="81">
        <f>IF(DAY(A622)=H$11,VLOOKUP(A622,AF$120:AK$452,4),H621)</f>
        <v>45189</v>
      </c>
      <c r="I622" s="81">
        <f t="shared" si="305"/>
        <v>45189</v>
      </c>
      <c r="J622" s="55">
        <f t="shared" si="300"/>
        <v>31</v>
      </c>
      <c r="K622" s="55">
        <f t="shared" si="306"/>
        <v>2</v>
      </c>
      <c r="L622" s="79">
        <f t="shared" si="307"/>
        <v>1.00007735</v>
      </c>
      <c r="M622" s="82">
        <v>1</v>
      </c>
      <c r="N622" s="82">
        <f t="shared" si="308"/>
        <v>1</v>
      </c>
      <c r="O622" s="79">
        <f t="shared" si="309"/>
        <v>1.00007735</v>
      </c>
      <c r="P622" s="79">
        <f t="shared" si="310"/>
        <v>856.45369893999998</v>
      </c>
      <c r="Q622" s="83">
        <f t="shared" si="291"/>
        <v>0</v>
      </c>
      <c r="R622" s="85">
        <f t="shared" si="292"/>
        <v>0</v>
      </c>
      <c r="S622" s="79">
        <f t="shared" si="311"/>
        <v>0</v>
      </c>
      <c r="T622" s="85">
        <f t="shared" si="297"/>
        <v>9.5000000000000001E-2</v>
      </c>
      <c r="U622" s="82">
        <f t="shared" si="293"/>
        <v>1.0004880460000001</v>
      </c>
      <c r="V622" s="79">
        <f t="shared" si="294"/>
        <v>0.41798879999999999</v>
      </c>
      <c r="W622" s="79">
        <f t="shared" si="295"/>
        <v>0</v>
      </c>
      <c r="X622" s="157" t="str">
        <f t="shared" si="298"/>
        <v>A+J=</v>
      </c>
      <c r="Y622" s="81">
        <f t="shared" si="299"/>
        <v>45189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78">
        <f t="shared" si="296"/>
        <v>45161</v>
      </c>
      <c r="B623" s="79">
        <f t="shared" si="290"/>
        <v>857.11390769000002</v>
      </c>
      <c r="C623" s="79">
        <f t="shared" si="301"/>
        <v>856.38745738</v>
      </c>
      <c r="D623" s="77">
        <f t="shared" si="302"/>
        <v>6659.95</v>
      </c>
      <c r="E623" s="54">
        <f>IF(K623=1,VLOOKUP(A622,[1]Plan1!$JH$192:$JI$400,2),E622)</f>
        <v>6667.94</v>
      </c>
      <c r="F623" s="56">
        <f t="shared" si="303"/>
        <v>45128</v>
      </c>
      <c r="G623" s="80">
        <f t="shared" si="304"/>
        <v>1.1997087065218626E-3</v>
      </c>
      <c r="H623" s="81">
        <f>IF(DAY(A623)=H$11,VLOOKUP(A623,AF$120:AK$452,4),H622)</f>
        <v>45189</v>
      </c>
      <c r="I623" s="81">
        <f t="shared" si="305"/>
        <v>45189</v>
      </c>
      <c r="J623" s="55">
        <f t="shared" si="300"/>
        <v>31</v>
      </c>
      <c r="K623" s="55">
        <f t="shared" si="306"/>
        <v>3</v>
      </c>
      <c r="L623" s="79">
        <f t="shared" si="307"/>
        <v>1.00011603</v>
      </c>
      <c r="M623" s="82">
        <v>1</v>
      </c>
      <c r="N623" s="82">
        <f t="shared" si="308"/>
        <v>1</v>
      </c>
      <c r="O623" s="79">
        <f t="shared" si="309"/>
        <v>1.00011603</v>
      </c>
      <c r="P623" s="79">
        <f t="shared" si="310"/>
        <v>856.48682400999996</v>
      </c>
      <c r="Q623" s="83">
        <f t="shared" si="291"/>
        <v>0</v>
      </c>
      <c r="R623" s="85">
        <f t="shared" si="292"/>
        <v>0</v>
      </c>
      <c r="S623" s="79">
        <f t="shared" si="311"/>
        <v>0</v>
      </c>
      <c r="T623" s="85">
        <f t="shared" si="297"/>
        <v>9.5000000000000001E-2</v>
      </c>
      <c r="U623" s="82">
        <f t="shared" si="293"/>
        <v>1.0007321579999999</v>
      </c>
      <c r="V623" s="79">
        <f t="shared" si="294"/>
        <v>0.62708368000000003</v>
      </c>
      <c r="W623" s="79">
        <f t="shared" si="295"/>
        <v>0</v>
      </c>
      <c r="X623" s="157" t="str">
        <f t="shared" si="298"/>
        <v>A+J=</v>
      </c>
      <c r="Y623" s="81">
        <f t="shared" si="299"/>
        <v>45189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78">
        <f t="shared" si="296"/>
        <v>45162</v>
      </c>
      <c r="B624" s="79">
        <f t="shared" si="290"/>
        <v>857.35620376999998</v>
      </c>
      <c r="C624" s="79">
        <f t="shared" si="301"/>
        <v>856.38745738</v>
      </c>
      <c r="D624" s="77">
        <f t="shared" si="302"/>
        <v>6659.95</v>
      </c>
      <c r="E624" s="54">
        <f>IF(K624=1,VLOOKUP(A623,[1]Plan1!$JH$192:$JI$400,2),E623)</f>
        <v>6667.94</v>
      </c>
      <c r="F624" s="56">
        <f t="shared" si="303"/>
        <v>45128</v>
      </c>
      <c r="G624" s="80">
        <f t="shared" si="304"/>
        <v>1.1997087065218626E-3</v>
      </c>
      <c r="H624" s="81">
        <f>IF(DAY(A624)=H$11,VLOOKUP(A624,AF$120:AK$452,4),H623)</f>
        <v>45189</v>
      </c>
      <c r="I624" s="81">
        <f t="shared" si="305"/>
        <v>45189</v>
      </c>
      <c r="J624" s="55">
        <f t="shared" si="300"/>
        <v>31</v>
      </c>
      <c r="K624" s="55">
        <f t="shared" si="306"/>
        <v>4</v>
      </c>
      <c r="L624" s="79">
        <f t="shared" si="307"/>
        <v>1.0001547200000001</v>
      </c>
      <c r="M624" s="82">
        <v>1</v>
      </c>
      <c r="N624" s="82">
        <f t="shared" si="308"/>
        <v>1</v>
      </c>
      <c r="O624" s="79">
        <f t="shared" si="309"/>
        <v>1.0001547200000001</v>
      </c>
      <c r="P624" s="79">
        <f t="shared" si="310"/>
        <v>856.51995764000003</v>
      </c>
      <c r="Q624" s="83">
        <f t="shared" si="291"/>
        <v>0</v>
      </c>
      <c r="R624" s="85">
        <f t="shared" si="292"/>
        <v>0</v>
      </c>
      <c r="S624" s="79">
        <f t="shared" si="311"/>
        <v>0</v>
      </c>
      <c r="T624" s="85">
        <f t="shared" si="297"/>
        <v>9.5000000000000001E-2</v>
      </c>
      <c r="U624" s="82">
        <f t="shared" si="293"/>
        <v>1.0009763300000001</v>
      </c>
      <c r="V624" s="79">
        <f t="shared" si="294"/>
        <v>0.83624613000000003</v>
      </c>
      <c r="W624" s="79">
        <f t="shared" si="295"/>
        <v>0</v>
      </c>
      <c r="X624" s="157" t="str">
        <f t="shared" si="298"/>
        <v>A+J=</v>
      </c>
      <c r="Y624" s="81">
        <f t="shared" si="299"/>
        <v>45189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78">
        <f t="shared" si="296"/>
        <v>45163</v>
      </c>
      <c r="B625" s="79">
        <f t="shared" si="290"/>
        <v>857.59855799000002</v>
      </c>
      <c r="C625" s="79">
        <f t="shared" si="301"/>
        <v>856.38745738</v>
      </c>
      <c r="D625" s="77">
        <f t="shared" si="302"/>
        <v>6659.95</v>
      </c>
      <c r="E625" s="54">
        <f>IF(K625=1,VLOOKUP(A624,[1]Plan1!$JH$192:$JI$400,2),E624)</f>
        <v>6667.94</v>
      </c>
      <c r="F625" s="56">
        <f t="shared" si="303"/>
        <v>45128</v>
      </c>
      <c r="G625" s="80">
        <f t="shared" si="304"/>
        <v>1.1997087065218626E-3</v>
      </c>
      <c r="H625" s="81">
        <f>IF(DAY(A625)=H$11,VLOOKUP(A625,AF$120:AK$452,4),H624)</f>
        <v>45189</v>
      </c>
      <c r="I625" s="81">
        <f t="shared" si="305"/>
        <v>45189</v>
      </c>
      <c r="J625" s="55">
        <f t="shared" si="300"/>
        <v>31</v>
      </c>
      <c r="K625" s="55">
        <f t="shared" si="306"/>
        <v>5</v>
      </c>
      <c r="L625" s="79">
        <f t="shared" si="307"/>
        <v>1.0001933999999999</v>
      </c>
      <c r="M625" s="82">
        <v>1</v>
      </c>
      <c r="N625" s="82">
        <f t="shared" si="308"/>
        <v>1</v>
      </c>
      <c r="O625" s="79">
        <f t="shared" si="309"/>
        <v>1.0001933999999999</v>
      </c>
      <c r="P625" s="79">
        <f t="shared" si="310"/>
        <v>856.55308271000001</v>
      </c>
      <c r="Q625" s="83">
        <f t="shared" si="291"/>
        <v>0</v>
      </c>
      <c r="R625" s="85">
        <f t="shared" si="292"/>
        <v>0</v>
      </c>
      <c r="S625" s="79">
        <f t="shared" si="311"/>
        <v>0</v>
      </c>
      <c r="T625" s="85">
        <f t="shared" si="297"/>
        <v>9.5000000000000001E-2</v>
      </c>
      <c r="U625" s="82">
        <f t="shared" si="293"/>
        <v>1.001220561</v>
      </c>
      <c r="V625" s="79">
        <f t="shared" si="294"/>
        <v>1.04547528</v>
      </c>
      <c r="W625" s="79">
        <f t="shared" si="295"/>
        <v>0</v>
      </c>
      <c r="X625" s="157" t="str">
        <f t="shared" si="298"/>
        <v>A+J=</v>
      </c>
      <c r="Y625" s="81">
        <f t="shared" si="299"/>
        <v>45189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78">
        <f t="shared" si="296"/>
        <v>45164</v>
      </c>
      <c r="B626" s="79">
        <f t="shared" si="290"/>
        <v>857.84097979000001</v>
      </c>
      <c r="C626" s="79">
        <f t="shared" si="301"/>
        <v>856.38745738</v>
      </c>
      <c r="D626" s="77">
        <f t="shared" si="302"/>
        <v>6659.95</v>
      </c>
      <c r="E626" s="54">
        <f>IF(K626=1,VLOOKUP(A625,[1]Plan1!$JH$192:$JI$400,2),E625)</f>
        <v>6667.94</v>
      </c>
      <c r="F626" s="56">
        <f t="shared" si="303"/>
        <v>45128</v>
      </c>
      <c r="G626" s="80">
        <f t="shared" si="304"/>
        <v>1.1997087065218626E-3</v>
      </c>
      <c r="H626" s="81">
        <f>IF(DAY(A626)=H$11,VLOOKUP(A626,AF$120:AK$452,4),H625)</f>
        <v>45189</v>
      </c>
      <c r="I626" s="81">
        <f t="shared" si="305"/>
        <v>45189</v>
      </c>
      <c r="J626" s="55">
        <f t="shared" si="300"/>
        <v>31</v>
      </c>
      <c r="K626" s="55">
        <f t="shared" si="306"/>
        <v>6</v>
      </c>
      <c r="L626" s="79">
        <f t="shared" si="307"/>
        <v>1.00023208</v>
      </c>
      <c r="M626" s="82">
        <v>1</v>
      </c>
      <c r="N626" s="82">
        <f t="shared" si="308"/>
        <v>1</v>
      </c>
      <c r="O626" s="79">
        <f t="shared" si="309"/>
        <v>1.00023208</v>
      </c>
      <c r="P626" s="79">
        <f t="shared" si="310"/>
        <v>856.58620778</v>
      </c>
      <c r="Q626" s="83">
        <f t="shared" si="291"/>
        <v>0</v>
      </c>
      <c r="R626" s="85">
        <f t="shared" si="292"/>
        <v>0</v>
      </c>
      <c r="S626" s="79">
        <f t="shared" si="311"/>
        <v>0</v>
      </c>
      <c r="T626" s="85">
        <f t="shared" si="297"/>
        <v>9.5000000000000001E-2</v>
      </c>
      <c r="U626" s="82">
        <f t="shared" si="293"/>
        <v>1.001464852</v>
      </c>
      <c r="V626" s="79">
        <f t="shared" si="294"/>
        <v>1.2547720099999999</v>
      </c>
      <c r="W626" s="79">
        <f t="shared" si="295"/>
        <v>0</v>
      </c>
      <c r="X626" s="157" t="str">
        <f t="shared" si="298"/>
        <v>A+J=</v>
      </c>
      <c r="Y626" s="81">
        <f t="shared" si="299"/>
        <v>45189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78">
        <f t="shared" si="296"/>
        <v>45165</v>
      </c>
      <c r="B627" s="79">
        <f t="shared" si="290"/>
        <v>858.08347689999994</v>
      </c>
      <c r="C627" s="79">
        <f t="shared" si="301"/>
        <v>856.38745738</v>
      </c>
      <c r="D627" s="77">
        <f t="shared" si="302"/>
        <v>6659.95</v>
      </c>
      <c r="E627" s="54">
        <f>IF(K627=1,VLOOKUP(A626,[1]Plan1!$JH$192:$JI$400,2),E626)</f>
        <v>6667.94</v>
      </c>
      <c r="F627" s="56">
        <f t="shared" si="303"/>
        <v>45128</v>
      </c>
      <c r="G627" s="80">
        <f t="shared" si="304"/>
        <v>1.1997087065218626E-3</v>
      </c>
      <c r="H627" s="81">
        <f>IF(DAY(A627)=H$11,VLOOKUP(A627,AF$120:AK$452,4),H626)</f>
        <v>45189</v>
      </c>
      <c r="I627" s="81">
        <f t="shared" si="305"/>
        <v>45189</v>
      </c>
      <c r="J627" s="55">
        <f t="shared" si="300"/>
        <v>31</v>
      </c>
      <c r="K627" s="55">
        <f t="shared" si="306"/>
        <v>7</v>
      </c>
      <c r="L627" s="79">
        <f t="shared" si="307"/>
        <v>1.00027077</v>
      </c>
      <c r="M627" s="82">
        <v>1</v>
      </c>
      <c r="N627" s="82">
        <f t="shared" si="308"/>
        <v>1</v>
      </c>
      <c r="O627" s="79">
        <f t="shared" si="309"/>
        <v>1.00027077</v>
      </c>
      <c r="P627" s="79">
        <f t="shared" si="310"/>
        <v>856.61934140999995</v>
      </c>
      <c r="Q627" s="83">
        <f t="shared" si="291"/>
        <v>0</v>
      </c>
      <c r="R627" s="85">
        <f t="shared" si="292"/>
        <v>0</v>
      </c>
      <c r="S627" s="79">
        <f t="shared" si="311"/>
        <v>0</v>
      </c>
      <c r="T627" s="85">
        <f t="shared" si="297"/>
        <v>9.5000000000000001E-2</v>
      </c>
      <c r="U627" s="82">
        <f t="shared" si="293"/>
        <v>1.001709202</v>
      </c>
      <c r="V627" s="79">
        <f t="shared" si="294"/>
        <v>1.4641354900000001</v>
      </c>
      <c r="W627" s="79">
        <f t="shared" si="295"/>
        <v>0</v>
      </c>
      <c r="X627" s="157" t="str">
        <f t="shared" si="298"/>
        <v>A+J=</v>
      </c>
      <c r="Y627" s="81">
        <f t="shared" si="299"/>
        <v>45189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78">
        <f t="shared" si="296"/>
        <v>45166</v>
      </c>
      <c r="B628" s="79">
        <f t="shared" si="290"/>
        <v>858.32604245000005</v>
      </c>
      <c r="C628" s="79">
        <f t="shared" si="301"/>
        <v>856.38745738</v>
      </c>
      <c r="D628" s="77">
        <f t="shared" si="302"/>
        <v>6659.95</v>
      </c>
      <c r="E628" s="54">
        <f>IF(K628=1,VLOOKUP(A627,[1]Plan1!$JH$192:$JI$400,2),E627)</f>
        <v>6667.94</v>
      </c>
      <c r="F628" s="56">
        <f t="shared" si="303"/>
        <v>45128</v>
      </c>
      <c r="G628" s="80">
        <f t="shared" si="304"/>
        <v>1.1997087065218626E-3</v>
      </c>
      <c r="H628" s="81">
        <f>IF(DAY(A628)=H$11,VLOOKUP(A628,AF$120:AK$452,4),H627)</f>
        <v>45189</v>
      </c>
      <c r="I628" s="81">
        <f t="shared" si="305"/>
        <v>45189</v>
      </c>
      <c r="J628" s="55">
        <f t="shared" si="300"/>
        <v>31</v>
      </c>
      <c r="K628" s="55">
        <f t="shared" si="306"/>
        <v>8</v>
      </c>
      <c r="L628" s="79">
        <f t="shared" si="307"/>
        <v>1.00030946</v>
      </c>
      <c r="M628" s="82">
        <v>1</v>
      </c>
      <c r="N628" s="82">
        <f t="shared" si="308"/>
        <v>1</v>
      </c>
      <c r="O628" s="79">
        <f t="shared" si="309"/>
        <v>1.00030946</v>
      </c>
      <c r="P628" s="79">
        <f t="shared" si="310"/>
        <v>856.65247504000001</v>
      </c>
      <c r="Q628" s="83">
        <f t="shared" si="291"/>
        <v>0</v>
      </c>
      <c r="R628" s="85">
        <f t="shared" si="292"/>
        <v>0</v>
      </c>
      <c r="S628" s="79">
        <f t="shared" si="311"/>
        <v>0</v>
      </c>
      <c r="T628" s="85">
        <f t="shared" si="297"/>
        <v>9.5000000000000001E-2</v>
      </c>
      <c r="U628" s="82">
        <f t="shared" si="293"/>
        <v>1.001953613</v>
      </c>
      <c r="V628" s="79">
        <f t="shared" si="294"/>
        <v>1.67356741</v>
      </c>
      <c r="W628" s="79">
        <f t="shared" si="295"/>
        <v>0</v>
      </c>
      <c r="X628" s="157" t="str">
        <f t="shared" si="298"/>
        <v>A+J=</v>
      </c>
      <c r="Y628" s="81">
        <f t="shared" si="299"/>
        <v>45189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78">
        <f t="shared" si="296"/>
        <v>45167</v>
      </c>
      <c r="B629" s="79">
        <f t="shared" si="290"/>
        <v>858.56867388000001</v>
      </c>
      <c r="C629" s="79">
        <f t="shared" si="301"/>
        <v>856.38745738</v>
      </c>
      <c r="D629" s="77">
        <f t="shared" si="302"/>
        <v>6659.95</v>
      </c>
      <c r="E629" s="54">
        <f>IF(K629=1,VLOOKUP(A628,[1]Plan1!$JH$192:$JI$400,2),E628)</f>
        <v>6667.94</v>
      </c>
      <c r="F629" s="56">
        <f t="shared" si="303"/>
        <v>45128</v>
      </c>
      <c r="G629" s="80">
        <f t="shared" si="304"/>
        <v>1.1997087065218626E-3</v>
      </c>
      <c r="H629" s="81">
        <f>IF(DAY(A629)=H$11,VLOOKUP(A629,AF$120:AK$452,4),H628)</f>
        <v>45189</v>
      </c>
      <c r="I629" s="81">
        <f t="shared" si="305"/>
        <v>45189</v>
      </c>
      <c r="J629" s="55">
        <f t="shared" si="300"/>
        <v>31</v>
      </c>
      <c r="K629" s="55">
        <f t="shared" si="306"/>
        <v>9</v>
      </c>
      <c r="L629" s="79">
        <f t="shared" si="307"/>
        <v>1.00034815</v>
      </c>
      <c r="M629" s="82">
        <v>1</v>
      </c>
      <c r="N629" s="82">
        <f t="shared" si="308"/>
        <v>1</v>
      </c>
      <c r="O629" s="79">
        <f t="shared" si="309"/>
        <v>1.00034815</v>
      </c>
      <c r="P629" s="79">
        <f t="shared" si="310"/>
        <v>856.68560866999997</v>
      </c>
      <c r="Q629" s="83">
        <f t="shared" si="291"/>
        <v>0</v>
      </c>
      <c r="R629" s="85">
        <f t="shared" si="292"/>
        <v>0</v>
      </c>
      <c r="S629" s="79">
        <f t="shared" si="311"/>
        <v>0</v>
      </c>
      <c r="T629" s="85">
        <f t="shared" si="297"/>
        <v>9.5000000000000001E-2</v>
      </c>
      <c r="U629" s="82">
        <f t="shared" si="293"/>
        <v>1.002198082</v>
      </c>
      <c r="V629" s="79">
        <f t="shared" si="294"/>
        <v>1.88306521</v>
      </c>
      <c r="W629" s="79">
        <f t="shared" si="295"/>
        <v>0</v>
      </c>
      <c r="X629" s="157" t="str">
        <f t="shared" si="298"/>
        <v>A+J=</v>
      </c>
      <c r="Y629" s="81">
        <f t="shared" si="299"/>
        <v>45189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78">
        <f t="shared" si="296"/>
        <v>45168</v>
      </c>
      <c r="B630" s="79">
        <f t="shared" si="290"/>
        <v>858.81137378000005</v>
      </c>
      <c r="C630" s="79">
        <f t="shared" si="301"/>
        <v>856.38745738</v>
      </c>
      <c r="D630" s="77">
        <f t="shared" si="302"/>
        <v>6659.95</v>
      </c>
      <c r="E630" s="54">
        <f>IF(K630=1,VLOOKUP(A629,[1]Plan1!$JH$192:$JI$400,2),E629)</f>
        <v>6667.94</v>
      </c>
      <c r="F630" s="56">
        <f t="shared" si="303"/>
        <v>45128</v>
      </c>
      <c r="G630" s="80">
        <f t="shared" si="304"/>
        <v>1.1997087065218626E-3</v>
      </c>
      <c r="H630" s="81">
        <f>IF(DAY(A630)=H$11,VLOOKUP(A630,AF$120:AK$452,4),H629)</f>
        <v>45189</v>
      </c>
      <c r="I630" s="81">
        <f t="shared" si="305"/>
        <v>45189</v>
      </c>
      <c r="J630" s="55">
        <f t="shared" si="300"/>
        <v>31</v>
      </c>
      <c r="K630" s="55">
        <f t="shared" si="306"/>
        <v>10</v>
      </c>
      <c r="L630" s="79">
        <f t="shared" si="307"/>
        <v>1.00038684</v>
      </c>
      <c r="M630" s="82">
        <v>1</v>
      </c>
      <c r="N630" s="82">
        <f t="shared" si="308"/>
        <v>1</v>
      </c>
      <c r="O630" s="79">
        <f t="shared" si="309"/>
        <v>1.00038684</v>
      </c>
      <c r="P630" s="79">
        <f t="shared" si="310"/>
        <v>856.71874230000003</v>
      </c>
      <c r="Q630" s="83">
        <f t="shared" si="291"/>
        <v>0</v>
      </c>
      <c r="R630" s="85">
        <f t="shared" si="292"/>
        <v>0</v>
      </c>
      <c r="S630" s="79">
        <f t="shared" si="311"/>
        <v>0</v>
      </c>
      <c r="T630" s="85">
        <f t="shared" si="297"/>
        <v>9.5000000000000001E-2</v>
      </c>
      <c r="U630" s="82">
        <f t="shared" si="293"/>
        <v>1.0024426120000001</v>
      </c>
      <c r="V630" s="79">
        <f t="shared" si="294"/>
        <v>2.0926314800000001</v>
      </c>
      <c r="W630" s="79">
        <f t="shared" si="295"/>
        <v>0</v>
      </c>
      <c r="X630" s="157" t="str">
        <f t="shared" si="298"/>
        <v>A+J=</v>
      </c>
      <c r="Y630" s="81">
        <f t="shared" si="299"/>
        <v>45189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78">
        <f t="shared" si="296"/>
        <v>45169</v>
      </c>
      <c r="B631" s="79">
        <f t="shared" si="290"/>
        <v>859.05414041999995</v>
      </c>
      <c r="C631" s="79">
        <f t="shared" si="301"/>
        <v>856.38745738</v>
      </c>
      <c r="D631" s="77">
        <f t="shared" si="302"/>
        <v>6659.95</v>
      </c>
      <c r="E631" s="54">
        <f>IF(K631=1,VLOOKUP(A630,[1]Plan1!$JH$192:$JI$400,2),E630)</f>
        <v>6667.94</v>
      </c>
      <c r="F631" s="56">
        <f t="shared" si="303"/>
        <v>45128</v>
      </c>
      <c r="G631" s="80">
        <f t="shared" si="304"/>
        <v>1.1997087065218626E-3</v>
      </c>
      <c r="H631" s="81">
        <f>IF(DAY(A631)=H$11,VLOOKUP(A631,AF$120:AK$452,4),H630)</f>
        <v>45189</v>
      </c>
      <c r="I631" s="81">
        <f t="shared" si="305"/>
        <v>45189</v>
      </c>
      <c r="J631" s="55">
        <f t="shared" si="300"/>
        <v>31</v>
      </c>
      <c r="K631" s="55">
        <f t="shared" si="306"/>
        <v>11</v>
      </c>
      <c r="L631" s="79">
        <f t="shared" si="307"/>
        <v>1.00042553</v>
      </c>
      <c r="M631" s="82">
        <v>1</v>
      </c>
      <c r="N631" s="82">
        <f t="shared" si="308"/>
        <v>1</v>
      </c>
      <c r="O631" s="79">
        <f t="shared" si="309"/>
        <v>1.00042553</v>
      </c>
      <c r="P631" s="79">
        <f t="shared" si="310"/>
        <v>856.75187592999998</v>
      </c>
      <c r="Q631" s="83">
        <f t="shared" si="291"/>
        <v>0</v>
      </c>
      <c r="R631" s="85">
        <f t="shared" si="292"/>
        <v>0</v>
      </c>
      <c r="S631" s="79">
        <f t="shared" si="311"/>
        <v>0</v>
      </c>
      <c r="T631" s="85">
        <f t="shared" si="297"/>
        <v>9.5000000000000001E-2</v>
      </c>
      <c r="U631" s="82">
        <f t="shared" si="293"/>
        <v>1.0026872010000001</v>
      </c>
      <c r="V631" s="79">
        <f t="shared" si="294"/>
        <v>2.3022644900000002</v>
      </c>
      <c r="W631" s="79">
        <f t="shared" si="295"/>
        <v>0</v>
      </c>
      <c r="X631" s="157" t="str">
        <f t="shared" si="298"/>
        <v>A+J=</v>
      </c>
      <c r="Y631" s="81">
        <f t="shared" si="299"/>
        <v>45189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78">
        <f t="shared" si="296"/>
        <v>45170</v>
      </c>
      <c r="B632" s="79">
        <f t="shared" si="290"/>
        <v>859.29698327000006</v>
      </c>
      <c r="C632" s="79">
        <f t="shared" si="301"/>
        <v>856.38745738</v>
      </c>
      <c r="D632" s="77">
        <f t="shared" si="302"/>
        <v>6659.95</v>
      </c>
      <c r="E632" s="54">
        <f>IF(K632=1,VLOOKUP(A631,[1]Plan1!$JH$192:$JI$400,2),E631)</f>
        <v>6667.94</v>
      </c>
      <c r="F632" s="56">
        <f t="shared" si="303"/>
        <v>45128</v>
      </c>
      <c r="G632" s="80">
        <f t="shared" si="304"/>
        <v>1.1997087065218626E-3</v>
      </c>
      <c r="H632" s="81">
        <f>IF(DAY(A632)=H$11,VLOOKUP(A632,AF$120:AK$452,4),H631)</f>
        <v>45189</v>
      </c>
      <c r="I632" s="81">
        <f t="shared" si="305"/>
        <v>45189</v>
      </c>
      <c r="J632" s="55">
        <f t="shared" si="300"/>
        <v>31</v>
      </c>
      <c r="K632" s="55">
        <f t="shared" si="306"/>
        <v>12</v>
      </c>
      <c r="L632" s="79">
        <f t="shared" si="307"/>
        <v>1.00046423</v>
      </c>
      <c r="M632" s="82">
        <v>1</v>
      </c>
      <c r="N632" s="82">
        <f t="shared" si="308"/>
        <v>1</v>
      </c>
      <c r="O632" s="79">
        <f t="shared" si="309"/>
        <v>1.00046423</v>
      </c>
      <c r="P632" s="79">
        <f t="shared" si="310"/>
        <v>856.78501812000002</v>
      </c>
      <c r="Q632" s="83">
        <f t="shared" si="291"/>
        <v>0</v>
      </c>
      <c r="R632" s="85">
        <f t="shared" si="292"/>
        <v>0</v>
      </c>
      <c r="S632" s="79">
        <f t="shared" si="311"/>
        <v>0</v>
      </c>
      <c r="T632" s="85">
        <f t="shared" si="297"/>
        <v>9.5000000000000001E-2</v>
      </c>
      <c r="U632" s="82">
        <f t="shared" si="293"/>
        <v>1.00293185</v>
      </c>
      <c r="V632" s="79">
        <f t="shared" si="294"/>
        <v>2.51196515</v>
      </c>
      <c r="W632" s="79">
        <f t="shared" si="295"/>
        <v>0</v>
      </c>
      <c r="X632" s="157" t="str">
        <f t="shared" si="298"/>
        <v>A+J=</v>
      </c>
      <c r="Y632" s="81">
        <f t="shared" si="299"/>
        <v>45189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78">
        <f t="shared" si="296"/>
        <v>45171</v>
      </c>
      <c r="B633" s="79">
        <f t="shared" si="290"/>
        <v>859.53988430999993</v>
      </c>
      <c r="C633" s="79">
        <f t="shared" si="301"/>
        <v>856.38745738</v>
      </c>
      <c r="D633" s="77">
        <f t="shared" si="302"/>
        <v>6659.95</v>
      </c>
      <c r="E633" s="54">
        <f>IF(K633=1,VLOOKUP(A632,[1]Plan1!$JH$192:$JI$400,2),E632)</f>
        <v>6667.94</v>
      </c>
      <c r="F633" s="56">
        <f t="shared" si="303"/>
        <v>45128</v>
      </c>
      <c r="G633" s="80">
        <f t="shared" si="304"/>
        <v>1.1997087065218626E-3</v>
      </c>
      <c r="H633" s="81">
        <f>IF(DAY(A633)=H$11,VLOOKUP(A633,AF$120:AK$452,4),H632)</f>
        <v>45189</v>
      </c>
      <c r="I633" s="81">
        <f t="shared" si="305"/>
        <v>45189</v>
      </c>
      <c r="J633" s="55">
        <f t="shared" si="300"/>
        <v>31</v>
      </c>
      <c r="K633" s="55">
        <f t="shared" si="306"/>
        <v>13</v>
      </c>
      <c r="L633" s="79">
        <f t="shared" si="307"/>
        <v>1.00050292</v>
      </c>
      <c r="M633" s="82">
        <v>1</v>
      </c>
      <c r="N633" s="82">
        <f t="shared" si="308"/>
        <v>1</v>
      </c>
      <c r="O633" s="79">
        <f t="shared" si="309"/>
        <v>1.00050292</v>
      </c>
      <c r="P633" s="79">
        <f t="shared" si="310"/>
        <v>856.81815175999998</v>
      </c>
      <c r="Q633" s="83">
        <f t="shared" si="291"/>
        <v>0</v>
      </c>
      <c r="R633" s="85">
        <f t="shared" si="292"/>
        <v>0</v>
      </c>
      <c r="S633" s="79">
        <f t="shared" si="311"/>
        <v>0</v>
      </c>
      <c r="T633" s="85">
        <f t="shared" si="297"/>
        <v>9.5000000000000001E-2</v>
      </c>
      <c r="U633" s="82">
        <f t="shared" si="293"/>
        <v>1.0031765580000001</v>
      </c>
      <c r="V633" s="79">
        <f t="shared" si="294"/>
        <v>2.72173255</v>
      </c>
      <c r="W633" s="79">
        <f t="shared" si="295"/>
        <v>0</v>
      </c>
      <c r="X633" s="157" t="str">
        <f t="shared" si="298"/>
        <v>A+J=</v>
      </c>
      <c r="Y633" s="81">
        <f t="shared" si="299"/>
        <v>45189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78">
        <f t="shared" si="296"/>
        <v>45172</v>
      </c>
      <c r="B634" s="79">
        <f t="shared" si="290"/>
        <v>859.78286156000001</v>
      </c>
      <c r="C634" s="79">
        <f t="shared" si="301"/>
        <v>856.38745738</v>
      </c>
      <c r="D634" s="77">
        <f t="shared" si="302"/>
        <v>6659.95</v>
      </c>
      <c r="E634" s="54">
        <f>IF(K634=1,VLOOKUP(A633,[1]Plan1!$JH$192:$JI$400,2),E633)</f>
        <v>6667.94</v>
      </c>
      <c r="F634" s="56">
        <f t="shared" si="303"/>
        <v>45128</v>
      </c>
      <c r="G634" s="80">
        <f t="shared" si="304"/>
        <v>1.1997087065218626E-3</v>
      </c>
      <c r="H634" s="81">
        <f>IF(DAY(A634)=H$11,VLOOKUP(A634,AF$120:AK$452,4),H633)</f>
        <v>45189</v>
      </c>
      <c r="I634" s="81">
        <f t="shared" si="305"/>
        <v>45189</v>
      </c>
      <c r="J634" s="55">
        <f t="shared" si="300"/>
        <v>31</v>
      </c>
      <c r="K634" s="55">
        <f t="shared" si="306"/>
        <v>14</v>
      </c>
      <c r="L634" s="79">
        <f t="shared" si="307"/>
        <v>1.0005416199999999</v>
      </c>
      <c r="M634" s="82">
        <v>1</v>
      </c>
      <c r="N634" s="82">
        <f t="shared" si="308"/>
        <v>1</v>
      </c>
      <c r="O634" s="79">
        <f t="shared" si="309"/>
        <v>1.0005416199999999</v>
      </c>
      <c r="P634" s="79">
        <f t="shared" si="310"/>
        <v>856.85129395000001</v>
      </c>
      <c r="Q634" s="83">
        <f t="shared" si="291"/>
        <v>0</v>
      </c>
      <c r="R634" s="85">
        <f t="shared" si="292"/>
        <v>0</v>
      </c>
      <c r="S634" s="79">
        <f t="shared" si="311"/>
        <v>0</v>
      </c>
      <c r="T634" s="85">
        <f t="shared" si="297"/>
        <v>9.5000000000000001E-2</v>
      </c>
      <c r="U634" s="82">
        <f t="shared" si="293"/>
        <v>1.003421326</v>
      </c>
      <c r="V634" s="79">
        <f t="shared" si="294"/>
        <v>2.9315676100000001</v>
      </c>
      <c r="W634" s="79">
        <f t="shared" si="295"/>
        <v>0</v>
      </c>
      <c r="X634" s="157" t="str">
        <f t="shared" si="298"/>
        <v>A+J=</v>
      </c>
      <c r="Y634" s="81">
        <f t="shared" si="299"/>
        <v>45189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78">
        <f t="shared" si="296"/>
        <v>45173</v>
      </c>
      <c r="B635" s="79">
        <f t="shared" si="290"/>
        <v>860.02590644000009</v>
      </c>
      <c r="C635" s="79">
        <f t="shared" si="301"/>
        <v>856.38745738</v>
      </c>
      <c r="D635" s="77">
        <f t="shared" si="302"/>
        <v>6659.95</v>
      </c>
      <c r="E635" s="54">
        <f>IF(K635=1,VLOOKUP(A634,[1]Plan1!$JH$192:$JI$400,2),E634)</f>
        <v>6667.94</v>
      </c>
      <c r="F635" s="56">
        <f t="shared" si="303"/>
        <v>45128</v>
      </c>
      <c r="G635" s="80">
        <f t="shared" si="304"/>
        <v>1.1997087065218626E-3</v>
      </c>
      <c r="H635" s="81">
        <f>IF(DAY(A635)=H$11,VLOOKUP(A635,AF$120:AK$452,4),H634)</f>
        <v>45189</v>
      </c>
      <c r="I635" s="81">
        <f t="shared" si="305"/>
        <v>45189</v>
      </c>
      <c r="J635" s="55">
        <f t="shared" si="300"/>
        <v>31</v>
      </c>
      <c r="K635" s="55">
        <f t="shared" si="306"/>
        <v>15</v>
      </c>
      <c r="L635" s="79">
        <f t="shared" si="307"/>
        <v>1.0005803200000001</v>
      </c>
      <c r="M635" s="82">
        <v>1</v>
      </c>
      <c r="N635" s="82">
        <f t="shared" si="308"/>
        <v>1</v>
      </c>
      <c r="O635" s="79">
        <f t="shared" si="309"/>
        <v>1.0005803200000001</v>
      </c>
      <c r="P635" s="79">
        <f t="shared" si="310"/>
        <v>856.88443614000005</v>
      </c>
      <c r="Q635" s="83">
        <f t="shared" si="291"/>
        <v>0</v>
      </c>
      <c r="R635" s="85">
        <f t="shared" si="292"/>
        <v>0</v>
      </c>
      <c r="S635" s="79">
        <f t="shared" si="311"/>
        <v>0</v>
      </c>
      <c r="T635" s="85">
        <f t="shared" si="297"/>
        <v>9.5000000000000001E-2</v>
      </c>
      <c r="U635" s="82">
        <f t="shared" si="293"/>
        <v>1.003666154</v>
      </c>
      <c r="V635" s="79">
        <f t="shared" si="294"/>
        <v>3.1414702999999999</v>
      </c>
      <c r="W635" s="79">
        <f t="shared" si="295"/>
        <v>0</v>
      </c>
      <c r="X635" s="157" t="str">
        <f t="shared" si="298"/>
        <v>A+J=</v>
      </c>
      <c r="Y635" s="81">
        <f t="shared" si="299"/>
        <v>45189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78">
        <f t="shared" si="296"/>
        <v>45174</v>
      </c>
      <c r="B636" s="79">
        <f t="shared" si="290"/>
        <v>860.26901896999993</v>
      </c>
      <c r="C636" s="79">
        <f t="shared" si="301"/>
        <v>856.38745738</v>
      </c>
      <c r="D636" s="77">
        <f t="shared" si="302"/>
        <v>6659.95</v>
      </c>
      <c r="E636" s="54">
        <f>IF(K636=1,VLOOKUP(A635,[1]Plan1!$JH$192:$JI$400,2),E635)</f>
        <v>6667.94</v>
      </c>
      <c r="F636" s="56">
        <f t="shared" si="303"/>
        <v>45128</v>
      </c>
      <c r="G636" s="80">
        <f t="shared" si="304"/>
        <v>1.1997087065218626E-3</v>
      </c>
      <c r="H636" s="81">
        <f>IF(DAY(A636)=H$11,VLOOKUP(A636,AF$120:AK$452,4),H635)</f>
        <v>45189</v>
      </c>
      <c r="I636" s="81">
        <f t="shared" si="305"/>
        <v>45189</v>
      </c>
      <c r="J636" s="55">
        <f t="shared" si="300"/>
        <v>31</v>
      </c>
      <c r="K636" s="55">
        <f t="shared" si="306"/>
        <v>16</v>
      </c>
      <c r="L636" s="79">
        <f t="shared" si="307"/>
        <v>1.00061902</v>
      </c>
      <c r="M636" s="82">
        <v>1</v>
      </c>
      <c r="N636" s="82">
        <f t="shared" si="308"/>
        <v>1</v>
      </c>
      <c r="O636" s="79">
        <f t="shared" si="309"/>
        <v>1.00061902</v>
      </c>
      <c r="P636" s="79">
        <f t="shared" si="310"/>
        <v>856.91757833999998</v>
      </c>
      <c r="Q636" s="83">
        <f t="shared" si="291"/>
        <v>0</v>
      </c>
      <c r="R636" s="85">
        <f t="shared" si="292"/>
        <v>0</v>
      </c>
      <c r="S636" s="79">
        <f t="shared" si="311"/>
        <v>0</v>
      </c>
      <c r="T636" s="85">
        <f t="shared" si="297"/>
        <v>9.5000000000000001E-2</v>
      </c>
      <c r="U636" s="82">
        <f t="shared" si="293"/>
        <v>1.0039110419999999</v>
      </c>
      <c r="V636" s="79">
        <f t="shared" si="294"/>
        <v>3.3514406299999999</v>
      </c>
      <c r="W636" s="79">
        <f t="shared" si="295"/>
        <v>0</v>
      </c>
      <c r="X636" s="157" t="str">
        <f t="shared" si="298"/>
        <v>A+J=</v>
      </c>
      <c r="Y636" s="81">
        <f t="shared" si="299"/>
        <v>45189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78">
        <f t="shared" si="296"/>
        <v>45175</v>
      </c>
      <c r="B637" s="79">
        <f t="shared" si="290"/>
        <v>860.51219829000001</v>
      </c>
      <c r="C637" s="79">
        <f t="shared" si="301"/>
        <v>856.38745738</v>
      </c>
      <c r="D637" s="77">
        <f t="shared" si="302"/>
        <v>6659.95</v>
      </c>
      <c r="E637" s="54">
        <f>IF(K637=1,VLOOKUP(A636,[1]Plan1!$JH$192:$JI$400,2),E636)</f>
        <v>6667.94</v>
      </c>
      <c r="F637" s="56">
        <f t="shared" si="303"/>
        <v>45128</v>
      </c>
      <c r="G637" s="80">
        <f t="shared" si="304"/>
        <v>1.1997087065218626E-3</v>
      </c>
      <c r="H637" s="81">
        <f>IF(DAY(A637)=H$11,VLOOKUP(A637,AF$120:AK$452,4),H636)</f>
        <v>45189</v>
      </c>
      <c r="I637" s="81">
        <f t="shared" si="305"/>
        <v>45189</v>
      </c>
      <c r="J637" s="55">
        <f t="shared" si="300"/>
        <v>31</v>
      </c>
      <c r="K637" s="55">
        <f t="shared" si="306"/>
        <v>17</v>
      </c>
      <c r="L637" s="79">
        <f t="shared" si="307"/>
        <v>1.00065772</v>
      </c>
      <c r="M637" s="82">
        <v>1</v>
      </c>
      <c r="N637" s="82">
        <f t="shared" si="308"/>
        <v>1</v>
      </c>
      <c r="O637" s="79">
        <f t="shared" si="309"/>
        <v>1.00065772</v>
      </c>
      <c r="P637" s="79">
        <f t="shared" si="310"/>
        <v>856.95072053000001</v>
      </c>
      <c r="Q637" s="83">
        <f t="shared" si="291"/>
        <v>0</v>
      </c>
      <c r="R637" s="85">
        <f t="shared" si="292"/>
        <v>0</v>
      </c>
      <c r="S637" s="79">
        <f t="shared" si="311"/>
        <v>0</v>
      </c>
      <c r="T637" s="85">
        <f t="shared" si="297"/>
        <v>9.5000000000000001E-2</v>
      </c>
      <c r="U637" s="82">
        <f t="shared" si="293"/>
        <v>1.004155989</v>
      </c>
      <c r="V637" s="79">
        <f t="shared" si="294"/>
        <v>3.5614777599999998</v>
      </c>
      <c r="W637" s="79">
        <f t="shared" si="295"/>
        <v>0</v>
      </c>
      <c r="X637" s="157" t="str">
        <f t="shared" si="298"/>
        <v>A+J=</v>
      </c>
      <c r="Y637" s="81">
        <f t="shared" si="299"/>
        <v>45189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78">
        <f t="shared" si="296"/>
        <v>45176</v>
      </c>
      <c r="B638" s="79">
        <f t="shared" si="290"/>
        <v>860.75544528</v>
      </c>
      <c r="C638" s="79">
        <f t="shared" si="301"/>
        <v>856.38745738</v>
      </c>
      <c r="D638" s="77">
        <f t="shared" si="302"/>
        <v>6659.95</v>
      </c>
      <c r="E638" s="54">
        <f>IF(K638=1,VLOOKUP(A637,[1]Plan1!$JH$192:$JI$400,2),E637)</f>
        <v>6667.94</v>
      </c>
      <c r="F638" s="56">
        <f t="shared" si="303"/>
        <v>45128</v>
      </c>
      <c r="G638" s="80">
        <f t="shared" si="304"/>
        <v>1.1997087065218626E-3</v>
      </c>
      <c r="H638" s="81">
        <f>IF(DAY(A638)=H$11,VLOOKUP(A638,AF$120:AK$452,4),H637)</f>
        <v>45189</v>
      </c>
      <c r="I638" s="81">
        <f t="shared" si="305"/>
        <v>45189</v>
      </c>
      <c r="J638" s="55">
        <f t="shared" si="300"/>
        <v>31</v>
      </c>
      <c r="K638" s="55">
        <f t="shared" si="306"/>
        <v>18</v>
      </c>
      <c r="L638" s="79">
        <f t="shared" si="307"/>
        <v>1.0006964199999999</v>
      </c>
      <c r="M638" s="82">
        <v>1</v>
      </c>
      <c r="N638" s="82">
        <f t="shared" si="308"/>
        <v>1</v>
      </c>
      <c r="O638" s="79">
        <f t="shared" si="309"/>
        <v>1.0006964199999999</v>
      </c>
      <c r="P638" s="79">
        <f t="shared" si="310"/>
        <v>856.98386273000006</v>
      </c>
      <c r="Q638" s="83">
        <f t="shared" si="291"/>
        <v>0</v>
      </c>
      <c r="R638" s="85">
        <f t="shared" si="292"/>
        <v>0</v>
      </c>
      <c r="S638" s="79">
        <f t="shared" si="311"/>
        <v>0</v>
      </c>
      <c r="T638" s="85">
        <f t="shared" si="297"/>
        <v>9.5000000000000001E-2</v>
      </c>
      <c r="U638" s="82">
        <f t="shared" si="293"/>
        <v>1.004400996</v>
      </c>
      <c r="V638" s="79">
        <f t="shared" si="294"/>
        <v>3.7715825500000002</v>
      </c>
      <c r="W638" s="79">
        <f t="shared" si="295"/>
        <v>0</v>
      </c>
      <c r="X638" s="157" t="str">
        <f t="shared" si="298"/>
        <v>A+J=</v>
      </c>
      <c r="Y638" s="81">
        <f t="shared" si="299"/>
        <v>45189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78">
        <f t="shared" si="296"/>
        <v>45177</v>
      </c>
      <c r="B639" s="79">
        <f t="shared" si="290"/>
        <v>860.99876852</v>
      </c>
      <c r="C639" s="79">
        <f t="shared" si="301"/>
        <v>856.38745738</v>
      </c>
      <c r="D639" s="77">
        <f t="shared" si="302"/>
        <v>6659.95</v>
      </c>
      <c r="E639" s="54">
        <f>IF(K639=1,VLOOKUP(A638,[1]Plan1!$JH$192:$JI$400,2),E638)</f>
        <v>6667.94</v>
      </c>
      <c r="F639" s="56">
        <f t="shared" si="303"/>
        <v>45128</v>
      </c>
      <c r="G639" s="80">
        <f t="shared" si="304"/>
        <v>1.1997087065218626E-3</v>
      </c>
      <c r="H639" s="81">
        <f>IF(DAY(A639)=H$11,VLOOKUP(A639,AF$120:AK$452,4),H638)</f>
        <v>45189</v>
      </c>
      <c r="I639" s="81">
        <f t="shared" si="305"/>
        <v>45189</v>
      </c>
      <c r="J639" s="55">
        <f t="shared" si="300"/>
        <v>31</v>
      </c>
      <c r="K639" s="55">
        <f t="shared" si="306"/>
        <v>19</v>
      </c>
      <c r="L639" s="79">
        <f t="shared" si="307"/>
        <v>1.00073513</v>
      </c>
      <c r="M639" s="82">
        <v>1</v>
      </c>
      <c r="N639" s="82">
        <f t="shared" si="308"/>
        <v>1</v>
      </c>
      <c r="O639" s="79">
        <f t="shared" si="309"/>
        <v>1.00073513</v>
      </c>
      <c r="P639" s="79">
        <f t="shared" si="310"/>
        <v>857.01701348999995</v>
      </c>
      <c r="Q639" s="83">
        <f t="shared" si="291"/>
        <v>0</v>
      </c>
      <c r="R639" s="85">
        <f t="shared" si="292"/>
        <v>0</v>
      </c>
      <c r="S639" s="79">
        <f t="shared" si="311"/>
        <v>0</v>
      </c>
      <c r="T639" s="85">
        <f t="shared" si="297"/>
        <v>9.5000000000000001E-2</v>
      </c>
      <c r="U639" s="82">
        <f t="shared" si="293"/>
        <v>1.004646063</v>
      </c>
      <c r="V639" s="79">
        <f t="shared" si="294"/>
        <v>3.98175503</v>
      </c>
      <c r="W639" s="79">
        <f t="shared" si="295"/>
        <v>0</v>
      </c>
      <c r="X639" s="157" t="str">
        <f t="shared" si="298"/>
        <v>A+J=</v>
      </c>
      <c r="Y639" s="81">
        <f t="shared" si="299"/>
        <v>45189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78">
        <f t="shared" si="296"/>
        <v>45178</v>
      </c>
      <c r="B640" s="79">
        <f t="shared" si="290"/>
        <v>861.24215944000002</v>
      </c>
      <c r="C640" s="79">
        <f t="shared" si="301"/>
        <v>856.38745738</v>
      </c>
      <c r="D640" s="77">
        <f t="shared" si="302"/>
        <v>6659.95</v>
      </c>
      <c r="E640" s="54">
        <f>IF(K640=1,VLOOKUP(A639,[1]Plan1!$JH$192:$JI$400,2),E639)</f>
        <v>6667.94</v>
      </c>
      <c r="F640" s="56">
        <f t="shared" si="303"/>
        <v>45128</v>
      </c>
      <c r="G640" s="80">
        <f t="shared" si="304"/>
        <v>1.1997087065218626E-3</v>
      </c>
      <c r="H640" s="81">
        <f>IF(DAY(A640)=H$11,VLOOKUP(A640,AF$120:AK$452,4),H639)</f>
        <v>45189</v>
      </c>
      <c r="I640" s="81">
        <f t="shared" si="305"/>
        <v>45189</v>
      </c>
      <c r="J640" s="55">
        <f t="shared" si="300"/>
        <v>31</v>
      </c>
      <c r="K640" s="55">
        <f t="shared" si="306"/>
        <v>20</v>
      </c>
      <c r="L640" s="79">
        <f t="shared" si="307"/>
        <v>1.0007738399999999</v>
      </c>
      <c r="M640" s="82">
        <v>1</v>
      </c>
      <c r="N640" s="82">
        <f t="shared" si="308"/>
        <v>1</v>
      </c>
      <c r="O640" s="79">
        <f t="shared" si="309"/>
        <v>1.0007738399999999</v>
      </c>
      <c r="P640" s="79">
        <f t="shared" si="310"/>
        <v>857.05016424999997</v>
      </c>
      <c r="Q640" s="83">
        <f t="shared" si="291"/>
        <v>0</v>
      </c>
      <c r="R640" s="85">
        <f t="shared" si="292"/>
        <v>0</v>
      </c>
      <c r="S640" s="79">
        <f t="shared" si="311"/>
        <v>0</v>
      </c>
      <c r="T640" s="85">
        <f t="shared" si="297"/>
        <v>9.5000000000000001E-2</v>
      </c>
      <c r="U640" s="82">
        <f t="shared" si="293"/>
        <v>1.0048911899999999</v>
      </c>
      <c r="V640" s="79">
        <f t="shared" si="294"/>
        <v>4.1919951900000001</v>
      </c>
      <c r="W640" s="79">
        <f t="shared" si="295"/>
        <v>0</v>
      </c>
      <c r="X640" s="157" t="str">
        <f t="shared" si="298"/>
        <v>A+J=</v>
      </c>
      <c r="Y640" s="81">
        <f t="shared" si="299"/>
        <v>45189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78">
        <f t="shared" si="296"/>
        <v>45179</v>
      </c>
      <c r="B641" s="79">
        <f t="shared" si="290"/>
        <v>861.48560855999995</v>
      </c>
      <c r="C641" s="79">
        <f t="shared" si="301"/>
        <v>856.38745738</v>
      </c>
      <c r="D641" s="77">
        <f t="shared" si="302"/>
        <v>6659.95</v>
      </c>
      <c r="E641" s="54">
        <f>IF(K641=1,VLOOKUP(A640,[1]Plan1!$JH$192:$JI$400,2),E640)</f>
        <v>6667.94</v>
      </c>
      <c r="F641" s="56">
        <f t="shared" si="303"/>
        <v>45128</v>
      </c>
      <c r="G641" s="80">
        <f t="shared" si="304"/>
        <v>1.1997087065218626E-3</v>
      </c>
      <c r="H641" s="81">
        <f>IF(DAY(A641)=H$11,VLOOKUP(A641,AF$120:AK$452,4),H640)</f>
        <v>45189</v>
      </c>
      <c r="I641" s="81">
        <f t="shared" si="305"/>
        <v>45189</v>
      </c>
      <c r="J641" s="55">
        <f t="shared" si="300"/>
        <v>31</v>
      </c>
      <c r="K641" s="55">
        <f t="shared" si="306"/>
        <v>21</v>
      </c>
      <c r="L641" s="79">
        <f t="shared" si="307"/>
        <v>1.0008125400000001</v>
      </c>
      <c r="M641" s="82">
        <v>1</v>
      </c>
      <c r="N641" s="82">
        <f t="shared" si="308"/>
        <v>1</v>
      </c>
      <c r="O641" s="79">
        <f t="shared" si="309"/>
        <v>1.0008125400000001</v>
      </c>
      <c r="P641" s="79">
        <f t="shared" si="310"/>
        <v>857.08330644</v>
      </c>
      <c r="Q641" s="83">
        <f t="shared" si="291"/>
        <v>0</v>
      </c>
      <c r="R641" s="85">
        <f t="shared" si="292"/>
        <v>0</v>
      </c>
      <c r="S641" s="79">
        <f t="shared" si="311"/>
        <v>0</v>
      </c>
      <c r="T641" s="85">
        <f t="shared" si="297"/>
        <v>9.5000000000000001E-2</v>
      </c>
      <c r="U641" s="82">
        <f t="shared" si="293"/>
        <v>1.0051363760000001</v>
      </c>
      <c r="V641" s="79">
        <f t="shared" si="294"/>
        <v>4.4023021199999999</v>
      </c>
      <c r="W641" s="79">
        <f t="shared" si="295"/>
        <v>0</v>
      </c>
      <c r="X641" s="157" t="str">
        <f t="shared" si="298"/>
        <v>A+J=</v>
      </c>
      <c r="Y641" s="81">
        <f t="shared" si="299"/>
        <v>45189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78">
        <f t="shared" si="296"/>
        <v>45180</v>
      </c>
      <c r="B642" s="79">
        <f t="shared" si="290"/>
        <v>861.72913483000002</v>
      </c>
      <c r="C642" s="79">
        <f t="shared" si="301"/>
        <v>856.38745738</v>
      </c>
      <c r="D642" s="77">
        <f t="shared" si="302"/>
        <v>6659.95</v>
      </c>
      <c r="E642" s="54">
        <f>IF(K642=1,VLOOKUP(A641,[1]Plan1!$JH$192:$JI$400,2),E641)</f>
        <v>6667.94</v>
      </c>
      <c r="F642" s="56">
        <f t="shared" si="303"/>
        <v>45128</v>
      </c>
      <c r="G642" s="80">
        <f t="shared" si="304"/>
        <v>1.1997087065218626E-3</v>
      </c>
      <c r="H642" s="81">
        <f>IF(DAY(A642)=H$11,VLOOKUP(A642,AF$120:AK$452,4),H641)</f>
        <v>45189</v>
      </c>
      <c r="I642" s="81">
        <f t="shared" si="305"/>
        <v>45189</v>
      </c>
      <c r="J642" s="55">
        <f t="shared" si="300"/>
        <v>31</v>
      </c>
      <c r="K642" s="55">
        <f t="shared" si="306"/>
        <v>22</v>
      </c>
      <c r="L642" s="79">
        <f t="shared" si="307"/>
        <v>1.00085125</v>
      </c>
      <c r="M642" s="82">
        <v>1</v>
      </c>
      <c r="N642" s="82">
        <f t="shared" si="308"/>
        <v>1</v>
      </c>
      <c r="O642" s="79">
        <f t="shared" si="309"/>
        <v>1.00085125</v>
      </c>
      <c r="P642" s="79">
        <f t="shared" si="310"/>
        <v>857.11645720000001</v>
      </c>
      <c r="Q642" s="83">
        <f t="shared" si="291"/>
        <v>0</v>
      </c>
      <c r="R642" s="85">
        <f t="shared" si="292"/>
        <v>0</v>
      </c>
      <c r="S642" s="79">
        <f t="shared" si="311"/>
        <v>0</v>
      </c>
      <c r="T642" s="85">
        <f t="shared" si="297"/>
        <v>9.5000000000000001E-2</v>
      </c>
      <c r="U642" s="82">
        <f t="shared" si="293"/>
        <v>1.0053816229999999</v>
      </c>
      <c r="V642" s="79">
        <f t="shared" si="294"/>
        <v>4.6126776300000003</v>
      </c>
      <c r="W642" s="79">
        <f t="shared" si="295"/>
        <v>0</v>
      </c>
      <c r="X642" s="157" t="str">
        <f t="shared" si="298"/>
        <v>A+J=</v>
      </c>
      <c r="Y642" s="81">
        <f t="shared" si="299"/>
        <v>45189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78">
        <f t="shared" si="296"/>
        <v>45181</v>
      </c>
      <c r="B643" s="79">
        <f t="shared" si="290"/>
        <v>861.97272794000003</v>
      </c>
      <c r="C643" s="79">
        <f t="shared" si="301"/>
        <v>856.38745738</v>
      </c>
      <c r="D643" s="77">
        <f t="shared" si="302"/>
        <v>6659.95</v>
      </c>
      <c r="E643" s="54">
        <f>IF(K643=1,VLOOKUP(A642,[1]Plan1!$JH$192:$JI$400,2),E642)</f>
        <v>6667.94</v>
      </c>
      <c r="F643" s="56">
        <f t="shared" si="303"/>
        <v>45128</v>
      </c>
      <c r="G643" s="80">
        <f t="shared" si="304"/>
        <v>1.1997087065218626E-3</v>
      </c>
      <c r="H643" s="81">
        <f>IF(DAY(A643)=H$11,VLOOKUP(A643,AF$120:AK$452,4),H642)</f>
        <v>45189</v>
      </c>
      <c r="I643" s="81">
        <f t="shared" si="305"/>
        <v>45189</v>
      </c>
      <c r="J643" s="55">
        <f t="shared" si="300"/>
        <v>31</v>
      </c>
      <c r="K643" s="55">
        <f t="shared" si="306"/>
        <v>23</v>
      </c>
      <c r="L643" s="79">
        <f t="shared" si="307"/>
        <v>1.0008899600000001</v>
      </c>
      <c r="M643" s="82">
        <v>1</v>
      </c>
      <c r="N643" s="82">
        <f t="shared" si="308"/>
        <v>1</v>
      </c>
      <c r="O643" s="79">
        <f t="shared" si="309"/>
        <v>1.0008899600000001</v>
      </c>
      <c r="P643" s="79">
        <f t="shared" si="310"/>
        <v>857.14960796000003</v>
      </c>
      <c r="Q643" s="83">
        <f t="shared" si="291"/>
        <v>0</v>
      </c>
      <c r="R643" s="85">
        <f t="shared" si="292"/>
        <v>0</v>
      </c>
      <c r="S643" s="79">
        <f t="shared" si="311"/>
        <v>0</v>
      </c>
      <c r="T643" s="85">
        <f t="shared" si="297"/>
        <v>9.5000000000000001E-2</v>
      </c>
      <c r="U643" s="82">
        <f t="shared" si="293"/>
        <v>1.0056269289999999</v>
      </c>
      <c r="V643" s="79">
        <f t="shared" si="294"/>
        <v>4.8231199800000004</v>
      </c>
      <c r="W643" s="79">
        <f t="shared" si="295"/>
        <v>0</v>
      </c>
      <c r="X643" s="157" t="str">
        <f t="shared" si="298"/>
        <v>A+J=</v>
      </c>
      <c r="Y643" s="81">
        <f t="shared" si="299"/>
        <v>45189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78">
        <f t="shared" si="296"/>
        <v>45182</v>
      </c>
      <c r="B644" s="79">
        <f t="shared" si="290"/>
        <v>862.21639734999997</v>
      </c>
      <c r="C644" s="79">
        <f t="shared" si="301"/>
        <v>856.38745738</v>
      </c>
      <c r="D644" s="77">
        <f t="shared" si="302"/>
        <v>6659.95</v>
      </c>
      <c r="E644" s="54">
        <f>IF(K644=1,VLOOKUP(A643,[1]Plan1!$JH$192:$JI$400,2),E643)</f>
        <v>6667.94</v>
      </c>
      <c r="F644" s="56">
        <f t="shared" si="303"/>
        <v>45128</v>
      </c>
      <c r="G644" s="80">
        <f t="shared" si="304"/>
        <v>1.1997087065218626E-3</v>
      </c>
      <c r="H644" s="81">
        <f>IF(DAY(A644)=H$11,VLOOKUP(A644,AF$120:AK$452,4),H643)</f>
        <v>45189</v>
      </c>
      <c r="I644" s="81">
        <f t="shared" si="305"/>
        <v>45189</v>
      </c>
      <c r="J644" s="55">
        <f t="shared" si="300"/>
        <v>31</v>
      </c>
      <c r="K644" s="55">
        <f t="shared" si="306"/>
        <v>24</v>
      </c>
      <c r="L644" s="79">
        <f t="shared" si="307"/>
        <v>1.0009286799999999</v>
      </c>
      <c r="M644" s="82">
        <v>1</v>
      </c>
      <c r="N644" s="82">
        <f t="shared" si="308"/>
        <v>1</v>
      </c>
      <c r="O644" s="79">
        <f t="shared" si="309"/>
        <v>1.0009286799999999</v>
      </c>
      <c r="P644" s="79">
        <f t="shared" si="310"/>
        <v>857.18276728000001</v>
      </c>
      <c r="Q644" s="83">
        <f t="shared" si="291"/>
        <v>0</v>
      </c>
      <c r="R644" s="85">
        <f t="shared" si="292"/>
        <v>0</v>
      </c>
      <c r="S644" s="79">
        <f t="shared" si="311"/>
        <v>0</v>
      </c>
      <c r="T644" s="85">
        <f t="shared" si="297"/>
        <v>9.5000000000000001E-2</v>
      </c>
      <c r="U644" s="82">
        <f t="shared" si="293"/>
        <v>1.0058722950000001</v>
      </c>
      <c r="V644" s="79">
        <f t="shared" si="294"/>
        <v>5.0336300700000001</v>
      </c>
      <c r="W644" s="79">
        <f t="shared" si="295"/>
        <v>0</v>
      </c>
      <c r="X644" s="157" t="str">
        <f t="shared" si="298"/>
        <v>A+J=</v>
      </c>
      <c r="Y644" s="81">
        <f t="shared" si="299"/>
        <v>45189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78">
        <f t="shared" si="296"/>
        <v>45183</v>
      </c>
      <c r="B645" s="79">
        <f t="shared" si="290"/>
        <v>862.46012586000006</v>
      </c>
      <c r="C645" s="79">
        <f t="shared" si="301"/>
        <v>856.38745738</v>
      </c>
      <c r="D645" s="77">
        <f t="shared" si="302"/>
        <v>6659.95</v>
      </c>
      <c r="E645" s="54">
        <f>IF(K645=1,VLOOKUP(A644,[1]Plan1!$JH$192:$JI$400,2),E644)</f>
        <v>6667.94</v>
      </c>
      <c r="F645" s="56">
        <f t="shared" si="303"/>
        <v>45128</v>
      </c>
      <c r="G645" s="80">
        <f t="shared" si="304"/>
        <v>1.1997087065218626E-3</v>
      </c>
      <c r="H645" s="81">
        <f>IF(DAY(A645)=H$11,VLOOKUP(A645,AF$120:AK$452,4),H644)</f>
        <v>45189</v>
      </c>
      <c r="I645" s="81">
        <f t="shared" si="305"/>
        <v>45189</v>
      </c>
      <c r="J645" s="55">
        <f t="shared" si="300"/>
        <v>31</v>
      </c>
      <c r="K645" s="55">
        <f t="shared" si="306"/>
        <v>25</v>
      </c>
      <c r="L645" s="79">
        <f t="shared" si="307"/>
        <v>1.00096739</v>
      </c>
      <c r="M645" s="82">
        <v>1</v>
      </c>
      <c r="N645" s="82">
        <f t="shared" si="308"/>
        <v>1</v>
      </c>
      <c r="O645" s="79">
        <f t="shared" si="309"/>
        <v>1.00096739</v>
      </c>
      <c r="P645" s="79">
        <f t="shared" si="310"/>
        <v>857.21591804000002</v>
      </c>
      <c r="Q645" s="83">
        <f t="shared" si="291"/>
        <v>0</v>
      </c>
      <c r="R645" s="85">
        <f t="shared" si="292"/>
        <v>0</v>
      </c>
      <c r="S645" s="79">
        <f t="shared" si="311"/>
        <v>0</v>
      </c>
      <c r="T645" s="85">
        <f t="shared" si="297"/>
        <v>9.5000000000000001E-2</v>
      </c>
      <c r="U645" s="82">
        <f t="shared" si="293"/>
        <v>1.0061177210000001</v>
      </c>
      <c r="V645" s="79">
        <f t="shared" si="294"/>
        <v>5.2442078199999997</v>
      </c>
      <c r="W645" s="79">
        <f t="shared" si="295"/>
        <v>0</v>
      </c>
      <c r="X645" s="157" t="str">
        <f t="shared" si="298"/>
        <v>A+J=</v>
      </c>
      <c r="Y645" s="81">
        <f t="shared" si="299"/>
        <v>45189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78">
        <f t="shared" si="296"/>
        <v>45184</v>
      </c>
      <c r="B646" s="79">
        <f t="shared" si="290"/>
        <v>862.70392206999998</v>
      </c>
      <c r="C646" s="79">
        <f t="shared" si="301"/>
        <v>856.38745738</v>
      </c>
      <c r="D646" s="77">
        <f t="shared" si="302"/>
        <v>6659.95</v>
      </c>
      <c r="E646" s="54">
        <f>IF(K646=1,VLOOKUP(A645,[1]Plan1!$JH$192:$JI$400,2),E645)</f>
        <v>6667.94</v>
      </c>
      <c r="F646" s="56">
        <f t="shared" si="303"/>
        <v>45128</v>
      </c>
      <c r="G646" s="80">
        <f t="shared" si="304"/>
        <v>1.1997087065218626E-3</v>
      </c>
      <c r="H646" s="81">
        <f>IF(DAY(A646)=H$11,VLOOKUP(A646,AF$120:AK$452,4),H645)</f>
        <v>45189</v>
      </c>
      <c r="I646" s="81">
        <f t="shared" si="305"/>
        <v>45189</v>
      </c>
      <c r="J646" s="55">
        <f t="shared" si="300"/>
        <v>31</v>
      </c>
      <c r="K646" s="55">
        <f t="shared" si="306"/>
        <v>26</v>
      </c>
      <c r="L646" s="79">
        <f t="shared" si="307"/>
        <v>1.0010060999999999</v>
      </c>
      <c r="M646" s="82">
        <v>1</v>
      </c>
      <c r="N646" s="82">
        <f t="shared" si="308"/>
        <v>1</v>
      </c>
      <c r="O646" s="79">
        <f t="shared" si="309"/>
        <v>1.0010060999999999</v>
      </c>
      <c r="P646" s="79">
        <f t="shared" si="310"/>
        <v>857.24906880000003</v>
      </c>
      <c r="Q646" s="83">
        <f t="shared" si="291"/>
        <v>0</v>
      </c>
      <c r="R646" s="85">
        <f t="shared" si="292"/>
        <v>0</v>
      </c>
      <c r="S646" s="79">
        <f t="shared" si="311"/>
        <v>0</v>
      </c>
      <c r="T646" s="85">
        <f t="shared" si="297"/>
        <v>9.5000000000000001E-2</v>
      </c>
      <c r="U646" s="82">
        <f t="shared" si="293"/>
        <v>1.0063632069999999</v>
      </c>
      <c r="V646" s="79">
        <f t="shared" si="294"/>
        <v>5.4548532700000001</v>
      </c>
      <c r="W646" s="79">
        <f t="shared" si="295"/>
        <v>0</v>
      </c>
      <c r="X646" s="157" t="str">
        <f t="shared" si="298"/>
        <v>A+J=</v>
      </c>
      <c r="Y646" s="81">
        <f t="shared" si="299"/>
        <v>45189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78">
        <f t="shared" si="296"/>
        <v>45185</v>
      </c>
      <c r="B647" s="79">
        <f t="shared" si="290"/>
        <v>862.94779374999996</v>
      </c>
      <c r="C647" s="79">
        <f t="shared" si="301"/>
        <v>856.38745738</v>
      </c>
      <c r="D647" s="77">
        <f t="shared" si="302"/>
        <v>6659.95</v>
      </c>
      <c r="E647" s="54">
        <f>IF(K647=1,VLOOKUP(A646,[1]Plan1!$JH$192:$JI$400,2),E646)</f>
        <v>6667.94</v>
      </c>
      <c r="F647" s="56">
        <f t="shared" si="303"/>
        <v>45128</v>
      </c>
      <c r="G647" s="80">
        <f t="shared" si="304"/>
        <v>1.1997087065218626E-3</v>
      </c>
      <c r="H647" s="81">
        <f>IF(DAY(A647)=H$11,VLOOKUP(A647,AF$120:AK$452,4),H646)</f>
        <v>45189</v>
      </c>
      <c r="I647" s="81">
        <f t="shared" si="305"/>
        <v>45189</v>
      </c>
      <c r="J647" s="55">
        <f t="shared" si="300"/>
        <v>31</v>
      </c>
      <c r="K647" s="55">
        <f t="shared" si="306"/>
        <v>27</v>
      </c>
      <c r="L647" s="79">
        <f t="shared" si="307"/>
        <v>1.0010448199999999</v>
      </c>
      <c r="M647" s="82">
        <v>1</v>
      </c>
      <c r="N647" s="82">
        <f t="shared" si="308"/>
        <v>1</v>
      </c>
      <c r="O647" s="79">
        <f t="shared" si="309"/>
        <v>1.0010448199999999</v>
      </c>
      <c r="P647" s="79">
        <f t="shared" si="310"/>
        <v>857.28222812000001</v>
      </c>
      <c r="Q647" s="83">
        <f t="shared" si="291"/>
        <v>0</v>
      </c>
      <c r="R647" s="85">
        <f t="shared" si="292"/>
        <v>0</v>
      </c>
      <c r="S647" s="79">
        <f t="shared" si="311"/>
        <v>0</v>
      </c>
      <c r="T647" s="85">
        <f t="shared" si="297"/>
        <v>9.5000000000000001E-2</v>
      </c>
      <c r="U647" s="82">
        <f t="shared" si="293"/>
        <v>1.006608752</v>
      </c>
      <c r="V647" s="79">
        <f t="shared" si="294"/>
        <v>5.6655656299999997</v>
      </c>
      <c r="W647" s="79">
        <f t="shared" si="295"/>
        <v>0</v>
      </c>
      <c r="X647" s="157" t="str">
        <f t="shared" si="298"/>
        <v>A+J=</v>
      </c>
      <c r="Y647" s="81">
        <f t="shared" si="299"/>
        <v>45189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78">
        <f t="shared" si="296"/>
        <v>45186</v>
      </c>
      <c r="B648" s="79">
        <f t="shared" si="290"/>
        <v>863.19173402000001</v>
      </c>
      <c r="C648" s="79">
        <f t="shared" si="301"/>
        <v>856.38745738</v>
      </c>
      <c r="D648" s="77">
        <f t="shared" si="302"/>
        <v>6659.95</v>
      </c>
      <c r="E648" s="54">
        <f>IF(K648=1,VLOOKUP(A647,[1]Plan1!$JH$192:$JI$400,2),E647)</f>
        <v>6667.94</v>
      </c>
      <c r="F648" s="56">
        <f t="shared" si="303"/>
        <v>45128</v>
      </c>
      <c r="G648" s="80">
        <f t="shared" si="304"/>
        <v>1.1997087065218626E-3</v>
      </c>
      <c r="H648" s="81">
        <f>IF(DAY(A648)=H$11,VLOOKUP(A648,AF$120:AK$452,4),H647)</f>
        <v>45189</v>
      </c>
      <c r="I648" s="81">
        <f t="shared" si="305"/>
        <v>45189</v>
      </c>
      <c r="J648" s="55">
        <f t="shared" si="300"/>
        <v>31</v>
      </c>
      <c r="K648" s="55">
        <f t="shared" si="306"/>
        <v>28</v>
      </c>
      <c r="L648" s="79">
        <f t="shared" si="307"/>
        <v>1.00108354</v>
      </c>
      <c r="M648" s="82">
        <v>1</v>
      </c>
      <c r="N648" s="82">
        <f t="shared" si="308"/>
        <v>1</v>
      </c>
      <c r="O648" s="79">
        <f t="shared" si="309"/>
        <v>1.00108354</v>
      </c>
      <c r="P648" s="79">
        <f t="shared" si="310"/>
        <v>857.31538743999999</v>
      </c>
      <c r="Q648" s="83">
        <f t="shared" si="291"/>
        <v>0</v>
      </c>
      <c r="R648" s="85">
        <f t="shared" si="292"/>
        <v>0</v>
      </c>
      <c r="S648" s="79">
        <f t="shared" si="311"/>
        <v>0</v>
      </c>
      <c r="T648" s="85">
        <f t="shared" si="297"/>
        <v>9.5000000000000001E-2</v>
      </c>
      <c r="U648" s="82">
        <f t="shared" si="293"/>
        <v>1.006854358</v>
      </c>
      <c r="V648" s="79">
        <f t="shared" si="294"/>
        <v>5.8763465799999999</v>
      </c>
      <c r="W648" s="79">
        <f t="shared" si="295"/>
        <v>0</v>
      </c>
      <c r="X648" s="157" t="str">
        <f t="shared" si="298"/>
        <v>A+J=</v>
      </c>
      <c r="Y648" s="81">
        <f t="shared" si="299"/>
        <v>45189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78">
        <f t="shared" si="296"/>
        <v>45187</v>
      </c>
      <c r="B649" s="79">
        <f t="shared" si="290"/>
        <v>863.43574116000002</v>
      </c>
      <c r="C649" s="79">
        <f t="shared" si="301"/>
        <v>856.38745738</v>
      </c>
      <c r="D649" s="77">
        <f t="shared" si="302"/>
        <v>6659.95</v>
      </c>
      <c r="E649" s="54">
        <f>IF(K649=1,VLOOKUP(A648,[1]Plan1!$JH$192:$JI$400,2),E648)</f>
        <v>6667.94</v>
      </c>
      <c r="F649" s="56">
        <f t="shared" si="303"/>
        <v>45128</v>
      </c>
      <c r="G649" s="80">
        <f t="shared" si="304"/>
        <v>1.1997087065218626E-3</v>
      </c>
      <c r="H649" s="81">
        <f>IF(DAY(A649)=H$11,VLOOKUP(A649,AF$120:AK$452,4),H648)</f>
        <v>45189</v>
      </c>
      <c r="I649" s="81">
        <f t="shared" si="305"/>
        <v>45189</v>
      </c>
      <c r="J649" s="55">
        <f t="shared" si="300"/>
        <v>31</v>
      </c>
      <c r="K649" s="55">
        <f t="shared" si="306"/>
        <v>29</v>
      </c>
      <c r="L649" s="79">
        <f t="shared" si="307"/>
        <v>1.00112226</v>
      </c>
      <c r="M649" s="82">
        <v>1</v>
      </c>
      <c r="N649" s="82">
        <f t="shared" si="308"/>
        <v>1</v>
      </c>
      <c r="O649" s="79">
        <f t="shared" si="309"/>
        <v>1.00112226</v>
      </c>
      <c r="P649" s="79">
        <f t="shared" si="310"/>
        <v>857.34854675999998</v>
      </c>
      <c r="Q649" s="83">
        <f t="shared" si="291"/>
        <v>0</v>
      </c>
      <c r="R649" s="85">
        <f t="shared" si="292"/>
        <v>0</v>
      </c>
      <c r="S649" s="79">
        <f t="shared" si="311"/>
        <v>0</v>
      </c>
      <c r="T649" s="85">
        <f t="shared" si="297"/>
        <v>9.5000000000000001E-2</v>
      </c>
      <c r="U649" s="82">
        <f t="shared" si="293"/>
        <v>1.007100023</v>
      </c>
      <c r="V649" s="79">
        <f t="shared" si="294"/>
        <v>6.0871943999999996</v>
      </c>
      <c r="W649" s="79">
        <f t="shared" si="295"/>
        <v>0</v>
      </c>
      <c r="X649" s="157" t="str">
        <f t="shared" si="298"/>
        <v>A+J=</v>
      </c>
      <c r="Y649" s="81">
        <f t="shared" si="299"/>
        <v>45189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78">
        <f t="shared" si="296"/>
        <v>45188</v>
      </c>
      <c r="B650" s="79">
        <f t="shared" si="290"/>
        <v>863.67981689999999</v>
      </c>
      <c r="C650" s="79">
        <f t="shared" si="301"/>
        <v>856.38745738</v>
      </c>
      <c r="D650" s="77">
        <f t="shared" si="302"/>
        <v>6659.95</v>
      </c>
      <c r="E650" s="54">
        <f>IF(K650=1,VLOOKUP(A649,[1]Plan1!$JH$192:$JI$400,2),E649)</f>
        <v>6667.94</v>
      </c>
      <c r="F650" s="56">
        <f t="shared" si="303"/>
        <v>45128</v>
      </c>
      <c r="G650" s="80">
        <f t="shared" si="304"/>
        <v>1.1997087065218626E-3</v>
      </c>
      <c r="H650" s="81">
        <f>IF(DAY(A650)=H$11,VLOOKUP(A650,AF$120:AK$452,4),H649)</f>
        <v>45189</v>
      </c>
      <c r="I650" s="81">
        <f t="shared" si="305"/>
        <v>45189</v>
      </c>
      <c r="J650" s="55">
        <f t="shared" si="300"/>
        <v>31</v>
      </c>
      <c r="K650" s="55">
        <f t="shared" si="306"/>
        <v>30</v>
      </c>
      <c r="L650" s="79">
        <f t="shared" si="307"/>
        <v>1.0011609800000001</v>
      </c>
      <c r="M650" s="82">
        <v>1</v>
      </c>
      <c r="N650" s="82">
        <f t="shared" si="308"/>
        <v>1</v>
      </c>
      <c r="O650" s="79">
        <f t="shared" si="309"/>
        <v>1.0011609800000001</v>
      </c>
      <c r="P650" s="79">
        <f t="shared" si="310"/>
        <v>857.38170608999997</v>
      </c>
      <c r="Q650" s="83">
        <f t="shared" si="291"/>
        <v>0</v>
      </c>
      <c r="R650" s="85">
        <f t="shared" si="292"/>
        <v>0</v>
      </c>
      <c r="S650" s="79">
        <f t="shared" si="311"/>
        <v>0</v>
      </c>
      <c r="T650" s="85">
        <f t="shared" si="297"/>
        <v>9.5000000000000001E-2</v>
      </c>
      <c r="U650" s="82">
        <f t="shared" si="293"/>
        <v>1.007345749</v>
      </c>
      <c r="V650" s="79">
        <f t="shared" si="294"/>
        <v>6.2981108099999998</v>
      </c>
      <c r="W650" s="79">
        <f t="shared" si="295"/>
        <v>0</v>
      </c>
      <c r="X650" s="157" t="str">
        <f t="shared" si="298"/>
        <v>A+J=</v>
      </c>
      <c r="Y650" s="81">
        <f t="shared" si="299"/>
        <v>45189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5" x14ac:dyDescent="0.25">
      <c r="A651" s="78">
        <f t="shared" si="296"/>
        <v>45189</v>
      </c>
      <c r="B651" s="79">
        <f t="shared" si="290"/>
        <v>863.92395950999992</v>
      </c>
      <c r="C651" s="79">
        <f t="shared" si="301"/>
        <v>856.38745738</v>
      </c>
      <c r="D651" s="77">
        <f t="shared" si="302"/>
        <v>6659.95</v>
      </c>
      <c r="E651" s="54">
        <f>IF(K651=1,VLOOKUP(A650,[1]Plan1!$JH$192:$JI$400,2),E650)</f>
        <v>6667.94</v>
      </c>
      <c r="F651" s="56">
        <f t="shared" si="303"/>
        <v>45128</v>
      </c>
      <c r="G651" s="80">
        <f t="shared" si="304"/>
        <v>1.1997087065218626E-3</v>
      </c>
      <c r="H651" s="81">
        <f>IF(DAY(A651)=H$11,VLOOKUP(A651,AF$120:AK$452,4),H650)</f>
        <v>45219</v>
      </c>
      <c r="I651" s="81">
        <f t="shared" si="305"/>
        <v>45189</v>
      </c>
      <c r="J651" s="55">
        <f t="shared" si="300"/>
        <v>31</v>
      </c>
      <c r="K651" s="55">
        <f t="shared" si="306"/>
        <v>31</v>
      </c>
      <c r="L651" s="79">
        <f t="shared" si="307"/>
        <v>1.0011996999999999</v>
      </c>
      <c r="M651" s="82">
        <v>1</v>
      </c>
      <c r="N651" s="82">
        <f t="shared" si="308"/>
        <v>1</v>
      </c>
      <c r="O651" s="79">
        <f t="shared" si="309"/>
        <v>1.0011996999999999</v>
      </c>
      <c r="P651" s="79">
        <f t="shared" si="310"/>
        <v>857.41486540999995</v>
      </c>
      <c r="Q651" s="83">
        <f t="shared" si="291"/>
        <v>21</v>
      </c>
      <c r="R651" s="158">
        <f>S651/P651</f>
        <v>2.9693534561971529E-2</v>
      </c>
      <c r="S651" s="159">
        <f>14.53232455+10.92735339</f>
        <v>25.459677939999999</v>
      </c>
      <c r="T651" s="85">
        <f t="shared" si="297"/>
        <v>9.5000000000000001E-2</v>
      </c>
      <c r="U651" s="82">
        <f t="shared" si="293"/>
        <v>1.0075915339999999</v>
      </c>
      <c r="V651" s="79">
        <f t="shared" si="294"/>
        <v>6.5090941000000004</v>
      </c>
      <c r="W651" s="79">
        <f t="shared" si="295"/>
        <v>31.968772039999998</v>
      </c>
      <c r="X651" s="157" t="str">
        <f t="shared" si="298"/>
        <v>A+J=</v>
      </c>
      <c r="Y651" s="81">
        <f t="shared" si="299"/>
        <v>45189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78">
        <f t="shared" si="296"/>
        <v>45190</v>
      </c>
      <c r="B652" s="79">
        <f t="shared" ref="B652:B715" si="312">(P652+V652)</f>
        <v>832.22868965999999</v>
      </c>
      <c r="C652" s="79">
        <f t="shared" si="301"/>
        <v>831.95518746999994</v>
      </c>
      <c r="D652" s="77">
        <f t="shared" si="302"/>
        <v>6667.94</v>
      </c>
      <c r="E652" s="54">
        <f>IF(K652=1,VLOOKUP(A651,[1]Plan1!$JH$192:$JI$400,2),E651)</f>
        <v>6683.28</v>
      </c>
      <c r="F652" s="56">
        <f t="shared" si="303"/>
        <v>45159</v>
      </c>
      <c r="G652" s="80">
        <f t="shared" si="304"/>
        <v>2.3005605929267148E-3</v>
      </c>
      <c r="H652" s="81">
        <f>IF(DAY(A652)=H$11,VLOOKUP(A652,AF$120:AK$452,4),H651)</f>
        <v>45219</v>
      </c>
      <c r="I652" s="81">
        <f t="shared" si="305"/>
        <v>45219</v>
      </c>
      <c r="J652" s="55">
        <f t="shared" si="300"/>
        <v>30</v>
      </c>
      <c r="K652" s="55">
        <f t="shared" si="306"/>
        <v>1</v>
      </c>
      <c r="L652" s="79">
        <f t="shared" si="307"/>
        <v>1.0000766000000001</v>
      </c>
      <c r="M652" s="82">
        <v>1</v>
      </c>
      <c r="N652" s="82">
        <f t="shared" si="308"/>
        <v>1</v>
      </c>
      <c r="O652" s="79">
        <f t="shared" si="309"/>
        <v>1.0000766000000001</v>
      </c>
      <c r="P652" s="79">
        <f t="shared" si="310"/>
        <v>832.01891522999995</v>
      </c>
      <c r="Q652" s="83">
        <f t="shared" ref="Q652:Q715" si="313">IF(VLOOKUP(A652,AB$12:AI$116,8)=VLOOKUP(A651,AB$12:AI$116,8),0,VLOOKUP(A652,AB$12:AI$116,8))</f>
        <v>0</v>
      </c>
      <c r="R652" s="85">
        <f t="shared" ref="R652:R715" si="314">IF(Q652&gt;0,VLOOKUP($A652,$AB$12:$AG$116,6),0)</f>
        <v>0</v>
      </c>
      <c r="S652" s="79">
        <f t="shared" si="311"/>
        <v>0</v>
      </c>
      <c r="T652" s="85">
        <f t="shared" si="297"/>
        <v>9.5000000000000001E-2</v>
      </c>
      <c r="U652" s="82">
        <f t="shared" ref="U652:U715" si="315">ROUND((1+T652)^(30/360)^(K652/J652),9)</f>
        <v>1.000252127</v>
      </c>
      <c r="V652" s="79">
        <f t="shared" ref="V652:V715" si="316">TRUNC((P652*(U652-1)),8)</f>
        <v>0.20977443000000001</v>
      </c>
      <c r="W652" s="79">
        <f t="shared" ref="W652:W715" si="317">IF(Q652&gt;0,S652+V652,0)</f>
        <v>0</v>
      </c>
      <c r="X652" s="157" t="str">
        <f t="shared" si="298"/>
        <v>A+J=</v>
      </c>
      <c r="Y652" s="81">
        <f t="shared" si="299"/>
        <v>45219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78">
        <f t="shared" ref="A653:A716" si="318">(A652+1)</f>
        <v>45191</v>
      </c>
      <c r="B653" s="79">
        <f t="shared" si="312"/>
        <v>832.50227724999991</v>
      </c>
      <c r="C653" s="79">
        <f t="shared" si="301"/>
        <v>831.95518746999994</v>
      </c>
      <c r="D653" s="77">
        <f t="shared" si="302"/>
        <v>6667.94</v>
      </c>
      <c r="E653" s="54">
        <f>IF(K653=1,VLOOKUP(A652,[1]Plan1!$JH$192:$JI$400,2),E652)</f>
        <v>6683.28</v>
      </c>
      <c r="F653" s="56">
        <f t="shared" si="303"/>
        <v>45159</v>
      </c>
      <c r="G653" s="80">
        <f t="shared" si="304"/>
        <v>2.3005605929267148E-3</v>
      </c>
      <c r="H653" s="81">
        <f>IF(DAY(A653)=H$11,VLOOKUP(A653,AF$120:AK$452,4),H652)</f>
        <v>45219</v>
      </c>
      <c r="I653" s="81">
        <f t="shared" si="305"/>
        <v>45219</v>
      </c>
      <c r="J653" s="55">
        <f t="shared" si="300"/>
        <v>30</v>
      </c>
      <c r="K653" s="55">
        <f t="shared" si="306"/>
        <v>2</v>
      </c>
      <c r="L653" s="79">
        <f t="shared" si="307"/>
        <v>1.0001532</v>
      </c>
      <c r="M653" s="82">
        <v>1</v>
      </c>
      <c r="N653" s="82">
        <f t="shared" si="308"/>
        <v>1</v>
      </c>
      <c r="O653" s="79">
        <f t="shared" si="309"/>
        <v>1.0001532</v>
      </c>
      <c r="P653" s="79">
        <f t="shared" si="310"/>
        <v>832.08264299999996</v>
      </c>
      <c r="Q653" s="83">
        <f t="shared" si="313"/>
        <v>0</v>
      </c>
      <c r="R653" s="85">
        <f t="shared" si="314"/>
        <v>0</v>
      </c>
      <c r="S653" s="79">
        <f t="shared" si="311"/>
        <v>0</v>
      </c>
      <c r="T653" s="85">
        <f t="shared" ref="T653:T716" si="319">(T652)</f>
        <v>9.5000000000000001E-2</v>
      </c>
      <c r="U653" s="82">
        <f t="shared" si="315"/>
        <v>1.0005043179999999</v>
      </c>
      <c r="V653" s="79">
        <f t="shared" si="316"/>
        <v>0.41963424999999999</v>
      </c>
      <c r="W653" s="79">
        <f t="shared" si="317"/>
        <v>0</v>
      </c>
      <c r="X653" s="157" t="str">
        <f t="shared" ref="X653:X716" si="320">IF($Q652&gt;0,VLOOKUP($A652,$AB$12:$AK$116,9),X652)</f>
        <v>A+J=</v>
      </c>
      <c r="Y653" s="81">
        <f t="shared" ref="Y653:Y716" si="321">IF($Q652&gt;0,VLOOKUP($A652,$AB$12:$AK$116,10),Y652)</f>
        <v>45219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78">
        <f t="shared" si="318"/>
        <v>45192</v>
      </c>
      <c r="B654" s="79">
        <f t="shared" si="312"/>
        <v>832.77595773999997</v>
      </c>
      <c r="C654" s="79">
        <f t="shared" si="301"/>
        <v>831.95518746999994</v>
      </c>
      <c r="D654" s="77">
        <f t="shared" si="302"/>
        <v>6667.94</v>
      </c>
      <c r="E654" s="54">
        <f>IF(K654=1,VLOOKUP(A653,[1]Plan1!$JH$192:$JI$400,2),E653)</f>
        <v>6683.28</v>
      </c>
      <c r="F654" s="56">
        <f t="shared" si="303"/>
        <v>45159</v>
      </c>
      <c r="G654" s="80">
        <f t="shared" si="304"/>
        <v>2.3005605929267148E-3</v>
      </c>
      <c r="H654" s="81">
        <f>IF(DAY(A654)=H$11,VLOOKUP(A654,AF$120:AK$452,4),H653)</f>
        <v>45219</v>
      </c>
      <c r="I654" s="81">
        <f t="shared" si="305"/>
        <v>45219</v>
      </c>
      <c r="J654" s="55">
        <f t="shared" si="300"/>
        <v>30</v>
      </c>
      <c r="K654" s="55">
        <f t="shared" si="306"/>
        <v>3</v>
      </c>
      <c r="L654" s="79">
        <f t="shared" si="307"/>
        <v>1.00022981</v>
      </c>
      <c r="M654" s="82">
        <v>1</v>
      </c>
      <c r="N654" s="82">
        <f t="shared" si="308"/>
        <v>1</v>
      </c>
      <c r="O654" s="79">
        <f t="shared" si="309"/>
        <v>1.00022981</v>
      </c>
      <c r="P654" s="79">
        <f t="shared" si="310"/>
        <v>832.14637908999998</v>
      </c>
      <c r="Q654" s="83">
        <f t="shared" si="313"/>
        <v>0</v>
      </c>
      <c r="R654" s="85">
        <f t="shared" si="314"/>
        <v>0</v>
      </c>
      <c r="S654" s="79">
        <f t="shared" si="311"/>
        <v>0</v>
      </c>
      <c r="T654" s="85">
        <f t="shared" si="319"/>
        <v>9.5000000000000001E-2</v>
      </c>
      <c r="U654" s="82">
        <f t="shared" si="315"/>
        <v>1.000756572</v>
      </c>
      <c r="V654" s="79">
        <f t="shared" si="316"/>
        <v>0.62957865000000002</v>
      </c>
      <c r="W654" s="79">
        <f t="shared" si="317"/>
        <v>0</v>
      </c>
      <c r="X654" s="157" t="str">
        <f t="shared" si="320"/>
        <v>A+J=</v>
      </c>
      <c r="Y654" s="81">
        <f t="shared" si="321"/>
        <v>45219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78">
        <f t="shared" si="318"/>
        <v>45193</v>
      </c>
      <c r="B655" s="79">
        <f t="shared" si="312"/>
        <v>833.04973196000003</v>
      </c>
      <c r="C655" s="79">
        <f t="shared" si="301"/>
        <v>831.95518746999994</v>
      </c>
      <c r="D655" s="77">
        <f t="shared" si="302"/>
        <v>6667.94</v>
      </c>
      <c r="E655" s="54">
        <f>IF(K655=1,VLOOKUP(A654,[1]Plan1!$JH$192:$JI$400,2),E654)</f>
        <v>6683.28</v>
      </c>
      <c r="F655" s="56">
        <f t="shared" si="303"/>
        <v>45159</v>
      </c>
      <c r="G655" s="80">
        <f t="shared" si="304"/>
        <v>2.3005605929267148E-3</v>
      </c>
      <c r="H655" s="81">
        <f>IF(DAY(A655)=H$11,VLOOKUP(A655,AF$120:AK$452,4),H654)</f>
        <v>45219</v>
      </c>
      <c r="I655" s="81">
        <f t="shared" si="305"/>
        <v>45219</v>
      </c>
      <c r="J655" s="55">
        <f t="shared" si="300"/>
        <v>30</v>
      </c>
      <c r="K655" s="55">
        <f t="shared" si="306"/>
        <v>4</v>
      </c>
      <c r="L655" s="79">
        <f t="shared" si="307"/>
        <v>1.00030643</v>
      </c>
      <c r="M655" s="82">
        <v>1</v>
      </c>
      <c r="N655" s="82">
        <f t="shared" si="308"/>
        <v>1</v>
      </c>
      <c r="O655" s="79">
        <f t="shared" si="309"/>
        <v>1.00030643</v>
      </c>
      <c r="P655" s="79">
        <f t="shared" si="310"/>
        <v>832.21012349</v>
      </c>
      <c r="Q655" s="83">
        <f t="shared" si="313"/>
        <v>0</v>
      </c>
      <c r="R655" s="85">
        <f t="shared" si="314"/>
        <v>0</v>
      </c>
      <c r="S655" s="79">
        <f t="shared" si="311"/>
        <v>0</v>
      </c>
      <c r="T655" s="85">
        <f t="shared" si="319"/>
        <v>9.5000000000000001E-2</v>
      </c>
      <c r="U655" s="82">
        <f t="shared" si="315"/>
        <v>1.00100889</v>
      </c>
      <c r="V655" s="79">
        <f t="shared" si="316"/>
        <v>0.83960847000000005</v>
      </c>
      <c r="W655" s="79">
        <f t="shared" si="317"/>
        <v>0</v>
      </c>
      <c r="X655" s="157" t="str">
        <f t="shared" si="320"/>
        <v>A+J=</v>
      </c>
      <c r="Y655" s="81">
        <f t="shared" si="321"/>
        <v>45219</v>
      </c>
      <c r="Z655" s="29"/>
      <c r="AA655" s="8"/>
      <c r="AB655" s="9"/>
      <c r="AC655" s="27"/>
      <c r="AD655" s="8"/>
      <c r="AE655" s="8"/>
      <c r="AF655" s="8"/>
      <c r="AG655" s="2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29"/>
      <c r="DH655" s="8"/>
      <c r="DI655" s="8"/>
      <c r="DJ655" s="8"/>
      <c r="DK655" s="8"/>
      <c r="DL655" s="8"/>
      <c r="DM655" s="8"/>
    </row>
    <row r="656" spans="1:117" ht="12.75" x14ac:dyDescent="0.25">
      <c r="A656" s="78">
        <f t="shared" si="318"/>
        <v>45194</v>
      </c>
      <c r="B656" s="79">
        <f t="shared" si="312"/>
        <v>833.32359162</v>
      </c>
      <c r="C656" s="79">
        <f t="shared" si="301"/>
        <v>831.95518746999994</v>
      </c>
      <c r="D656" s="77">
        <f t="shared" si="302"/>
        <v>6667.94</v>
      </c>
      <c r="E656" s="54">
        <f>IF(K656=1,VLOOKUP(A655,[1]Plan1!$JH$192:$JI$400,2),E655)</f>
        <v>6683.28</v>
      </c>
      <c r="F656" s="56">
        <f t="shared" si="303"/>
        <v>45159</v>
      </c>
      <c r="G656" s="80">
        <f t="shared" si="304"/>
        <v>2.3005605929267148E-3</v>
      </c>
      <c r="H656" s="81">
        <f>IF(DAY(A656)=H$11,VLOOKUP(A656,AF$120:AK$452,4),H655)</f>
        <v>45219</v>
      </c>
      <c r="I656" s="81">
        <f t="shared" si="305"/>
        <v>45219</v>
      </c>
      <c r="J656" s="55">
        <f t="shared" si="300"/>
        <v>30</v>
      </c>
      <c r="K656" s="55">
        <f t="shared" si="306"/>
        <v>5</v>
      </c>
      <c r="L656" s="79">
        <f t="shared" si="307"/>
        <v>1.0003830499999999</v>
      </c>
      <c r="M656" s="82">
        <v>1</v>
      </c>
      <c r="N656" s="82">
        <f t="shared" si="308"/>
        <v>1</v>
      </c>
      <c r="O656" s="79">
        <f t="shared" si="309"/>
        <v>1.0003830499999999</v>
      </c>
      <c r="P656" s="79">
        <f t="shared" si="310"/>
        <v>832.27386790000003</v>
      </c>
      <c r="Q656" s="83">
        <f t="shared" si="313"/>
        <v>0</v>
      </c>
      <c r="R656" s="85">
        <f t="shared" si="314"/>
        <v>0</v>
      </c>
      <c r="S656" s="79">
        <f t="shared" si="311"/>
        <v>0</v>
      </c>
      <c r="T656" s="85">
        <f t="shared" si="319"/>
        <v>9.5000000000000001E-2</v>
      </c>
      <c r="U656" s="82">
        <f t="shared" si="315"/>
        <v>1.001261272</v>
      </c>
      <c r="V656" s="79">
        <f t="shared" si="316"/>
        <v>1.04972372</v>
      </c>
      <c r="W656" s="79">
        <f t="shared" si="317"/>
        <v>0</v>
      </c>
      <c r="X656" s="157" t="str">
        <f t="shared" si="320"/>
        <v>A+J=</v>
      </c>
      <c r="Y656" s="81">
        <f t="shared" si="321"/>
        <v>45219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78">
        <f t="shared" si="318"/>
        <v>45195</v>
      </c>
      <c r="B657" s="79">
        <f t="shared" si="312"/>
        <v>833.59754422999993</v>
      </c>
      <c r="C657" s="79">
        <f t="shared" si="301"/>
        <v>831.95518746999994</v>
      </c>
      <c r="D657" s="77">
        <f t="shared" si="302"/>
        <v>6667.94</v>
      </c>
      <c r="E657" s="54">
        <f>IF(K657=1,VLOOKUP(A656,[1]Plan1!$JH$192:$JI$400,2),E656)</f>
        <v>6683.28</v>
      </c>
      <c r="F657" s="56">
        <f t="shared" si="303"/>
        <v>45159</v>
      </c>
      <c r="G657" s="80">
        <f t="shared" si="304"/>
        <v>2.3005605929267148E-3</v>
      </c>
      <c r="H657" s="81">
        <f>IF(DAY(A657)=H$11,VLOOKUP(A657,AF$120:AK$452,4),H656)</f>
        <v>45219</v>
      </c>
      <c r="I657" s="81">
        <f t="shared" si="305"/>
        <v>45219</v>
      </c>
      <c r="J657" s="55">
        <f t="shared" si="300"/>
        <v>30</v>
      </c>
      <c r="K657" s="55">
        <f t="shared" si="306"/>
        <v>6</v>
      </c>
      <c r="L657" s="79">
        <f t="shared" si="307"/>
        <v>1.0004596800000001</v>
      </c>
      <c r="M657" s="82">
        <v>1</v>
      </c>
      <c r="N657" s="82">
        <f t="shared" si="308"/>
        <v>1</v>
      </c>
      <c r="O657" s="79">
        <f t="shared" si="309"/>
        <v>1.0004596800000001</v>
      </c>
      <c r="P657" s="79">
        <f t="shared" si="310"/>
        <v>832.33762062999995</v>
      </c>
      <c r="Q657" s="83">
        <f t="shared" si="313"/>
        <v>0</v>
      </c>
      <c r="R657" s="85">
        <f t="shared" si="314"/>
        <v>0</v>
      </c>
      <c r="S657" s="79">
        <f t="shared" si="311"/>
        <v>0</v>
      </c>
      <c r="T657" s="85">
        <f t="shared" si="319"/>
        <v>9.5000000000000001E-2</v>
      </c>
      <c r="U657" s="82">
        <f t="shared" si="315"/>
        <v>1.0015137169999999</v>
      </c>
      <c r="V657" s="79">
        <f t="shared" si="316"/>
        <v>1.2599236</v>
      </c>
      <c r="W657" s="79">
        <f t="shared" si="317"/>
        <v>0</v>
      </c>
      <c r="X657" s="157" t="str">
        <f t="shared" si="320"/>
        <v>A+J=</v>
      </c>
      <c r="Y657" s="81">
        <f t="shared" si="321"/>
        <v>45219</v>
      </c>
      <c r="Z657" s="20"/>
      <c r="AA657" s="3"/>
      <c r="AB657" s="30"/>
      <c r="AC657" s="23"/>
      <c r="AD657" s="3"/>
      <c r="AE657" s="3"/>
      <c r="AF657" s="3"/>
      <c r="AG657" s="22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0"/>
      <c r="DH657" s="3"/>
      <c r="DI657" s="3"/>
      <c r="DJ657" s="3"/>
      <c r="DK657" s="3"/>
      <c r="DL657" s="3"/>
      <c r="DM657" s="3"/>
    </row>
    <row r="658" spans="1:117" ht="12.75" x14ac:dyDescent="0.25">
      <c r="A658" s="78">
        <f t="shared" si="318"/>
        <v>45196</v>
      </c>
      <c r="B658" s="79">
        <f t="shared" si="312"/>
        <v>833.87159063000001</v>
      </c>
      <c r="C658" s="79">
        <f t="shared" si="301"/>
        <v>831.95518746999994</v>
      </c>
      <c r="D658" s="77">
        <f t="shared" si="302"/>
        <v>6667.94</v>
      </c>
      <c r="E658" s="54">
        <f>IF(K658=1,VLOOKUP(A657,[1]Plan1!$JH$192:$JI$400,2),E657)</f>
        <v>6683.28</v>
      </c>
      <c r="F658" s="56">
        <f t="shared" si="303"/>
        <v>45159</v>
      </c>
      <c r="G658" s="80">
        <f t="shared" si="304"/>
        <v>2.3005605929267148E-3</v>
      </c>
      <c r="H658" s="81">
        <f>IF(DAY(A658)=H$11,VLOOKUP(A658,AF$120:AK$452,4),H657)</f>
        <v>45219</v>
      </c>
      <c r="I658" s="81">
        <f t="shared" si="305"/>
        <v>45219</v>
      </c>
      <c r="J658" s="55">
        <f t="shared" si="300"/>
        <v>30</v>
      </c>
      <c r="K658" s="55">
        <f t="shared" si="306"/>
        <v>7</v>
      </c>
      <c r="L658" s="79">
        <f t="shared" si="307"/>
        <v>1.0005363199999999</v>
      </c>
      <c r="M658" s="82">
        <v>1</v>
      </c>
      <c r="N658" s="82">
        <f t="shared" si="308"/>
        <v>1</v>
      </c>
      <c r="O658" s="79">
        <f t="shared" si="309"/>
        <v>1.0005363199999999</v>
      </c>
      <c r="P658" s="79">
        <f t="shared" si="310"/>
        <v>832.40138166999998</v>
      </c>
      <c r="Q658" s="83">
        <f t="shared" si="313"/>
        <v>0</v>
      </c>
      <c r="R658" s="85">
        <f t="shared" si="314"/>
        <v>0</v>
      </c>
      <c r="S658" s="79">
        <f t="shared" si="311"/>
        <v>0</v>
      </c>
      <c r="T658" s="85">
        <f t="shared" si="319"/>
        <v>9.5000000000000001E-2</v>
      </c>
      <c r="U658" s="82">
        <f t="shared" si="315"/>
        <v>1.001766226</v>
      </c>
      <c r="V658" s="79">
        <f t="shared" si="316"/>
        <v>1.4702089599999999</v>
      </c>
      <c r="W658" s="79">
        <f t="shared" si="317"/>
        <v>0</v>
      </c>
      <c r="X658" s="157" t="str">
        <f t="shared" si="320"/>
        <v>A+J=</v>
      </c>
      <c r="Y658" s="81">
        <f t="shared" si="321"/>
        <v>45219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78">
        <f t="shared" si="318"/>
        <v>45197</v>
      </c>
      <c r="B659" s="79">
        <f t="shared" si="312"/>
        <v>834.14572251000004</v>
      </c>
      <c r="C659" s="79">
        <f t="shared" si="301"/>
        <v>831.95518746999994</v>
      </c>
      <c r="D659" s="77">
        <f t="shared" si="302"/>
        <v>6667.94</v>
      </c>
      <c r="E659" s="54">
        <f>IF(K659=1,VLOOKUP(A658,[1]Plan1!$JH$192:$JI$400,2),E658)</f>
        <v>6683.28</v>
      </c>
      <c r="F659" s="56">
        <f t="shared" si="303"/>
        <v>45159</v>
      </c>
      <c r="G659" s="80">
        <f t="shared" si="304"/>
        <v>2.3005605929267148E-3</v>
      </c>
      <c r="H659" s="81">
        <f>IF(DAY(A659)=H$11,VLOOKUP(A659,AF$120:AK$452,4),H658)</f>
        <v>45219</v>
      </c>
      <c r="I659" s="81">
        <f t="shared" si="305"/>
        <v>45219</v>
      </c>
      <c r="J659" s="55">
        <f t="shared" si="300"/>
        <v>30</v>
      </c>
      <c r="K659" s="55">
        <f t="shared" si="306"/>
        <v>8</v>
      </c>
      <c r="L659" s="79">
        <f t="shared" si="307"/>
        <v>1.00061296</v>
      </c>
      <c r="M659" s="82">
        <v>1</v>
      </c>
      <c r="N659" s="82">
        <f t="shared" si="308"/>
        <v>1</v>
      </c>
      <c r="O659" s="79">
        <f t="shared" si="309"/>
        <v>1.00061296</v>
      </c>
      <c r="P659" s="79">
        <f t="shared" si="310"/>
        <v>832.46514272000002</v>
      </c>
      <c r="Q659" s="83">
        <f t="shared" si="313"/>
        <v>0</v>
      </c>
      <c r="R659" s="85">
        <f t="shared" si="314"/>
        <v>0</v>
      </c>
      <c r="S659" s="79">
        <f t="shared" si="311"/>
        <v>0</v>
      </c>
      <c r="T659" s="85">
        <f t="shared" si="319"/>
        <v>9.5000000000000001E-2</v>
      </c>
      <c r="U659" s="82">
        <f t="shared" si="315"/>
        <v>1.002018799</v>
      </c>
      <c r="V659" s="79">
        <f t="shared" si="316"/>
        <v>1.6805797899999999</v>
      </c>
      <c r="W659" s="79">
        <f t="shared" si="317"/>
        <v>0</v>
      </c>
      <c r="X659" s="157" t="str">
        <f t="shared" si="320"/>
        <v>A+J=</v>
      </c>
      <c r="Y659" s="81">
        <f t="shared" si="321"/>
        <v>45219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78">
        <f t="shared" si="318"/>
        <v>45198</v>
      </c>
      <c r="B660" s="79">
        <f t="shared" si="312"/>
        <v>834.41994738000005</v>
      </c>
      <c r="C660" s="79">
        <f t="shared" si="301"/>
        <v>831.95518746999994</v>
      </c>
      <c r="D660" s="77">
        <f t="shared" si="302"/>
        <v>6667.94</v>
      </c>
      <c r="E660" s="54">
        <f>IF(K660=1,VLOOKUP(A659,[1]Plan1!$JH$192:$JI$400,2),E659)</f>
        <v>6683.28</v>
      </c>
      <c r="F660" s="56">
        <f t="shared" si="303"/>
        <v>45159</v>
      </c>
      <c r="G660" s="80">
        <f t="shared" si="304"/>
        <v>2.3005605929267148E-3</v>
      </c>
      <c r="H660" s="81">
        <f>IF(DAY(A660)=H$11,VLOOKUP(A660,AF$120:AK$452,4),H659)</f>
        <v>45219</v>
      </c>
      <c r="I660" s="81">
        <f t="shared" si="305"/>
        <v>45219</v>
      </c>
      <c r="J660" s="55">
        <f t="shared" si="300"/>
        <v>30</v>
      </c>
      <c r="K660" s="55">
        <f t="shared" si="306"/>
        <v>9</v>
      </c>
      <c r="L660" s="79">
        <f t="shared" si="307"/>
        <v>1.00068961</v>
      </c>
      <c r="M660" s="82">
        <v>1</v>
      </c>
      <c r="N660" s="82">
        <f t="shared" si="308"/>
        <v>1</v>
      </c>
      <c r="O660" s="79">
        <f t="shared" si="309"/>
        <v>1.00068961</v>
      </c>
      <c r="P660" s="79">
        <f t="shared" si="310"/>
        <v>832.52891208000005</v>
      </c>
      <c r="Q660" s="83">
        <f t="shared" si="313"/>
        <v>0</v>
      </c>
      <c r="R660" s="85">
        <f t="shared" si="314"/>
        <v>0</v>
      </c>
      <c r="S660" s="79">
        <f t="shared" si="311"/>
        <v>0</v>
      </c>
      <c r="T660" s="85">
        <f t="shared" si="319"/>
        <v>9.5000000000000001E-2</v>
      </c>
      <c r="U660" s="82">
        <f t="shared" si="315"/>
        <v>1.0022714349999999</v>
      </c>
      <c r="V660" s="79">
        <f t="shared" si="316"/>
        <v>1.8910353</v>
      </c>
      <c r="W660" s="79">
        <f t="shared" si="317"/>
        <v>0</v>
      </c>
      <c r="X660" s="157" t="str">
        <f t="shared" si="320"/>
        <v>A+J=</v>
      </c>
      <c r="Y660" s="81">
        <f t="shared" si="321"/>
        <v>45219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78">
        <f t="shared" si="318"/>
        <v>45199</v>
      </c>
      <c r="B661" s="79">
        <f t="shared" si="312"/>
        <v>834.69425777000004</v>
      </c>
      <c r="C661" s="79">
        <f t="shared" si="301"/>
        <v>831.95518746999994</v>
      </c>
      <c r="D661" s="77">
        <f t="shared" si="302"/>
        <v>6667.94</v>
      </c>
      <c r="E661" s="54">
        <f>IF(K661=1,VLOOKUP(A660,[1]Plan1!$JH$192:$JI$400,2),E660)</f>
        <v>6683.28</v>
      </c>
      <c r="F661" s="56">
        <f t="shared" si="303"/>
        <v>45159</v>
      </c>
      <c r="G661" s="80">
        <f t="shared" si="304"/>
        <v>2.3005605929267148E-3</v>
      </c>
      <c r="H661" s="81">
        <f>IF(DAY(A661)=H$11,VLOOKUP(A661,AF$120:AK$452,4),H660)</f>
        <v>45219</v>
      </c>
      <c r="I661" s="81">
        <f t="shared" si="305"/>
        <v>45219</v>
      </c>
      <c r="J661" s="55">
        <f t="shared" si="300"/>
        <v>30</v>
      </c>
      <c r="K661" s="55">
        <f t="shared" si="306"/>
        <v>10</v>
      </c>
      <c r="L661" s="79">
        <f t="shared" si="307"/>
        <v>1.00076626</v>
      </c>
      <c r="M661" s="82">
        <v>1</v>
      </c>
      <c r="N661" s="82">
        <f t="shared" si="308"/>
        <v>1</v>
      </c>
      <c r="O661" s="79">
        <f t="shared" si="309"/>
        <v>1.00076626</v>
      </c>
      <c r="P661" s="79">
        <f t="shared" si="310"/>
        <v>832.59268144999999</v>
      </c>
      <c r="Q661" s="83">
        <f t="shared" si="313"/>
        <v>0</v>
      </c>
      <c r="R661" s="85">
        <f t="shared" si="314"/>
        <v>0</v>
      </c>
      <c r="S661" s="79">
        <f t="shared" si="311"/>
        <v>0</v>
      </c>
      <c r="T661" s="85">
        <f t="shared" si="319"/>
        <v>9.5000000000000001E-2</v>
      </c>
      <c r="U661" s="82">
        <f t="shared" si="315"/>
        <v>1.002524135</v>
      </c>
      <c r="V661" s="79">
        <f t="shared" si="316"/>
        <v>2.1015763199999999</v>
      </c>
      <c r="W661" s="79">
        <f t="shared" si="317"/>
        <v>0</v>
      </c>
      <c r="X661" s="157" t="str">
        <f t="shared" si="320"/>
        <v>A+J=</v>
      </c>
      <c r="Y661" s="81">
        <f t="shared" si="321"/>
        <v>45219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78">
        <f t="shared" si="318"/>
        <v>45200</v>
      </c>
      <c r="B662" s="79">
        <f t="shared" si="312"/>
        <v>834.96866118000003</v>
      </c>
      <c r="C662" s="79">
        <f t="shared" si="301"/>
        <v>831.95518746999994</v>
      </c>
      <c r="D662" s="77">
        <f t="shared" si="302"/>
        <v>6667.94</v>
      </c>
      <c r="E662" s="54">
        <f>IF(K662=1,VLOOKUP(A661,[1]Plan1!$JH$192:$JI$400,2),E661)</f>
        <v>6683.28</v>
      </c>
      <c r="F662" s="56">
        <f t="shared" si="303"/>
        <v>45159</v>
      </c>
      <c r="G662" s="80">
        <f t="shared" si="304"/>
        <v>2.3005605929267148E-3</v>
      </c>
      <c r="H662" s="81">
        <f>IF(DAY(A662)=H$11,VLOOKUP(A662,AF$120:AK$452,4),H661)</f>
        <v>45219</v>
      </c>
      <c r="I662" s="81">
        <f t="shared" si="305"/>
        <v>45219</v>
      </c>
      <c r="J662" s="55">
        <f t="shared" si="300"/>
        <v>30</v>
      </c>
      <c r="K662" s="55">
        <f t="shared" si="306"/>
        <v>11</v>
      </c>
      <c r="L662" s="79">
        <f t="shared" si="307"/>
        <v>1.00084292</v>
      </c>
      <c r="M662" s="82">
        <v>1</v>
      </c>
      <c r="N662" s="82">
        <f t="shared" si="308"/>
        <v>1</v>
      </c>
      <c r="O662" s="79">
        <f t="shared" si="309"/>
        <v>1.00084292</v>
      </c>
      <c r="P662" s="79">
        <f t="shared" si="310"/>
        <v>832.65645913000003</v>
      </c>
      <c r="Q662" s="83">
        <f t="shared" si="313"/>
        <v>0</v>
      </c>
      <c r="R662" s="85">
        <f t="shared" si="314"/>
        <v>0</v>
      </c>
      <c r="S662" s="79">
        <f t="shared" si="311"/>
        <v>0</v>
      </c>
      <c r="T662" s="85">
        <f t="shared" si="319"/>
        <v>9.5000000000000001E-2</v>
      </c>
      <c r="U662" s="82">
        <f t="shared" si="315"/>
        <v>1.002776898</v>
      </c>
      <c r="V662" s="79">
        <f t="shared" si="316"/>
        <v>2.3122020499999998</v>
      </c>
      <c r="W662" s="79">
        <f t="shared" si="317"/>
        <v>0</v>
      </c>
      <c r="X662" s="157" t="str">
        <f t="shared" si="320"/>
        <v>A+J=</v>
      </c>
      <c r="Y662" s="81">
        <f t="shared" si="321"/>
        <v>45219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78">
        <f t="shared" si="318"/>
        <v>45201</v>
      </c>
      <c r="B663" s="79">
        <f t="shared" si="312"/>
        <v>835.24315096999999</v>
      </c>
      <c r="C663" s="79">
        <f t="shared" si="301"/>
        <v>831.95518746999994</v>
      </c>
      <c r="D663" s="77">
        <f t="shared" si="302"/>
        <v>6667.94</v>
      </c>
      <c r="E663" s="54">
        <f>IF(K663=1,VLOOKUP(A662,[1]Plan1!$JH$192:$JI$400,2),E662)</f>
        <v>6683.28</v>
      </c>
      <c r="F663" s="56">
        <f t="shared" si="303"/>
        <v>45159</v>
      </c>
      <c r="G663" s="80">
        <f t="shared" si="304"/>
        <v>2.3005605929267148E-3</v>
      </c>
      <c r="H663" s="81">
        <f>IF(DAY(A663)=H$11,VLOOKUP(A663,AF$120:AK$452,4),H662)</f>
        <v>45219</v>
      </c>
      <c r="I663" s="81">
        <f t="shared" si="305"/>
        <v>45219</v>
      </c>
      <c r="J663" s="55">
        <f t="shared" si="300"/>
        <v>30</v>
      </c>
      <c r="K663" s="55">
        <f t="shared" si="306"/>
        <v>12</v>
      </c>
      <c r="L663" s="79">
        <f t="shared" si="307"/>
        <v>1.0009195799999999</v>
      </c>
      <c r="M663" s="82">
        <v>1</v>
      </c>
      <c r="N663" s="82">
        <f t="shared" si="308"/>
        <v>1</v>
      </c>
      <c r="O663" s="79">
        <f t="shared" si="309"/>
        <v>1.0009195799999999</v>
      </c>
      <c r="P663" s="79">
        <f t="shared" si="310"/>
        <v>832.72023681999997</v>
      </c>
      <c r="Q663" s="83">
        <f t="shared" si="313"/>
        <v>0</v>
      </c>
      <c r="R663" s="85">
        <f t="shared" si="314"/>
        <v>0</v>
      </c>
      <c r="S663" s="79">
        <f t="shared" si="311"/>
        <v>0</v>
      </c>
      <c r="T663" s="85">
        <f t="shared" si="319"/>
        <v>9.5000000000000001E-2</v>
      </c>
      <c r="U663" s="82">
        <f t="shared" si="315"/>
        <v>1.0030297260000001</v>
      </c>
      <c r="V663" s="79">
        <f t="shared" si="316"/>
        <v>2.5229141500000001</v>
      </c>
      <c r="W663" s="79">
        <f t="shared" si="317"/>
        <v>0</v>
      </c>
      <c r="X663" s="157" t="str">
        <f t="shared" si="320"/>
        <v>A+J=</v>
      </c>
      <c r="Y663" s="81">
        <f t="shared" si="321"/>
        <v>45219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78">
        <f t="shared" si="318"/>
        <v>45202</v>
      </c>
      <c r="B664" s="79">
        <f t="shared" si="312"/>
        <v>835.51774215</v>
      </c>
      <c r="C664" s="79">
        <f t="shared" si="301"/>
        <v>831.95518746999994</v>
      </c>
      <c r="D664" s="77">
        <f t="shared" si="302"/>
        <v>6667.94</v>
      </c>
      <c r="E664" s="54">
        <f>IF(K664=1,VLOOKUP(A663,[1]Plan1!$JH$192:$JI$400,2),E663)</f>
        <v>6683.28</v>
      </c>
      <c r="F664" s="56">
        <f t="shared" si="303"/>
        <v>45159</v>
      </c>
      <c r="G664" s="80">
        <f t="shared" si="304"/>
        <v>2.3005605929267148E-3</v>
      </c>
      <c r="H664" s="81">
        <f>IF(DAY(A664)=H$11,VLOOKUP(A664,AF$120:AK$452,4),H663)</f>
        <v>45219</v>
      </c>
      <c r="I664" s="81">
        <f t="shared" si="305"/>
        <v>45219</v>
      </c>
      <c r="J664" s="55">
        <f t="shared" si="300"/>
        <v>30</v>
      </c>
      <c r="K664" s="55">
        <f t="shared" si="306"/>
        <v>13</v>
      </c>
      <c r="L664" s="79">
        <f t="shared" si="307"/>
        <v>1.00099626</v>
      </c>
      <c r="M664" s="82">
        <v>1</v>
      </c>
      <c r="N664" s="82">
        <f t="shared" si="308"/>
        <v>1</v>
      </c>
      <c r="O664" s="79">
        <f t="shared" si="309"/>
        <v>1.00099626</v>
      </c>
      <c r="P664" s="79">
        <f t="shared" si="310"/>
        <v>832.78403114000002</v>
      </c>
      <c r="Q664" s="83">
        <f t="shared" si="313"/>
        <v>0</v>
      </c>
      <c r="R664" s="85">
        <f t="shared" si="314"/>
        <v>0</v>
      </c>
      <c r="S664" s="79">
        <f t="shared" si="311"/>
        <v>0</v>
      </c>
      <c r="T664" s="85">
        <f t="shared" si="319"/>
        <v>9.5000000000000001E-2</v>
      </c>
      <c r="U664" s="82">
        <f t="shared" si="315"/>
        <v>1.003282617</v>
      </c>
      <c r="V664" s="79">
        <f t="shared" si="316"/>
        <v>2.7337110099999999</v>
      </c>
      <c r="W664" s="79">
        <f t="shared" si="317"/>
        <v>0</v>
      </c>
      <c r="X664" s="157" t="str">
        <f t="shared" si="320"/>
        <v>A+J=</v>
      </c>
      <c r="Y664" s="81">
        <f t="shared" si="321"/>
        <v>45219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78">
        <f t="shared" si="318"/>
        <v>45203</v>
      </c>
      <c r="B665" s="79">
        <f t="shared" si="312"/>
        <v>835.79241056000001</v>
      </c>
      <c r="C665" s="79">
        <f t="shared" si="301"/>
        <v>831.95518746999994</v>
      </c>
      <c r="D665" s="77">
        <f t="shared" si="302"/>
        <v>6667.94</v>
      </c>
      <c r="E665" s="54">
        <f>IF(K665=1,VLOOKUP(A664,[1]Plan1!$JH$192:$JI$400,2),E664)</f>
        <v>6683.28</v>
      </c>
      <c r="F665" s="56">
        <f t="shared" si="303"/>
        <v>45159</v>
      </c>
      <c r="G665" s="80">
        <f t="shared" si="304"/>
        <v>2.3005605929267148E-3</v>
      </c>
      <c r="H665" s="81">
        <f>IF(DAY(A665)=H$11,VLOOKUP(A665,AF$120:AK$452,4),H664)</f>
        <v>45219</v>
      </c>
      <c r="I665" s="81">
        <f t="shared" si="305"/>
        <v>45219</v>
      </c>
      <c r="J665" s="55">
        <f t="shared" si="300"/>
        <v>30</v>
      </c>
      <c r="K665" s="55">
        <f t="shared" si="306"/>
        <v>14</v>
      </c>
      <c r="L665" s="79">
        <f t="shared" si="307"/>
        <v>1.0010729300000001</v>
      </c>
      <c r="M665" s="82">
        <v>1</v>
      </c>
      <c r="N665" s="82">
        <f t="shared" si="308"/>
        <v>1</v>
      </c>
      <c r="O665" s="79">
        <f t="shared" si="309"/>
        <v>1.0010729300000001</v>
      </c>
      <c r="P665" s="79">
        <f t="shared" si="310"/>
        <v>832.84781713999996</v>
      </c>
      <c r="Q665" s="83">
        <f t="shared" si="313"/>
        <v>0</v>
      </c>
      <c r="R665" s="85">
        <f t="shared" si="314"/>
        <v>0</v>
      </c>
      <c r="S665" s="79">
        <f t="shared" si="311"/>
        <v>0</v>
      </c>
      <c r="T665" s="85">
        <f t="shared" si="319"/>
        <v>9.5000000000000001E-2</v>
      </c>
      <c r="U665" s="82">
        <f t="shared" si="315"/>
        <v>1.0035355720000001</v>
      </c>
      <c r="V665" s="79">
        <f t="shared" si="316"/>
        <v>2.9445934199999999</v>
      </c>
      <c r="W665" s="79">
        <f t="shared" si="317"/>
        <v>0</v>
      </c>
      <c r="X665" s="157" t="str">
        <f t="shared" si="320"/>
        <v>A+J=</v>
      </c>
      <c r="Y665" s="81">
        <f t="shared" si="321"/>
        <v>45219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78">
        <f t="shared" si="318"/>
        <v>45204</v>
      </c>
      <c r="B666" s="79">
        <f t="shared" si="312"/>
        <v>836.06717206999997</v>
      </c>
      <c r="C666" s="79">
        <f t="shared" si="301"/>
        <v>831.95518746999994</v>
      </c>
      <c r="D666" s="77">
        <f t="shared" si="302"/>
        <v>6667.94</v>
      </c>
      <c r="E666" s="54">
        <f>IF(K666=1,VLOOKUP(A665,[1]Plan1!$JH$192:$JI$400,2),E665)</f>
        <v>6683.28</v>
      </c>
      <c r="F666" s="56">
        <f t="shared" si="303"/>
        <v>45159</v>
      </c>
      <c r="G666" s="80">
        <f t="shared" si="304"/>
        <v>2.3005605929267148E-3</v>
      </c>
      <c r="H666" s="81">
        <f>IF(DAY(A666)=H$11,VLOOKUP(A666,AF$120:AK$452,4),H665)</f>
        <v>45219</v>
      </c>
      <c r="I666" s="81">
        <f t="shared" si="305"/>
        <v>45219</v>
      </c>
      <c r="J666" s="55">
        <f t="shared" si="300"/>
        <v>30</v>
      </c>
      <c r="K666" s="55">
        <f t="shared" si="306"/>
        <v>15</v>
      </c>
      <c r="L666" s="79">
        <f t="shared" si="307"/>
        <v>1.0011496099999999</v>
      </c>
      <c r="M666" s="82">
        <v>1</v>
      </c>
      <c r="N666" s="82">
        <f t="shared" si="308"/>
        <v>1</v>
      </c>
      <c r="O666" s="79">
        <f t="shared" si="309"/>
        <v>1.0011496099999999</v>
      </c>
      <c r="P666" s="79">
        <f t="shared" si="310"/>
        <v>832.91161147000003</v>
      </c>
      <c r="Q666" s="83">
        <f t="shared" si="313"/>
        <v>0</v>
      </c>
      <c r="R666" s="85">
        <f t="shared" si="314"/>
        <v>0</v>
      </c>
      <c r="S666" s="79">
        <f t="shared" si="311"/>
        <v>0</v>
      </c>
      <c r="T666" s="85">
        <f t="shared" si="319"/>
        <v>9.5000000000000001E-2</v>
      </c>
      <c r="U666" s="82">
        <f t="shared" si="315"/>
        <v>1.0037885900000001</v>
      </c>
      <c r="V666" s="79">
        <f t="shared" si="316"/>
        <v>3.1555605999999998</v>
      </c>
      <c r="W666" s="79">
        <f t="shared" si="317"/>
        <v>0</v>
      </c>
      <c r="X666" s="157" t="str">
        <f t="shared" si="320"/>
        <v>A+J=</v>
      </c>
      <c r="Y666" s="81">
        <f t="shared" si="321"/>
        <v>45219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78">
        <f t="shared" si="318"/>
        <v>45205</v>
      </c>
      <c r="B667" s="79">
        <f t="shared" si="312"/>
        <v>836.34202834999996</v>
      </c>
      <c r="C667" s="79">
        <f t="shared" si="301"/>
        <v>831.95518746999994</v>
      </c>
      <c r="D667" s="77">
        <f t="shared" si="302"/>
        <v>6667.94</v>
      </c>
      <c r="E667" s="54">
        <f>IF(K667=1,VLOOKUP(A666,[1]Plan1!$JH$192:$JI$400,2),E666)</f>
        <v>6683.28</v>
      </c>
      <c r="F667" s="56">
        <f t="shared" si="303"/>
        <v>45159</v>
      </c>
      <c r="G667" s="80">
        <f t="shared" si="304"/>
        <v>2.3005605929267148E-3</v>
      </c>
      <c r="H667" s="81">
        <f>IF(DAY(A667)=H$11,VLOOKUP(A667,AF$120:AK$452,4),H666)</f>
        <v>45219</v>
      </c>
      <c r="I667" s="81">
        <f t="shared" si="305"/>
        <v>45219</v>
      </c>
      <c r="J667" s="55">
        <f t="shared" si="300"/>
        <v>30</v>
      </c>
      <c r="K667" s="55">
        <f t="shared" si="306"/>
        <v>16</v>
      </c>
      <c r="L667" s="79">
        <f t="shared" si="307"/>
        <v>1.0012262999999999</v>
      </c>
      <c r="M667" s="82">
        <v>1</v>
      </c>
      <c r="N667" s="82">
        <f t="shared" si="308"/>
        <v>1</v>
      </c>
      <c r="O667" s="79">
        <f t="shared" si="309"/>
        <v>1.0012262999999999</v>
      </c>
      <c r="P667" s="79">
        <f t="shared" si="310"/>
        <v>832.97541410999997</v>
      </c>
      <c r="Q667" s="83">
        <f t="shared" si="313"/>
        <v>0</v>
      </c>
      <c r="R667" s="85">
        <f t="shared" si="314"/>
        <v>0</v>
      </c>
      <c r="S667" s="79">
        <f t="shared" si="311"/>
        <v>0</v>
      </c>
      <c r="T667" s="85">
        <f t="shared" si="319"/>
        <v>9.5000000000000001E-2</v>
      </c>
      <c r="U667" s="82">
        <f t="shared" si="315"/>
        <v>1.0040416729999999</v>
      </c>
      <c r="V667" s="79">
        <f t="shared" si="316"/>
        <v>3.3666142400000001</v>
      </c>
      <c r="W667" s="79">
        <f t="shared" si="317"/>
        <v>0</v>
      </c>
      <c r="X667" s="157" t="str">
        <f t="shared" si="320"/>
        <v>A+J=</v>
      </c>
      <c r="Y667" s="81">
        <f t="shared" si="321"/>
        <v>45219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78">
        <f t="shared" si="318"/>
        <v>45206</v>
      </c>
      <c r="B668" s="79">
        <f t="shared" si="312"/>
        <v>836.61697776000005</v>
      </c>
      <c r="C668" s="79">
        <f t="shared" si="301"/>
        <v>831.95518746999994</v>
      </c>
      <c r="D668" s="77">
        <f t="shared" si="302"/>
        <v>6667.94</v>
      </c>
      <c r="E668" s="54">
        <f>IF(K668=1,VLOOKUP(A667,[1]Plan1!$JH$192:$JI$400,2),E667)</f>
        <v>6683.28</v>
      </c>
      <c r="F668" s="56">
        <f t="shared" si="303"/>
        <v>45159</v>
      </c>
      <c r="G668" s="80">
        <f t="shared" si="304"/>
        <v>2.3005605929267148E-3</v>
      </c>
      <c r="H668" s="81">
        <f>IF(DAY(A668)=H$11,VLOOKUP(A668,AF$120:AK$452,4),H667)</f>
        <v>45219</v>
      </c>
      <c r="I668" s="81">
        <f t="shared" si="305"/>
        <v>45219</v>
      </c>
      <c r="J668" s="55">
        <f t="shared" si="300"/>
        <v>30</v>
      </c>
      <c r="K668" s="55">
        <f t="shared" si="306"/>
        <v>17</v>
      </c>
      <c r="L668" s="79">
        <f t="shared" si="307"/>
        <v>1.0013030000000001</v>
      </c>
      <c r="M668" s="82">
        <v>1</v>
      </c>
      <c r="N668" s="82">
        <f t="shared" si="308"/>
        <v>1</v>
      </c>
      <c r="O668" s="79">
        <f t="shared" si="309"/>
        <v>1.0013030000000001</v>
      </c>
      <c r="P668" s="79">
        <f t="shared" si="310"/>
        <v>833.03922507000004</v>
      </c>
      <c r="Q668" s="83">
        <f t="shared" si="313"/>
        <v>0</v>
      </c>
      <c r="R668" s="85">
        <f t="shared" si="314"/>
        <v>0</v>
      </c>
      <c r="S668" s="79">
        <f t="shared" si="311"/>
        <v>0</v>
      </c>
      <c r="T668" s="85">
        <f t="shared" si="319"/>
        <v>9.5000000000000001E-2</v>
      </c>
      <c r="U668" s="82">
        <f t="shared" si="315"/>
        <v>1.0042948190000001</v>
      </c>
      <c r="V668" s="79">
        <f t="shared" si="316"/>
        <v>3.5777526900000001</v>
      </c>
      <c r="W668" s="79">
        <f t="shared" si="317"/>
        <v>0</v>
      </c>
      <c r="X668" s="157" t="str">
        <f t="shared" si="320"/>
        <v>A+J=</v>
      </c>
      <c r="Y668" s="81">
        <f t="shared" si="321"/>
        <v>45219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78">
        <f t="shared" si="318"/>
        <v>45207</v>
      </c>
      <c r="B669" s="79">
        <f t="shared" si="312"/>
        <v>836.89201279999997</v>
      </c>
      <c r="C669" s="79">
        <f t="shared" si="301"/>
        <v>831.95518746999994</v>
      </c>
      <c r="D669" s="77">
        <f t="shared" si="302"/>
        <v>6667.94</v>
      </c>
      <c r="E669" s="54">
        <f>IF(K669=1,VLOOKUP(A668,[1]Plan1!$JH$192:$JI$400,2),E668)</f>
        <v>6683.28</v>
      </c>
      <c r="F669" s="56">
        <f t="shared" si="303"/>
        <v>45159</v>
      </c>
      <c r="G669" s="80">
        <f t="shared" si="304"/>
        <v>2.3005605929267148E-3</v>
      </c>
      <c r="H669" s="81">
        <f>IF(DAY(A669)=H$11,VLOOKUP(A669,AF$120:AK$452,4),H668)</f>
        <v>45219</v>
      </c>
      <c r="I669" s="81">
        <f t="shared" si="305"/>
        <v>45219</v>
      </c>
      <c r="J669" s="55">
        <f t="shared" si="300"/>
        <v>30</v>
      </c>
      <c r="K669" s="55">
        <f t="shared" si="306"/>
        <v>18</v>
      </c>
      <c r="L669" s="79">
        <f t="shared" si="307"/>
        <v>1.0013797</v>
      </c>
      <c r="M669" s="82">
        <v>1</v>
      </c>
      <c r="N669" s="82">
        <f t="shared" si="308"/>
        <v>1</v>
      </c>
      <c r="O669" s="79">
        <f t="shared" si="309"/>
        <v>1.0013797</v>
      </c>
      <c r="P669" s="79">
        <f t="shared" si="310"/>
        <v>833.10303604000001</v>
      </c>
      <c r="Q669" s="83">
        <f t="shared" si="313"/>
        <v>0</v>
      </c>
      <c r="R669" s="85">
        <f t="shared" si="314"/>
        <v>0</v>
      </c>
      <c r="S669" s="79">
        <f t="shared" si="311"/>
        <v>0</v>
      </c>
      <c r="T669" s="85">
        <f t="shared" si="319"/>
        <v>9.5000000000000001E-2</v>
      </c>
      <c r="U669" s="82">
        <f t="shared" si="315"/>
        <v>1.004548029</v>
      </c>
      <c r="V669" s="79">
        <f t="shared" si="316"/>
        <v>3.7889767600000002</v>
      </c>
      <c r="W669" s="79">
        <f t="shared" si="317"/>
        <v>0</v>
      </c>
      <c r="X669" s="157" t="str">
        <f t="shared" si="320"/>
        <v>A+J=</v>
      </c>
      <c r="Y669" s="81">
        <f t="shared" si="321"/>
        <v>45219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78">
        <f t="shared" si="318"/>
        <v>45208</v>
      </c>
      <c r="B670" s="79">
        <f t="shared" si="312"/>
        <v>837.16713347999996</v>
      </c>
      <c r="C670" s="79">
        <f t="shared" si="301"/>
        <v>831.95518746999994</v>
      </c>
      <c r="D670" s="77">
        <f t="shared" si="302"/>
        <v>6667.94</v>
      </c>
      <c r="E670" s="54">
        <f>IF(K670=1,VLOOKUP(A669,[1]Plan1!$JH$192:$JI$400,2),E669)</f>
        <v>6683.28</v>
      </c>
      <c r="F670" s="56">
        <f t="shared" si="303"/>
        <v>45159</v>
      </c>
      <c r="G670" s="80">
        <f t="shared" si="304"/>
        <v>2.3005605929267148E-3</v>
      </c>
      <c r="H670" s="81">
        <f>IF(DAY(A670)=H$11,VLOOKUP(A670,AF$120:AK$452,4),H669)</f>
        <v>45219</v>
      </c>
      <c r="I670" s="81">
        <f t="shared" si="305"/>
        <v>45219</v>
      </c>
      <c r="J670" s="55">
        <f t="shared" si="300"/>
        <v>30</v>
      </c>
      <c r="K670" s="55">
        <f t="shared" si="306"/>
        <v>19</v>
      </c>
      <c r="L670" s="79">
        <f t="shared" si="307"/>
        <v>1.0014563999999999</v>
      </c>
      <c r="M670" s="82">
        <v>1</v>
      </c>
      <c r="N670" s="82">
        <f t="shared" si="308"/>
        <v>1</v>
      </c>
      <c r="O670" s="79">
        <f t="shared" si="309"/>
        <v>1.0014563999999999</v>
      </c>
      <c r="P670" s="79">
        <f t="shared" si="310"/>
        <v>833.16684699999996</v>
      </c>
      <c r="Q670" s="83">
        <f t="shared" si="313"/>
        <v>0</v>
      </c>
      <c r="R670" s="85">
        <f t="shared" si="314"/>
        <v>0</v>
      </c>
      <c r="S670" s="79">
        <f t="shared" si="311"/>
        <v>0</v>
      </c>
      <c r="T670" s="85">
        <f t="shared" si="319"/>
        <v>9.5000000000000001E-2</v>
      </c>
      <c r="U670" s="82">
        <f t="shared" si="315"/>
        <v>1.004801303</v>
      </c>
      <c r="V670" s="79">
        <f t="shared" si="316"/>
        <v>4.0002864799999998</v>
      </c>
      <c r="W670" s="79">
        <f t="shared" si="317"/>
        <v>0</v>
      </c>
      <c r="X670" s="157" t="str">
        <f t="shared" si="320"/>
        <v>A+J=</v>
      </c>
      <c r="Y670" s="81">
        <f t="shared" si="321"/>
        <v>45219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78">
        <f t="shared" si="318"/>
        <v>45209</v>
      </c>
      <c r="B671" s="79">
        <f t="shared" si="312"/>
        <v>837.44234816000005</v>
      </c>
      <c r="C671" s="79">
        <f t="shared" si="301"/>
        <v>831.95518746999994</v>
      </c>
      <c r="D671" s="77">
        <f t="shared" si="302"/>
        <v>6667.94</v>
      </c>
      <c r="E671" s="54">
        <f>IF(K671=1,VLOOKUP(A670,[1]Plan1!$JH$192:$JI$400,2),E670)</f>
        <v>6683.28</v>
      </c>
      <c r="F671" s="56">
        <f t="shared" si="303"/>
        <v>45159</v>
      </c>
      <c r="G671" s="80">
        <f t="shared" si="304"/>
        <v>2.3005605929267148E-3</v>
      </c>
      <c r="H671" s="81">
        <f>IF(DAY(A671)=H$11,VLOOKUP(A671,AF$120:AK$452,4),H670)</f>
        <v>45219</v>
      </c>
      <c r="I671" s="81">
        <f t="shared" si="305"/>
        <v>45219</v>
      </c>
      <c r="J671" s="55">
        <f t="shared" si="300"/>
        <v>30</v>
      </c>
      <c r="K671" s="55">
        <f t="shared" si="306"/>
        <v>20</v>
      </c>
      <c r="L671" s="79">
        <f t="shared" si="307"/>
        <v>1.00153311</v>
      </c>
      <c r="M671" s="82">
        <v>1</v>
      </c>
      <c r="N671" s="82">
        <f t="shared" si="308"/>
        <v>1</v>
      </c>
      <c r="O671" s="79">
        <f t="shared" si="309"/>
        <v>1.00153311</v>
      </c>
      <c r="P671" s="79">
        <f t="shared" si="310"/>
        <v>833.23066628000004</v>
      </c>
      <c r="Q671" s="83">
        <f t="shared" si="313"/>
        <v>0</v>
      </c>
      <c r="R671" s="85">
        <f t="shared" si="314"/>
        <v>0</v>
      </c>
      <c r="S671" s="79">
        <f t="shared" si="311"/>
        <v>0</v>
      </c>
      <c r="T671" s="85">
        <f t="shared" si="319"/>
        <v>9.5000000000000001E-2</v>
      </c>
      <c r="U671" s="82">
        <f t="shared" si="315"/>
        <v>1.0050546410000001</v>
      </c>
      <c r="V671" s="79">
        <f t="shared" si="316"/>
        <v>4.2116818800000004</v>
      </c>
      <c r="W671" s="79">
        <f t="shared" si="317"/>
        <v>0</v>
      </c>
      <c r="X671" s="157" t="str">
        <f t="shared" si="320"/>
        <v>A+J=</v>
      </c>
      <c r="Y671" s="81">
        <f t="shared" si="321"/>
        <v>45219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78">
        <f t="shared" si="318"/>
        <v>45210</v>
      </c>
      <c r="B672" s="79">
        <f t="shared" si="312"/>
        <v>837.71765688000005</v>
      </c>
      <c r="C672" s="79">
        <f t="shared" si="301"/>
        <v>831.95518746999994</v>
      </c>
      <c r="D672" s="77">
        <f t="shared" si="302"/>
        <v>6667.94</v>
      </c>
      <c r="E672" s="54">
        <f>IF(K672=1,VLOOKUP(A671,[1]Plan1!$JH$192:$JI$400,2),E671)</f>
        <v>6683.28</v>
      </c>
      <c r="F672" s="56">
        <f t="shared" si="303"/>
        <v>45159</v>
      </c>
      <c r="G672" s="80">
        <f t="shared" si="304"/>
        <v>2.3005605929267148E-3</v>
      </c>
      <c r="H672" s="81">
        <f>IF(DAY(A672)=H$11,VLOOKUP(A672,AF$120:AK$452,4),H671)</f>
        <v>45219</v>
      </c>
      <c r="I672" s="81">
        <f t="shared" si="305"/>
        <v>45219</v>
      </c>
      <c r="J672" s="55">
        <f t="shared" si="300"/>
        <v>30</v>
      </c>
      <c r="K672" s="55">
        <f t="shared" si="306"/>
        <v>21</v>
      </c>
      <c r="L672" s="79">
        <f t="shared" si="307"/>
        <v>1.00160983</v>
      </c>
      <c r="M672" s="82">
        <v>1</v>
      </c>
      <c r="N672" s="82">
        <f t="shared" si="308"/>
        <v>1</v>
      </c>
      <c r="O672" s="79">
        <f t="shared" si="309"/>
        <v>1.00160983</v>
      </c>
      <c r="P672" s="79">
        <f t="shared" si="310"/>
        <v>833.29449388</v>
      </c>
      <c r="Q672" s="83">
        <f t="shared" si="313"/>
        <v>0</v>
      </c>
      <c r="R672" s="85">
        <f t="shared" si="314"/>
        <v>0</v>
      </c>
      <c r="S672" s="79">
        <f t="shared" si="311"/>
        <v>0</v>
      </c>
      <c r="T672" s="85">
        <f t="shared" si="319"/>
        <v>9.5000000000000001E-2</v>
      </c>
      <c r="U672" s="82">
        <f t="shared" si="315"/>
        <v>1.0053080430000001</v>
      </c>
      <c r="V672" s="79">
        <f t="shared" si="316"/>
        <v>4.4231629999999997</v>
      </c>
      <c r="W672" s="79">
        <f t="shared" si="317"/>
        <v>0</v>
      </c>
      <c r="X672" s="157" t="str">
        <f t="shared" si="320"/>
        <v>A+J=</v>
      </c>
      <c r="Y672" s="81">
        <f t="shared" si="321"/>
        <v>45219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78">
        <f t="shared" si="318"/>
        <v>45211</v>
      </c>
      <c r="B673" s="79">
        <f t="shared" si="312"/>
        <v>837.99305881999999</v>
      </c>
      <c r="C673" s="79">
        <f t="shared" si="301"/>
        <v>831.95518746999994</v>
      </c>
      <c r="D673" s="77">
        <f t="shared" si="302"/>
        <v>6667.94</v>
      </c>
      <c r="E673" s="54">
        <f>IF(K673=1,VLOOKUP(A672,[1]Plan1!$JH$192:$JI$400,2),E672)</f>
        <v>6683.28</v>
      </c>
      <c r="F673" s="56">
        <f t="shared" si="303"/>
        <v>45159</v>
      </c>
      <c r="G673" s="80">
        <f t="shared" si="304"/>
        <v>2.3005605929267148E-3</v>
      </c>
      <c r="H673" s="81">
        <f>IF(DAY(A673)=H$11,VLOOKUP(A673,AF$120:AK$452,4),H672)</f>
        <v>45219</v>
      </c>
      <c r="I673" s="81">
        <f t="shared" si="305"/>
        <v>45219</v>
      </c>
      <c r="J673" s="55">
        <f t="shared" si="300"/>
        <v>30</v>
      </c>
      <c r="K673" s="55">
        <f t="shared" si="306"/>
        <v>22</v>
      </c>
      <c r="L673" s="79">
        <f t="shared" si="307"/>
        <v>1.00168656</v>
      </c>
      <c r="M673" s="82">
        <v>1</v>
      </c>
      <c r="N673" s="82">
        <f t="shared" si="308"/>
        <v>1</v>
      </c>
      <c r="O673" s="79">
        <f t="shared" si="309"/>
        <v>1.00168656</v>
      </c>
      <c r="P673" s="79">
        <f t="shared" si="310"/>
        <v>833.35832980999999</v>
      </c>
      <c r="Q673" s="83">
        <f t="shared" si="313"/>
        <v>0</v>
      </c>
      <c r="R673" s="85">
        <f t="shared" si="314"/>
        <v>0</v>
      </c>
      <c r="S673" s="79">
        <f t="shared" si="311"/>
        <v>0</v>
      </c>
      <c r="T673" s="85">
        <f t="shared" si="319"/>
        <v>9.5000000000000001E-2</v>
      </c>
      <c r="U673" s="82">
        <f t="shared" si="315"/>
        <v>1.005561508</v>
      </c>
      <c r="V673" s="79">
        <f t="shared" si="316"/>
        <v>4.63472901</v>
      </c>
      <c r="W673" s="79">
        <f t="shared" si="317"/>
        <v>0</v>
      </c>
      <c r="X673" s="157" t="str">
        <f t="shared" si="320"/>
        <v>A+J=</v>
      </c>
      <c r="Y673" s="81">
        <f t="shared" si="321"/>
        <v>45219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78">
        <f t="shared" si="318"/>
        <v>45212</v>
      </c>
      <c r="B674" s="79">
        <f t="shared" si="312"/>
        <v>838.26854729000001</v>
      </c>
      <c r="C674" s="79">
        <f t="shared" si="301"/>
        <v>831.95518746999994</v>
      </c>
      <c r="D674" s="77">
        <f t="shared" si="302"/>
        <v>6667.94</v>
      </c>
      <c r="E674" s="54">
        <f>IF(K674=1,VLOOKUP(A673,[1]Plan1!$JH$192:$JI$400,2),E673)</f>
        <v>6683.28</v>
      </c>
      <c r="F674" s="56">
        <f t="shared" si="303"/>
        <v>45159</v>
      </c>
      <c r="G674" s="80">
        <f t="shared" si="304"/>
        <v>2.3005605929267148E-3</v>
      </c>
      <c r="H674" s="81">
        <f>IF(DAY(A674)=H$11,VLOOKUP(A674,AF$120:AK$452,4),H673)</f>
        <v>45219</v>
      </c>
      <c r="I674" s="81">
        <f t="shared" si="305"/>
        <v>45219</v>
      </c>
      <c r="J674" s="55">
        <f t="shared" si="300"/>
        <v>30</v>
      </c>
      <c r="K674" s="55">
        <f t="shared" si="306"/>
        <v>23</v>
      </c>
      <c r="L674" s="79">
        <f t="shared" si="307"/>
        <v>1.00176329</v>
      </c>
      <c r="M674" s="82">
        <v>1</v>
      </c>
      <c r="N674" s="82">
        <f t="shared" si="308"/>
        <v>1</v>
      </c>
      <c r="O674" s="79">
        <f t="shared" si="309"/>
        <v>1.00176329</v>
      </c>
      <c r="P674" s="79">
        <f t="shared" si="310"/>
        <v>833.42216572999996</v>
      </c>
      <c r="Q674" s="83">
        <f t="shared" si="313"/>
        <v>0</v>
      </c>
      <c r="R674" s="85">
        <f t="shared" si="314"/>
        <v>0</v>
      </c>
      <c r="S674" s="79">
        <f t="shared" si="311"/>
        <v>0</v>
      </c>
      <c r="T674" s="85">
        <f t="shared" si="319"/>
        <v>9.5000000000000001E-2</v>
      </c>
      <c r="U674" s="82">
        <f t="shared" si="315"/>
        <v>1.0058150379999999</v>
      </c>
      <c r="V674" s="79">
        <f t="shared" si="316"/>
        <v>4.8463815600000002</v>
      </c>
      <c r="W674" s="79">
        <f t="shared" si="317"/>
        <v>0</v>
      </c>
      <c r="X674" s="157" t="str">
        <f t="shared" si="320"/>
        <v>A+J=</v>
      </c>
      <c r="Y674" s="81">
        <f t="shared" si="321"/>
        <v>45219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78">
        <f t="shared" si="318"/>
        <v>45213</v>
      </c>
      <c r="B675" s="79">
        <f t="shared" si="312"/>
        <v>838.54412063000007</v>
      </c>
      <c r="C675" s="79">
        <f t="shared" si="301"/>
        <v>831.95518746999994</v>
      </c>
      <c r="D675" s="77">
        <f t="shared" si="302"/>
        <v>6667.94</v>
      </c>
      <c r="E675" s="54">
        <f>IF(K675=1,VLOOKUP(A674,[1]Plan1!$JH$192:$JI$400,2),E674)</f>
        <v>6683.28</v>
      </c>
      <c r="F675" s="56">
        <f t="shared" si="303"/>
        <v>45159</v>
      </c>
      <c r="G675" s="80">
        <f t="shared" si="304"/>
        <v>2.3005605929267148E-3</v>
      </c>
      <c r="H675" s="81">
        <f>IF(DAY(A675)=H$11,VLOOKUP(A675,AF$120:AK$452,4),H674)</f>
        <v>45219</v>
      </c>
      <c r="I675" s="81">
        <f t="shared" si="305"/>
        <v>45219</v>
      </c>
      <c r="J675" s="55">
        <f t="shared" si="300"/>
        <v>30</v>
      </c>
      <c r="K675" s="55">
        <f t="shared" si="306"/>
        <v>24</v>
      </c>
      <c r="L675" s="79">
        <f t="shared" si="307"/>
        <v>1.0018400199999999</v>
      </c>
      <c r="M675" s="82">
        <v>1</v>
      </c>
      <c r="N675" s="82">
        <f t="shared" si="308"/>
        <v>1</v>
      </c>
      <c r="O675" s="79">
        <f t="shared" si="309"/>
        <v>1.0018400199999999</v>
      </c>
      <c r="P675" s="79">
        <f t="shared" si="310"/>
        <v>833.48600165000005</v>
      </c>
      <c r="Q675" s="83">
        <f t="shared" si="313"/>
        <v>0</v>
      </c>
      <c r="R675" s="85">
        <f t="shared" si="314"/>
        <v>0</v>
      </c>
      <c r="S675" s="79">
        <f t="shared" si="311"/>
        <v>0</v>
      </c>
      <c r="T675" s="85">
        <f t="shared" si="319"/>
        <v>9.5000000000000001E-2</v>
      </c>
      <c r="U675" s="82">
        <f t="shared" si="315"/>
        <v>1.006068631</v>
      </c>
      <c r="V675" s="79">
        <f t="shared" si="316"/>
        <v>5.0581189799999997</v>
      </c>
      <c r="W675" s="79">
        <f t="shared" si="317"/>
        <v>0</v>
      </c>
      <c r="X675" s="157" t="str">
        <f t="shared" si="320"/>
        <v>A+J=</v>
      </c>
      <c r="Y675" s="81">
        <f t="shared" si="321"/>
        <v>45219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78">
        <f t="shared" si="318"/>
        <v>45214</v>
      </c>
      <c r="B676" s="79">
        <f t="shared" si="312"/>
        <v>838.81978807000007</v>
      </c>
      <c r="C676" s="79">
        <f t="shared" si="301"/>
        <v>831.95518746999994</v>
      </c>
      <c r="D676" s="77">
        <f t="shared" si="302"/>
        <v>6667.94</v>
      </c>
      <c r="E676" s="54">
        <f>IF(K676=1,VLOOKUP(A675,[1]Plan1!$JH$192:$JI$400,2),E675)</f>
        <v>6683.28</v>
      </c>
      <c r="F676" s="56">
        <f t="shared" si="303"/>
        <v>45159</v>
      </c>
      <c r="G676" s="80">
        <f t="shared" si="304"/>
        <v>2.3005605929267148E-3</v>
      </c>
      <c r="H676" s="81">
        <f>IF(DAY(A676)=H$11,VLOOKUP(A676,AF$120:AK$452,4),H675)</f>
        <v>45219</v>
      </c>
      <c r="I676" s="81">
        <f t="shared" si="305"/>
        <v>45219</v>
      </c>
      <c r="J676" s="55">
        <f t="shared" si="300"/>
        <v>30</v>
      </c>
      <c r="K676" s="55">
        <f t="shared" si="306"/>
        <v>25</v>
      </c>
      <c r="L676" s="79">
        <f t="shared" si="307"/>
        <v>1.0019167600000001</v>
      </c>
      <c r="M676" s="82">
        <v>1</v>
      </c>
      <c r="N676" s="82">
        <f t="shared" si="308"/>
        <v>1</v>
      </c>
      <c r="O676" s="79">
        <f t="shared" si="309"/>
        <v>1.0019167600000001</v>
      </c>
      <c r="P676" s="79">
        <f t="shared" si="310"/>
        <v>833.54984589000003</v>
      </c>
      <c r="Q676" s="83">
        <f t="shared" si="313"/>
        <v>0</v>
      </c>
      <c r="R676" s="85">
        <f t="shared" si="314"/>
        <v>0</v>
      </c>
      <c r="S676" s="79">
        <f t="shared" si="311"/>
        <v>0</v>
      </c>
      <c r="T676" s="85">
        <f t="shared" si="319"/>
        <v>9.5000000000000001E-2</v>
      </c>
      <c r="U676" s="82">
        <f t="shared" si="315"/>
        <v>1.006322288</v>
      </c>
      <c r="V676" s="79">
        <f t="shared" si="316"/>
        <v>5.2699421800000001</v>
      </c>
      <c r="W676" s="79">
        <f t="shared" si="317"/>
        <v>0</v>
      </c>
      <c r="X676" s="157" t="str">
        <f t="shared" si="320"/>
        <v>A+J=</v>
      </c>
      <c r="Y676" s="81">
        <f t="shared" si="321"/>
        <v>45219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78">
        <f t="shared" si="318"/>
        <v>45215</v>
      </c>
      <c r="B677" s="79">
        <f t="shared" si="312"/>
        <v>839.09554963000005</v>
      </c>
      <c r="C677" s="79">
        <f t="shared" si="301"/>
        <v>831.95518746999994</v>
      </c>
      <c r="D677" s="77">
        <f t="shared" si="302"/>
        <v>6667.94</v>
      </c>
      <c r="E677" s="54">
        <f>IF(K677=1,VLOOKUP(A676,[1]Plan1!$JH$192:$JI$400,2),E676)</f>
        <v>6683.28</v>
      </c>
      <c r="F677" s="56">
        <f t="shared" si="303"/>
        <v>45159</v>
      </c>
      <c r="G677" s="80">
        <f t="shared" si="304"/>
        <v>2.3005605929267148E-3</v>
      </c>
      <c r="H677" s="81">
        <f>IF(DAY(A677)=H$11,VLOOKUP(A677,AF$120:AK$452,4),H676)</f>
        <v>45219</v>
      </c>
      <c r="I677" s="81">
        <f t="shared" si="305"/>
        <v>45219</v>
      </c>
      <c r="J677" s="55">
        <f t="shared" si="300"/>
        <v>30</v>
      </c>
      <c r="K677" s="55">
        <f t="shared" si="306"/>
        <v>26</v>
      </c>
      <c r="L677" s="79">
        <f t="shared" si="307"/>
        <v>1.0019935099999999</v>
      </c>
      <c r="M677" s="82">
        <v>1</v>
      </c>
      <c r="N677" s="82">
        <f t="shared" si="308"/>
        <v>1</v>
      </c>
      <c r="O677" s="79">
        <f t="shared" si="309"/>
        <v>1.0019935099999999</v>
      </c>
      <c r="P677" s="79">
        <f t="shared" si="310"/>
        <v>833.61369845000002</v>
      </c>
      <c r="Q677" s="83">
        <f t="shared" si="313"/>
        <v>0</v>
      </c>
      <c r="R677" s="85">
        <f t="shared" si="314"/>
        <v>0</v>
      </c>
      <c r="S677" s="79">
        <f t="shared" si="311"/>
        <v>0</v>
      </c>
      <c r="T677" s="85">
        <f t="shared" si="319"/>
        <v>9.5000000000000001E-2</v>
      </c>
      <c r="U677" s="82">
        <f t="shared" si="315"/>
        <v>1.006576009</v>
      </c>
      <c r="V677" s="79">
        <f t="shared" si="316"/>
        <v>5.4818511799999996</v>
      </c>
      <c r="W677" s="79">
        <f t="shared" si="317"/>
        <v>0</v>
      </c>
      <c r="X677" s="157" t="str">
        <f t="shared" si="320"/>
        <v>A+J=</v>
      </c>
      <c r="Y677" s="81">
        <f t="shared" si="321"/>
        <v>45219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78">
        <f t="shared" si="318"/>
        <v>45216</v>
      </c>
      <c r="B678" s="79">
        <f t="shared" si="312"/>
        <v>839.37139777000004</v>
      </c>
      <c r="C678" s="79">
        <f t="shared" si="301"/>
        <v>831.95518746999994</v>
      </c>
      <c r="D678" s="77">
        <f t="shared" si="302"/>
        <v>6667.94</v>
      </c>
      <c r="E678" s="54">
        <f>IF(K678=1,VLOOKUP(A677,[1]Plan1!$JH$192:$JI$400,2),E677)</f>
        <v>6683.28</v>
      </c>
      <c r="F678" s="56">
        <f t="shared" si="303"/>
        <v>45159</v>
      </c>
      <c r="G678" s="80">
        <f t="shared" si="304"/>
        <v>2.3005605929267148E-3</v>
      </c>
      <c r="H678" s="81">
        <f>IF(DAY(A678)=H$11,VLOOKUP(A678,AF$120:AK$452,4),H677)</f>
        <v>45219</v>
      </c>
      <c r="I678" s="81">
        <f t="shared" si="305"/>
        <v>45219</v>
      </c>
      <c r="J678" s="55">
        <f t="shared" si="300"/>
        <v>30</v>
      </c>
      <c r="K678" s="55">
        <f t="shared" si="306"/>
        <v>27</v>
      </c>
      <c r="L678" s="79">
        <f t="shared" si="307"/>
        <v>1.00207026</v>
      </c>
      <c r="M678" s="82">
        <v>1</v>
      </c>
      <c r="N678" s="82">
        <f t="shared" si="308"/>
        <v>1</v>
      </c>
      <c r="O678" s="79">
        <f t="shared" si="309"/>
        <v>1.00207026</v>
      </c>
      <c r="P678" s="79">
        <f t="shared" si="310"/>
        <v>833.67755101</v>
      </c>
      <c r="Q678" s="83">
        <f t="shared" si="313"/>
        <v>0</v>
      </c>
      <c r="R678" s="85">
        <f t="shared" si="314"/>
        <v>0</v>
      </c>
      <c r="S678" s="79">
        <f t="shared" si="311"/>
        <v>0</v>
      </c>
      <c r="T678" s="85">
        <f t="shared" si="319"/>
        <v>9.5000000000000001E-2</v>
      </c>
      <c r="U678" s="82">
        <f t="shared" si="315"/>
        <v>1.006829795</v>
      </c>
      <c r="V678" s="79">
        <f t="shared" si="316"/>
        <v>5.6938467599999996</v>
      </c>
      <c r="W678" s="79">
        <f t="shared" si="317"/>
        <v>0</v>
      </c>
      <c r="X678" s="157" t="str">
        <f t="shared" si="320"/>
        <v>A+J=</v>
      </c>
      <c r="Y678" s="81">
        <f t="shared" si="321"/>
        <v>45219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78">
        <f t="shared" si="318"/>
        <v>45217</v>
      </c>
      <c r="B679" s="79">
        <f t="shared" si="312"/>
        <v>839.64733922999994</v>
      </c>
      <c r="C679" s="79">
        <f t="shared" si="301"/>
        <v>831.95518746999994</v>
      </c>
      <c r="D679" s="77">
        <f t="shared" si="302"/>
        <v>6667.94</v>
      </c>
      <c r="E679" s="54">
        <f>IF(K679=1,VLOOKUP(A678,[1]Plan1!$JH$192:$JI$400,2),E678)</f>
        <v>6683.28</v>
      </c>
      <c r="F679" s="56">
        <f t="shared" si="303"/>
        <v>45159</v>
      </c>
      <c r="G679" s="80">
        <f t="shared" si="304"/>
        <v>2.3005605929267148E-3</v>
      </c>
      <c r="H679" s="81">
        <f>IF(DAY(A679)=H$11,VLOOKUP(A679,AF$120:AK$452,4),H678)</f>
        <v>45219</v>
      </c>
      <c r="I679" s="81">
        <f t="shared" si="305"/>
        <v>45219</v>
      </c>
      <c r="J679" s="55">
        <f t="shared" si="300"/>
        <v>30</v>
      </c>
      <c r="K679" s="55">
        <f t="shared" si="306"/>
        <v>28</v>
      </c>
      <c r="L679" s="79">
        <f t="shared" si="307"/>
        <v>1.00214702</v>
      </c>
      <c r="M679" s="82">
        <v>1</v>
      </c>
      <c r="N679" s="82">
        <f t="shared" si="308"/>
        <v>1</v>
      </c>
      <c r="O679" s="79">
        <f t="shared" si="309"/>
        <v>1.00214702</v>
      </c>
      <c r="P679" s="79">
        <f t="shared" si="310"/>
        <v>833.74141188999999</v>
      </c>
      <c r="Q679" s="83">
        <f t="shared" si="313"/>
        <v>0</v>
      </c>
      <c r="R679" s="85">
        <f t="shared" si="314"/>
        <v>0</v>
      </c>
      <c r="S679" s="79">
        <f t="shared" si="311"/>
        <v>0</v>
      </c>
      <c r="T679" s="85">
        <f t="shared" si="319"/>
        <v>9.5000000000000001E-2</v>
      </c>
      <c r="U679" s="82">
        <f t="shared" si="315"/>
        <v>1.0070836439999999</v>
      </c>
      <c r="V679" s="79">
        <f t="shared" si="316"/>
        <v>5.9059273399999999</v>
      </c>
      <c r="W679" s="79">
        <f t="shared" si="317"/>
        <v>0</v>
      </c>
      <c r="X679" s="157" t="str">
        <f t="shared" si="320"/>
        <v>A+J=</v>
      </c>
      <c r="Y679" s="81">
        <f t="shared" si="321"/>
        <v>45219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78">
        <f t="shared" si="318"/>
        <v>45218</v>
      </c>
      <c r="B680" s="79">
        <f t="shared" si="312"/>
        <v>839.92337485999997</v>
      </c>
      <c r="C680" s="79">
        <f t="shared" si="301"/>
        <v>831.95518746999994</v>
      </c>
      <c r="D680" s="77">
        <f t="shared" si="302"/>
        <v>6667.94</v>
      </c>
      <c r="E680" s="54">
        <f>IF(K680=1,VLOOKUP(A679,[1]Plan1!$JH$192:$JI$400,2),E679)</f>
        <v>6683.28</v>
      </c>
      <c r="F680" s="56">
        <f t="shared" si="303"/>
        <v>45159</v>
      </c>
      <c r="G680" s="80">
        <f t="shared" si="304"/>
        <v>2.3005605929267148E-3</v>
      </c>
      <c r="H680" s="81">
        <f>IF(DAY(A680)=H$11,VLOOKUP(A680,AF$120:AK$452,4),H679)</f>
        <v>45219</v>
      </c>
      <c r="I680" s="81">
        <f t="shared" si="305"/>
        <v>45219</v>
      </c>
      <c r="J680" s="55">
        <f t="shared" si="300"/>
        <v>30</v>
      </c>
      <c r="K680" s="55">
        <f t="shared" si="306"/>
        <v>29</v>
      </c>
      <c r="L680" s="79">
        <f t="shared" si="307"/>
        <v>1.0022237899999999</v>
      </c>
      <c r="M680" s="82">
        <v>1</v>
      </c>
      <c r="N680" s="82">
        <f t="shared" si="308"/>
        <v>1</v>
      </c>
      <c r="O680" s="79">
        <f t="shared" si="309"/>
        <v>1.0022237899999999</v>
      </c>
      <c r="P680" s="79">
        <f t="shared" si="310"/>
        <v>833.80528108999999</v>
      </c>
      <c r="Q680" s="83">
        <f t="shared" si="313"/>
        <v>0</v>
      </c>
      <c r="R680" s="85">
        <f t="shared" si="314"/>
        <v>0</v>
      </c>
      <c r="S680" s="79">
        <f t="shared" si="311"/>
        <v>0</v>
      </c>
      <c r="T680" s="85">
        <f t="shared" si="319"/>
        <v>9.5000000000000001E-2</v>
      </c>
      <c r="U680" s="82">
        <f t="shared" si="315"/>
        <v>1.0073375570000001</v>
      </c>
      <c r="V680" s="79">
        <f t="shared" si="316"/>
        <v>6.1180937699999998</v>
      </c>
      <c r="W680" s="79">
        <f t="shared" si="317"/>
        <v>0</v>
      </c>
      <c r="X680" s="157" t="str">
        <f t="shared" si="320"/>
        <v>A+J=</v>
      </c>
      <c r="Y680" s="81">
        <f t="shared" si="321"/>
        <v>45219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78">
        <f t="shared" si="318"/>
        <v>45219</v>
      </c>
      <c r="B681" s="79">
        <f t="shared" si="312"/>
        <v>840.19949628999996</v>
      </c>
      <c r="C681" s="79">
        <f t="shared" si="301"/>
        <v>831.95518746999994</v>
      </c>
      <c r="D681" s="77">
        <f t="shared" si="302"/>
        <v>6667.94</v>
      </c>
      <c r="E681" s="54">
        <f>IF(K681=1,VLOOKUP(A680,[1]Plan1!$JH$192:$JI$400,2),E680)</f>
        <v>6683.28</v>
      </c>
      <c r="F681" s="56">
        <f t="shared" si="303"/>
        <v>45159</v>
      </c>
      <c r="G681" s="80">
        <f t="shared" si="304"/>
        <v>2.3005605929267148E-3</v>
      </c>
      <c r="H681" s="81">
        <f>IF(DAY(A681)=H$11,VLOOKUP(A681,AF$120:AK$452,4),H680)</f>
        <v>45250</v>
      </c>
      <c r="I681" s="81">
        <f t="shared" si="305"/>
        <v>45219</v>
      </c>
      <c r="J681" s="55">
        <f t="shared" si="300"/>
        <v>30</v>
      </c>
      <c r="K681" s="55">
        <f t="shared" si="306"/>
        <v>30</v>
      </c>
      <c r="L681" s="79">
        <f t="shared" si="307"/>
        <v>1.0023005599999999</v>
      </c>
      <c r="M681" s="82">
        <v>1</v>
      </c>
      <c r="N681" s="82">
        <f t="shared" si="308"/>
        <v>1</v>
      </c>
      <c r="O681" s="79">
        <f t="shared" si="309"/>
        <v>1.0023005599999999</v>
      </c>
      <c r="P681" s="79">
        <f t="shared" si="310"/>
        <v>833.86915028999999</v>
      </c>
      <c r="Q681" s="83">
        <f t="shared" si="313"/>
        <v>22</v>
      </c>
      <c r="R681" s="85">
        <f t="shared" si="314"/>
        <v>1.7240999999999999E-2</v>
      </c>
      <c r="S681" s="79">
        <f t="shared" si="311"/>
        <v>14.376738019999999</v>
      </c>
      <c r="T681" s="85">
        <f t="shared" si="319"/>
        <v>9.5000000000000001E-2</v>
      </c>
      <c r="U681" s="82">
        <f t="shared" si="315"/>
        <v>1.0075915339999999</v>
      </c>
      <c r="V681" s="79">
        <f t="shared" si="316"/>
        <v>6.3303459999999996</v>
      </c>
      <c r="W681" s="79">
        <f t="shared" si="317"/>
        <v>20.70708402</v>
      </c>
      <c r="X681" s="157" t="str">
        <f t="shared" si="320"/>
        <v>A+J=</v>
      </c>
      <c r="Y681" s="81">
        <f t="shared" si="321"/>
        <v>45219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78">
        <f t="shared" si="318"/>
        <v>45220</v>
      </c>
      <c r="B682" s="79">
        <f t="shared" si="312"/>
        <v>819.76103650000005</v>
      </c>
      <c r="C682" s="79">
        <f t="shared" si="301"/>
        <v>819.49241227000005</v>
      </c>
      <c r="D682" s="77">
        <f t="shared" si="302"/>
        <v>6683.28</v>
      </c>
      <c r="E682" s="54">
        <f>IF(K682=1,VLOOKUP(A681,[1]Plan1!$JH$192:$JI$400,2),E681)</f>
        <v>6700.66</v>
      </c>
      <c r="F682" s="56">
        <f t="shared" si="303"/>
        <v>45190</v>
      </c>
      <c r="G682" s="80">
        <f t="shared" si="304"/>
        <v>2.60051950539264E-3</v>
      </c>
      <c r="H682" s="81">
        <f>IF(DAY(A682)=H$11,VLOOKUP(A682,AF$120:AK$452,4),H681)</f>
        <v>45250</v>
      </c>
      <c r="I682" s="81">
        <f t="shared" si="305"/>
        <v>45250</v>
      </c>
      <c r="J682" s="55">
        <f t="shared" si="300"/>
        <v>31</v>
      </c>
      <c r="K682" s="55">
        <f t="shared" si="306"/>
        <v>1</v>
      </c>
      <c r="L682" s="79">
        <f t="shared" si="307"/>
        <v>1.00008378</v>
      </c>
      <c r="M682" s="82">
        <v>1</v>
      </c>
      <c r="N682" s="82">
        <f t="shared" si="308"/>
        <v>1</v>
      </c>
      <c r="O682" s="79">
        <f t="shared" si="309"/>
        <v>1.00008378</v>
      </c>
      <c r="P682" s="79">
        <f t="shared" si="310"/>
        <v>819.56106934000002</v>
      </c>
      <c r="Q682" s="83">
        <f t="shared" si="313"/>
        <v>0</v>
      </c>
      <c r="R682" s="85">
        <f t="shared" si="314"/>
        <v>0</v>
      </c>
      <c r="S682" s="79">
        <f t="shared" si="311"/>
        <v>0</v>
      </c>
      <c r="T682" s="85">
        <f t="shared" si="319"/>
        <v>9.5000000000000001E-2</v>
      </c>
      <c r="U682" s="82">
        <f t="shared" si="315"/>
        <v>1.000243993</v>
      </c>
      <c r="V682" s="79">
        <f t="shared" si="316"/>
        <v>0.19996716</v>
      </c>
      <c r="W682" s="79">
        <f t="shared" si="317"/>
        <v>0</v>
      </c>
      <c r="X682" s="157" t="str">
        <f t="shared" si="320"/>
        <v>A+J=</v>
      </c>
      <c r="Y682" s="81">
        <f t="shared" si="321"/>
        <v>45250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78">
        <f t="shared" si="318"/>
        <v>45221</v>
      </c>
      <c r="B683" s="79">
        <f t="shared" si="312"/>
        <v>820.02975162000007</v>
      </c>
      <c r="C683" s="79">
        <f t="shared" si="301"/>
        <v>819.49241227000005</v>
      </c>
      <c r="D683" s="77">
        <f t="shared" si="302"/>
        <v>6683.28</v>
      </c>
      <c r="E683" s="54">
        <f>IF(K683=1,VLOOKUP(A682,[1]Plan1!$JH$192:$JI$400,2),E682)</f>
        <v>6700.66</v>
      </c>
      <c r="F683" s="56">
        <f t="shared" si="303"/>
        <v>45190</v>
      </c>
      <c r="G683" s="80">
        <f t="shared" si="304"/>
        <v>2.60051950539264E-3</v>
      </c>
      <c r="H683" s="81">
        <f>IF(DAY(A683)=H$11,VLOOKUP(A683,AF$120:AK$452,4),H682)</f>
        <v>45250</v>
      </c>
      <c r="I683" s="81">
        <f t="shared" si="305"/>
        <v>45250</v>
      </c>
      <c r="J683" s="55">
        <f t="shared" si="300"/>
        <v>31</v>
      </c>
      <c r="K683" s="55">
        <f t="shared" si="306"/>
        <v>2</v>
      </c>
      <c r="L683" s="79">
        <f t="shared" si="307"/>
        <v>1.0001675699999999</v>
      </c>
      <c r="M683" s="82">
        <v>1</v>
      </c>
      <c r="N683" s="82">
        <f t="shared" si="308"/>
        <v>1</v>
      </c>
      <c r="O683" s="79">
        <f t="shared" si="309"/>
        <v>1.0001675699999999</v>
      </c>
      <c r="P683" s="79">
        <f t="shared" si="310"/>
        <v>819.62973461000001</v>
      </c>
      <c r="Q683" s="83">
        <f t="shared" si="313"/>
        <v>0</v>
      </c>
      <c r="R683" s="85">
        <f t="shared" si="314"/>
        <v>0</v>
      </c>
      <c r="S683" s="79">
        <f t="shared" si="311"/>
        <v>0</v>
      </c>
      <c r="T683" s="85">
        <f t="shared" si="319"/>
        <v>9.5000000000000001E-2</v>
      </c>
      <c r="U683" s="82">
        <f t="shared" si="315"/>
        <v>1.0004880460000001</v>
      </c>
      <c r="V683" s="79">
        <f t="shared" si="316"/>
        <v>0.40001701000000001</v>
      </c>
      <c r="W683" s="79">
        <f t="shared" si="317"/>
        <v>0</v>
      </c>
      <c r="X683" s="157" t="str">
        <f t="shared" si="320"/>
        <v>A+J=</v>
      </c>
      <c r="Y683" s="81">
        <f t="shared" si="321"/>
        <v>45250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78">
        <f t="shared" si="318"/>
        <v>45222</v>
      </c>
      <c r="B684" s="79">
        <f t="shared" si="312"/>
        <v>820.29854862000002</v>
      </c>
      <c r="C684" s="79">
        <f t="shared" si="301"/>
        <v>819.49241227000005</v>
      </c>
      <c r="D684" s="77">
        <f t="shared" si="302"/>
        <v>6683.28</v>
      </c>
      <c r="E684" s="54">
        <f>IF(K684=1,VLOOKUP(A683,[1]Plan1!$JH$192:$JI$400,2),E683)</f>
        <v>6700.66</v>
      </c>
      <c r="F684" s="56">
        <f t="shared" si="303"/>
        <v>45190</v>
      </c>
      <c r="G684" s="80">
        <f t="shared" si="304"/>
        <v>2.60051950539264E-3</v>
      </c>
      <c r="H684" s="81">
        <f>IF(DAY(A684)=H$11,VLOOKUP(A684,AF$120:AK$452,4),H683)</f>
        <v>45250</v>
      </c>
      <c r="I684" s="81">
        <f t="shared" si="305"/>
        <v>45250</v>
      </c>
      <c r="J684" s="55">
        <f t="shared" ref="J684:J747" si="322">IF(A683=I683,VLOOKUP(A683,$AF$120:$AJ$300,5),J683)</f>
        <v>31</v>
      </c>
      <c r="K684" s="55">
        <f t="shared" si="306"/>
        <v>3</v>
      </c>
      <c r="L684" s="79">
        <f t="shared" si="307"/>
        <v>1.00025136</v>
      </c>
      <c r="M684" s="82">
        <v>1</v>
      </c>
      <c r="N684" s="82">
        <f t="shared" si="308"/>
        <v>1</v>
      </c>
      <c r="O684" s="79">
        <f t="shared" si="309"/>
        <v>1.00025136</v>
      </c>
      <c r="P684" s="79">
        <f t="shared" si="310"/>
        <v>819.69839988000001</v>
      </c>
      <c r="Q684" s="83">
        <f t="shared" si="313"/>
        <v>0</v>
      </c>
      <c r="R684" s="85">
        <f t="shared" si="314"/>
        <v>0</v>
      </c>
      <c r="S684" s="79">
        <f t="shared" si="311"/>
        <v>0</v>
      </c>
      <c r="T684" s="85">
        <f t="shared" si="319"/>
        <v>9.5000000000000001E-2</v>
      </c>
      <c r="U684" s="82">
        <f t="shared" si="315"/>
        <v>1.0007321579999999</v>
      </c>
      <c r="V684" s="79">
        <f t="shared" si="316"/>
        <v>0.60014873999999996</v>
      </c>
      <c r="W684" s="79">
        <f t="shared" si="317"/>
        <v>0</v>
      </c>
      <c r="X684" s="157" t="str">
        <f t="shared" si="320"/>
        <v>A+J=</v>
      </c>
      <c r="Y684" s="81">
        <f t="shared" si="321"/>
        <v>45250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78">
        <f t="shared" si="318"/>
        <v>45223</v>
      </c>
      <c r="B685" s="79">
        <f t="shared" si="312"/>
        <v>820.56744473000003</v>
      </c>
      <c r="C685" s="79">
        <f t="shared" ref="C685:C748" si="323">IF(Q684&gt;0,(P684-S684),C684)</f>
        <v>819.49241227000005</v>
      </c>
      <c r="D685" s="77">
        <f t="shared" ref="D685:D748" si="324">IF(E685=E684,D684,E684)</f>
        <v>6683.28</v>
      </c>
      <c r="E685" s="54">
        <f>IF(K685=1,VLOOKUP(A684,[1]Plan1!$JH$192:$JI$400,2),E684)</f>
        <v>6700.66</v>
      </c>
      <c r="F685" s="56">
        <f t="shared" ref="F685:F748" si="325">IF(D685=D684,F684,EDATE(A685,-1))</f>
        <v>45190</v>
      </c>
      <c r="G685" s="80">
        <f t="shared" ref="G685:G748" si="326">(E685/D685)-1</f>
        <v>2.60051950539264E-3</v>
      </c>
      <c r="H685" s="81">
        <f>IF(DAY(A685)=H$11,VLOOKUP(A685,AF$120:AK$452,4),H684)</f>
        <v>45250</v>
      </c>
      <c r="I685" s="81">
        <f t="shared" ref="I685:I748" si="327">IF(A685&gt;I684,H685,I684)</f>
        <v>45250</v>
      </c>
      <c r="J685" s="55">
        <f t="shared" si="322"/>
        <v>31</v>
      </c>
      <c r="K685" s="55">
        <f t="shared" ref="K685:K748" si="328">IF(A684=I684,1,K684+1)</f>
        <v>4</v>
      </c>
      <c r="L685" s="79">
        <f t="shared" ref="L685:L748" si="329">TRUNC((E685/D685)^TRUNC((K685/J685),9),8)</f>
        <v>1.0003351700000001</v>
      </c>
      <c r="M685" s="82">
        <v>1</v>
      </c>
      <c r="N685" s="82">
        <f t="shared" ref="N685:N748" si="330">IF(I685&gt;I684,N684*M685,N684)</f>
        <v>1</v>
      </c>
      <c r="O685" s="79">
        <f t="shared" ref="O685:O748" si="331">TRUNC(TRUNC((L685*N685),15),8)</f>
        <v>1.0003351700000001</v>
      </c>
      <c r="P685" s="79">
        <f t="shared" ref="P685:P748" si="332">TRUNC(C685*O685,8)</f>
        <v>819.76708154000005</v>
      </c>
      <c r="Q685" s="83">
        <f t="shared" si="313"/>
        <v>0</v>
      </c>
      <c r="R685" s="85">
        <f t="shared" si="314"/>
        <v>0</v>
      </c>
      <c r="S685" s="79">
        <f t="shared" ref="S685:S748" si="333">IF(R685&gt;0,TRUNC(R685*P685,8),0)</f>
        <v>0</v>
      </c>
      <c r="T685" s="85">
        <f t="shared" si="319"/>
        <v>9.5000000000000001E-2</v>
      </c>
      <c r="U685" s="82">
        <f t="shared" si="315"/>
        <v>1.0009763300000001</v>
      </c>
      <c r="V685" s="79">
        <f t="shared" si="316"/>
        <v>0.80036319</v>
      </c>
      <c r="W685" s="79">
        <f t="shared" si="317"/>
        <v>0</v>
      </c>
      <c r="X685" s="157" t="str">
        <f t="shared" si="320"/>
        <v>A+J=</v>
      </c>
      <c r="Y685" s="81">
        <f t="shared" si="321"/>
        <v>45250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78">
        <f t="shared" si="318"/>
        <v>45224</v>
      </c>
      <c r="B686" s="79">
        <f t="shared" si="312"/>
        <v>820.83642275</v>
      </c>
      <c r="C686" s="79">
        <f t="shared" si="323"/>
        <v>819.49241227000005</v>
      </c>
      <c r="D686" s="77">
        <f t="shared" si="324"/>
        <v>6683.28</v>
      </c>
      <c r="E686" s="54">
        <f>IF(K686=1,VLOOKUP(A685,[1]Plan1!$JH$192:$JI$400,2),E685)</f>
        <v>6700.66</v>
      </c>
      <c r="F686" s="56">
        <f t="shared" si="325"/>
        <v>45190</v>
      </c>
      <c r="G686" s="80">
        <f t="shared" si="326"/>
        <v>2.60051950539264E-3</v>
      </c>
      <c r="H686" s="81">
        <f>IF(DAY(A686)=H$11,VLOOKUP(A686,AF$120:AK$452,4),H685)</f>
        <v>45250</v>
      </c>
      <c r="I686" s="81">
        <f t="shared" si="327"/>
        <v>45250</v>
      </c>
      <c r="J686" s="55">
        <f t="shared" si="322"/>
        <v>31</v>
      </c>
      <c r="K686" s="55">
        <f t="shared" si="328"/>
        <v>5</v>
      </c>
      <c r="L686" s="79">
        <f t="shared" si="329"/>
        <v>1.0004189800000001</v>
      </c>
      <c r="M686" s="82">
        <v>1</v>
      </c>
      <c r="N686" s="82">
        <f t="shared" si="330"/>
        <v>1</v>
      </c>
      <c r="O686" s="79">
        <f t="shared" si="331"/>
        <v>1.0004189800000001</v>
      </c>
      <c r="P686" s="79">
        <f t="shared" si="332"/>
        <v>819.83576319999997</v>
      </c>
      <c r="Q686" s="83">
        <f t="shared" si="313"/>
        <v>0</v>
      </c>
      <c r="R686" s="85">
        <f t="shared" si="314"/>
        <v>0</v>
      </c>
      <c r="S686" s="79">
        <f t="shared" si="333"/>
        <v>0</v>
      </c>
      <c r="T686" s="85">
        <f t="shared" si="319"/>
        <v>9.5000000000000001E-2</v>
      </c>
      <c r="U686" s="82">
        <f t="shared" si="315"/>
        <v>1.001220561</v>
      </c>
      <c r="V686" s="79">
        <f t="shared" si="316"/>
        <v>1.00065955</v>
      </c>
      <c r="W686" s="79">
        <f t="shared" si="317"/>
        <v>0</v>
      </c>
      <c r="X686" s="157" t="str">
        <f t="shared" si="320"/>
        <v>A+J=</v>
      </c>
      <c r="Y686" s="81">
        <f t="shared" si="321"/>
        <v>45250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78">
        <f t="shared" si="318"/>
        <v>45225</v>
      </c>
      <c r="B687" s="79">
        <f t="shared" si="312"/>
        <v>821.10548351</v>
      </c>
      <c r="C687" s="79">
        <f t="shared" si="323"/>
        <v>819.49241227000005</v>
      </c>
      <c r="D687" s="77">
        <f t="shared" si="324"/>
        <v>6683.28</v>
      </c>
      <c r="E687" s="54">
        <f>IF(K687=1,VLOOKUP(A686,[1]Plan1!$JH$192:$JI$400,2),E686)</f>
        <v>6700.66</v>
      </c>
      <c r="F687" s="56">
        <f t="shared" si="325"/>
        <v>45190</v>
      </c>
      <c r="G687" s="80">
        <f t="shared" si="326"/>
        <v>2.60051950539264E-3</v>
      </c>
      <c r="H687" s="81">
        <f>IF(DAY(A687)=H$11,VLOOKUP(A687,AF$120:AK$452,4),H686)</f>
        <v>45250</v>
      </c>
      <c r="I687" s="81">
        <f t="shared" si="327"/>
        <v>45250</v>
      </c>
      <c r="J687" s="55">
        <f t="shared" si="322"/>
        <v>31</v>
      </c>
      <c r="K687" s="55">
        <f t="shared" si="328"/>
        <v>6</v>
      </c>
      <c r="L687" s="79">
        <f t="shared" si="329"/>
        <v>1.0005027900000001</v>
      </c>
      <c r="M687" s="82">
        <v>1</v>
      </c>
      <c r="N687" s="82">
        <f t="shared" si="330"/>
        <v>1</v>
      </c>
      <c r="O687" s="79">
        <f t="shared" si="331"/>
        <v>1.0005027900000001</v>
      </c>
      <c r="P687" s="79">
        <f t="shared" si="332"/>
        <v>819.90444485</v>
      </c>
      <c r="Q687" s="83">
        <f t="shared" si="313"/>
        <v>0</v>
      </c>
      <c r="R687" s="85">
        <f t="shared" si="314"/>
        <v>0</v>
      </c>
      <c r="S687" s="79">
        <f t="shared" si="333"/>
        <v>0</v>
      </c>
      <c r="T687" s="85">
        <f t="shared" si="319"/>
        <v>9.5000000000000001E-2</v>
      </c>
      <c r="U687" s="82">
        <f t="shared" si="315"/>
        <v>1.001464852</v>
      </c>
      <c r="V687" s="79">
        <f t="shared" si="316"/>
        <v>1.20103866</v>
      </c>
      <c r="W687" s="79">
        <f t="shared" si="317"/>
        <v>0</v>
      </c>
      <c r="X687" s="157" t="str">
        <f t="shared" si="320"/>
        <v>A+J=</v>
      </c>
      <c r="Y687" s="81">
        <f t="shared" si="321"/>
        <v>45250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78">
        <f t="shared" si="318"/>
        <v>45226</v>
      </c>
      <c r="B688" s="79">
        <f t="shared" si="312"/>
        <v>821.37464262999993</v>
      </c>
      <c r="C688" s="79">
        <f t="shared" si="323"/>
        <v>819.49241227000005</v>
      </c>
      <c r="D688" s="77">
        <f t="shared" si="324"/>
        <v>6683.28</v>
      </c>
      <c r="E688" s="54">
        <f>IF(K688=1,VLOOKUP(A687,[1]Plan1!$JH$192:$JI$400,2),E687)</f>
        <v>6700.66</v>
      </c>
      <c r="F688" s="56">
        <f t="shared" si="325"/>
        <v>45190</v>
      </c>
      <c r="G688" s="80">
        <f t="shared" si="326"/>
        <v>2.60051950539264E-3</v>
      </c>
      <c r="H688" s="81">
        <f>IF(DAY(A688)=H$11,VLOOKUP(A688,AF$120:AK$452,4),H687)</f>
        <v>45250</v>
      </c>
      <c r="I688" s="81">
        <f t="shared" si="327"/>
        <v>45250</v>
      </c>
      <c r="J688" s="55">
        <f t="shared" si="322"/>
        <v>31</v>
      </c>
      <c r="K688" s="55">
        <f t="shared" si="328"/>
        <v>7</v>
      </c>
      <c r="L688" s="79">
        <f t="shared" si="329"/>
        <v>1.00058662</v>
      </c>
      <c r="M688" s="82">
        <v>1</v>
      </c>
      <c r="N688" s="82">
        <f t="shared" si="330"/>
        <v>1</v>
      </c>
      <c r="O688" s="79">
        <f t="shared" si="331"/>
        <v>1.00058662</v>
      </c>
      <c r="P688" s="79">
        <f t="shared" si="332"/>
        <v>819.97314289999997</v>
      </c>
      <c r="Q688" s="83">
        <f t="shared" si="313"/>
        <v>0</v>
      </c>
      <c r="R688" s="85">
        <f t="shared" si="314"/>
        <v>0</v>
      </c>
      <c r="S688" s="79">
        <f t="shared" si="333"/>
        <v>0</v>
      </c>
      <c r="T688" s="85">
        <f t="shared" si="319"/>
        <v>9.5000000000000001E-2</v>
      </c>
      <c r="U688" s="82">
        <f t="shared" si="315"/>
        <v>1.001709202</v>
      </c>
      <c r="V688" s="79">
        <f t="shared" si="316"/>
        <v>1.4014997300000001</v>
      </c>
      <c r="W688" s="79">
        <f t="shared" si="317"/>
        <v>0</v>
      </c>
      <c r="X688" s="157" t="str">
        <f t="shared" si="320"/>
        <v>A+J=</v>
      </c>
      <c r="Y688" s="81">
        <f t="shared" si="321"/>
        <v>45250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78">
        <f t="shared" si="318"/>
        <v>45227</v>
      </c>
      <c r="B689" s="79">
        <f t="shared" si="312"/>
        <v>821.64388535000001</v>
      </c>
      <c r="C689" s="79">
        <f t="shared" si="323"/>
        <v>819.49241227000005</v>
      </c>
      <c r="D689" s="77">
        <f t="shared" si="324"/>
        <v>6683.28</v>
      </c>
      <c r="E689" s="54">
        <f>IF(K689=1,VLOOKUP(A688,[1]Plan1!$JH$192:$JI$400,2),E688)</f>
        <v>6700.66</v>
      </c>
      <c r="F689" s="56">
        <f t="shared" si="325"/>
        <v>45190</v>
      </c>
      <c r="G689" s="80">
        <f t="shared" si="326"/>
        <v>2.60051950539264E-3</v>
      </c>
      <c r="H689" s="81">
        <f>IF(DAY(A689)=H$11,VLOOKUP(A689,AF$120:AK$452,4),H688)</f>
        <v>45250</v>
      </c>
      <c r="I689" s="81">
        <f t="shared" si="327"/>
        <v>45250</v>
      </c>
      <c r="J689" s="55">
        <f t="shared" si="322"/>
        <v>31</v>
      </c>
      <c r="K689" s="55">
        <f t="shared" si="328"/>
        <v>8</v>
      </c>
      <c r="L689" s="79">
        <f t="shared" si="329"/>
        <v>1.0006704500000001</v>
      </c>
      <c r="M689" s="82">
        <v>1</v>
      </c>
      <c r="N689" s="82">
        <f t="shared" si="330"/>
        <v>1</v>
      </c>
      <c r="O689" s="79">
        <f t="shared" si="331"/>
        <v>1.0006704500000001</v>
      </c>
      <c r="P689" s="79">
        <f t="shared" si="332"/>
        <v>820.04184095000005</v>
      </c>
      <c r="Q689" s="83">
        <f t="shared" si="313"/>
        <v>0</v>
      </c>
      <c r="R689" s="85">
        <f t="shared" si="314"/>
        <v>0</v>
      </c>
      <c r="S689" s="79">
        <f t="shared" si="333"/>
        <v>0</v>
      </c>
      <c r="T689" s="85">
        <f t="shared" si="319"/>
        <v>9.5000000000000001E-2</v>
      </c>
      <c r="U689" s="82">
        <f t="shared" si="315"/>
        <v>1.001953613</v>
      </c>
      <c r="V689" s="79">
        <f t="shared" si="316"/>
        <v>1.6020444</v>
      </c>
      <c r="W689" s="79">
        <f t="shared" si="317"/>
        <v>0</v>
      </c>
      <c r="X689" s="157" t="str">
        <f t="shared" si="320"/>
        <v>A+J=</v>
      </c>
      <c r="Y689" s="81">
        <f t="shared" si="321"/>
        <v>45250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78">
        <f t="shared" si="318"/>
        <v>45228</v>
      </c>
      <c r="B690" s="79">
        <f t="shared" si="312"/>
        <v>821.91321743000003</v>
      </c>
      <c r="C690" s="79">
        <f t="shared" si="323"/>
        <v>819.49241227000005</v>
      </c>
      <c r="D690" s="77">
        <f t="shared" si="324"/>
        <v>6683.28</v>
      </c>
      <c r="E690" s="54">
        <f>IF(K690=1,VLOOKUP(A689,[1]Plan1!$JH$192:$JI$400,2),E689)</f>
        <v>6700.66</v>
      </c>
      <c r="F690" s="56">
        <f t="shared" si="325"/>
        <v>45190</v>
      </c>
      <c r="G690" s="80">
        <f t="shared" si="326"/>
        <v>2.60051950539264E-3</v>
      </c>
      <c r="H690" s="81">
        <f>IF(DAY(A690)=H$11,VLOOKUP(A690,AF$120:AK$452,4),H689)</f>
        <v>45250</v>
      </c>
      <c r="I690" s="81">
        <f t="shared" si="327"/>
        <v>45250</v>
      </c>
      <c r="J690" s="55">
        <f t="shared" si="322"/>
        <v>31</v>
      </c>
      <c r="K690" s="55">
        <f t="shared" si="328"/>
        <v>9</v>
      </c>
      <c r="L690" s="79">
        <f t="shared" si="329"/>
        <v>1.0007542899999999</v>
      </c>
      <c r="M690" s="82">
        <v>1</v>
      </c>
      <c r="N690" s="82">
        <f t="shared" si="330"/>
        <v>1</v>
      </c>
      <c r="O690" s="79">
        <f t="shared" si="331"/>
        <v>1.0007542899999999</v>
      </c>
      <c r="P690" s="79">
        <f t="shared" si="332"/>
        <v>820.11054720000004</v>
      </c>
      <c r="Q690" s="83">
        <f t="shared" si="313"/>
        <v>0</v>
      </c>
      <c r="R690" s="85">
        <f t="shared" si="314"/>
        <v>0</v>
      </c>
      <c r="S690" s="79">
        <f t="shared" si="333"/>
        <v>0</v>
      </c>
      <c r="T690" s="85">
        <f t="shared" si="319"/>
        <v>9.5000000000000001E-2</v>
      </c>
      <c r="U690" s="82">
        <f t="shared" si="315"/>
        <v>1.002198082</v>
      </c>
      <c r="V690" s="79">
        <f t="shared" si="316"/>
        <v>1.8026702299999999</v>
      </c>
      <c r="W690" s="79">
        <f t="shared" si="317"/>
        <v>0</v>
      </c>
      <c r="X690" s="157" t="str">
        <f t="shared" si="320"/>
        <v>A+J=</v>
      </c>
      <c r="Y690" s="81">
        <f t="shared" si="321"/>
        <v>45250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78">
        <f t="shared" si="318"/>
        <v>45229</v>
      </c>
      <c r="B691" s="79">
        <f t="shared" si="312"/>
        <v>822.18263311999999</v>
      </c>
      <c r="C691" s="79">
        <f t="shared" si="323"/>
        <v>819.49241227000005</v>
      </c>
      <c r="D691" s="77">
        <f t="shared" si="324"/>
        <v>6683.28</v>
      </c>
      <c r="E691" s="54">
        <f>IF(K691=1,VLOOKUP(A690,[1]Plan1!$JH$192:$JI$400,2),E690)</f>
        <v>6700.66</v>
      </c>
      <c r="F691" s="56">
        <f t="shared" si="325"/>
        <v>45190</v>
      </c>
      <c r="G691" s="80">
        <f t="shared" si="326"/>
        <v>2.60051950539264E-3</v>
      </c>
      <c r="H691" s="81">
        <f>IF(DAY(A691)=H$11,VLOOKUP(A691,AF$120:AK$452,4),H690)</f>
        <v>45250</v>
      </c>
      <c r="I691" s="81">
        <f t="shared" si="327"/>
        <v>45250</v>
      </c>
      <c r="J691" s="55">
        <f t="shared" si="322"/>
        <v>31</v>
      </c>
      <c r="K691" s="55">
        <f t="shared" si="328"/>
        <v>10</v>
      </c>
      <c r="L691" s="79">
        <f t="shared" si="329"/>
        <v>1.00083813</v>
      </c>
      <c r="M691" s="82">
        <v>1</v>
      </c>
      <c r="N691" s="82">
        <f t="shared" si="330"/>
        <v>1</v>
      </c>
      <c r="O691" s="79">
        <f t="shared" si="331"/>
        <v>1.00083813</v>
      </c>
      <c r="P691" s="79">
        <f t="shared" si="332"/>
        <v>820.17925344000002</v>
      </c>
      <c r="Q691" s="83">
        <f t="shared" si="313"/>
        <v>0</v>
      </c>
      <c r="R691" s="85">
        <f t="shared" si="314"/>
        <v>0</v>
      </c>
      <c r="S691" s="79">
        <f t="shared" si="333"/>
        <v>0</v>
      </c>
      <c r="T691" s="85">
        <f t="shared" si="319"/>
        <v>9.5000000000000001E-2</v>
      </c>
      <c r="U691" s="82">
        <f t="shared" si="315"/>
        <v>1.0024426120000001</v>
      </c>
      <c r="V691" s="79">
        <f t="shared" si="316"/>
        <v>2.0033796800000001</v>
      </c>
      <c r="W691" s="79">
        <f t="shared" si="317"/>
        <v>0</v>
      </c>
      <c r="X691" s="157" t="str">
        <f t="shared" si="320"/>
        <v>A+J=</v>
      </c>
      <c r="Y691" s="81">
        <f t="shared" si="321"/>
        <v>45250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78">
        <f t="shared" si="318"/>
        <v>45230</v>
      </c>
      <c r="B692" s="79">
        <f t="shared" si="312"/>
        <v>822.45214725000005</v>
      </c>
      <c r="C692" s="79">
        <f t="shared" si="323"/>
        <v>819.49241227000005</v>
      </c>
      <c r="D692" s="77">
        <f t="shared" si="324"/>
        <v>6683.28</v>
      </c>
      <c r="E692" s="54">
        <f>IF(K692=1,VLOOKUP(A691,[1]Plan1!$JH$192:$JI$400,2),E691)</f>
        <v>6700.66</v>
      </c>
      <c r="F692" s="56">
        <f t="shared" si="325"/>
        <v>45190</v>
      </c>
      <c r="G692" s="80">
        <f t="shared" si="326"/>
        <v>2.60051950539264E-3</v>
      </c>
      <c r="H692" s="81">
        <f>IF(DAY(A692)=H$11,VLOOKUP(A692,AF$120:AK$452,4),H691)</f>
        <v>45250</v>
      </c>
      <c r="I692" s="81">
        <f t="shared" si="327"/>
        <v>45250</v>
      </c>
      <c r="J692" s="55">
        <f t="shared" si="322"/>
        <v>31</v>
      </c>
      <c r="K692" s="55">
        <f t="shared" si="328"/>
        <v>11</v>
      </c>
      <c r="L692" s="79">
        <f t="shared" si="329"/>
        <v>1.0009219899999999</v>
      </c>
      <c r="M692" s="82">
        <v>1</v>
      </c>
      <c r="N692" s="82">
        <f t="shared" si="330"/>
        <v>1</v>
      </c>
      <c r="O692" s="79">
        <f t="shared" si="331"/>
        <v>1.0009219899999999</v>
      </c>
      <c r="P692" s="79">
        <f t="shared" si="332"/>
        <v>820.24797607000005</v>
      </c>
      <c r="Q692" s="83">
        <f t="shared" si="313"/>
        <v>0</v>
      </c>
      <c r="R692" s="85">
        <f t="shared" si="314"/>
        <v>0</v>
      </c>
      <c r="S692" s="79">
        <f t="shared" si="333"/>
        <v>0</v>
      </c>
      <c r="T692" s="85">
        <f t="shared" si="319"/>
        <v>9.5000000000000001E-2</v>
      </c>
      <c r="U692" s="82">
        <f t="shared" si="315"/>
        <v>1.0026872010000001</v>
      </c>
      <c r="V692" s="79">
        <f t="shared" si="316"/>
        <v>2.2041711799999999</v>
      </c>
      <c r="W692" s="79">
        <f t="shared" si="317"/>
        <v>0</v>
      </c>
      <c r="X692" s="157" t="str">
        <f t="shared" si="320"/>
        <v>A+J=</v>
      </c>
      <c r="Y692" s="81">
        <f t="shared" si="321"/>
        <v>45250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78">
        <f t="shared" si="318"/>
        <v>45231</v>
      </c>
      <c r="B693" s="79">
        <f t="shared" si="312"/>
        <v>822.72174422000001</v>
      </c>
      <c r="C693" s="79">
        <f t="shared" si="323"/>
        <v>819.49241227000005</v>
      </c>
      <c r="D693" s="77">
        <f t="shared" si="324"/>
        <v>6683.28</v>
      </c>
      <c r="E693" s="54">
        <f>IF(K693=1,VLOOKUP(A692,[1]Plan1!$JH$192:$JI$400,2),E692)</f>
        <v>6700.66</v>
      </c>
      <c r="F693" s="56">
        <f t="shared" si="325"/>
        <v>45190</v>
      </c>
      <c r="G693" s="80">
        <f t="shared" si="326"/>
        <v>2.60051950539264E-3</v>
      </c>
      <c r="H693" s="81">
        <f>IF(DAY(A693)=H$11,VLOOKUP(A693,AF$120:AK$452,4),H692)</f>
        <v>45250</v>
      </c>
      <c r="I693" s="81">
        <f t="shared" si="327"/>
        <v>45250</v>
      </c>
      <c r="J693" s="55">
        <f t="shared" si="322"/>
        <v>31</v>
      </c>
      <c r="K693" s="55">
        <f t="shared" si="328"/>
        <v>12</v>
      </c>
      <c r="L693" s="79">
        <f t="shared" si="329"/>
        <v>1.0010058500000001</v>
      </c>
      <c r="M693" s="82">
        <v>1</v>
      </c>
      <c r="N693" s="82">
        <f t="shared" si="330"/>
        <v>1</v>
      </c>
      <c r="O693" s="79">
        <f t="shared" si="331"/>
        <v>1.0010058500000001</v>
      </c>
      <c r="P693" s="79">
        <f t="shared" si="332"/>
        <v>820.31669870999997</v>
      </c>
      <c r="Q693" s="83">
        <f t="shared" si="313"/>
        <v>0</v>
      </c>
      <c r="R693" s="85">
        <f t="shared" si="314"/>
        <v>0</v>
      </c>
      <c r="S693" s="79">
        <f t="shared" si="333"/>
        <v>0</v>
      </c>
      <c r="T693" s="85">
        <f t="shared" si="319"/>
        <v>9.5000000000000001E-2</v>
      </c>
      <c r="U693" s="82">
        <f t="shared" si="315"/>
        <v>1.00293185</v>
      </c>
      <c r="V693" s="79">
        <f t="shared" si="316"/>
        <v>2.4050455099999999</v>
      </c>
      <c r="W693" s="79">
        <f t="shared" si="317"/>
        <v>0</v>
      </c>
      <c r="X693" s="157" t="str">
        <f t="shared" si="320"/>
        <v>A+J=</v>
      </c>
      <c r="Y693" s="81">
        <f t="shared" si="321"/>
        <v>45250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78">
        <f t="shared" si="318"/>
        <v>45232</v>
      </c>
      <c r="B694" s="79">
        <f t="shared" si="312"/>
        <v>822.99142320999999</v>
      </c>
      <c r="C694" s="79">
        <f t="shared" si="323"/>
        <v>819.49241227000005</v>
      </c>
      <c r="D694" s="77">
        <f t="shared" si="324"/>
        <v>6683.28</v>
      </c>
      <c r="E694" s="54">
        <f>IF(K694=1,VLOOKUP(A693,[1]Plan1!$JH$192:$JI$400,2),E693)</f>
        <v>6700.66</v>
      </c>
      <c r="F694" s="56">
        <f t="shared" si="325"/>
        <v>45190</v>
      </c>
      <c r="G694" s="80">
        <f t="shared" si="326"/>
        <v>2.60051950539264E-3</v>
      </c>
      <c r="H694" s="81">
        <f>IF(DAY(A694)=H$11,VLOOKUP(A694,AF$120:AK$452,4),H693)</f>
        <v>45250</v>
      </c>
      <c r="I694" s="81">
        <f t="shared" si="327"/>
        <v>45250</v>
      </c>
      <c r="J694" s="55">
        <f t="shared" si="322"/>
        <v>31</v>
      </c>
      <c r="K694" s="55">
        <f t="shared" si="328"/>
        <v>13</v>
      </c>
      <c r="L694" s="79">
        <f t="shared" si="329"/>
        <v>1.00108971</v>
      </c>
      <c r="M694" s="82">
        <v>1</v>
      </c>
      <c r="N694" s="82">
        <f t="shared" si="330"/>
        <v>1</v>
      </c>
      <c r="O694" s="79">
        <f t="shared" si="331"/>
        <v>1.00108971</v>
      </c>
      <c r="P694" s="79">
        <f t="shared" si="332"/>
        <v>820.38542133999999</v>
      </c>
      <c r="Q694" s="83">
        <f t="shared" si="313"/>
        <v>0</v>
      </c>
      <c r="R694" s="85">
        <f t="shared" si="314"/>
        <v>0</v>
      </c>
      <c r="S694" s="79">
        <f t="shared" si="333"/>
        <v>0</v>
      </c>
      <c r="T694" s="85">
        <f t="shared" si="319"/>
        <v>9.5000000000000001E-2</v>
      </c>
      <c r="U694" s="82">
        <f t="shared" si="315"/>
        <v>1.0031765580000001</v>
      </c>
      <c r="V694" s="79">
        <f t="shared" si="316"/>
        <v>2.6060018700000001</v>
      </c>
      <c r="W694" s="79">
        <f t="shared" si="317"/>
        <v>0</v>
      </c>
      <c r="X694" s="157" t="str">
        <f t="shared" si="320"/>
        <v>A+J=</v>
      </c>
      <c r="Y694" s="81">
        <f t="shared" si="321"/>
        <v>45250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78">
        <f t="shared" si="318"/>
        <v>45233</v>
      </c>
      <c r="B695" s="79">
        <f t="shared" si="312"/>
        <v>823.26120151999999</v>
      </c>
      <c r="C695" s="79">
        <f t="shared" si="323"/>
        <v>819.49241227000005</v>
      </c>
      <c r="D695" s="77">
        <f t="shared" si="324"/>
        <v>6683.28</v>
      </c>
      <c r="E695" s="54">
        <f>IF(K695=1,VLOOKUP(A694,[1]Plan1!$JH$192:$JI$400,2),E694)</f>
        <v>6700.66</v>
      </c>
      <c r="F695" s="56">
        <f t="shared" si="325"/>
        <v>45190</v>
      </c>
      <c r="G695" s="80">
        <f t="shared" si="326"/>
        <v>2.60051950539264E-3</v>
      </c>
      <c r="H695" s="81">
        <f>IF(DAY(A695)=H$11,VLOOKUP(A695,AF$120:AK$452,4),H694)</f>
        <v>45250</v>
      </c>
      <c r="I695" s="81">
        <f t="shared" si="327"/>
        <v>45250</v>
      </c>
      <c r="J695" s="55">
        <f t="shared" si="322"/>
        <v>31</v>
      </c>
      <c r="K695" s="55">
        <f t="shared" si="328"/>
        <v>14</v>
      </c>
      <c r="L695" s="79">
        <f t="shared" si="329"/>
        <v>1.0011735900000001</v>
      </c>
      <c r="M695" s="82">
        <v>1</v>
      </c>
      <c r="N695" s="82">
        <f t="shared" si="330"/>
        <v>1</v>
      </c>
      <c r="O695" s="79">
        <f t="shared" si="331"/>
        <v>1.0011735900000001</v>
      </c>
      <c r="P695" s="79">
        <f t="shared" si="332"/>
        <v>820.45416036999995</v>
      </c>
      <c r="Q695" s="83">
        <f t="shared" si="313"/>
        <v>0</v>
      </c>
      <c r="R695" s="85">
        <f t="shared" si="314"/>
        <v>0</v>
      </c>
      <c r="S695" s="79">
        <f t="shared" si="333"/>
        <v>0</v>
      </c>
      <c r="T695" s="85">
        <f t="shared" si="319"/>
        <v>9.5000000000000001E-2</v>
      </c>
      <c r="U695" s="82">
        <f t="shared" si="315"/>
        <v>1.003421326</v>
      </c>
      <c r="V695" s="79">
        <f t="shared" si="316"/>
        <v>2.8070411499999999</v>
      </c>
      <c r="W695" s="79">
        <f t="shared" si="317"/>
        <v>0</v>
      </c>
      <c r="X695" s="157" t="str">
        <f t="shared" si="320"/>
        <v>A+J=</v>
      </c>
      <c r="Y695" s="81">
        <f t="shared" si="321"/>
        <v>45250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78">
        <f t="shared" si="318"/>
        <v>45234</v>
      </c>
      <c r="B696" s="79">
        <f t="shared" si="312"/>
        <v>823.53106269</v>
      </c>
      <c r="C696" s="79">
        <f t="shared" si="323"/>
        <v>819.49241227000005</v>
      </c>
      <c r="D696" s="77">
        <f t="shared" si="324"/>
        <v>6683.28</v>
      </c>
      <c r="E696" s="54">
        <f>IF(K696=1,VLOOKUP(A695,[1]Plan1!$JH$192:$JI$400,2),E695)</f>
        <v>6700.66</v>
      </c>
      <c r="F696" s="56">
        <f t="shared" si="325"/>
        <v>45190</v>
      </c>
      <c r="G696" s="80">
        <f t="shared" si="326"/>
        <v>2.60051950539264E-3</v>
      </c>
      <c r="H696" s="81">
        <f>IF(DAY(A696)=H$11,VLOOKUP(A696,AF$120:AK$452,4),H695)</f>
        <v>45250</v>
      </c>
      <c r="I696" s="81">
        <f t="shared" si="327"/>
        <v>45250</v>
      </c>
      <c r="J696" s="55">
        <f t="shared" si="322"/>
        <v>31</v>
      </c>
      <c r="K696" s="55">
        <f t="shared" si="328"/>
        <v>15</v>
      </c>
      <c r="L696" s="79">
        <f t="shared" si="329"/>
        <v>1.0012574700000001</v>
      </c>
      <c r="M696" s="82">
        <v>1</v>
      </c>
      <c r="N696" s="82">
        <f t="shared" si="330"/>
        <v>1</v>
      </c>
      <c r="O696" s="79">
        <f t="shared" si="331"/>
        <v>1.0012574700000001</v>
      </c>
      <c r="P696" s="79">
        <f t="shared" si="332"/>
        <v>820.52289939000002</v>
      </c>
      <c r="Q696" s="83">
        <f t="shared" si="313"/>
        <v>0</v>
      </c>
      <c r="R696" s="85">
        <f t="shared" si="314"/>
        <v>0</v>
      </c>
      <c r="S696" s="79">
        <f t="shared" si="333"/>
        <v>0</v>
      </c>
      <c r="T696" s="85">
        <f t="shared" si="319"/>
        <v>9.5000000000000001E-2</v>
      </c>
      <c r="U696" s="82">
        <f t="shared" si="315"/>
        <v>1.003666154</v>
      </c>
      <c r="V696" s="79">
        <f t="shared" si="316"/>
        <v>3.0081633000000001</v>
      </c>
      <c r="W696" s="79">
        <f t="shared" si="317"/>
        <v>0</v>
      </c>
      <c r="X696" s="157" t="str">
        <f t="shared" si="320"/>
        <v>A+J=</v>
      </c>
      <c r="Y696" s="81">
        <f t="shared" si="321"/>
        <v>45250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78">
        <f t="shared" si="318"/>
        <v>45235</v>
      </c>
      <c r="B697" s="79">
        <f t="shared" si="312"/>
        <v>823.80101500000001</v>
      </c>
      <c r="C697" s="79">
        <f t="shared" si="323"/>
        <v>819.49241227000005</v>
      </c>
      <c r="D697" s="77">
        <f t="shared" si="324"/>
        <v>6683.28</v>
      </c>
      <c r="E697" s="54">
        <f>IF(K697=1,VLOOKUP(A696,[1]Plan1!$JH$192:$JI$400,2),E696)</f>
        <v>6700.66</v>
      </c>
      <c r="F697" s="56">
        <f t="shared" si="325"/>
        <v>45190</v>
      </c>
      <c r="G697" s="80">
        <f t="shared" si="326"/>
        <v>2.60051950539264E-3</v>
      </c>
      <c r="H697" s="81">
        <f>IF(DAY(A697)=H$11,VLOOKUP(A697,AF$120:AK$452,4),H696)</f>
        <v>45250</v>
      </c>
      <c r="I697" s="81">
        <f t="shared" si="327"/>
        <v>45250</v>
      </c>
      <c r="J697" s="55">
        <f t="shared" si="322"/>
        <v>31</v>
      </c>
      <c r="K697" s="55">
        <f t="shared" si="328"/>
        <v>16</v>
      </c>
      <c r="L697" s="79">
        <f t="shared" si="329"/>
        <v>1.0013413600000001</v>
      </c>
      <c r="M697" s="82">
        <v>1</v>
      </c>
      <c r="N697" s="82">
        <f t="shared" si="330"/>
        <v>1</v>
      </c>
      <c r="O697" s="79">
        <f t="shared" si="331"/>
        <v>1.0013413600000001</v>
      </c>
      <c r="P697" s="79">
        <f t="shared" si="332"/>
        <v>820.59164661</v>
      </c>
      <c r="Q697" s="83">
        <f t="shared" si="313"/>
        <v>0</v>
      </c>
      <c r="R697" s="85">
        <f t="shared" si="314"/>
        <v>0</v>
      </c>
      <c r="S697" s="79">
        <f t="shared" si="333"/>
        <v>0</v>
      </c>
      <c r="T697" s="85">
        <f t="shared" si="319"/>
        <v>9.5000000000000001E-2</v>
      </c>
      <c r="U697" s="82">
        <f t="shared" si="315"/>
        <v>1.0039110419999999</v>
      </c>
      <c r="V697" s="79">
        <f t="shared" si="316"/>
        <v>3.2093683899999998</v>
      </c>
      <c r="W697" s="79">
        <f t="shared" si="317"/>
        <v>0</v>
      </c>
      <c r="X697" s="157" t="str">
        <f t="shared" si="320"/>
        <v>A+J=</v>
      </c>
      <c r="Y697" s="81">
        <f t="shared" si="321"/>
        <v>45250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78">
        <f t="shared" si="318"/>
        <v>45236</v>
      </c>
      <c r="B698" s="79">
        <f t="shared" si="312"/>
        <v>824.07104938999998</v>
      </c>
      <c r="C698" s="79">
        <f t="shared" si="323"/>
        <v>819.49241227000005</v>
      </c>
      <c r="D698" s="77">
        <f t="shared" si="324"/>
        <v>6683.28</v>
      </c>
      <c r="E698" s="54">
        <f>IF(K698=1,VLOOKUP(A697,[1]Plan1!$JH$192:$JI$400,2),E697)</f>
        <v>6700.66</v>
      </c>
      <c r="F698" s="56">
        <f t="shared" si="325"/>
        <v>45190</v>
      </c>
      <c r="G698" s="80">
        <f t="shared" si="326"/>
        <v>2.60051950539264E-3</v>
      </c>
      <c r="H698" s="81">
        <f>IF(DAY(A698)=H$11,VLOOKUP(A698,AF$120:AK$452,4),H697)</f>
        <v>45250</v>
      </c>
      <c r="I698" s="81">
        <f t="shared" si="327"/>
        <v>45250</v>
      </c>
      <c r="J698" s="55">
        <f t="shared" si="322"/>
        <v>31</v>
      </c>
      <c r="K698" s="55">
        <f t="shared" si="328"/>
        <v>17</v>
      </c>
      <c r="L698" s="79">
        <f t="shared" si="329"/>
        <v>1.00142525</v>
      </c>
      <c r="M698" s="82">
        <v>1</v>
      </c>
      <c r="N698" s="82">
        <f t="shared" si="330"/>
        <v>1</v>
      </c>
      <c r="O698" s="79">
        <f t="shared" si="331"/>
        <v>1.00142525</v>
      </c>
      <c r="P698" s="79">
        <f t="shared" si="332"/>
        <v>820.66039382999998</v>
      </c>
      <c r="Q698" s="83">
        <f t="shared" si="313"/>
        <v>0</v>
      </c>
      <c r="R698" s="85">
        <f t="shared" si="314"/>
        <v>0</v>
      </c>
      <c r="S698" s="79">
        <f t="shared" si="333"/>
        <v>0</v>
      </c>
      <c r="T698" s="85">
        <f t="shared" si="319"/>
        <v>9.5000000000000001E-2</v>
      </c>
      <c r="U698" s="82">
        <f t="shared" si="315"/>
        <v>1.004155989</v>
      </c>
      <c r="V698" s="79">
        <f t="shared" si="316"/>
        <v>3.4106555599999999</v>
      </c>
      <c r="W698" s="79">
        <f t="shared" si="317"/>
        <v>0</v>
      </c>
      <c r="X698" s="157" t="str">
        <f t="shared" si="320"/>
        <v>A+J=</v>
      </c>
      <c r="Y698" s="81">
        <f t="shared" si="321"/>
        <v>45250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78">
        <f t="shared" si="318"/>
        <v>45237</v>
      </c>
      <c r="B699" s="79">
        <f t="shared" si="312"/>
        <v>824.34117493999997</v>
      </c>
      <c r="C699" s="79">
        <f t="shared" si="323"/>
        <v>819.49241227000005</v>
      </c>
      <c r="D699" s="77">
        <f t="shared" si="324"/>
        <v>6683.28</v>
      </c>
      <c r="E699" s="54">
        <f>IF(K699=1,VLOOKUP(A698,[1]Plan1!$JH$192:$JI$400,2),E698)</f>
        <v>6700.66</v>
      </c>
      <c r="F699" s="56">
        <f t="shared" si="325"/>
        <v>45190</v>
      </c>
      <c r="G699" s="80">
        <f t="shared" si="326"/>
        <v>2.60051950539264E-3</v>
      </c>
      <c r="H699" s="81">
        <f>IF(DAY(A699)=H$11,VLOOKUP(A699,AF$120:AK$452,4),H698)</f>
        <v>45250</v>
      </c>
      <c r="I699" s="81">
        <f t="shared" si="327"/>
        <v>45250</v>
      </c>
      <c r="J699" s="55">
        <f t="shared" si="322"/>
        <v>31</v>
      </c>
      <c r="K699" s="55">
        <f t="shared" si="328"/>
        <v>18</v>
      </c>
      <c r="L699" s="79">
        <f t="shared" si="329"/>
        <v>1.00150915</v>
      </c>
      <c r="M699" s="82">
        <v>1</v>
      </c>
      <c r="N699" s="82">
        <f t="shared" si="330"/>
        <v>1</v>
      </c>
      <c r="O699" s="79">
        <f t="shared" si="331"/>
        <v>1.00150915</v>
      </c>
      <c r="P699" s="79">
        <f t="shared" si="332"/>
        <v>820.72914923999997</v>
      </c>
      <c r="Q699" s="83">
        <f t="shared" si="313"/>
        <v>0</v>
      </c>
      <c r="R699" s="85">
        <f t="shared" si="314"/>
        <v>0</v>
      </c>
      <c r="S699" s="79">
        <f t="shared" si="333"/>
        <v>0</v>
      </c>
      <c r="T699" s="85">
        <f t="shared" si="319"/>
        <v>9.5000000000000001E-2</v>
      </c>
      <c r="U699" s="82">
        <f t="shared" si="315"/>
        <v>1.004400996</v>
      </c>
      <c r="V699" s="79">
        <f t="shared" si="316"/>
        <v>3.6120256999999998</v>
      </c>
      <c r="W699" s="79">
        <f t="shared" si="317"/>
        <v>0</v>
      </c>
      <c r="X699" s="157" t="str">
        <f t="shared" si="320"/>
        <v>A+J=</v>
      </c>
      <c r="Y699" s="81">
        <f t="shared" si="321"/>
        <v>45250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78">
        <f t="shared" si="318"/>
        <v>45238</v>
      </c>
      <c r="B700" s="79">
        <f t="shared" si="312"/>
        <v>824.61139165999998</v>
      </c>
      <c r="C700" s="79">
        <f t="shared" si="323"/>
        <v>819.49241227000005</v>
      </c>
      <c r="D700" s="77">
        <f t="shared" si="324"/>
        <v>6683.28</v>
      </c>
      <c r="E700" s="54">
        <f>IF(K700=1,VLOOKUP(A699,[1]Plan1!$JH$192:$JI$400,2),E699)</f>
        <v>6700.66</v>
      </c>
      <c r="F700" s="56">
        <f t="shared" si="325"/>
        <v>45190</v>
      </c>
      <c r="G700" s="80">
        <f t="shared" si="326"/>
        <v>2.60051950539264E-3</v>
      </c>
      <c r="H700" s="81">
        <f>IF(DAY(A700)=H$11,VLOOKUP(A700,AF$120:AK$452,4),H699)</f>
        <v>45250</v>
      </c>
      <c r="I700" s="81">
        <f t="shared" si="327"/>
        <v>45250</v>
      </c>
      <c r="J700" s="55">
        <f t="shared" si="322"/>
        <v>31</v>
      </c>
      <c r="K700" s="55">
        <f t="shared" si="328"/>
        <v>19</v>
      </c>
      <c r="L700" s="79">
        <f t="shared" si="329"/>
        <v>1.00159306</v>
      </c>
      <c r="M700" s="82">
        <v>1</v>
      </c>
      <c r="N700" s="82">
        <f t="shared" si="330"/>
        <v>1</v>
      </c>
      <c r="O700" s="79">
        <f t="shared" si="331"/>
        <v>1.00159306</v>
      </c>
      <c r="P700" s="79">
        <f t="shared" si="332"/>
        <v>820.79791284999999</v>
      </c>
      <c r="Q700" s="83">
        <f t="shared" si="313"/>
        <v>0</v>
      </c>
      <c r="R700" s="85">
        <f t="shared" si="314"/>
        <v>0</v>
      </c>
      <c r="S700" s="79">
        <f t="shared" si="333"/>
        <v>0</v>
      </c>
      <c r="T700" s="85">
        <f t="shared" si="319"/>
        <v>9.5000000000000001E-2</v>
      </c>
      <c r="U700" s="82">
        <f t="shared" si="315"/>
        <v>1.004646063</v>
      </c>
      <c r="V700" s="79">
        <f t="shared" si="316"/>
        <v>3.8134788099999999</v>
      </c>
      <c r="W700" s="79">
        <f t="shared" si="317"/>
        <v>0</v>
      </c>
      <c r="X700" s="157" t="str">
        <f t="shared" si="320"/>
        <v>A+J=</v>
      </c>
      <c r="Y700" s="81">
        <f t="shared" si="321"/>
        <v>45250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78">
        <f t="shared" si="318"/>
        <v>45239</v>
      </c>
      <c r="B701" s="79">
        <f t="shared" si="312"/>
        <v>824.88169956000002</v>
      </c>
      <c r="C701" s="79">
        <f t="shared" si="323"/>
        <v>819.49241227000005</v>
      </c>
      <c r="D701" s="77">
        <f t="shared" si="324"/>
        <v>6683.28</v>
      </c>
      <c r="E701" s="54">
        <f>IF(K701=1,VLOOKUP(A700,[1]Plan1!$JH$192:$JI$400,2),E700)</f>
        <v>6700.66</v>
      </c>
      <c r="F701" s="56">
        <f t="shared" si="325"/>
        <v>45190</v>
      </c>
      <c r="G701" s="80">
        <f t="shared" si="326"/>
        <v>2.60051950539264E-3</v>
      </c>
      <c r="H701" s="81">
        <f>IF(DAY(A701)=H$11,VLOOKUP(A701,AF$120:AK$452,4),H700)</f>
        <v>45250</v>
      </c>
      <c r="I701" s="81">
        <f t="shared" si="327"/>
        <v>45250</v>
      </c>
      <c r="J701" s="55">
        <f t="shared" si="322"/>
        <v>31</v>
      </c>
      <c r="K701" s="55">
        <f t="shared" si="328"/>
        <v>20</v>
      </c>
      <c r="L701" s="79">
        <f t="shared" si="329"/>
        <v>1.0016769800000001</v>
      </c>
      <c r="M701" s="82">
        <v>1</v>
      </c>
      <c r="N701" s="82">
        <f t="shared" si="330"/>
        <v>1</v>
      </c>
      <c r="O701" s="79">
        <f t="shared" si="331"/>
        <v>1.0016769800000001</v>
      </c>
      <c r="P701" s="79">
        <f t="shared" si="332"/>
        <v>820.86668465000002</v>
      </c>
      <c r="Q701" s="83">
        <f t="shared" si="313"/>
        <v>0</v>
      </c>
      <c r="R701" s="85">
        <f t="shared" si="314"/>
        <v>0</v>
      </c>
      <c r="S701" s="79">
        <f t="shared" si="333"/>
        <v>0</v>
      </c>
      <c r="T701" s="85">
        <f t="shared" si="319"/>
        <v>9.5000000000000001E-2</v>
      </c>
      <c r="U701" s="82">
        <f t="shared" si="315"/>
        <v>1.0048911899999999</v>
      </c>
      <c r="V701" s="79">
        <f t="shared" si="316"/>
        <v>4.0150149099999997</v>
      </c>
      <c r="W701" s="79">
        <f t="shared" si="317"/>
        <v>0</v>
      </c>
      <c r="X701" s="157" t="str">
        <f t="shared" si="320"/>
        <v>A+J=</v>
      </c>
      <c r="Y701" s="81">
        <f t="shared" si="321"/>
        <v>45250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78">
        <f t="shared" si="318"/>
        <v>45240</v>
      </c>
      <c r="B702" s="79">
        <f t="shared" si="312"/>
        <v>825.15208961999997</v>
      </c>
      <c r="C702" s="79">
        <f t="shared" si="323"/>
        <v>819.49241227000005</v>
      </c>
      <c r="D702" s="77">
        <f t="shared" si="324"/>
        <v>6683.28</v>
      </c>
      <c r="E702" s="54">
        <f>IF(K702=1,VLOOKUP(A701,[1]Plan1!$JH$192:$JI$400,2),E701)</f>
        <v>6700.66</v>
      </c>
      <c r="F702" s="56">
        <f t="shared" si="325"/>
        <v>45190</v>
      </c>
      <c r="G702" s="80">
        <f t="shared" si="326"/>
        <v>2.60051950539264E-3</v>
      </c>
      <c r="H702" s="81">
        <f>IF(DAY(A702)=H$11,VLOOKUP(A702,AF$120:AK$452,4),H701)</f>
        <v>45250</v>
      </c>
      <c r="I702" s="81">
        <f t="shared" si="327"/>
        <v>45250</v>
      </c>
      <c r="J702" s="55">
        <f t="shared" si="322"/>
        <v>31</v>
      </c>
      <c r="K702" s="55">
        <f t="shared" si="328"/>
        <v>21</v>
      </c>
      <c r="L702" s="79">
        <f t="shared" si="329"/>
        <v>1.0017609000000001</v>
      </c>
      <c r="M702" s="82">
        <v>1</v>
      </c>
      <c r="N702" s="82">
        <f t="shared" si="330"/>
        <v>1</v>
      </c>
      <c r="O702" s="79">
        <f t="shared" si="331"/>
        <v>1.0017609000000001</v>
      </c>
      <c r="P702" s="79">
        <f t="shared" si="332"/>
        <v>820.93545644999995</v>
      </c>
      <c r="Q702" s="83">
        <f t="shared" si="313"/>
        <v>0</v>
      </c>
      <c r="R702" s="85">
        <f t="shared" si="314"/>
        <v>0</v>
      </c>
      <c r="S702" s="79">
        <f t="shared" si="333"/>
        <v>0</v>
      </c>
      <c r="T702" s="85">
        <f t="shared" si="319"/>
        <v>9.5000000000000001E-2</v>
      </c>
      <c r="U702" s="82">
        <f t="shared" si="315"/>
        <v>1.0051363760000001</v>
      </c>
      <c r="V702" s="79">
        <f t="shared" si="316"/>
        <v>4.2166331699999997</v>
      </c>
      <c r="W702" s="79">
        <f t="shared" si="317"/>
        <v>0</v>
      </c>
      <c r="X702" s="157" t="str">
        <f t="shared" si="320"/>
        <v>A+J=</v>
      </c>
      <c r="Y702" s="81">
        <f t="shared" si="321"/>
        <v>45250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78">
        <f t="shared" si="318"/>
        <v>45241</v>
      </c>
      <c r="B703" s="79">
        <f t="shared" si="312"/>
        <v>825.42257172999996</v>
      </c>
      <c r="C703" s="79">
        <f t="shared" si="323"/>
        <v>819.49241227000005</v>
      </c>
      <c r="D703" s="77">
        <f t="shared" si="324"/>
        <v>6683.28</v>
      </c>
      <c r="E703" s="54">
        <f>IF(K703=1,VLOOKUP(A702,[1]Plan1!$JH$192:$JI$400,2),E702)</f>
        <v>6700.66</v>
      </c>
      <c r="F703" s="56">
        <f t="shared" si="325"/>
        <v>45190</v>
      </c>
      <c r="G703" s="80">
        <f t="shared" si="326"/>
        <v>2.60051950539264E-3</v>
      </c>
      <c r="H703" s="81">
        <f>IF(DAY(A703)=H$11,VLOOKUP(A703,AF$120:AK$452,4),H702)</f>
        <v>45250</v>
      </c>
      <c r="I703" s="81">
        <f t="shared" si="327"/>
        <v>45250</v>
      </c>
      <c r="J703" s="55">
        <f t="shared" si="322"/>
        <v>31</v>
      </c>
      <c r="K703" s="55">
        <f t="shared" si="328"/>
        <v>22</v>
      </c>
      <c r="L703" s="79">
        <f t="shared" si="329"/>
        <v>1.00184483</v>
      </c>
      <c r="M703" s="82">
        <v>1</v>
      </c>
      <c r="N703" s="82">
        <f t="shared" si="330"/>
        <v>1</v>
      </c>
      <c r="O703" s="79">
        <f t="shared" si="331"/>
        <v>1.00184483</v>
      </c>
      <c r="P703" s="79">
        <f t="shared" si="332"/>
        <v>821.00423645000001</v>
      </c>
      <c r="Q703" s="83">
        <f t="shared" si="313"/>
        <v>0</v>
      </c>
      <c r="R703" s="85">
        <f t="shared" si="314"/>
        <v>0</v>
      </c>
      <c r="S703" s="79">
        <f t="shared" si="333"/>
        <v>0</v>
      </c>
      <c r="T703" s="85">
        <f t="shared" si="319"/>
        <v>9.5000000000000001E-2</v>
      </c>
      <c r="U703" s="82">
        <f t="shared" si="315"/>
        <v>1.0053816229999999</v>
      </c>
      <c r="V703" s="79">
        <f t="shared" si="316"/>
        <v>4.41833528</v>
      </c>
      <c r="W703" s="79">
        <f t="shared" si="317"/>
        <v>0</v>
      </c>
      <c r="X703" s="157" t="str">
        <f t="shared" si="320"/>
        <v>A+J=</v>
      </c>
      <c r="Y703" s="81">
        <f t="shared" si="321"/>
        <v>45250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78">
        <f t="shared" si="318"/>
        <v>45242</v>
      </c>
      <c r="B704" s="79">
        <f t="shared" si="312"/>
        <v>825.69314425999994</v>
      </c>
      <c r="C704" s="79">
        <f t="shared" si="323"/>
        <v>819.49241227000005</v>
      </c>
      <c r="D704" s="77">
        <f t="shared" si="324"/>
        <v>6683.28</v>
      </c>
      <c r="E704" s="54">
        <f>IF(K704=1,VLOOKUP(A703,[1]Plan1!$JH$192:$JI$400,2),E703)</f>
        <v>6700.66</v>
      </c>
      <c r="F704" s="56">
        <f t="shared" si="325"/>
        <v>45190</v>
      </c>
      <c r="G704" s="80">
        <f t="shared" si="326"/>
        <v>2.60051950539264E-3</v>
      </c>
      <c r="H704" s="81">
        <f>IF(DAY(A704)=H$11,VLOOKUP(A704,AF$120:AK$452,4),H703)</f>
        <v>45250</v>
      </c>
      <c r="I704" s="81">
        <f t="shared" si="327"/>
        <v>45250</v>
      </c>
      <c r="J704" s="55">
        <f t="shared" si="322"/>
        <v>31</v>
      </c>
      <c r="K704" s="55">
        <f t="shared" si="328"/>
        <v>23</v>
      </c>
      <c r="L704" s="79">
        <f t="shared" si="329"/>
        <v>1.0019287699999999</v>
      </c>
      <c r="M704" s="82">
        <v>1</v>
      </c>
      <c r="N704" s="82">
        <f t="shared" si="330"/>
        <v>1</v>
      </c>
      <c r="O704" s="79">
        <f t="shared" si="331"/>
        <v>1.0019287699999999</v>
      </c>
      <c r="P704" s="79">
        <f t="shared" si="332"/>
        <v>821.07302464999998</v>
      </c>
      <c r="Q704" s="83">
        <f t="shared" si="313"/>
        <v>0</v>
      </c>
      <c r="R704" s="85">
        <f t="shared" si="314"/>
        <v>0</v>
      </c>
      <c r="S704" s="79">
        <f t="shared" si="333"/>
        <v>0</v>
      </c>
      <c r="T704" s="85">
        <f t="shared" si="319"/>
        <v>9.5000000000000001E-2</v>
      </c>
      <c r="U704" s="82">
        <f t="shared" si="315"/>
        <v>1.0056269289999999</v>
      </c>
      <c r="V704" s="79">
        <f t="shared" si="316"/>
        <v>4.6201196099999997</v>
      </c>
      <c r="W704" s="79">
        <f t="shared" si="317"/>
        <v>0</v>
      </c>
      <c r="X704" s="157" t="str">
        <f t="shared" si="320"/>
        <v>A+J=</v>
      </c>
      <c r="Y704" s="81">
        <f t="shared" si="321"/>
        <v>45250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78">
        <f t="shared" si="318"/>
        <v>45243</v>
      </c>
      <c r="B705" s="79">
        <f t="shared" si="312"/>
        <v>825.96379979999995</v>
      </c>
      <c r="C705" s="79">
        <f t="shared" si="323"/>
        <v>819.49241227000005</v>
      </c>
      <c r="D705" s="77">
        <f t="shared" si="324"/>
        <v>6683.28</v>
      </c>
      <c r="E705" s="54">
        <f>IF(K705=1,VLOOKUP(A704,[1]Plan1!$JH$192:$JI$400,2),E704)</f>
        <v>6700.66</v>
      </c>
      <c r="F705" s="56">
        <f t="shared" si="325"/>
        <v>45190</v>
      </c>
      <c r="G705" s="80">
        <f t="shared" si="326"/>
        <v>2.60051950539264E-3</v>
      </c>
      <c r="H705" s="81">
        <f>IF(DAY(A705)=H$11,VLOOKUP(A705,AF$120:AK$452,4),H704)</f>
        <v>45250</v>
      </c>
      <c r="I705" s="81">
        <f t="shared" si="327"/>
        <v>45250</v>
      </c>
      <c r="J705" s="55">
        <f t="shared" si="322"/>
        <v>31</v>
      </c>
      <c r="K705" s="55">
        <f t="shared" si="328"/>
        <v>24</v>
      </c>
      <c r="L705" s="79">
        <f t="shared" si="329"/>
        <v>1.00201271</v>
      </c>
      <c r="M705" s="82">
        <v>1</v>
      </c>
      <c r="N705" s="82">
        <f t="shared" si="330"/>
        <v>1</v>
      </c>
      <c r="O705" s="79">
        <f t="shared" si="331"/>
        <v>1.00201271</v>
      </c>
      <c r="P705" s="79">
        <f t="shared" si="332"/>
        <v>821.14181283999994</v>
      </c>
      <c r="Q705" s="83">
        <f t="shared" si="313"/>
        <v>0</v>
      </c>
      <c r="R705" s="85">
        <f t="shared" si="314"/>
        <v>0</v>
      </c>
      <c r="S705" s="79">
        <f t="shared" si="333"/>
        <v>0</v>
      </c>
      <c r="T705" s="85">
        <f t="shared" si="319"/>
        <v>9.5000000000000001E-2</v>
      </c>
      <c r="U705" s="82">
        <f t="shared" si="315"/>
        <v>1.0058722950000001</v>
      </c>
      <c r="V705" s="79">
        <f t="shared" si="316"/>
        <v>4.8219869600000003</v>
      </c>
      <c r="W705" s="79">
        <f t="shared" si="317"/>
        <v>0</v>
      </c>
      <c r="X705" s="157" t="str">
        <f t="shared" si="320"/>
        <v>A+J=</v>
      </c>
      <c r="Y705" s="81">
        <f t="shared" si="321"/>
        <v>45250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78">
        <f t="shared" si="318"/>
        <v>45244</v>
      </c>
      <c r="B706" s="79">
        <f t="shared" si="312"/>
        <v>826.23454661000005</v>
      </c>
      <c r="C706" s="79">
        <f t="shared" si="323"/>
        <v>819.49241227000005</v>
      </c>
      <c r="D706" s="77">
        <f t="shared" si="324"/>
        <v>6683.28</v>
      </c>
      <c r="E706" s="54">
        <f>IF(K706=1,VLOOKUP(A705,[1]Plan1!$JH$192:$JI$400,2),E705)</f>
        <v>6700.66</v>
      </c>
      <c r="F706" s="56">
        <f t="shared" si="325"/>
        <v>45190</v>
      </c>
      <c r="G706" s="80">
        <f t="shared" si="326"/>
        <v>2.60051950539264E-3</v>
      </c>
      <c r="H706" s="81">
        <f>IF(DAY(A706)=H$11,VLOOKUP(A706,AF$120:AK$452,4),H705)</f>
        <v>45250</v>
      </c>
      <c r="I706" s="81">
        <f t="shared" si="327"/>
        <v>45250</v>
      </c>
      <c r="J706" s="55">
        <f t="shared" si="322"/>
        <v>31</v>
      </c>
      <c r="K706" s="55">
        <f t="shared" si="328"/>
        <v>25</v>
      </c>
      <c r="L706" s="79">
        <f t="shared" si="329"/>
        <v>1.0020966600000001</v>
      </c>
      <c r="M706" s="82">
        <v>1</v>
      </c>
      <c r="N706" s="82">
        <f t="shared" si="330"/>
        <v>1</v>
      </c>
      <c r="O706" s="79">
        <f t="shared" si="331"/>
        <v>1.0020966600000001</v>
      </c>
      <c r="P706" s="79">
        <f t="shared" si="332"/>
        <v>821.21060923000005</v>
      </c>
      <c r="Q706" s="83">
        <f t="shared" si="313"/>
        <v>0</v>
      </c>
      <c r="R706" s="85">
        <f t="shared" si="314"/>
        <v>0</v>
      </c>
      <c r="S706" s="79">
        <f t="shared" si="333"/>
        <v>0</v>
      </c>
      <c r="T706" s="85">
        <f t="shared" si="319"/>
        <v>9.5000000000000001E-2</v>
      </c>
      <c r="U706" s="82">
        <f t="shared" si="315"/>
        <v>1.0061177210000001</v>
      </c>
      <c r="V706" s="79">
        <f t="shared" si="316"/>
        <v>5.0239373799999996</v>
      </c>
      <c r="W706" s="79">
        <f t="shared" si="317"/>
        <v>0</v>
      </c>
      <c r="X706" s="157" t="str">
        <f t="shared" si="320"/>
        <v>A+J=</v>
      </c>
      <c r="Y706" s="81">
        <f t="shared" si="321"/>
        <v>45250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78">
        <f t="shared" si="318"/>
        <v>45245</v>
      </c>
      <c r="B707" s="79">
        <f t="shared" si="312"/>
        <v>826.50538472000005</v>
      </c>
      <c r="C707" s="79">
        <f t="shared" si="323"/>
        <v>819.49241227000005</v>
      </c>
      <c r="D707" s="77">
        <f t="shared" si="324"/>
        <v>6683.28</v>
      </c>
      <c r="E707" s="54">
        <f>IF(K707=1,VLOOKUP(A706,[1]Plan1!$JH$192:$JI$400,2),E706)</f>
        <v>6700.66</v>
      </c>
      <c r="F707" s="56">
        <f t="shared" si="325"/>
        <v>45190</v>
      </c>
      <c r="G707" s="80">
        <f t="shared" si="326"/>
        <v>2.60051950539264E-3</v>
      </c>
      <c r="H707" s="81">
        <f>IF(DAY(A707)=H$11,VLOOKUP(A707,AF$120:AK$452,4),H706)</f>
        <v>45250</v>
      </c>
      <c r="I707" s="81">
        <f t="shared" si="327"/>
        <v>45250</v>
      </c>
      <c r="J707" s="55">
        <f t="shared" si="322"/>
        <v>31</v>
      </c>
      <c r="K707" s="55">
        <f t="shared" si="328"/>
        <v>26</v>
      </c>
      <c r="L707" s="79">
        <f t="shared" si="329"/>
        <v>1.0021806200000001</v>
      </c>
      <c r="M707" s="82">
        <v>1</v>
      </c>
      <c r="N707" s="82">
        <f t="shared" si="330"/>
        <v>1</v>
      </c>
      <c r="O707" s="79">
        <f t="shared" si="331"/>
        <v>1.0021806200000001</v>
      </c>
      <c r="P707" s="79">
        <f t="shared" si="332"/>
        <v>821.27941381000005</v>
      </c>
      <c r="Q707" s="83">
        <f t="shared" si="313"/>
        <v>0</v>
      </c>
      <c r="R707" s="85">
        <f t="shared" si="314"/>
        <v>0</v>
      </c>
      <c r="S707" s="79">
        <f t="shared" si="333"/>
        <v>0</v>
      </c>
      <c r="T707" s="85">
        <f t="shared" si="319"/>
        <v>9.5000000000000001E-2</v>
      </c>
      <c r="U707" s="82">
        <f t="shared" si="315"/>
        <v>1.0063632069999999</v>
      </c>
      <c r="V707" s="79">
        <f t="shared" si="316"/>
        <v>5.22597091</v>
      </c>
      <c r="W707" s="79">
        <f t="shared" si="317"/>
        <v>0</v>
      </c>
      <c r="X707" s="157" t="str">
        <f t="shared" si="320"/>
        <v>A+J=</v>
      </c>
      <c r="Y707" s="81">
        <f t="shared" si="321"/>
        <v>45250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78">
        <f t="shared" si="318"/>
        <v>45246</v>
      </c>
      <c r="B708" s="79">
        <f t="shared" si="312"/>
        <v>826.77630507000003</v>
      </c>
      <c r="C708" s="79">
        <f t="shared" si="323"/>
        <v>819.49241227000005</v>
      </c>
      <c r="D708" s="77">
        <f t="shared" si="324"/>
        <v>6683.28</v>
      </c>
      <c r="E708" s="54">
        <f>IF(K708=1,VLOOKUP(A707,[1]Plan1!$JH$192:$JI$400,2),E707)</f>
        <v>6700.66</v>
      </c>
      <c r="F708" s="56">
        <f t="shared" si="325"/>
        <v>45190</v>
      </c>
      <c r="G708" s="80">
        <f t="shared" si="326"/>
        <v>2.60051950539264E-3</v>
      </c>
      <c r="H708" s="81">
        <f>IF(DAY(A708)=H$11,VLOOKUP(A708,AF$120:AK$452,4),H707)</f>
        <v>45250</v>
      </c>
      <c r="I708" s="81">
        <f t="shared" si="327"/>
        <v>45250</v>
      </c>
      <c r="J708" s="55">
        <f t="shared" si="322"/>
        <v>31</v>
      </c>
      <c r="K708" s="55">
        <f t="shared" si="328"/>
        <v>27</v>
      </c>
      <c r="L708" s="79">
        <f t="shared" si="329"/>
        <v>1.0022645800000001</v>
      </c>
      <c r="M708" s="82">
        <v>1</v>
      </c>
      <c r="N708" s="82">
        <f t="shared" si="330"/>
        <v>1</v>
      </c>
      <c r="O708" s="79">
        <f t="shared" si="331"/>
        <v>1.0022645800000001</v>
      </c>
      <c r="P708" s="79">
        <f t="shared" si="332"/>
        <v>821.34821839000006</v>
      </c>
      <c r="Q708" s="83">
        <f t="shared" si="313"/>
        <v>0</v>
      </c>
      <c r="R708" s="85">
        <f t="shared" si="314"/>
        <v>0</v>
      </c>
      <c r="S708" s="79">
        <f t="shared" si="333"/>
        <v>0</v>
      </c>
      <c r="T708" s="85">
        <f t="shared" si="319"/>
        <v>9.5000000000000001E-2</v>
      </c>
      <c r="U708" s="82">
        <f t="shared" si="315"/>
        <v>1.006608752</v>
      </c>
      <c r="V708" s="79">
        <f t="shared" si="316"/>
        <v>5.4280866799999998</v>
      </c>
      <c r="W708" s="79">
        <f t="shared" si="317"/>
        <v>0</v>
      </c>
      <c r="X708" s="157" t="str">
        <f t="shared" si="320"/>
        <v>A+J=</v>
      </c>
      <c r="Y708" s="81">
        <f t="shared" si="321"/>
        <v>45250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78">
        <f t="shared" si="318"/>
        <v>45247</v>
      </c>
      <c r="B709" s="79">
        <f t="shared" si="312"/>
        <v>827.04732580999996</v>
      </c>
      <c r="C709" s="79">
        <f t="shared" si="323"/>
        <v>819.49241227000005</v>
      </c>
      <c r="D709" s="77">
        <f t="shared" si="324"/>
        <v>6683.28</v>
      </c>
      <c r="E709" s="54">
        <f>IF(K709=1,VLOOKUP(A708,[1]Plan1!$JH$192:$JI$400,2),E708)</f>
        <v>6700.66</v>
      </c>
      <c r="F709" s="56">
        <f t="shared" si="325"/>
        <v>45190</v>
      </c>
      <c r="G709" s="80">
        <f t="shared" si="326"/>
        <v>2.60051950539264E-3</v>
      </c>
      <c r="H709" s="81">
        <f>IF(DAY(A709)=H$11,VLOOKUP(A709,AF$120:AK$452,4),H708)</f>
        <v>45250</v>
      </c>
      <c r="I709" s="81">
        <f t="shared" si="327"/>
        <v>45250</v>
      </c>
      <c r="J709" s="55">
        <f t="shared" si="322"/>
        <v>31</v>
      </c>
      <c r="K709" s="55">
        <f t="shared" si="328"/>
        <v>28</v>
      </c>
      <c r="L709" s="79">
        <f t="shared" si="329"/>
        <v>1.0023485599999999</v>
      </c>
      <c r="M709" s="82">
        <v>1</v>
      </c>
      <c r="N709" s="82">
        <f t="shared" si="330"/>
        <v>1</v>
      </c>
      <c r="O709" s="79">
        <f t="shared" si="331"/>
        <v>1.0023485599999999</v>
      </c>
      <c r="P709" s="79">
        <f t="shared" si="332"/>
        <v>821.41703935999999</v>
      </c>
      <c r="Q709" s="83">
        <f t="shared" si="313"/>
        <v>0</v>
      </c>
      <c r="R709" s="85">
        <f t="shared" si="314"/>
        <v>0</v>
      </c>
      <c r="S709" s="79">
        <f t="shared" si="333"/>
        <v>0</v>
      </c>
      <c r="T709" s="85">
        <f t="shared" si="319"/>
        <v>9.5000000000000001E-2</v>
      </c>
      <c r="U709" s="82">
        <f t="shared" si="315"/>
        <v>1.006854358</v>
      </c>
      <c r="V709" s="79">
        <f t="shared" si="316"/>
        <v>5.6302864499999998</v>
      </c>
      <c r="W709" s="79">
        <f t="shared" si="317"/>
        <v>0</v>
      </c>
      <c r="X709" s="157" t="str">
        <f t="shared" si="320"/>
        <v>A+J=</v>
      </c>
      <c r="Y709" s="81">
        <f t="shared" si="321"/>
        <v>45250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78">
        <f t="shared" si="318"/>
        <v>45248</v>
      </c>
      <c r="B710" s="79">
        <f t="shared" si="312"/>
        <v>827.31842884000002</v>
      </c>
      <c r="C710" s="79">
        <f t="shared" si="323"/>
        <v>819.49241227000005</v>
      </c>
      <c r="D710" s="77">
        <f t="shared" si="324"/>
        <v>6683.28</v>
      </c>
      <c r="E710" s="54">
        <f>IF(K710=1,VLOOKUP(A709,[1]Plan1!$JH$192:$JI$400,2),E709)</f>
        <v>6700.66</v>
      </c>
      <c r="F710" s="56">
        <f t="shared" si="325"/>
        <v>45190</v>
      </c>
      <c r="G710" s="80">
        <f t="shared" si="326"/>
        <v>2.60051950539264E-3</v>
      </c>
      <c r="H710" s="81">
        <f>IF(DAY(A710)=H$11,VLOOKUP(A710,AF$120:AK$452,4),H709)</f>
        <v>45250</v>
      </c>
      <c r="I710" s="81">
        <f t="shared" si="327"/>
        <v>45250</v>
      </c>
      <c r="J710" s="55">
        <f t="shared" si="322"/>
        <v>31</v>
      </c>
      <c r="K710" s="55">
        <f t="shared" si="328"/>
        <v>29</v>
      </c>
      <c r="L710" s="79">
        <f t="shared" si="329"/>
        <v>1.00243254</v>
      </c>
      <c r="M710" s="82">
        <v>1</v>
      </c>
      <c r="N710" s="82">
        <f t="shared" si="330"/>
        <v>1</v>
      </c>
      <c r="O710" s="79">
        <f t="shared" si="331"/>
        <v>1.00243254</v>
      </c>
      <c r="P710" s="79">
        <f t="shared" si="332"/>
        <v>821.48586034000004</v>
      </c>
      <c r="Q710" s="83">
        <f t="shared" si="313"/>
        <v>0</v>
      </c>
      <c r="R710" s="85">
        <f t="shared" si="314"/>
        <v>0</v>
      </c>
      <c r="S710" s="79">
        <f t="shared" si="333"/>
        <v>0</v>
      </c>
      <c r="T710" s="85">
        <f t="shared" si="319"/>
        <v>9.5000000000000001E-2</v>
      </c>
      <c r="U710" s="82">
        <f t="shared" si="315"/>
        <v>1.007100023</v>
      </c>
      <c r="V710" s="79">
        <f t="shared" si="316"/>
        <v>5.8325684999999998</v>
      </c>
      <c r="W710" s="79">
        <f t="shared" si="317"/>
        <v>0</v>
      </c>
      <c r="X710" s="157" t="str">
        <f t="shared" si="320"/>
        <v>A+J=</v>
      </c>
      <c r="Y710" s="81">
        <f t="shared" si="321"/>
        <v>45250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78">
        <f t="shared" si="318"/>
        <v>45249</v>
      </c>
      <c r="B711" s="79">
        <f t="shared" si="312"/>
        <v>827.58961578000003</v>
      </c>
      <c r="C711" s="79">
        <f t="shared" si="323"/>
        <v>819.49241227000005</v>
      </c>
      <c r="D711" s="77">
        <f t="shared" si="324"/>
        <v>6683.28</v>
      </c>
      <c r="E711" s="54">
        <f>IF(K711=1,VLOOKUP(A710,[1]Plan1!$JH$192:$JI$400,2),E710)</f>
        <v>6700.66</v>
      </c>
      <c r="F711" s="56">
        <f t="shared" si="325"/>
        <v>45190</v>
      </c>
      <c r="G711" s="80">
        <f t="shared" si="326"/>
        <v>2.60051950539264E-3</v>
      </c>
      <c r="H711" s="81">
        <f>IF(DAY(A711)=H$11,VLOOKUP(A711,AF$120:AK$452,4),H710)</f>
        <v>45250</v>
      </c>
      <c r="I711" s="81">
        <f t="shared" si="327"/>
        <v>45250</v>
      </c>
      <c r="J711" s="55">
        <f t="shared" si="322"/>
        <v>31</v>
      </c>
      <c r="K711" s="55">
        <f t="shared" si="328"/>
        <v>30</v>
      </c>
      <c r="L711" s="79">
        <f t="shared" si="329"/>
        <v>1.0025165199999999</v>
      </c>
      <c r="M711" s="82">
        <v>1</v>
      </c>
      <c r="N711" s="82">
        <f t="shared" si="330"/>
        <v>1</v>
      </c>
      <c r="O711" s="79">
        <f t="shared" si="331"/>
        <v>1.0025165199999999</v>
      </c>
      <c r="P711" s="79">
        <f t="shared" si="332"/>
        <v>821.55468130999998</v>
      </c>
      <c r="Q711" s="83">
        <f t="shared" si="313"/>
        <v>0</v>
      </c>
      <c r="R711" s="85">
        <f t="shared" si="314"/>
        <v>0</v>
      </c>
      <c r="S711" s="79">
        <f t="shared" si="333"/>
        <v>0</v>
      </c>
      <c r="T711" s="85">
        <f t="shared" si="319"/>
        <v>9.5000000000000001E-2</v>
      </c>
      <c r="U711" s="82">
        <f t="shared" si="315"/>
        <v>1.007345749</v>
      </c>
      <c r="V711" s="79">
        <f t="shared" si="316"/>
        <v>6.0349344699999996</v>
      </c>
      <c r="W711" s="79">
        <f t="shared" si="317"/>
        <v>0</v>
      </c>
      <c r="X711" s="157" t="str">
        <f t="shared" si="320"/>
        <v>A+J=</v>
      </c>
      <c r="Y711" s="81">
        <f t="shared" si="321"/>
        <v>45250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78">
        <f t="shared" si="318"/>
        <v>45250</v>
      </c>
      <c r="B712" s="79">
        <f t="shared" si="312"/>
        <v>827.86089329000004</v>
      </c>
      <c r="C712" s="79">
        <f t="shared" si="323"/>
        <v>819.49241227000005</v>
      </c>
      <c r="D712" s="77">
        <f t="shared" si="324"/>
        <v>6683.28</v>
      </c>
      <c r="E712" s="54">
        <f>IF(K712=1,VLOOKUP(A711,[1]Plan1!$JH$192:$JI$400,2),E711)</f>
        <v>6700.66</v>
      </c>
      <c r="F712" s="56">
        <f t="shared" si="325"/>
        <v>45190</v>
      </c>
      <c r="G712" s="80">
        <f t="shared" si="326"/>
        <v>2.60051950539264E-3</v>
      </c>
      <c r="H712" s="81">
        <f>IF(DAY(A712)=H$11,VLOOKUP(A712,AF$120:AK$452,4),H711)</f>
        <v>45280</v>
      </c>
      <c r="I712" s="81">
        <f t="shared" si="327"/>
        <v>45250</v>
      </c>
      <c r="J712" s="55">
        <f t="shared" si="322"/>
        <v>31</v>
      </c>
      <c r="K712" s="55">
        <f t="shared" si="328"/>
        <v>31</v>
      </c>
      <c r="L712" s="79">
        <f t="shared" si="329"/>
        <v>1.0026005099999999</v>
      </c>
      <c r="M712" s="82">
        <v>1</v>
      </c>
      <c r="N712" s="82">
        <f t="shared" si="330"/>
        <v>1</v>
      </c>
      <c r="O712" s="79">
        <f t="shared" si="331"/>
        <v>1.0026005099999999</v>
      </c>
      <c r="P712" s="79">
        <f t="shared" si="332"/>
        <v>821.62351048000005</v>
      </c>
      <c r="Q712" s="83">
        <f t="shared" si="313"/>
        <v>23</v>
      </c>
      <c r="R712" s="85">
        <f t="shared" si="314"/>
        <v>1.7543E-2</v>
      </c>
      <c r="S712" s="79">
        <f t="shared" si="333"/>
        <v>14.41374124</v>
      </c>
      <c r="T712" s="85">
        <f t="shared" si="319"/>
        <v>9.5000000000000001E-2</v>
      </c>
      <c r="U712" s="82">
        <f t="shared" si="315"/>
        <v>1.0075915339999999</v>
      </c>
      <c r="V712" s="79">
        <f t="shared" si="316"/>
        <v>6.2373828099999997</v>
      </c>
      <c r="W712" s="79">
        <f t="shared" si="317"/>
        <v>20.65112405</v>
      </c>
      <c r="X712" s="157" t="str">
        <f t="shared" si="320"/>
        <v>A+J=</v>
      </c>
      <c r="Y712" s="81">
        <f t="shared" si="321"/>
        <v>45250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78">
        <f t="shared" si="318"/>
        <v>45251</v>
      </c>
      <c r="B713" s="79">
        <f t="shared" si="312"/>
        <v>807.47779285000001</v>
      </c>
      <c r="C713" s="79">
        <f t="shared" si="323"/>
        <v>807.20976924000001</v>
      </c>
      <c r="D713" s="77">
        <f t="shared" si="324"/>
        <v>6700.66</v>
      </c>
      <c r="E713" s="54">
        <f>IF(K713=1,VLOOKUP(A712,[1]Plan1!$JH$192:$JI$400,2),E712)</f>
        <v>6716.74</v>
      </c>
      <c r="F713" s="56">
        <f t="shared" si="325"/>
        <v>45220</v>
      </c>
      <c r="G713" s="80">
        <f t="shared" si="326"/>
        <v>2.3997636053760818E-3</v>
      </c>
      <c r="H713" s="81">
        <f>IF(DAY(A713)=H$11,VLOOKUP(A713,AF$120:AK$452,4),H712)</f>
        <v>45280</v>
      </c>
      <c r="I713" s="81">
        <f t="shared" si="327"/>
        <v>45280</v>
      </c>
      <c r="J713" s="55">
        <f t="shared" si="322"/>
        <v>30</v>
      </c>
      <c r="K713" s="55">
        <f t="shared" si="328"/>
        <v>1</v>
      </c>
      <c r="L713" s="79">
        <f t="shared" si="329"/>
        <v>1.0000798900000001</v>
      </c>
      <c r="M713" s="82">
        <v>1</v>
      </c>
      <c r="N713" s="82">
        <f t="shared" si="330"/>
        <v>1</v>
      </c>
      <c r="O713" s="79">
        <f t="shared" si="331"/>
        <v>1.0000798900000001</v>
      </c>
      <c r="P713" s="79">
        <f t="shared" si="332"/>
        <v>807.27425721999998</v>
      </c>
      <c r="Q713" s="83">
        <f t="shared" si="313"/>
        <v>0</v>
      </c>
      <c r="R713" s="85">
        <f t="shared" si="314"/>
        <v>0</v>
      </c>
      <c r="S713" s="79">
        <f t="shared" si="333"/>
        <v>0</v>
      </c>
      <c r="T713" s="85">
        <f t="shared" si="319"/>
        <v>9.5000000000000001E-2</v>
      </c>
      <c r="U713" s="82">
        <f t="shared" si="315"/>
        <v>1.000252127</v>
      </c>
      <c r="V713" s="79">
        <f t="shared" si="316"/>
        <v>0.20353563</v>
      </c>
      <c r="W713" s="79">
        <f t="shared" si="317"/>
        <v>0</v>
      </c>
      <c r="X713" s="157" t="str">
        <f t="shared" si="320"/>
        <v>A+J=</v>
      </c>
      <c r="Y713" s="81">
        <f t="shared" si="321"/>
        <v>45280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78">
        <f t="shared" si="318"/>
        <v>45252</v>
      </c>
      <c r="B714" s="79">
        <f t="shared" si="312"/>
        <v>807.74591682000005</v>
      </c>
      <c r="C714" s="79">
        <f t="shared" si="323"/>
        <v>807.20976924000001</v>
      </c>
      <c r="D714" s="77">
        <f t="shared" si="324"/>
        <v>6700.66</v>
      </c>
      <c r="E714" s="54">
        <f>IF(K714=1,VLOOKUP(A713,[1]Plan1!$JH$192:$JI$400,2),E713)</f>
        <v>6716.74</v>
      </c>
      <c r="F714" s="56">
        <f t="shared" si="325"/>
        <v>45220</v>
      </c>
      <c r="G714" s="80">
        <f t="shared" si="326"/>
        <v>2.3997636053760818E-3</v>
      </c>
      <c r="H714" s="81">
        <f>IF(DAY(A714)=H$11,VLOOKUP(A714,AF$120:AK$452,4),H713)</f>
        <v>45280</v>
      </c>
      <c r="I714" s="81">
        <f t="shared" si="327"/>
        <v>45280</v>
      </c>
      <c r="J714" s="55">
        <f t="shared" si="322"/>
        <v>30</v>
      </c>
      <c r="K714" s="55">
        <f t="shared" si="328"/>
        <v>2</v>
      </c>
      <c r="L714" s="79">
        <f t="shared" si="329"/>
        <v>1.0001598</v>
      </c>
      <c r="M714" s="82">
        <v>1</v>
      </c>
      <c r="N714" s="82">
        <f t="shared" si="330"/>
        <v>1</v>
      </c>
      <c r="O714" s="79">
        <f t="shared" si="331"/>
        <v>1.0001598</v>
      </c>
      <c r="P714" s="79">
        <f t="shared" si="332"/>
        <v>807.33876136000003</v>
      </c>
      <c r="Q714" s="83">
        <f t="shared" si="313"/>
        <v>0</v>
      </c>
      <c r="R714" s="85">
        <f t="shared" si="314"/>
        <v>0</v>
      </c>
      <c r="S714" s="79">
        <f t="shared" si="333"/>
        <v>0</v>
      </c>
      <c r="T714" s="85">
        <f t="shared" si="319"/>
        <v>9.5000000000000001E-2</v>
      </c>
      <c r="U714" s="82">
        <f t="shared" si="315"/>
        <v>1.0005043179999999</v>
      </c>
      <c r="V714" s="79">
        <f t="shared" si="316"/>
        <v>0.40715546000000002</v>
      </c>
      <c r="W714" s="79">
        <f t="shared" si="317"/>
        <v>0</v>
      </c>
      <c r="X714" s="157" t="str">
        <f t="shared" si="320"/>
        <v>A+J=</v>
      </c>
      <c r="Y714" s="81">
        <f t="shared" si="321"/>
        <v>45280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78">
        <f t="shared" si="318"/>
        <v>45253</v>
      </c>
      <c r="B715" s="79">
        <f t="shared" si="312"/>
        <v>808.01412418999996</v>
      </c>
      <c r="C715" s="79">
        <f t="shared" si="323"/>
        <v>807.20976924000001</v>
      </c>
      <c r="D715" s="77">
        <f t="shared" si="324"/>
        <v>6700.66</v>
      </c>
      <c r="E715" s="54">
        <f>IF(K715=1,VLOOKUP(A714,[1]Plan1!$JH$192:$JI$400,2),E714)</f>
        <v>6716.74</v>
      </c>
      <c r="F715" s="56">
        <f t="shared" si="325"/>
        <v>45220</v>
      </c>
      <c r="G715" s="80">
        <f t="shared" si="326"/>
        <v>2.3997636053760818E-3</v>
      </c>
      <c r="H715" s="81">
        <f>IF(DAY(A715)=H$11,VLOOKUP(A715,AF$120:AK$452,4),H714)</f>
        <v>45280</v>
      </c>
      <c r="I715" s="81">
        <f t="shared" si="327"/>
        <v>45280</v>
      </c>
      <c r="J715" s="55">
        <f t="shared" si="322"/>
        <v>30</v>
      </c>
      <c r="K715" s="55">
        <f t="shared" si="328"/>
        <v>3</v>
      </c>
      <c r="L715" s="79">
        <f t="shared" si="329"/>
        <v>1.00023971</v>
      </c>
      <c r="M715" s="82">
        <v>1</v>
      </c>
      <c r="N715" s="82">
        <f t="shared" si="330"/>
        <v>1</v>
      </c>
      <c r="O715" s="79">
        <f t="shared" si="331"/>
        <v>1.00023971</v>
      </c>
      <c r="P715" s="79">
        <f t="shared" si="332"/>
        <v>807.40326548999997</v>
      </c>
      <c r="Q715" s="83">
        <f t="shared" si="313"/>
        <v>0</v>
      </c>
      <c r="R715" s="85">
        <f t="shared" si="314"/>
        <v>0</v>
      </c>
      <c r="S715" s="79">
        <f t="shared" si="333"/>
        <v>0</v>
      </c>
      <c r="T715" s="85">
        <f t="shared" si="319"/>
        <v>9.5000000000000001E-2</v>
      </c>
      <c r="U715" s="82">
        <f t="shared" si="315"/>
        <v>1.000756572</v>
      </c>
      <c r="V715" s="79">
        <f t="shared" si="316"/>
        <v>0.61085869999999998</v>
      </c>
      <c r="W715" s="79">
        <f t="shared" si="317"/>
        <v>0</v>
      </c>
      <c r="X715" s="157" t="str">
        <f t="shared" si="320"/>
        <v>A+J=</v>
      </c>
      <c r="Y715" s="81">
        <f t="shared" si="321"/>
        <v>45280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78">
        <f t="shared" si="318"/>
        <v>45254</v>
      </c>
      <c r="B716" s="79">
        <f t="shared" ref="B716:B779" si="334">(P716+V716)</f>
        <v>808.2824238500001</v>
      </c>
      <c r="C716" s="79">
        <f t="shared" si="323"/>
        <v>807.20976924000001</v>
      </c>
      <c r="D716" s="77">
        <f t="shared" si="324"/>
        <v>6700.66</v>
      </c>
      <c r="E716" s="54">
        <f>IF(K716=1,VLOOKUP(A715,[1]Plan1!$JH$192:$JI$400,2),E715)</f>
        <v>6716.74</v>
      </c>
      <c r="F716" s="56">
        <f t="shared" si="325"/>
        <v>45220</v>
      </c>
      <c r="G716" s="80">
        <f t="shared" si="326"/>
        <v>2.3997636053760818E-3</v>
      </c>
      <c r="H716" s="81">
        <f>IF(DAY(A716)=H$11,VLOOKUP(A716,AF$120:AK$452,4),H715)</f>
        <v>45280</v>
      </c>
      <c r="I716" s="81">
        <f t="shared" si="327"/>
        <v>45280</v>
      </c>
      <c r="J716" s="55">
        <f t="shared" si="322"/>
        <v>30</v>
      </c>
      <c r="K716" s="55">
        <f t="shared" si="328"/>
        <v>4</v>
      </c>
      <c r="L716" s="79">
        <f t="shared" si="329"/>
        <v>1.0003196299999999</v>
      </c>
      <c r="M716" s="82">
        <v>1</v>
      </c>
      <c r="N716" s="82">
        <f t="shared" si="330"/>
        <v>1</v>
      </c>
      <c r="O716" s="79">
        <f t="shared" si="331"/>
        <v>1.0003196299999999</v>
      </c>
      <c r="P716" s="79">
        <f t="shared" si="332"/>
        <v>807.46777769000005</v>
      </c>
      <c r="Q716" s="83">
        <f t="shared" ref="Q716:Q779" si="335">IF(VLOOKUP(A716,AB$12:AI$116,8)=VLOOKUP(A715,AB$12:AI$116,8),0,VLOOKUP(A716,AB$12:AI$116,8))</f>
        <v>0</v>
      </c>
      <c r="R716" s="85">
        <f t="shared" ref="R716:R779" si="336">IF(Q716&gt;0,VLOOKUP($A716,$AB$12:$AG$116,6),0)</f>
        <v>0</v>
      </c>
      <c r="S716" s="79">
        <f t="shared" si="333"/>
        <v>0</v>
      </c>
      <c r="T716" s="85">
        <f t="shared" si="319"/>
        <v>9.5000000000000001E-2</v>
      </c>
      <c r="U716" s="82">
        <f t="shared" ref="U716:U779" si="337">ROUND((1+T716)^(30/360)^(K716/J716),9)</f>
        <v>1.00100889</v>
      </c>
      <c r="V716" s="79">
        <f t="shared" ref="V716:V779" si="338">TRUNC((P716*(U716-1)),8)</f>
        <v>0.81464616000000001</v>
      </c>
      <c r="W716" s="79">
        <f t="shared" ref="W716:W779" si="339">IF(Q716&gt;0,S716+V716,0)</f>
        <v>0</v>
      </c>
      <c r="X716" s="157" t="str">
        <f t="shared" si="320"/>
        <v>A+J=</v>
      </c>
      <c r="Y716" s="81">
        <f t="shared" si="321"/>
        <v>45280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78">
        <f t="shared" ref="A717:A780" si="340">(A716+1)</f>
        <v>45255</v>
      </c>
      <c r="B717" s="79">
        <f t="shared" si="334"/>
        <v>808.55081583999993</v>
      </c>
      <c r="C717" s="79">
        <f t="shared" si="323"/>
        <v>807.20976924000001</v>
      </c>
      <c r="D717" s="77">
        <f t="shared" si="324"/>
        <v>6700.66</v>
      </c>
      <c r="E717" s="54">
        <f>IF(K717=1,VLOOKUP(A716,[1]Plan1!$JH$192:$JI$400,2),E716)</f>
        <v>6716.74</v>
      </c>
      <c r="F717" s="56">
        <f t="shared" si="325"/>
        <v>45220</v>
      </c>
      <c r="G717" s="80">
        <f t="shared" si="326"/>
        <v>2.3997636053760818E-3</v>
      </c>
      <c r="H717" s="81">
        <f>IF(DAY(A717)=H$11,VLOOKUP(A717,AF$120:AK$452,4),H716)</f>
        <v>45280</v>
      </c>
      <c r="I717" s="81">
        <f t="shared" si="327"/>
        <v>45280</v>
      </c>
      <c r="J717" s="55">
        <f t="shared" si="322"/>
        <v>30</v>
      </c>
      <c r="K717" s="55">
        <f t="shared" si="328"/>
        <v>5</v>
      </c>
      <c r="L717" s="79">
        <f t="shared" si="329"/>
        <v>1.00039956</v>
      </c>
      <c r="M717" s="82">
        <v>1</v>
      </c>
      <c r="N717" s="82">
        <f t="shared" si="330"/>
        <v>1</v>
      </c>
      <c r="O717" s="79">
        <f t="shared" si="331"/>
        <v>1.00039956</v>
      </c>
      <c r="P717" s="79">
        <f t="shared" si="332"/>
        <v>807.53229796999995</v>
      </c>
      <c r="Q717" s="83">
        <f t="shared" si="335"/>
        <v>0</v>
      </c>
      <c r="R717" s="85">
        <f t="shared" si="336"/>
        <v>0</v>
      </c>
      <c r="S717" s="79">
        <f t="shared" si="333"/>
        <v>0</v>
      </c>
      <c r="T717" s="85">
        <f t="shared" ref="T717:T780" si="341">(T716)</f>
        <v>9.5000000000000001E-2</v>
      </c>
      <c r="U717" s="82">
        <f t="shared" si="337"/>
        <v>1.001261272</v>
      </c>
      <c r="V717" s="79">
        <f t="shared" si="338"/>
        <v>1.0185178699999999</v>
      </c>
      <c r="W717" s="79">
        <f t="shared" si="339"/>
        <v>0</v>
      </c>
      <c r="X717" s="157" t="str">
        <f t="shared" ref="X717:X780" si="342">IF($Q716&gt;0,VLOOKUP($A716,$AB$12:$AK$116,9),X716)</f>
        <v>A+J=</v>
      </c>
      <c r="Y717" s="81">
        <f t="shared" ref="Y717:Y780" si="343">IF($Q716&gt;0,VLOOKUP($A716,$AB$12:$AK$116,10),Y716)</f>
        <v>45280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78">
        <f t="shared" si="340"/>
        <v>45256</v>
      </c>
      <c r="B718" s="79">
        <f t="shared" si="334"/>
        <v>808.8192912799999</v>
      </c>
      <c r="C718" s="79">
        <f t="shared" si="323"/>
        <v>807.20976924000001</v>
      </c>
      <c r="D718" s="77">
        <f t="shared" si="324"/>
        <v>6700.66</v>
      </c>
      <c r="E718" s="54">
        <f>IF(K718=1,VLOOKUP(A717,[1]Plan1!$JH$192:$JI$400,2),E717)</f>
        <v>6716.74</v>
      </c>
      <c r="F718" s="56">
        <f t="shared" si="325"/>
        <v>45220</v>
      </c>
      <c r="G718" s="80">
        <f t="shared" si="326"/>
        <v>2.3997636053760818E-3</v>
      </c>
      <c r="H718" s="81">
        <f>IF(DAY(A718)=H$11,VLOOKUP(A718,AF$120:AK$452,4),H717)</f>
        <v>45280</v>
      </c>
      <c r="I718" s="81">
        <f t="shared" si="327"/>
        <v>45280</v>
      </c>
      <c r="J718" s="55">
        <f t="shared" si="322"/>
        <v>30</v>
      </c>
      <c r="K718" s="55">
        <f t="shared" si="328"/>
        <v>6</v>
      </c>
      <c r="L718" s="79">
        <f t="shared" si="329"/>
        <v>1.00047949</v>
      </c>
      <c r="M718" s="82">
        <v>1</v>
      </c>
      <c r="N718" s="82">
        <f t="shared" si="330"/>
        <v>1</v>
      </c>
      <c r="O718" s="79">
        <f t="shared" si="331"/>
        <v>1.00047949</v>
      </c>
      <c r="P718" s="79">
        <f t="shared" si="332"/>
        <v>807.59681824999996</v>
      </c>
      <c r="Q718" s="83">
        <f t="shared" si="335"/>
        <v>0</v>
      </c>
      <c r="R718" s="85">
        <f t="shared" si="336"/>
        <v>0</v>
      </c>
      <c r="S718" s="79">
        <f t="shared" si="333"/>
        <v>0</v>
      </c>
      <c r="T718" s="85">
        <f t="shared" si="341"/>
        <v>9.5000000000000001E-2</v>
      </c>
      <c r="U718" s="82">
        <f t="shared" si="337"/>
        <v>1.0015137169999999</v>
      </c>
      <c r="V718" s="79">
        <f t="shared" si="338"/>
        <v>1.22247303</v>
      </c>
      <c r="W718" s="79">
        <f t="shared" si="339"/>
        <v>0</v>
      </c>
      <c r="X718" s="157" t="str">
        <f t="shared" si="342"/>
        <v>A+J=</v>
      </c>
      <c r="Y718" s="81">
        <f t="shared" si="343"/>
        <v>45280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78">
        <f t="shared" si="340"/>
        <v>45257</v>
      </c>
      <c r="B719" s="79">
        <f t="shared" si="334"/>
        <v>809.08785906000003</v>
      </c>
      <c r="C719" s="79">
        <f t="shared" si="323"/>
        <v>807.20976924000001</v>
      </c>
      <c r="D719" s="77">
        <f t="shared" si="324"/>
        <v>6700.66</v>
      </c>
      <c r="E719" s="54">
        <f>IF(K719=1,VLOOKUP(A718,[1]Plan1!$JH$192:$JI$400,2),E718)</f>
        <v>6716.74</v>
      </c>
      <c r="F719" s="56">
        <f t="shared" si="325"/>
        <v>45220</v>
      </c>
      <c r="G719" s="80">
        <f t="shared" si="326"/>
        <v>2.3997636053760818E-3</v>
      </c>
      <c r="H719" s="81">
        <f>IF(DAY(A719)=H$11,VLOOKUP(A719,AF$120:AK$452,4),H718)</f>
        <v>45280</v>
      </c>
      <c r="I719" s="81">
        <f t="shared" si="327"/>
        <v>45280</v>
      </c>
      <c r="J719" s="55">
        <f t="shared" si="322"/>
        <v>30</v>
      </c>
      <c r="K719" s="55">
        <f t="shared" si="328"/>
        <v>7</v>
      </c>
      <c r="L719" s="79">
        <f t="shared" si="329"/>
        <v>1.00055943</v>
      </c>
      <c r="M719" s="82">
        <v>1</v>
      </c>
      <c r="N719" s="82">
        <f t="shared" si="330"/>
        <v>1</v>
      </c>
      <c r="O719" s="79">
        <f t="shared" si="331"/>
        <v>1.00055943</v>
      </c>
      <c r="P719" s="79">
        <f t="shared" si="332"/>
        <v>807.6613466</v>
      </c>
      <c r="Q719" s="83">
        <f t="shared" si="335"/>
        <v>0</v>
      </c>
      <c r="R719" s="85">
        <f t="shared" si="336"/>
        <v>0</v>
      </c>
      <c r="S719" s="79">
        <f t="shared" si="333"/>
        <v>0</v>
      </c>
      <c r="T719" s="85">
        <f t="shared" si="341"/>
        <v>9.5000000000000001E-2</v>
      </c>
      <c r="U719" s="82">
        <f t="shared" si="337"/>
        <v>1.001766226</v>
      </c>
      <c r="V719" s="79">
        <f t="shared" si="338"/>
        <v>1.4265124600000001</v>
      </c>
      <c r="W719" s="79">
        <f t="shared" si="339"/>
        <v>0</v>
      </c>
      <c r="X719" s="157" t="str">
        <f t="shared" si="342"/>
        <v>A+J=</v>
      </c>
      <c r="Y719" s="81">
        <f t="shared" si="343"/>
        <v>45280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78">
        <f t="shared" si="340"/>
        <v>45258</v>
      </c>
      <c r="B720" s="79">
        <f t="shared" si="334"/>
        <v>809.35651113000006</v>
      </c>
      <c r="C720" s="79">
        <f t="shared" si="323"/>
        <v>807.20976924000001</v>
      </c>
      <c r="D720" s="77">
        <f t="shared" si="324"/>
        <v>6700.66</v>
      </c>
      <c r="E720" s="54">
        <f>IF(K720=1,VLOOKUP(A719,[1]Plan1!$JH$192:$JI$400,2),E719)</f>
        <v>6716.74</v>
      </c>
      <c r="F720" s="56">
        <f t="shared" si="325"/>
        <v>45220</v>
      </c>
      <c r="G720" s="80">
        <f t="shared" si="326"/>
        <v>2.3997636053760818E-3</v>
      </c>
      <c r="H720" s="81">
        <f>IF(DAY(A720)=H$11,VLOOKUP(A720,AF$120:AK$452,4),H719)</f>
        <v>45280</v>
      </c>
      <c r="I720" s="81">
        <f t="shared" si="327"/>
        <v>45280</v>
      </c>
      <c r="J720" s="55">
        <f t="shared" si="322"/>
        <v>30</v>
      </c>
      <c r="K720" s="55">
        <f t="shared" si="328"/>
        <v>8</v>
      </c>
      <c r="L720" s="79">
        <f t="shared" si="329"/>
        <v>1.00063937</v>
      </c>
      <c r="M720" s="82">
        <v>1</v>
      </c>
      <c r="N720" s="82">
        <f t="shared" si="330"/>
        <v>1</v>
      </c>
      <c r="O720" s="79">
        <f t="shared" si="331"/>
        <v>1.00063937</v>
      </c>
      <c r="P720" s="79">
        <f t="shared" si="332"/>
        <v>807.72587495000005</v>
      </c>
      <c r="Q720" s="83">
        <f t="shared" si="335"/>
        <v>0</v>
      </c>
      <c r="R720" s="85">
        <f t="shared" si="336"/>
        <v>0</v>
      </c>
      <c r="S720" s="79">
        <f t="shared" si="333"/>
        <v>0</v>
      </c>
      <c r="T720" s="85">
        <f t="shared" si="341"/>
        <v>9.5000000000000001E-2</v>
      </c>
      <c r="U720" s="82">
        <f t="shared" si="337"/>
        <v>1.002018799</v>
      </c>
      <c r="V720" s="79">
        <f t="shared" si="338"/>
        <v>1.63063618</v>
      </c>
      <c r="W720" s="79">
        <f t="shared" si="339"/>
        <v>0</v>
      </c>
      <c r="X720" s="157" t="str">
        <f t="shared" si="342"/>
        <v>A+J=</v>
      </c>
      <c r="Y720" s="81">
        <f t="shared" si="343"/>
        <v>45280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78">
        <f t="shared" si="340"/>
        <v>45259</v>
      </c>
      <c r="B721" s="79">
        <f t="shared" si="334"/>
        <v>809.62525477999998</v>
      </c>
      <c r="C721" s="79">
        <f t="shared" si="323"/>
        <v>807.20976924000001</v>
      </c>
      <c r="D721" s="77">
        <f t="shared" si="324"/>
        <v>6700.66</v>
      </c>
      <c r="E721" s="54">
        <f>IF(K721=1,VLOOKUP(A720,[1]Plan1!$JH$192:$JI$400,2),E720)</f>
        <v>6716.74</v>
      </c>
      <c r="F721" s="56">
        <f t="shared" si="325"/>
        <v>45220</v>
      </c>
      <c r="G721" s="80">
        <f t="shared" si="326"/>
        <v>2.3997636053760818E-3</v>
      </c>
      <c r="H721" s="81">
        <f>IF(DAY(A721)=H$11,VLOOKUP(A721,AF$120:AK$452,4),H720)</f>
        <v>45280</v>
      </c>
      <c r="I721" s="81">
        <f t="shared" si="327"/>
        <v>45280</v>
      </c>
      <c r="J721" s="55">
        <f t="shared" si="322"/>
        <v>30</v>
      </c>
      <c r="K721" s="55">
        <f t="shared" si="328"/>
        <v>9</v>
      </c>
      <c r="L721" s="79">
        <f t="shared" si="329"/>
        <v>1.00071932</v>
      </c>
      <c r="M721" s="82">
        <v>1</v>
      </c>
      <c r="N721" s="82">
        <f t="shared" si="330"/>
        <v>1</v>
      </c>
      <c r="O721" s="79">
        <f t="shared" si="331"/>
        <v>1.00071932</v>
      </c>
      <c r="P721" s="79">
        <f t="shared" si="332"/>
        <v>807.79041137000002</v>
      </c>
      <c r="Q721" s="83">
        <f t="shared" si="335"/>
        <v>0</v>
      </c>
      <c r="R721" s="85">
        <f t="shared" si="336"/>
        <v>0</v>
      </c>
      <c r="S721" s="79">
        <f t="shared" si="333"/>
        <v>0</v>
      </c>
      <c r="T721" s="85">
        <f t="shared" si="341"/>
        <v>9.5000000000000001E-2</v>
      </c>
      <c r="U721" s="82">
        <f t="shared" si="337"/>
        <v>1.0022714349999999</v>
      </c>
      <c r="V721" s="79">
        <f t="shared" si="338"/>
        <v>1.83484341</v>
      </c>
      <c r="W721" s="79">
        <f t="shared" si="339"/>
        <v>0</v>
      </c>
      <c r="X721" s="157" t="str">
        <f t="shared" si="342"/>
        <v>A+J=</v>
      </c>
      <c r="Y721" s="81">
        <f t="shared" si="343"/>
        <v>45280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78">
        <f t="shared" si="340"/>
        <v>45260</v>
      </c>
      <c r="B722" s="79">
        <f t="shared" si="334"/>
        <v>809.89409081999997</v>
      </c>
      <c r="C722" s="79">
        <f t="shared" si="323"/>
        <v>807.20976924000001</v>
      </c>
      <c r="D722" s="77">
        <f t="shared" si="324"/>
        <v>6700.66</v>
      </c>
      <c r="E722" s="54">
        <f>IF(K722=1,VLOOKUP(A721,[1]Plan1!$JH$192:$JI$400,2),E721)</f>
        <v>6716.74</v>
      </c>
      <c r="F722" s="56">
        <f t="shared" si="325"/>
        <v>45220</v>
      </c>
      <c r="G722" s="80">
        <f t="shared" si="326"/>
        <v>2.3997636053760818E-3</v>
      </c>
      <c r="H722" s="81">
        <f>IF(DAY(A722)=H$11,VLOOKUP(A722,AF$120:AK$452,4),H721)</f>
        <v>45280</v>
      </c>
      <c r="I722" s="81">
        <f t="shared" si="327"/>
        <v>45280</v>
      </c>
      <c r="J722" s="55">
        <f t="shared" si="322"/>
        <v>30</v>
      </c>
      <c r="K722" s="55">
        <f t="shared" si="328"/>
        <v>10</v>
      </c>
      <c r="L722" s="79">
        <f t="shared" si="329"/>
        <v>1.0007992800000001</v>
      </c>
      <c r="M722" s="82">
        <v>1</v>
      </c>
      <c r="N722" s="82">
        <f t="shared" si="330"/>
        <v>1</v>
      </c>
      <c r="O722" s="79">
        <f t="shared" si="331"/>
        <v>1.0007992800000001</v>
      </c>
      <c r="P722" s="79">
        <f t="shared" si="332"/>
        <v>807.85495586000002</v>
      </c>
      <c r="Q722" s="83">
        <f t="shared" si="335"/>
        <v>0</v>
      </c>
      <c r="R722" s="85">
        <f t="shared" si="336"/>
        <v>0</v>
      </c>
      <c r="S722" s="79">
        <f t="shared" si="333"/>
        <v>0</v>
      </c>
      <c r="T722" s="85">
        <f t="shared" si="341"/>
        <v>9.5000000000000001E-2</v>
      </c>
      <c r="U722" s="82">
        <f t="shared" si="337"/>
        <v>1.002524135</v>
      </c>
      <c r="V722" s="79">
        <f t="shared" si="338"/>
        <v>2.0391349600000002</v>
      </c>
      <c r="W722" s="79">
        <f t="shared" si="339"/>
        <v>0</v>
      </c>
      <c r="X722" s="157" t="str">
        <f t="shared" si="342"/>
        <v>A+J=</v>
      </c>
      <c r="Y722" s="81">
        <f t="shared" si="343"/>
        <v>45280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78">
        <f t="shared" si="340"/>
        <v>45261</v>
      </c>
      <c r="B723" s="79">
        <f t="shared" si="334"/>
        <v>810.16301039000007</v>
      </c>
      <c r="C723" s="79">
        <f t="shared" si="323"/>
        <v>807.20976924000001</v>
      </c>
      <c r="D723" s="77">
        <f t="shared" si="324"/>
        <v>6700.66</v>
      </c>
      <c r="E723" s="54">
        <f>IF(K723=1,VLOOKUP(A722,[1]Plan1!$JH$192:$JI$400,2),E722)</f>
        <v>6716.74</v>
      </c>
      <c r="F723" s="56">
        <f t="shared" si="325"/>
        <v>45220</v>
      </c>
      <c r="G723" s="80">
        <f t="shared" si="326"/>
        <v>2.3997636053760818E-3</v>
      </c>
      <c r="H723" s="81">
        <f>IF(DAY(A723)=H$11,VLOOKUP(A723,AF$120:AK$452,4),H722)</f>
        <v>45280</v>
      </c>
      <c r="I723" s="81">
        <f t="shared" si="327"/>
        <v>45280</v>
      </c>
      <c r="J723" s="55">
        <f t="shared" si="322"/>
        <v>30</v>
      </c>
      <c r="K723" s="55">
        <f t="shared" si="328"/>
        <v>11</v>
      </c>
      <c r="L723" s="79">
        <f t="shared" si="329"/>
        <v>1.0008792399999999</v>
      </c>
      <c r="M723" s="82">
        <v>1</v>
      </c>
      <c r="N723" s="82">
        <f t="shared" si="330"/>
        <v>1</v>
      </c>
      <c r="O723" s="79">
        <f t="shared" si="331"/>
        <v>1.0008792399999999</v>
      </c>
      <c r="P723" s="79">
        <f t="shared" si="332"/>
        <v>807.91950035000002</v>
      </c>
      <c r="Q723" s="83">
        <f t="shared" si="335"/>
        <v>0</v>
      </c>
      <c r="R723" s="85">
        <f t="shared" si="336"/>
        <v>0</v>
      </c>
      <c r="S723" s="79">
        <f t="shared" si="333"/>
        <v>0</v>
      </c>
      <c r="T723" s="85">
        <f t="shared" si="341"/>
        <v>9.5000000000000001E-2</v>
      </c>
      <c r="U723" s="82">
        <f t="shared" si="337"/>
        <v>1.002776898</v>
      </c>
      <c r="V723" s="79">
        <f t="shared" si="338"/>
        <v>2.2435100399999999</v>
      </c>
      <c r="W723" s="79">
        <f t="shared" si="339"/>
        <v>0</v>
      </c>
      <c r="X723" s="157" t="str">
        <f t="shared" si="342"/>
        <v>A+J=</v>
      </c>
      <c r="Y723" s="81">
        <f t="shared" si="343"/>
        <v>45280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78">
        <f t="shared" si="340"/>
        <v>45262</v>
      </c>
      <c r="B724" s="79">
        <f t="shared" si="334"/>
        <v>810.4320232099999</v>
      </c>
      <c r="C724" s="79">
        <f t="shared" si="323"/>
        <v>807.20976924000001</v>
      </c>
      <c r="D724" s="77">
        <f t="shared" si="324"/>
        <v>6700.66</v>
      </c>
      <c r="E724" s="54">
        <f>IF(K724=1,VLOOKUP(A723,[1]Plan1!$JH$192:$JI$400,2),E723)</f>
        <v>6716.74</v>
      </c>
      <c r="F724" s="56">
        <f t="shared" si="325"/>
        <v>45220</v>
      </c>
      <c r="G724" s="80">
        <f t="shared" si="326"/>
        <v>2.3997636053760818E-3</v>
      </c>
      <c r="H724" s="81">
        <f>IF(DAY(A724)=H$11,VLOOKUP(A724,AF$120:AK$452,4),H723)</f>
        <v>45280</v>
      </c>
      <c r="I724" s="81">
        <f t="shared" si="327"/>
        <v>45280</v>
      </c>
      <c r="J724" s="55">
        <f t="shared" si="322"/>
        <v>30</v>
      </c>
      <c r="K724" s="55">
        <f t="shared" si="328"/>
        <v>12</v>
      </c>
      <c r="L724" s="79">
        <f t="shared" si="329"/>
        <v>1.00095921</v>
      </c>
      <c r="M724" s="82">
        <v>1</v>
      </c>
      <c r="N724" s="82">
        <f t="shared" si="330"/>
        <v>1</v>
      </c>
      <c r="O724" s="79">
        <f t="shared" si="331"/>
        <v>1.00095921</v>
      </c>
      <c r="P724" s="79">
        <f t="shared" si="332"/>
        <v>807.98405291999995</v>
      </c>
      <c r="Q724" s="83">
        <f t="shared" si="335"/>
        <v>0</v>
      </c>
      <c r="R724" s="85">
        <f t="shared" si="336"/>
        <v>0</v>
      </c>
      <c r="S724" s="79">
        <f t="shared" si="333"/>
        <v>0</v>
      </c>
      <c r="T724" s="85">
        <f t="shared" si="341"/>
        <v>9.5000000000000001E-2</v>
      </c>
      <c r="U724" s="82">
        <f t="shared" si="337"/>
        <v>1.0030297260000001</v>
      </c>
      <c r="V724" s="79">
        <f t="shared" si="338"/>
        <v>2.4479702900000002</v>
      </c>
      <c r="W724" s="79">
        <f t="shared" si="339"/>
        <v>0</v>
      </c>
      <c r="X724" s="157" t="str">
        <f t="shared" si="342"/>
        <v>A+J=</v>
      </c>
      <c r="Y724" s="81">
        <f t="shared" si="343"/>
        <v>45280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78">
        <f t="shared" si="340"/>
        <v>45263</v>
      </c>
      <c r="B725" s="79">
        <f t="shared" si="334"/>
        <v>810.70112767000001</v>
      </c>
      <c r="C725" s="79">
        <f t="shared" si="323"/>
        <v>807.20976924000001</v>
      </c>
      <c r="D725" s="77">
        <f t="shared" si="324"/>
        <v>6700.66</v>
      </c>
      <c r="E725" s="54">
        <f>IF(K725=1,VLOOKUP(A724,[1]Plan1!$JH$192:$JI$400,2),E724)</f>
        <v>6716.74</v>
      </c>
      <c r="F725" s="56">
        <f t="shared" si="325"/>
        <v>45220</v>
      </c>
      <c r="G725" s="80">
        <f t="shared" si="326"/>
        <v>2.3997636053760818E-3</v>
      </c>
      <c r="H725" s="81">
        <f>IF(DAY(A725)=H$11,VLOOKUP(A725,AF$120:AK$452,4),H724)</f>
        <v>45280</v>
      </c>
      <c r="I725" s="81">
        <f t="shared" si="327"/>
        <v>45280</v>
      </c>
      <c r="J725" s="55">
        <f t="shared" si="322"/>
        <v>30</v>
      </c>
      <c r="K725" s="55">
        <f t="shared" si="328"/>
        <v>13</v>
      </c>
      <c r="L725" s="79">
        <f t="shared" si="329"/>
        <v>1.00103919</v>
      </c>
      <c r="M725" s="82">
        <v>1</v>
      </c>
      <c r="N725" s="82">
        <f t="shared" si="330"/>
        <v>1</v>
      </c>
      <c r="O725" s="79">
        <f t="shared" si="331"/>
        <v>1.00103919</v>
      </c>
      <c r="P725" s="79">
        <f t="shared" si="332"/>
        <v>808.04861356000004</v>
      </c>
      <c r="Q725" s="83">
        <f t="shared" si="335"/>
        <v>0</v>
      </c>
      <c r="R725" s="85">
        <f t="shared" si="336"/>
        <v>0</v>
      </c>
      <c r="S725" s="79">
        <f t="shared" si="333"/>
        <v>0</v>
      </c>
      <c r="T725" s="85">
        <f t="shared" si="341"/>
        <v>9.5000000000000001E-2</v>
      </c>
      <c r="U725" s="82">
        <f t="shared" si="337"/>
        <v>1.003282617</v>
      </c>
      <c r="V725" s="79">
        <f t="shared" si="338"/>
        <v>2.6525141099999998</v>
      </c>
      <c r="W725" s="79">
        <f t="shared" si="339"/>
        <v>0</v>
      </c>
      <c r="X725" s="157" t="str">
        <f t="shared" si="342"/>
        <v>A+J=</v>
      </c>
      <c r="Y725" s="81">
        <f t="shared" si="343"/>
        <v>45280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78">
        <f t="shared" si="340"/>
        <v>45264</v>
      </c>
      <c r="B726" s="79">
        <f t="shared" si="334"/>
        <v>810.97031649999997</v>
      </c>
      <c r="C726" s="79">
        <f t="shared" si="323"/>
        <v>807.20976924000001</v>
      </c>
      <c r="D726" s="77">
        <f t="shared" si="324"/>
        <v>6700.66</v>
      </c>
      <c r="E726" s="54">
        <f>IF(K726=1,VLOOKUP(A725,[1]Plan1!$JH$192:$JI$400,2),E725)</f>
        <v>6716.74</v>
      </c>
      <c r="F726" s="56">
        <f t="shared" si="325"/>
        <v>45220</v>
      </c>
      <c r="G726" s="80">
        <f t="shared" si="326"/>
        <v>2.3997636053760818E-3</v>
      </c>
      <c r="H726" s="81">
        <f>IF(DAY(A726)=H$11,VLOOKUP(A726,AF$120:AK$452,4),H725)</f>
        <v>45280</v>
      </c>
      <c r="I726" s="81">
        <f t="shared" si="327"/>
        <v>45280</v>
      </c>
      <c r="J726" s="55">
        <f t="shared" si="322"/>
        <v>30</v>
      </c>
      <c r="K726" s="55">
        <f t="shared" si="328"/>
        <v>14</v>
      </c>
      <c r="L726" s="79">
        <f t="shared" si="329"/>
        <v>1.0011191699999999</v>
      </c>
      <c r="M726" s="82">
        <v>1</v>
      </c>
      <c r="N726" s="82">
        <f t="shared" si="330"/>
        <v>1</v>
      </c>
      <c r="O726" s="79">
        <f t="shared" si="331"/>
        <v>1.0011191699999999</v>
      </c>
      <c r="P726" s="79">
        <f t="shared" si="332"/>
        <v>808.11317419</v>
      </c>
      <c r="Q726" s="83">
        <f t="shared" si="335"/>
        <v>0</v>
      </c>
      <c r="R726" s="85">
        <f t="shared" si="336"/>
        <v>0</v>
      </c>
      <c r="S726" s="79">
        <f t="shared" si="333"/>
        <v>0</v>
      </c>
      <c r="T726" s="85">
        <f t="shared" si="341"/>
        <v>9.5000000000000001E-2</v>
      </c>
      <c r="U726" s="82">
        <f t="shared" si="337"/>
        <v>1.0035355720000001</v>
      </c>
      <c r="V726" s="79">
        <f t="shared" si="338"/>
        <v>2.85714231</v>
      </c>
      <c r="W726" s="79">
        <f t="shared" si="339"/>
        <v>0</v>
      </c>
      <c r="X726" s="157" t="str">
        <f t="shared" si="342"/>
        <v>A+J=</v>
      </c>
      <c r="Y726" s="81">
        <f t="shared" si="343"/>
        <v>45280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78">
        <f t="shared" si="340"/>
        <v>45265</v>
      </c>
      <c r="B727" s="79">
        <f t="shared" si="334"/>
        <v>811.23959701000001</v>
      </c>
      <c r="C727" s="79">
        <f t="shared" si="323"/>
        <v>807.20976924000001</v>
      </c>
      <c r="D727" s="77">
        <f t="shared" si="324"/>
        <v>6700.66</v>
      </c>
      <c r="E727" s="54">
        <f>IF(K727=1,VLOOKUP(A726,[1]Plan1!$JH$192:$JI$400,2),E726)</f>
        <v>6716.74</v>
      </c>
      <c r="F727" s="56">
        <f t="shared" si="325"/>
        <v>45220</v>
      </c>
      <c r="G727" s="80">
        <f t="shared" si="326"/>
        <v>2.3997636053760818E-3</v>
      </c>
      <c r="H727" s="81">
        <f>IF(DAY(A727)=H$11,VLOOKUP(A727,AF$120:AK$452,4),H726)</f>
        <v>45280</v>
      </c>
      <c r="I727" s="81">
        <f t="shared" si="327"/>
        <v>45280</v>
      </c>
      <c r="J727" s="55">
        <f t="shared" si="322"/>
        <v>30</v>
      </c>
      <c r="K727" s="55">
        <f t="shared" si="328"/>
        <v>15</v>
      </c>
      <c r="L727" s="79">
        <f t="shared" si="329"/>
        <v>1.0011991600000001</v>
      </c>
      <c r="M727" s="82">
        <v>1</v>
      </c>
      <c r="N727" s="82">
        <f t="shared" si="330"/>
        <v>1</v>
      </c>
      <c r="O727" s="79">
        <f t="shared" si="331"/>
        <v>1.0011991600000001</v>
      </c>
      <c r="P727" s="79">
        <f t="shared" si="332"/>
        <v>808.1777429</v>
      </c>
      <c r="Q727" s="83">
        <f t="shared" si="335"/>
        <v>0</v>
      </c>
      <c r="R727" s="85">
        <f t="shared" si="336"/>
        <v>0</v>
      </c>
      <c r="S727" s="79">
        <f t="shared" si="333"/>
        <v>0</v>
      </c>
      <c r="T727" s="85">
        <f t="shared" si="341"/>
        <v>9.5000000000000001E-2</v>
      </c>
      <c r="U727" s="82">
        <f t="shared" si="337"/>
        <v>1.0037885900000001</v>
      </c>
      <c r="V727" s="79">
        <f t="shared" si="338"/>
        <v>3.0618541100000001</v>
      </c>
      <c r="W727" s="79">
        <f t="shared" si="339"/>
        <v>0</v>
      </c>
      <c r="X727" s="157" t="str">
        <f t="shared" si="342"/>
        <v>A+J=</v>
      </c>
      <c r="Y727" s="81">
        <f t="shared" si="343"/>
        <v>45280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78">
        <f t="shared" si="340"/>
        <v>45266</v>
      </c>
      <c r="B728" s="79">
        <f t="shared" si="334"/>
        <v>811.50896273000001</v>
      </c>
      <c r="C728" s="79">
        <f t="shared" si="323"/>
        <v>807.20976924000001</v>
      </c>
      <c r="D728" s="77">
        <f t="shared" si="324"/>
        <v>6700.66</v>
      </c>
      <c r="E728" s="54">
        <f>IF(K728=1,VLOOKUP(A727,[1]Plan1!$JH$192:$JI$400,2),E727)</f>
        <v>6716.74</v>
      </c>
      <c r="F728" s="56">
        <f t="shared" si="325"/>
        <v>45220</v>
      </c>
      <c r="G728" s="80">
        <f t="shared" si="326"/>
        <v>2.3997636053760818E-3</v>
      </c>
      <c r="H728" s="81">
        <f>IF(DAY(A728)=H$11,VLOOKUP(A728,AF$120:AK$452,4),H727)</f>
        <v>45280</v>
      </c>
      <c r="I728" s="81">
        <f t="shared" si="327"/>
        <v>45280</v>
      </c>
      <c r="J728" s="55">
        <f t="shared" si="322"/>
        <v>30</v>
      </c>
      <c r="K728" s="55">
        <f t="shared" si="328"/>
        <v>16</v>
      </c>
      <c r="L728" s="79">
        <f t="shared" si="329"/>
        <v>1.00127915</v>
      </c>
      <c r="M728" s="82">
        <v>1</v>
      </c>
      <c r="N728" s="82">
        <f t="shared" si="330"/>
        <v>1</v>
      </c>
      <c r="O728" s="79">
        <f t="shared" si="331"/>
        <v>1.00127915</v>
      </c>
      <c r="P728" s="79">
        <f t="shared" si="332"/>
        <v>808.24231161</v>
      </c>
      <c r="Q728" s="83">
        <f t="shared" si="335"/>
        <v>0</v>
      </c>
      <c r="R728" s="85">
        <f t="shared" si="336"/>
        <v>0</v>
      </c>
      <c r="S728" s="79">
        <f t="shared" si="333"/>
        <v>0</v>
      </c>
      <c r="T728" s="85">
        <f t="shared" si="341"/>
        <v>9.5000000000000001E-2</v>
      </c>
      <c r="U728" s="82">
        <f t="shared" si="337"/>
        <v>1.0040416729999999</v>
      </c>
      <c r="V728" s="79">
        <f t="shared" si="338"/>
        <v>3.2666511200000001</v>
      </c>
      <c r="W728" s="79">
        <f t="shared" si="339"/>
        <v>0</v>
      </c>
      <c r="X728" s="157" t="str">
        <f t="shared" si="342"/>
        <v>A+J=</v>
      </c>
      <c r="Y728" s="81">
        <f t="shared" si="343"/>
        <v>45280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78">
        <f t="shared" si="340"/>
        <v>45267</v>
      </c>
      <c r="B729" s="79">
        <f t="shared" si="334"/>
        <v>811.77842017</v>
      </c>
      <c r="C729" s="79">
        <f t="shared" si="323"/>
        <v>807.20976924000001</v>
      </c>
      <c r="D729" s="77">
        <f t="shared" si="324"/>
        <v>6700.66</v>
      </c>
      <c r="E729" s="54">
        <f>IF(K729=1,VLOOKUP(A728,[1]Plan1!$JH$192:$JI$400,2),E728)</f>
        <v>6716.74</v>
      </c>
      <c r="F729" s="56">
        <f t="shared" si="325"/>
        <v>45220</v>
      </c>
      <c r="G729" s="80">
        <f t="shared" si="326"/>
        <v>2.3997636053760818E-3</v>
      </c>
      <c r="H729" s="81">
        <f>IF(DAY(A729)=H$11,VLOOKUP(A729,AF$120:AK$452,4),H728)</f>
        <v>45280</v>
      </c>
      <c r="I729" s="81">
        <f t="shared" si="327"/>
        <v>45280</v>
      </c>
      <c r="J729" s="55">
        <f t="shared" si="322"/>
        <v>30</v>
      </c>
      <c r="K729" s="55">
        <f t="shared" si="328"/>
        <v>17</v>
      </c>
      <c r="L729" s="79">
        <f t="shared" si="329"/>
        <v>1.0013591500000001</v>
      </c>
      <c r="M729" s="82">
        <v>1</v>
      </c>
      <c r="N729" s="82">
        <f t="shared" si="330"/>
        <v>1</v>
      </c>
      <c r="O729" s="79">
        <f t="shared" si="331"/>
        <v>1.0013591500000001</v>
      </c>
      <c r="P729" s="79">
        <f t="shared" si="332"/>
        <v>808.30688839000004</v>
      </c>
      <c r="Q729" s="83">
        <f t="shared" si="335"/>
        <v>0</v>
      </c>
      <c r="R729" s="85">
        <f t="shared" si="336"/>
        <v>0</v>
      </c>
      <c r="S729" s="79">
        <f t="shared" si="333"/>
        <v>0</v>
      </c>
      <c r="T729" s="85">
        <f t="shared" si="341"/>
        <v>9.5000000000000001E-2</v>
      </c>
      <c r="U729" s="82">
        <f t="shared" si="337"/>
        <v>1.0042948190000001</v>
      </c>
      <c r="V729" s="79">
        <f t="shared" si="338"/>
        <v>3.4715317799999998</v>
      </c>
      <c r="W729" s="79">
        <f t="shared" si="339"/>
        <v>0</v>
      </c>
      <c r="X729" s="157" t="str">
        <f t="shared" si="342"/>
        <v>A+J=</v>
      </c>
      <c r="Y729" s="81">
        <f t="shared" si="343"/>
        <v>45280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78">
        <f t="shared" si="340"/>
        <v>45268</v>
      </c>
      <c r="B730" s="79">
        <f t="shared" si="334"/>
        <v>812.04797014999997</v>
      </c>
      <c r="C730" s="79">
        <f t="shared" si="323"/>
        <v>807.20976924000001</v>
      </c>
      <c r="D730" s="77">
        <f t="shared" si="324"/>
        <v>6700.66</v>
      </c>
      <c r="E730" s="54">
        <f>IF(K730=1,VLOOKUP(A729,[1]Plan1!$JH$192:$JI$400,2),E729)</f>
        <v>6716.74</v>
      </c>
      <c r="F730" s="56">
        <f t="shared" si="325"/>
        <v>45220</v>
      </c>
      <c r="G730" s="80">
        <f t="shared" si="326"/>
        <v>2.3997636053760818E-3</v>
      </c>
      <c r="H730" s="81">
        <f>IF(DAY(A730)=H$11,VLOOKUP(A730,AF$120:AK$452,4),H729)</f>
        <v>45280</v>
      </c>
      <c r="I730" s="81">
        <f t="shared" si="327"/>
        <v>45280</v>
      </c>
      <c r="J730" s="55">
        <f t="shared" si="322"/>
        <v>30</v>
      </c>
      <c r="K730" s="55">
        <f t="shared" si="328"/>
        <v>18</v>
      </c>
      <c r="L730" s="79">
        <f t="shared" si="329"/>
        <v>1.0014391600000001</v>
      </c>
      <c r="M730" s="82">
        <v>1</v>
      </c>
      <c r="N730" s="82">
        <f t="shared" si="330"/>
        <v>1</v>
      </c>
      <c r="O730" s="79">
        <f t="shared" si="331"/>
        <v>1.0014391600000001</v>
      </c>
      <c r="P730" s="79">
        <f t="shared" si="332"/>
        <v>808.37147325000001</v>
      </c>
      <c r="Q730" s="83">
        <f t="shared" si="335"/>
        <v>0</v>
      </c>
      <c r="R730" s="85">
        <f t="shared" si="336"/>
        <v>0</v>
      </c>
      <c r="S730" s="79">
        <f t="shared" si="333"/>
        <v>0</v>
      </c>
      <c r="T730" s="85">
        <f t="shared" si="341"/>
        <v>9.5000000000000001E-2</v>
      </c>
      <c r="U730" s="82">
        <f t="shared" si="337"/>
        <v>1.004548029</v>
      </c>
      <c r="V730" s="79">
        <f t="shared" si="338"/>
        <v>3.6764969000000001</v>
      </c>
      <c r="W730" s="79">
        <f t="shared" si="339"/>
        <v>0</v>
      </c>
      <c r="X730" s="157" t="str">
        <f t="shared" si="342"/>
        <v>A+J=</v>
      </c>
      <c r="Y730" s="81">
        <f t="shared" si="343"/>
        <v>45280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78">
        <f t="shared" si="340"/>
        <v>45269</v>
      </c>
      <c r="B731" s="79">
        <f t="shared" si="334"/>
        <v>812.31761267000002</v>
      </c>
      <c r="C731" s="79">
        <f t="shared" si="323"/>
        <v>807.20976924000001</v>
      </c>
      <c r="D731" s="77">
        <f t="shared" si="324"/>
        <v>6700.66</v>
      </c>
      <c r="E731" s="54">
        <f>IF(K731=1,VLOOKUP(A730,[1]Plan1!$JH$192:$JI$400,2),E730)</f>
        <v>6716.74</v>
      </c>
      <c r="F731" s="56">
        <f t="shared" si="325"/>
        <v>45220</v>
      </c>
      <c r="G731" s="80">
        <f t="shared" si="326"/>
        <v>2.3997636053760818E-3</v>
      </c>
      <c r="H731" s="81">
        <f>IF(DAY(A731)=H$11,VLOOKUP(A731,AF$120:AK$452,4),H730)</f>
        <v>45280</v>
      </c>
      <c r="I731" s="81">
        <f t="shared" si="327"/>
        <v>45280</v>
      </c>
      <c r="J731" s="55">
        <f t="shared" si="322"/>
        <v>30</v>
      </c>
      <c r="K731" s="55">
        <f t="shared" si="328"/>
        <v>19</v>
      </c>
      <c r="L731" s="79">
        <f t="shared" si="329"/>
        <v>1.0015191800000001</v>
      </c>
      <c r="M731" s="82">
        <v>1</v>
      </c>
      <c r="N731" s="82">
        <f t="shared" si="330"/>
        <v>1</v>
      </c>
      <c r="O731" s="79">
        <f t="shared" si="331"/>
        <v>1.0015191800000001</v>
      </c>
      <c r="P731" s="79">
        <f t="shared" si="332"/>
        <v>808.43606617</v>
      </c>
      <c r="Q731" s="83">
        <f t="shared" si="335"/>
        <v>0</v>
      </c>
      <c r="R731" s="85">
        <f t="shared" si="336"/>
        <v>0</v>
      </c>
      <c r="S731" s="79">
        <f t="shared" si="333"/>
        <v>0</v>
      </c>
      <c r="T731" s="85">
        <f t="shared" si="341"/>
        <v>9.5000000000000001E-2</v>
      </c>
      <c r="U731" s="82">
        <f t="shared" si="337"/>
        <v>1.004801303</v>
      </c>
      <c r="V731" s="79">
        <f t="shared" si="338"/>
        <v>3.8815464999999998</v>
      </c>
      <c r="W731" s="79">
        <f t="shared" si="339"/>
        <v>0</v>
      </c>
      <c r="X731" s="157" t="str">
        <f t="shared" si="342"/>
        <v>A+J=</v>
      </c>
      <c r="Y731" s="81">
        <f t="shared" si="343"/>
        <v>45280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78">
        <f t="shared" si="340"/>
        <v>45270</v>
      </c>
      <c r="B732" s="79">
        <f t="shared" si="334"/>
        <v>812.58733968000001</v>
      </c>
      <c r="C732" s="79">
        <f t="shared" si="323"/>
        <v>807.20976924000001</v>
      </c>
      <c r="D732" s="77">
        <f t="shared" si="324"/>
        <v>6700.66</v>
      </c>
      <c r="E732" s="54">
        <f>IF(K732=1,VLOOKUP(A731,[1]Plan1!$JH$192:$JI$400,2),E731)</f>
        <v>6716.74</v>
      </c>
      <c r="F732" s="56">
        <f t="shared" si="325"/>
        <v>45220</v>
      </c>
      <c r="G732" s="80">
        <f t="shared" si="326"/>
        <v>2.3997636053760818E-3</v>
      </c>
      <c r="H732" s="81">
        <f>IF(DAY(A732)=H$11,VLOOKUP(A732,AF$120:AK$452,4),H731)</f>
        <v>45280</v>
      </c>
      <c r="I732" s="81">
        <f t="shared" si="327"/>
        <v>45280</v>
      </c>
      <c r="J732" s="55">
        <f t="shared" si="322"/>
        <v>30</v>
      </c>
      <c r="K732" s="55">
        <f t="shared" si="328"/>
        <v>20</v>
      </c>
      <c r="L732" s="79">
        <f t="shared" si="329"/>
        <v>1.0015992</v>
      </c>
      <c r="M732" s="82">
        <v>1</v>
      </c>
      <c r="N732" s="82">
        <f t="shared" si="330"/>
        <v>1</v>
      </c>
      <c r="O732" s="79">
        <f t="shared" si="331"/>
        <v>1.0015992</v>
      </c>
      <c r="P732" s="79">
        <f t="shared" si="332"/>
        <v>808.50065910000001</v>
      </c>
      <c r="Q732" s="83">
        <f t="shared" si="335"/>
        <v>0</v>
      </c>
      <c r="R732" s="85">
        <f t="shared" si="336"/>
        <v>0</v>
      </c>
      <c r="S732" s="79">
        <f t="shared" si="333"/>
        <v>0</v>
      </c>
      <c r="T732" s="85">
        <f t="shared" si="341"/>
        <v>9.5000000000000001E-2</v>
      </c>
      <c r="U732" s="82">
        <f t="shared" si="337"/>
        <v>1.0050546410000001</v>
      </c>
      <c r="V732" s="79">
        <f t="shared" si="338"/>
        <v>4.0866805800000003</v>
      </c>
      <c r="W732" s="79">
        <f t="shared" si="339"/>
        <v>0</v>
      </c>
      <c r="X732" s="157" t="str">
        <f t="shared" si="342"/>
        <v>A+J=</v>
      </c>
      <c r="Y732" s="81">
        <f t="shared" si="343"/>
        <v>45280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78">
        <f t="shared" si="340"/>
        <v>45271</v>
      </c>
      <c r="B733" s="79">
        <f t="shared" si="334"/>
        <v>812.85715926</v>
      </c>
      <c r="C733" s="79">
        <f t="shared" si="323"/>
        <v>807.20976924000001</v>
      </c>
      <c r="D733" s="77">
        <f t="shared" si="324"/>
        <v>6700.66</v>
      </c>
      <c r="E733" s="54">
        <f>IF(K733=1,VLOOKUP(A732,[1]Plan1!$JH$192:$JI$400,2),E732)</f>
        <v>6716.74</v>
      </c>
      <c r="F733" s="56">
        <f t="shared" si="325"/>
        <v>45220</v>
      </c>
      <c r="G733" s="80">
        <f t="shared" si="326"/>
        <v>2.3997636053760818E-3</v>
      </c>
      <c r="H733" s="81">
        <f>IF(DAY(A733)=H$11,VLOOKUP(A733,AF$120:AK$452,4),H732)</f>
        <v>45280</v>
      </c>
      <c r="I733" s="81">
        <f t="shared" si="327"/>
        <v>45280</v>
      </c>
      <c r="J733" s="55">
        <f t="shared" si="322"/>
        <v>30</v>
      </c>
      <c r="K733" s="55">
        <f t="shared" si="328"/>
        <v>21</v>
      </c>
      <c r="L733" s="79">
        <f t="shared" si="329"/>
        <v>1.0016792299999999</v>
      </c>
      <c r="M733" s="82">
        <v>1</v>
      </c>
      <c r="N733" s="82">
        <f t="shared" si="330"/>
        <v>1</v>
      </c>
      <c r="O733" s="79">
        <f t="shared" si="331"/>
        <v>1.0016792299999999</v>
      </c>
      <c r="P733" s="79">
        <f t="shared" si="332"/>
        <v>808.56526010000005</v>
      </c>
      <c r="Q733" s="83">
        <f t="shared" si="335"/>
        <v>0</v>
      </c>
      <c r="R733" s="85">
        <f t="shared" si="336"/>
        <v>0</v>
      </c>
      <c r="S733" s="79">
        <f t="shared" si="333"/>
        <v>0</v>
      </c>
      <c r="T733" s="85">
        <f t="shared" si="341"/>
        <v>9.5000000000000001E-2</v>
      </c>
      <c r="U733" s="82">
        <f t="shared" si="337"/>
        <v>1.0053080430000001</v>
      </c>
      <c r="V733" s="79">
        <f t="shared" si="338"/>
        <v>4.2918991599999998</v>
      </c>
      <c r="W733" s="79">
        <f t="shared" si="339"/>
        <v>0</v>
      </c>
      <c r="X733" s="157" t="str">
        <f t="shared" si="342"/>
        <v>A+J=</v>
      </c>
      <c r="Y733" s="81">
        <f t="shared" si="343"/>
        <v>45280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78">
        <f t="shared" si="340"/>
        <v>45272</v>
      </c>
      <c r="B734" s="79">
        <f t="shared" si="334"/>
        <v>813.12706252999999</v>
      </c>
      <c r="C734" s="79">
        <f t="shared" si="323"/>
        <v>807.20976924000001</v>
      </c>
      <c r="D734" s="77">
        <f t="shared" si="324"/>
        <v>6700.66</v>
      </c>
      <c r="E734" s="54">
        <f>IF(K734=1,VLOOKUP(A733,[1]Plan1!$JH$192:$JI$400,2),E733)</f>
        <v>6716.74</v>
      </c>
      <c r="F734" s="56">
        <f t="shared" si="325"/>
        <v>45220</v>
      </c>
      <c r="G734" s="80">
        <f t="shared" si="326"/>
        <v>2.3997636053760818E-3</v>
      </c>
      <c r="H734" s="81">
        <f>IF(DAY(A734)=H$11,VLOOKUP(A734,AF$120:AK$452,4),H733)</f>
        <v>45280</v>
      </c>
      <c r="I734" s="81">
        <f t="shared" si="327"/>
        <v>45280</v>
      </c>
      <c r="J734" s="55">
        <f t="shared" si="322"/>
        <v>30</v>
      </c>
      <c r="K734" s="55">
        <f t="shared" si="328"/>
        <v>22</v>
      </c>
      <c r="L734" s="79">
        <f t="shared" si="329"/>
        <v>1.00175926</v>
      </c>
      <c r="M734" s="82">
        <v>1</v>
      </c>
      <c r="N734" s="82">
        <f t="shared" si="330"/>
        <v>1</v>
      </c>
      <c r="O734" s="79">
        <f t="shared" si="331"/>
        <v>1.00175926</v>
      </c>
      <c r="P734" s="79">
        <f t="shared" si="332"/>
        <v>808.62986108999996</v>
      </c>
      <c r="Q734" s="83">
        <f t="shared" si="335"/>
        <v>0</v>
      </c>
      <c r="R734" s="85">
        <f t="shared" si="336"/>
        <v>0</v>
      </c>
      <c r="S734" s="79">
        <f t="shared" si="333"/>
        <v>0</v>
      </c>
      <c r="T734" s="85">
        <f t="shared" si="341"/>
        <v>9.5000000000000001E-2</v>
      </c>
      <c r="U734" s="82">
        <f t="shared" si="337"/>
        <v>1.005561508</v>
      </c>
      <c r="V734" s="79">
        <f t="shared" si="338"/>
        <v>4.4972014400000004</v>
      </c>
      <c r="W734" s="79">
        <f t="shared" si="339"/>
        <v>0</v>
      </c>
      <c r="X734" s="157" t="str">
        <f t="shared" si="342"/>
        <v>A+J=</v>
      </c>
      <c r="Y734" s="81">
        <f t="shared" si="343"/>
        <v>45280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78">
        <f t="shared" si="340"/>
        <v>45273</v>
      </c>
      <c r="B735" s="79">
        <f t="shared" si="334"/>
        <v>813.39705923000008</v>
      </c>
      <c r="C735" s="79">
        <f t="shared" si="323"/>
        <v>807.20976924000001</v>
      </c>
      <c r="D735" s="77">
        <f t="shared" si="324"/>
        <v>6700.66</v>
      </c>
      <c r="E735" s="54">
        <f>IF(K735=1,VLOOKUP(A734,[1]Plan1!$JH$192:$JI$400,2),E734)</f>
        <v>6716.74</v>
      </c>
      <c r="F735" s="56">
        <f t="shared" si="325"/>
        <v>45220</v>
      </c>
      <c r="G735" s="80">
        <f t="shared" si="326"/>
        <v>2.3997636053760818E-3</v>
      </c>
      <c r="H735" s="81">
        <f>IF(DAY(A735)=H$11,VLOOKUP(A735,AF$120:AK$452,4),H734)</f>
        <v>45280</v>
      </c>
      <c r="I735" s="81">
        <f t="shared" si="327"/>
        <v>45280</v>
      </c>
      <c r="J735" s="55">
        <f t="shared" si="322"/>
        <v>30</v>
      </c>
      <c r="K735" s="55">
        <f t="shared" si="328"/>
        <v>23</v>
      </c>
      <c r="L735" s="79">
        <f t="shared" si="329"/>
        <v>1.0018393000000001</v>
      </c>
      <c r="M735" s="82">
        <v>1</v>
      </c>
      <c r="N735" s="82">
        <f t="shared" si="330"/>
        <v>1</v>
      </c>
      <c r="O735" s="79">
        <f t="shared" si="331"/>
        <v>1.0018393000000001</v>
      </c>
      <c r="P735" s="79">
        <f t="shared" si="332"/>
        <v>808.69447016000004</v>
      </c>
      <c r="Q735" s="83">
        <f t="shared" si="335"/>
        <v>0</v>
      </c>
      <c r="R735" s="85">
        <f t="shared" si="336"/>
        <v>0</v>
      </c>
      <c r="S735" s="79">
        <f t="shared" si="333"/>
        <v>0</v>
      </c>
      <c r="T735" s="85">
        <f t="shared" si="341"/>
        <v>9.5000000000000001E-2</v>
      </c>
      <c r="U735" s="82">
        <f t="shared" si="337"/>
        <v>1.0058150379999999</v>
      </c>
      <c r="V735" s="79">
        <f t="shared" si="338"/>
        <v>4.7025890700000001</v>
      </c>
      <c r="W735" s="79">
        <f t="shared" si="339"/>
        <v>0</v>
      </c>
      <c r="X735" s="157" t="str">
        <f t="shared" si="342"/>
        <v>A+J=</v>
      </c>
      <c r="Y735" s="81">
        <f t="shared" si="343"/>
        <v>45280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78">
        <f t="shared" si="340"/>
        <v>45274</v>
      </c>
      <c r="B736" s="79">
        <f t="shared" si="334"/>
        <v>813.66714777000004</v>
      </c>
      <c r="C736" s="79">
        <f t="shared" si="323"/>
        <v>807.20976924000001</v>
      </c>
      <c r="D736" s="77">
        <f t="shared" si="324"/>
        <v>6700.66</v>
      </c>
      <c r="E736" s="54">
        <f>IF(K736=1,VLOOKUP(A735,[1]Plan1!$JH$192:$JI$400,2),E735)</f>
        <v>6716.74</v>
      </c>
      <c r="F736" s="56">
        <f t="shared" si="325"/>
        <v>45220</v>
      </c>
      <c r="G736" s="80">
        <f t="shared" si="326"/>
        <v>2.3997636053760818E-3</v>
      </c>
      <c r="H736" s="81">
        <f>IF(DAY(A736)=H$11,VLOOKUP(A736,AF$120:AK$452,4),H735)</f>
        <v>45280</v>
      </c>
      <c r="I736" s="81">
        <f t="shared" si="327"/>
        <v>45280</v>
      </c>
      <c r="J736" s="55">
        <f t="shared" si="322"/>
        <v>30</v>
      </c>
      <c r="K736" s="55">
        <f t="shared" si="328"/>
        <v>24</v>
      </c>
      <c r="L736" s="79">
        <f t="shared" si="329"/>
        <v>1.0019193500000001</v>
      </c>
      <c r="M736" s="82">
        <v>1</v>
      </c>
      <c r="N736" s="82">
        <f t="shared" si="330"/>
        <v>1</v>
      </c>
      <c r="O736" s="79">
        <f t="shared" si="331"/>
        <v>1.0019193500000001</v>
      </c>
      <c r="P736" s="79">
        <f t="shared" si="332"/>
        <v>808.75908731000004</v>
      </c>
      <c r="Q736" s="83">
        <f t="shared" si="335"/>
        <v>0</v>
      </c>
      <c r="R736" s="85">
        <f t="shared" si="336"/>
        <v>0</v>
      </c>
      <c r="S736" s="79">
        <f t="shared" si="333"/>
        <v>0</v>
      </c>
      <c r="T736" s="85">
        <f t="shared" si="341"/>
        <v>9.5000000000000001E-2</v>
      </c>
      <c r="U736" s="82">
        <f t="shared" si="337"/>
        <v>1.006068631</v>
      </c>
      <c r="V736" s="79">
        <f t="shared" si="338"/>
        <v>4.9080604599999997</v>
      </c>
      <c r="W736" s="79">
        <f t="shared" si="339"/>
        <v>0</v>
      </c>
      <c r="X736" s="157" t="str">
        <f t="shared" si="342"/>
        <v>A+J=</v>
      </c>
      <c r="Y736" s="81">
        <f t="shared" si="343"/>
        <v>45280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78">
        <f t="shared" si="340"/>
        <v>45275</v>
      </c>
      <c r="B737" s="79">
        <f t="shared" si="334"/>
        <v>813.93732084999999</v>
      </c>
      <c r="C737" s="79">
        <f t="shared" si="323"/>
        <v>807.20976924000001</v>
      </c>
      <c r="D737" s="77">
        <f t="shared" si="324"/>
        <v>6700.66</v>
      </c>
      <c r="E737" s="54">
        <f>IF(K737=1,VLOOKUP(A736,[1]Plan1!$JH$192:$JI$400,2),E736)</f>
        <v>6716.74</v>
      </c>
      <c r="F737" s="56">
        <f t="shared" si="325"/>
        <v>45220</v>
      </c>
      <c r="G737" s="80">
        <f t="shared" si="326"/>
        <v>2.3997636053760818E-3</v>
      </c>
      <c r="H737" s="81">
        <f>IF(DAY(A737)=H$11,VLOOKUP(A737,AF$120:AK$452,4),H736)</f>
        <v>45280</v>
      </c>
      <c r="I737" s="81">
        <f t="shared" si="327"/>
        <v>45280</v>
      </c>
      <c r="J737" s="55">
        <f t="shared" si="322"/>
        <v>30</v>
      </c>
      <c r="K737" s="55">
        <f t="shared" si="328"/>
        <v>25</v>
      </c>
      <c r="L737" s="79">
        <f t="shared" si="329"/>
        <v>1.0019994000000001</v>
      </c>
      <c r="M737" s="82">
        <v>1</v>
      </c>
      <c r="N737" s="82">
        <f t="shared" si="330"/>
        <v>1</v>
      </c>
      <c r="O737" s="79">
        <f t="shared" si="331"/>
        <v>1.0019994000000001</v>
      </c>
      <c r="P737" s="79">
        <f t="shared" si="332"/>
        <v>808.82370445000004</v>
      </c>
      <c r="Q737" s="83">
        <f t="shared" si="335"/>
        <v>0</v>
      </c>
      <c r="R737" s="85">
        <f t="shared" si="336"/>
        <v>0</v>
      </c>
      <c r="S737" s="79">
        <f t="shared" si="333"/>
        <v>0</v>
      </c>
      <c r="T737" s="85">
        <f t="shared" si="341"/>
        <v>9.5000000000000001E-2</v>
      </c>
      <c r="U737" s="82">
        <f t="shared" si="337"/>
        <v>1.006322288</v>
      </c>
      <c r="V737" s="79">
        <f t="shared" si="338"/>
        <v>5.1136163999999997</v>
      </c>
      <c r="W737" s="79">
        <f t="shared" si="339"/>
        <v>0</v>
      </c>
      <c r="X737" s="157" t="str">
        <f t="shared" si="342"/>
        <v>A+J=</v>
      </c>
      <c r="Y737" s="81">
        <f t="shared" si="343"/>
        <v>45280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78">
        <f t="shared" si="340"/>
        <v>45276</v>
      </c>
      <c r="B738" s="79">
        <f t="shared" si="334"/>
        <v>814.20758659000001</v>
      </c>
      <c r="C738" s="79">
        <f t="shared" si="323"/>
        <v>807.20976924000001</v>
      </c>
      <c r="D738" s="77">
        <f t="shared" si="324"/>
        <v>6700.66</v>
      </c>
      <c r="E738" s="54">
        <f>IF(K738=1,VLOOKUP(A737,[1]Plan1!$JH$192:$JI$400,2),E737)</f>
        <v>6716.74</v>
      </c>
      <c r="F738" s="56">
        <f t="shared" si="325"/>
        <v>45220</v>
      </c>
      <c r="G738" s="80">
        <f t="shared" si="326"/>
        <v>2.3997636053760818E-3</v>
      </c>
      <c r="H738" s="81">
        <f>IF(DAY(A738)=H$11,VLOOKUP(A738,AF$120:AK$452,4),H737)</f>
        <v>45280</v>
      </c>
      <c r="I738" s="81">
        <f t="shared" si="327"/>
        <v>45280</v>
      </c>
      <c r="J738" s="55">
        <f t="shared" si="322"/>
        <v>30</v>
      </c>
      <c r="K738" s="55">
        <f t="shared" si="328"/>
        <v>26</v>
      </c>
      <c r="L738" s="79">
        <f t="shared" si="329"/>
        <v>1.00207946</v>
      </c>
      <c r="M738" s="82">
        <v>1</v>
      </c>
      <c r="N738" s="82">
        <f t="shared" si="330"/>
        <v>1</v>
      </c>
      <c r="O738" s="79">
        <f t="shared" si="331"/>
        <v>1.00207946</v>
      </c>
      <c r="P738" s="79">
        <f t="shared" si="332"/>
        <v>808.88832965999995</v>
      </c>
      <c r="Q738" s="83">
        <f t="shared" si="335"/>
        <v>0</v>
      </c>
      <c r="R738" s="85">
        <f t="shared" si="336"/>
        <v>0</v>
      </c>
      <c r="S738" s="79">
        <f t="shared" si="333"/>
        <v>0</v>
      </c>
      <c r="T738" s="85">
        <f t="shared" si="341"/>
        <v>9.5000000000000001E-2</v>
      </c>
      <c r="U738" s="82">
        <f t="shared" si="337"/>
        <v>1.006576009</v>
      </c>
      <c r="V738" s="79">
        <f t="shared" si="338"/>
        <v>5.3192569299999999</v>
      </c>
      <c r="W738" s="79">
        <f t="shared" si="339"/>
        <v>0</v>
      </c>
      <c r="X738" s="157" t="str">
        <f t="shared" si="342"/>
        <v>A+J=</v>
      </c>
      <c r="Y738" s="81">
        <f t="shared" si="343"/>
        <v>45280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78">
        <f t="shared" si="340"/>
        <v>45277</v>
      </c>
      <c r="B739" s="79">
        <f t="shared" si="334"/>
        <v>814.47793772</v>
      </c>
      <c r="C739" s="79">
        <f t="shared" si="323"/>
        <v>807.20976924000001</v>
      </c>
      <c r="D739" s="77">
        <f t="shared" si="324"/>
        <v>6700.66</v>
      </c>
      <c r="E739" s="54">
        <f>IF(K739=1,VLOOKUP(A738,[1]Plan1!$JH$192:$JI$400,2),E738)</f>
        <v>6716.74</v>
      </c>
      <c r="F739" s="56">
        <f t="shared" si="325"/>
        <v>45220</v>
      </c>
      <c r="G739" s="80">
        <f t="shared" si="326"/>
        <v>2.3997636053760818E-3</v>
      </c>
      <c r="H739" s="81">
        <f>IF(DAY(A739)=H$11,VLOOKUP(A739,AF$120:AK$452,4),H738)</f>
        <v>45280</v>
      </c>
      <c r="I739" s="81">
        <f t="shared" si="327"/>
        <v>45280</v>
      </c>
      <c r="J739" s="55">
        <f t="shared" si="322"/>
        <v>30</v>
      </c>
      <c r="K739" s="55">
        <f t="shared" si="328"/>
        <v>27</v>
      </c>
      <c r="L739" s="79">
        <f t="shared" si="329"/>
        <v>1.00215952</v>
      </c>
      <c r="M739" s="82">
        <v>1</v>
      </c>
      <c r="N739" s="82">
        <f t="shared" si="330"/>
        <v>1</v>
      </c>
      <c r="O739" s="79">
        <f t="shared" si="331"/>
        <v>1.00215952</v>
      </c>
      <c r="P739" s="79">
        <f t="shared" si="332"/>
        <v>808.95295487999999</v>
      </c>
      <c r="Q739" s="83">
        <f t="shared" si="335"/>
        <v>0</v>
      </c>
      <c r="R739" s="85">
        <f t="shared" si="336"/>
        <v>0</v>
      </c>
      <c r="S739" s="79">
        <f t="shared" si="333"/>
        <v>0</v>
      </c>
      <c r="T739" s="85">
        <f t="shared" si="341"/>
        <v>9.5000000000000001E-2</v>
      </c>
      <c r="U739" s="82">
        <f t="shared" si="337"/>
        <v>1.006829795</v>
      </c>
      <c r="V739" s="79">
        <f t="shared" si="338"/>
        <v>5.5249828399999998</v>
      </c>
      <c r="W739" s="79">
        <f t="shared" si="339"/>
        <v>0</v>
      </c>
      <c r="X739" s="157" t="str">
        <f t="shared" si="342"/>
        <v>A+J=</v>
      </c>
      <c r="Y739" s="81">
        <f t="shared" si="343"/>
        <v>45280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78">
        <f t="shared" si="340"/>
        <v>45278</v>
      </c>
      <c r="B740" s="79">
        <f t="shared" si="334"/>
        <v>814.74838886999999</v>
      </c>
      <c r="C740" s="79">
        <f t="shared" si="323"/>
        <v>807.20976924000001</v>
      </c>
      <c r="D740" s="77">
        <f t="shared" si="324"/>
        <v>6700.66</v>
      </c>
      <c r="E740" s="54">
        <f>IF(K740=1,VLOOKUP(A739,[1]Plan1!$JH$192:$JI$400,2),E739)</f>
        <v>6716.74</v>
      </c>
      <c r="F740" s="56">
        <f t="shared" si="325"/>
        <v>45220</v>
      </c>
      <c r="G740" s="80">
        <f t="shared" si="326"/>
        <v>2.3997636053760818E-3</v>
      </c>
      <c r="H740" s="81">
        <f>IF(DAY(A740)=H$11,VLOOKUP(A740,AF$120:AK$452,4),H739)</f>
        <v>45280</v>
      </c>
      <c r="I740" s="81">
        <f t="shared" si="327"/>
        <v>45280</v>
      </c>
      <c r="J740" s="55">
        <f t="shared" si="322"/>
        <v>30</v>
      </c>
      <c r="K740" s="55">
        <f t="shared" si="328"/>
        <v>28</v>
      </c>
      <c r="L740" s="79">
        <f t="shared" si="329"/>
        <v>1.0022396</v>
      </c>
      <c r="M740" s="82">
        <v>1</v>
      </c>
      <c r="N740" s="82">
        <f t="shared" si="330"/>
        <v>1</v>
      </c>
      <c r="O740" s="79">
        <f t="shared" si="331"/>
        <v>1.0022396</v>
      </c>
      <c r="P740" s="79">
        <f t="shared" si="332"/>
        <v>809.01759622999998</v>
      </c>
      <c r="Q740" s="83">
        <f t="shared" si="335"/>
        <v>0</v>
      </c>
      <c r="R740" s="85">
        <f t="shared" si="336"/>
        <v>0</v>
      </c>
      <c r="S740" s="79">
        <f t="shared" si="333"/>
        <v>0</v>
      </c>
      <c r="T740" s="85">
        <f t="shared" si="341"/>
        <v>9.5000000000000001E-2</v>
      </c>
      <c r="U740" s="82">
        <f t="shared" si="337"/>
        <v>1.0070836439999999</v>
      </c>
      <c r="V740" s="79">
        <f t="shared" si="338"/>
        <v>5.7307926399999998</v>
      </c>
      <c r="W740" s="79">
        <f t="shared" si="339"/>
        <v>0</v>
      </c>
      <c r="X740" s="157" t="str">
        <f t="shared" si="342"/>
        <v>A+J=</v>
      </c>
      <c r="Y740" s="81">
        <f t="shared" si="343"/>
        <v>45280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78">
        <f t="shared" si="340"/>
        <v>45279</v>
      </c>
      <c r="B741" s="79">
        <f t="shared" si="334"/>
        <v>815.01891649000004</v>
      </c>
      <c r="C741" s="79">
        <f t="shared" si="323"/>
        <v>807.20976924000001</v>
      </c>
      <c r="D741" s="77">
        <f t="shared" si="324"/>
        <v>6700.66</v>
      </c>
      <c r="E741" s="54">
        <f>IF(K741=1,VLOOKUP(A740,[1]Plan1!$JH$192:$JI$400,2),E740)</f>
        <v>6716.74</v>
      </c>
      <c r="F741" s="56">
        <f t="shared" si="325"/>
        <v>45220</v>
      </c>
      <c r="G741" s="80">
        <f t="shared" si="326"/>
        <v>2.3997636053760818E-3</v>
      </c>
      <c r="H741" s="81">
        <f>IF(DAY(A741)=H$11,VLOOKUP(A741,AF$120:AK$452,4),H740)</f>
        <v>45280</v>
      </c>
      <c r="I741" s="81">
        <f t="shared" si="327"/>
        <v>45280</v>
      </c>
      <c r="J741" s="55">
        <f t="shared" si="322"/>
        <v>30</v>
      </c>
      <c r="K741" s="55">
        <f t="shared" si="328"/>
        <v>29</v>
      </c>
      <c r="L741" s="79">
        <f t="shared" si="329"/>
        <v>1.0023196700000001</v>
      </c>
      <c r="M741" s="82">
        <v>1</v>
      </c>
      <c r="N741" s="82">
        <f t="shared" si="330"/>
        <v>1</v>
      </c>
      <c r="O741" s="79">
        <f t="shared" si="331"/>
        <v>1.0023196700000001</v>
      </c>
      <c r="P741" s="79">
        <f t="shared" si="332"/>
        <v>809.08222952000006</v>
      </c>
      <c r="Q741" s="83">
        <f t="shared" si="335"/>
        <v>0</v>
      </c>
      <c r="R741" s="85">
        <f t="shared" si="336"/>
        <v>0</v>
      </c>
      <c r="S741" s="79">
        <f t="shared" si="333"/>
        <v>0</v>
      </c>
      <c r="T741" s="85">
        <f t="shared" si="341"/>
        <v>9.5000000000000001E-2</v>
      </c>
      <c r="U741" s="82">
        <f t="shared" si="337"/>
        <v>1.0073375570000001</v>
      </c>
      <c r="V741" s="79">
        <f t="shared" si="338"/>
        <v>5.9366869700000002</v>
      </c>
      <c r="W741" s="79">
        <f t="shared" si="339"/>
        <v>0</v>
      </c>
      <c r="X741" s="157" t="str">
        <f t="shared" si="342"/>
        <v>A+J=</v>
      </c>
      <c r="Y741" s="81">
        <f t="shared" si="343"/>
        <v>45280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78">
        <f t="shared" si="340"/>
        <v>45280</v>
      </c>
      <c r="B742" s="79">
        <f t="shared" si="334"/>
        <v>815.28954498999997</v>
      </c>
      <c r="C742" s="79">
        <f t="shared" si="323"/>
        <v>807.20976924000001</v>
      </c>
      <c r="D742" s="77">
        <f t="shared" si="324"/>
        <v>6700.66</v>
      </c>
      <c r="E742" s="54">
        <f>IF(K742=1,VLOOKUP(A741,[1]Plan1!$JH$192:$JI$400,2),E741)</f>
        <v>6716.74</v>
      </c>
      <c r="F742" s="56">
        <f t="shared" si="325"/>
        <v>45220</v>
      </c>
      <c r="G742" s="80">
        <f t="shared" si="326"/>
        <v>2.3997636053760818E-3</v>
      </c>
      <c r="H742" s="81">
        <f>IF(DAY(A742)=H$11,VLOOKUP(A742,AF$120:AK$452,4),H741)</f>
        <v>45311</v>
      </c>
      <c r="I742" s="81">
        <f t="shared" si="327"/>
        <v>45280</v>
      </c>
      <c r="J742" s="55">
        <f t="shared" si="322"/>
        <v>30</v>
      </c>
      <c r="K742" s="55">
        <f t="shared" si="328"/>
        <v>30</v>
      </c>
      <c r="L742" s="79">
        <f t="shared" si="329"/>
        <v>1.0023997600000001</v>
      </c>
      <c r="M742" s="82">
        <v>1</v>
      </c>
      <c r="N742" s="82">
        <f t="shared" si="330"/>
        <v>1</v>
      </c>
      <c r="O742" s="79">
        <f t="shared" si="331"/>
        <v>1.0023997600000001</v>
      </c>
      <c r="P742" s="79">
        <f t="shared" si="332"/>
        <v>809.14687894999997</v>
      </c>
      <c r="Q742" s="83">
        <f t="shared" si="335"/>
        <v>24</v>
      </c>
      <c r="R742" s="85">
        <f t="shared" si="336"/>
        <v>1.7857000000000001E-2</v>
      </c>
      <c r="S742" s="79">
        <f t="shared" si="333"/>
        <v>14.44893581</v>
      </c>
      <c r="T742" s="85">
        <f t="shared" si="341"/>
        <v>9.5000000000000001E-2</v>
      </c>
      <c r="U742" s="82">
        <f t="shared" si="337"/>
        <v>1.0075915339999999</v>
      </c>
      <c r="V742" s="79">
        <f t="shared" si="338"/>
        <v>6.1426660399999999</v>
      </c>
      <c r="W742" s="79">
        <f t="shared" si="339"/>
        <v>20.59160185</v>
      </c>
      <c r="X742" s="157" t="str">
        <f t="shared" si="342"/>
        <v>A+J=</v>
      </c>
      <c r="Y742" s="81">
        <f t="shared" si="343"/>
        <v>45280</v>
      </c>
      <c r="Z742" s="20"/>
      <c r="AA742" s="3"/>
      <c r="AB742" s="30"/>
      <c r="AC742" s="23"/>
      <c r="AD742" s="3"/>
      <c r="AE742" s="3"/>
      <c r="AF742" s="3"/>
      <c r="AG742" s="22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0"/>
      <c r="DH742" s="3"/>
      <c r="DI742" s="3"/>
      <c r="DJ742" s="3"/>
      <c r="DK742" s="3"/>
      <c r="DL742" s="3"/>
      <c r="DM742" s="3"/>
    </row>
    <row r="743" spans="1:117" ht="12.75" x14ac:dyDescent="0.25">
      <c r="A743" s="78">
        <f t="shared" si="340"/>
        <v>45281</v>
      </c>
      <c r="B743" s="79">
        <f t="shared" si="334"/>
        <v>794.96355105999999</v>
      </c>
      <c r="C743" s="79">
        <f t="shared" si="323"/>
        <v>794.69794314000001</v>
      </c>
      <c r="D743" s="77">
        <f t="shared" si="324"/>
        <v>6716.74</v>
      </c>
      <c r="E743" s="54">
        <f>IF(K743=1,VLOOKUP(A742,[1]Plan1!$JH$192:$JI$400,2),E742)</f>
        <v>6735.55</v>
      </c>
      <c r="F743" s="56">
        <f t="shared" si="325"/>
        <v>45251</v>
      </c>
      <c r="G743" s="80">
        <f t="shared" si="326"/>
        <v>2.8004657021114543E-3</v>
      </c>
      <c r="H743" s="81">
        <f>IF(DAY(A743)=H$11,VLOOKUP(A743,AF$120:AK$452,4),H742)</f>
        <v>45311</v>
      </c>
      <c r="I743" s="81">
        <f t="shared" si="327"/>
        <v>45311</v>
      </c>
      <c r="J743" s="55">
        <f t="shared" si="322"/>
        <v>31</v>
      </c>
      <c r="K743" s="55">
        <f t="shared" si="328"/>
        <v>1</v>
      </c>
      <c r="L743" s="79">
        <f t="shared" si="329"/>
        <v>1.00009021</v>
      </c>
      <c r="M743" s="82">
        <v>1</v>
      </c>
      <c r="N743" s="82">
        <f t="shared" si="330"/>
        <v>1</v>
      </c>
      <c r="O743" s="79">
        <f t="shared" si="331"/>
        <v>1.00009021</v>
      </c>
      <c r="P743" s="79">
        <f t="shared" si="332"/>
        <v>794.76963283999999</v>
      </c>
      <c r="Q743" s="83">
        <f t="shared" si="335"/>
        <v>0</v>
      </c>
      <c r="R743" s="85">
        <f t="shared" si="336"/>
        <v>0</v>
      </c>
      <c r="S743" s="79">
        <f t="shared" si="333"/>
        <v>0</v>
      </c>
      <c r="T743" s="85">
        <f t="shared" si="341"/>
        <v>9.5000000000000001E-2</v>
      </c>
      <c r="U743" s="82">
        <f t="shared" si="337"/>
        <v>1.000243993</v>
      </c>
      <c r="V743" s="79">
        <f t="shared" si="338"/>
        <v>0.19391822</v>
      </c>
      <c r="W743" s="79">
        <f t="shared" si="339"/>
        <v>0</v>
      </c>
      <c r="X743" s="157" t="str">
        <f t="shared" si="342"/>
        <v>A+J=</v>
      </c>
      <c r="Y743" s="81">
        <f t="shared" si="343"/>
        <v>45311</v>
      </c>
      <c r="Z743" s="20"/>
      <c r="AA743" s="3"/>
      <c r="AB743" s="30"/>
      <c r="AC743" s="23"/>
      <c r="AD743" s="3"/>
      <c r="AE743" s="3"/>
      <c r="AF743" s="3"/>
      <c r="AG743" s="22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0"/>
      <c r="DH743" s="3"/>
      <c r="DI743" s="3"/>
      <c r="DJ743" s="3"/>
      <c r="DK743" s="3"/>
      <c r="DL743" s="3"/>
      <c r="DM743" s="3"/>
    </row>
    <row r="744" spans="1:117" ht="12.75" x14ac:dyDescent="0.25">
      <c r="A744" s="78">
        <f t="shared" si="340"/>
        <v>45282</v>
      </c>
      <c r="B744" s="79">
        <f t="shared" si="334"/>
        <v>795.22924961000001</v>
      </c>
      <c r="C744" s="79">
        <f t="shared" si="323"/>
        <v>794.69794314000001</v>
      </c>
      <c r="D744" s="77">
        <f t="shared" si="324"/>
        <v>6716.74</v>
      </c>
      <c r="E744" s="54">
        <f>IF(K744=1,VLOOKUP(A743,[1]Plan1!$JH$192:$JI$400,2),E743)</f>
        <v>6735.55</v>
      </c>
      <c r="F744" s="56">
        <f t="shared" si="325"/>
        <v>45251</v>
      </c>
      <c r="G744" s="80">
        <f t="shared" si="326"/>
        <v>2.8004657021114543E-3</v>
      </c>
      <c r="H744" s="81">
        <f>IF(DAY(A744)=H$11,VLOOKUP(A744,AF$120:AK$452,4),H743)</f>
        <v>45311</v>
      </c>
      <c r="I744" s="81">
        <f t="shared" si="327"/>
        <v>45311</v>
      </c>
      <c r="J744" s="55">
        <f t="shared" si="322"/>
        <v>31</v>
      </c>
      <c r="K744" s="55">
        <f t="shared" si="328"/>
        <v>2</v>
      </c>
      <c r="L744" s="79">
        <f t="shared" si="329"/>
        <v>1.0001804299999999</v>
      </c>
      <c r="M744" s="82">
        <v>1</v>
      </c>
      <c r="N744" s="82">
        <f t="shared" si="330"/>
        <v>1</v>
      </c>
      <c r="O744" s="79">
        <f t="shared" si="331"/>
        <v>1.0001804299999999</v>
      </c>
      <c r="P744" s="79">
        <f t="shared" si="332"/>
        <v>794.84133048000001</v>
      </c>
      <c r="Q744" s="83">
        <f t="shared" si="335"/>
        <v>0</v>
      </c>
      <c r="R744" s="85">
        <f t="shared" si="336"/>
        <v>0</v>
      </c>
      <c r="S744" s="79">
        <f t="shared" si="333"/>
        <v>0</v>
      </c>
      <c r="T744" s="85">
        <f t="shared" si="341"/>
        <v>9.5000000000000001E-2</v>
      </c>
      <c r="U744" s="82">
        <f t="shared" si="337"/>
        <v>1.0004880460000001</v>
      </c>
      <c r="V744" s="79">
        <f t="shared" si="338"/>
        <v>0.38791913</v>
      </c>
      <c r="W744" s="79">
        <f t="shared" si="339"/>
        <v>0</v>
      </c>
      <c r="X744" s="157" t="str">
        <f t="shared" si="342"/>
        <v>A+J=</v>
      </c>
      <c r="Y744" s="81">
        <f t="shared" si="343"/>
        <v>45311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78">
        <f t="shared" si="340"/>
        <v>45283</v>
      </c>
      <c r="B745" s="79">
        <f t="shared" si="334"/>
        <v>795.49504597000009</v>
      </c>
      <c r="C745" s="79">
        <f t="shared" si="323"/>
        <v>794.69794314000001</v>
      </c>
      <c r="D745" s="77">
        <f t="shared" si="324"/>
        <v>6716.74</v>
      </c>
      <c r="E745" s="54">
        <f>IF(K745=1,VLOOKUP(A744,[1]Plan1!$JH$192:$JI$400,2),E744)</f>
        <v>6735.55</v>
      </c>
      <c r="F745" s="56">
        <f t="shared" si="325"/>
        <v>45251</v>
      </c>
      <c r="G745" s="80">
        <f t="shared" si="326"/>
        <v>2.8004657021114543E-3</v>
      </c>
      <c r="H745" s="81">
        <f>IF(DAY(A745)=H$11,VLOOKUP(A745,AF$120:AK$452,4),H744)</f>
        <v>45311</v>
      </c>
      <c r="I745" s="81">
        <f t="shared" si="327"/>
        <v>45311</v>
      </c>
      <c r="J745" s="55">
        <f t="shared" si="322"/>
        <v>31</v>
      </c>
      <c r="K745" s="55">
        <f t="shared" si="328"/>
        <v>3</v>
      </c>
      <c r="L745" s="79">
        <f t="shared" si="329"/>
        <v>1.0002706699999999</v>
      </c>
      <c r="M745" s="82">
        <v>1</v>
      </c>
      <c r="N745" s="82">
        <f t="shared" si="330"/>
        <v>1</v>
      </c>
      <c r="O745" s="79">
        <f t="shared" si="331"/>
        <v>1.0002706699999999</v>
      </c>
      <c r="P745" s="79">
        <f t="shared" si="332"/>
        <v>794.91304403000004</v>
      </c>
      <c r="Q745" s="83">
        <f t="shared" si="335"/>
        <v>0</v>
      </c>
      <c r="R745" s="85">
        <f t="shared" si="336"/>
        <v>0</v>
      </c>
      <c r="S745" s="79">
        <f t="shared" si="333"/>
        <v>0</v>
      </c>
      <c r="T745" s="85">
        <f t="shared" si="341"/>
        <v>9.5000000000000001E-2</v>
      </c>
      <c r="U745" s="82">
        <f t="shared" si="337"/>
        <v>1.0007321579999999</v>
      </c>
      <c r="V745" s="79">
        <f t="shared" si="338"/>
        <v>0.58200194000000005</v>
      </c>
      <c r="W745" s="79">
        <f t="shared" si="339"/>
        <v>0</v>
      </c>
      <c r="X745" s="157" t="str">
        <f t="shared" si="342"/>
        <v>A+J=</v>
      </c>
      <c r="Y745" s="81">
        <f t="shared" si="343"/>
        <v>45311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78">
        <f t="shared" si="340"/>
        <v>45284</v>
      </c>
      <c r="B746" s="79">
        <f t="shared" si="334"/>
        <v>795.76092503000007</v>
      </c>
      <c r="C746" s="79">
        <f t="shared" si="323"/>
        <v>794.69794314000001</v>
      </c>
      <c r="D746" s="77">
        <f t="shared" si="324"/>
        <v>6716.74</v>
      </c>
      <c r="E746" s="54">
        <f>IF(K746=1,VLOOKUP(A745,[1]Plan1!$JH$192:$JI$400,2),E745)</f>
        <v>6735.55</v>
      </c>
      <c r="F746" s="56">
        <f t="shared" si="325"/>
        <v>45251</v>
      </c>
      <c r="G746" s="80">
        <f t="shared" si="326"/>
        <v>2.8004657021114543E-3</v>
      </c>
      <c r="H746" s="81">
        <f>IF(DAY(A746)=H$11,VLOOKUP(A746,AF$120:AK$452,4),H745)</f>
        <v>45311</v>
      </c>
      <c r="I746" s="81">
        <f t="shared" si="327"/>
        <v>45311</v>
      </c>
      <c r="J746" s="55">
        <f t="shared" si="322"/>
        <v>31</v>
      </c>
      <c r="K746" s="55">
        <f t="shared" si="328"/>
        <v>4</v>
      </c>
      <c r="L746" s="79">
        <f t="shared" si="329"/>
        <v>1.0003609099999999</v>
      </c>
      <c r="M746" s="82">
        <v>1</v>
      </c>
      <c r="N746" s="82">
        <f t="shared" si="330"/>
        <v>1</v>
      </c>
      <c r="O746" s="79">
        <f t="shared" si="331"/>
        <v>1.0003609099999999</v>
      </c>
      <c r="P746" s="79">
        <f t="shared" si="332"/>
        <v>794.98475757000006</v>
      </c>
      <c r="Q746" s="83">
        <f t="shared" si="335"/>
        <v>0</v>
      </c>
      <c r="R746" s="85">
        <f t="shared" si="336"/>
        <v>0</v>
      </c>
      <c r="S746" s="79">
        <f t="shared" si="333"/>
        <v>0</v>
      </c>
      <c r="T746" s="85">
        <f t="shared" si="341"/>
        <v>9.5000000000000001E-2</v>
      </c>
      <c r="U746" s="82">
        <f t="shared" si="337"/>
        <v>1.0009763300000001</v>
      </c>
      <c r="V746" s="79">
        <f t="shared" si="338"/>
        <v>0.77616746000000003</v>
      </c>
      <c r="W746" s="79">
        <f t="shared" si="339"/>
        <v>0</v>
      </c>
      <c r="X746" s="157" t="str">
        <f t="shared" si="342"/>
        <v>A+J=</v>
      </c>
      <c r="Y746" s="81">
        <f t="shared" si="343"/>
        <v>45311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78">
        <f t="shared" si="340"/>
        <v>45285</v>
      </c>
      <c r="B747" s="79">
        <f t="shared" si="334"/>
        <v>796.02688603000001</v>
      </c>
      <c r="C747" s="79">
        <f t="shared" si="323"/>
        <v>794.69794314000001</v>
      </c>
      <c r="D747" s="77">
        <f t="shared" si="324"/>
        <v>6716.74</v>
      </c>
      <c r="E747" s="54">
        <f>IF(K747=1,VLOOKUP(A746,[1]Plan1!$JH$192:$JI$400,2),E746)</f>
        <v>6735.55</v>
      </c>
      <c r="F747" s="56">
        <f t="shared" si="325"/>
        <v>45251</v>
      </c>
      <c r="G747" s="80">
        <f t="shared" si="326"/>
        <v>2.8004657021114543E-3</v>
      </c>
      <c r="H747" s="81">
        <f>IF(DAY(A747)=H$11,VLOOKUP(A747,AF$120:AK$452,4),H746)</f>
        <v>45311</v>
      </c>
      <c r="I747" s="81">
        <f t="shared" si="327"/>
        <v>45311</v>
      </c>
      <c r="J747" s="55">
        <f t="shared" si="322"/>
        <v>31</v>
      </c>
      <c r="K747" s="55">
        <f t="shared" si="328"/>
        <v>5</v>
      </c>
      <c r="L747" s="79">
        <f t="shared" si="329"/>
        <v>1.00045115</v>
      </c>
      <c r="M747" s="82">
        <v>1</v>
      </c>
      <c r="N747" s="82">
        <f t="shared" si="330"/>
        <v>1</v>
      </c>
      <c r="O747" s="79">
        <f t="shared" si="331"/>
        <v>1.00045115</v>
      </c>
      <c r="P747" s="79">
        <f t="shared" si="332"/>
        <v>795.05647110999996</v>
      </c>
      <c r="Q747" s="83">
        <f t="shared" si="335"/>
        <v>0</v>
      </c>
      <c r="R747" s="85">
        <f t="shared" si="336"/>
        <v>0</v>
      </c>
      <c r="S747" s="79">
        <f t="shared" si="333"/>
        <v>0</v>
      </c>
      <c r="T747" s="85">
        <f t="shared" si="341"/>
        <v>9.5000000000000001E-2</v>
      </c>
      <c r="U747" s="82">
        <f t="shared" si="337"/>
        <v>1.001220561</v>
      </c>
      <c r="V747" s="79">
        <f t="shared" si="338"/>
        <v>0.97041491999999996</v>
      </c>
      <c r="W747" s="79">
        <f t="shared" si="339"/>
        <v>0</v>
      </c>
      <c r="X747" s="157" t="str">
        <f t="shared" si="342"/>
        <v>A+J=</v>
      </c>
      <c r="Y747" s="81">
        <f t="shared" si="343"/>
        <v>45311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78">
        <f t="shared" si="340"/>
        <v>45286</v>
      </c>
      <c r="B748" s="79">
        <f t="shared" si="334"/>
        <v>796.29294568</v>
      </c>
      <c r="C748" s="79">
        <f t="shared" si="323"/>
        <v>794.69794314000001</v>
      </c>
      <c r="D748" s="77">
        <f t="shared" si="324"/>
        <v>6716.74</v>
      </c>
      <c r="E748" s="54">
        <f>IF(K748=1,VLOOKUP(A747,[1]Plan1!$JH$192:$JI$400,2),E747)</f>
        <v>6735.55</v>
      </c>
      <c r="F748" s="56">
        <f t="shared" si="325"/>
        <v>45251</v>
      </c>
      <c r="G748" s="80">
        <f t="shared" si="326"/>
        <v>2.8004657021114543E-3</v>
      </c>
      <c r="H748" s="81">
        <f>IF(DAY(A748)=H$11,VLOOKUP(A748,AF$120:AK$452,4),H747)</f>
        <v>45311</v>
      </c>
      <c r="I748" s="81">
        <f t="shared" si="327"/>
        <v>45311</v>
      </c>
      <c r="J748" s="55">
        <f t="shared" ref="J748:J811" si="344">IF(A747=I747,VLOOKUP(A747,$AF$120:$AJ$300,5),J747)</f>
        <v>31</v>
      </c>
      <c r="K748" s="55">
        <f t="shared" si="328"/>
        <v>6</v>
      </c>
      <c r="L748" s="79">
        <f t="shared" si="329"/>
        <v>1.0005414100000001</v>
      </c>
      <c r="M748" s="82">
        <v>1</v>
      </c>
      <c r="N748" s="82">
        <f t="shared" si="330"/>
        <v>1</v>
      </c>
      <c r="O748" s="79">
        <f t="shared" si="331"/>
        <v>1.0005414100000001</v>
      </c>
      <c r="P748" s="79">
        <f t="shared" si="332"/>
        <v>795.12820054999997</v>
      </c>
      <c r="Q748" s="83">
        <f t="shared" si="335"/>
        <v>0</v>
      </c>
      <c r="R748" s="85">
        <f t="shared" si="336"/>
        <v>0</v>
      </c>
      <c r="S748" s="79">
        <f t="shared" si="333"/>
        <v>0</v>
      </c>
      <c r="T748" s="85">
        <f t="shared" si="341"/>
        <v>9.5000000000000001E-2</v>
      </c>
      <c r="U748" s="82">
        <f t="shared" si="337"/>
        <v>1.001464852</v>
      </c>
      <c r="V748" s="79">
        <f t="shared" si="338"/>
        <v>1.16474513</v>
      </c>
      <c r="W748" s="79">
        <f t="shared" si="339"/>
        <v>0</v>
      </c>
      <c r="X748" s="157" t="str">
        <f t="shared" si="342"/>
        <v>A+J=</v>
      </c>
      <c r="Y748" s="81">
        <f t="shared" si="343"/>
        <v>45311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78">
        <f t="shared" si="340"/>
        <v>45287</v>
      </c>
      <c r="B749" s="79">
        <f t="shared" si="334"/>
        <v>796.55908728999998</v>
      </c>
      <c r="C749" s="79">
        <f t="shared" ref="C749:C812" si="345">IF(Q748&gt;0,(P748-S748),C748)</f>
        <v>794.69794314000001</v>
      </c>
      <c r="D749" s="77">
        <f t="shared" ref="D749:D812" si="346">IF(E749=E748,D748,E748)</f>
        <v>6716.74</v>
      </c>
      <c r="E749" s="54">
        <f>IF(K749=1,VLOOKUP(A748,[1]Plan1!$JH$192:$JI$400,2),E748)</f>
        <v>6735.55</v>
      </c>
      <c r="F749" s="56">
        <f t="shared" ref="F749:F812" si="347">IF(D749=D748,F748,EDATE(A749,-1))</f>
        <v>45251</v>
      </c>
      <c r="G749" s="80">
        <f t="shared" ref="G749:G812" si="348">(E749/D749)-1</f>
        <v>2.8004657021114543E-3</v>
      </c>
      <c r="H749" s="81">
        <f>IF(DAY(A749)=H$11,VLOOKUP(A749,AF$120:AK$452,4),H748)</f>
        <v>45311</v>
      </c>
      <c r="I749" s="81">
        <f t="shared" ref="I749:I812" si="349">IF(A749&gt;I748,H749,I748)</f>
        <v>45311</v>
      </c>
      <c r="J749" s="55">
        <f t="shared" si="344"/>
        <v>31</v>
      </c>
      <c r="K749" s="55">
        <f t="shared" ref="K749:K812" si="350">IF(A748=I748,1,K748+1)</f>
        <v>7</v>
      </c>
      <c r="L749" s="79">
        <f t="shared" ref="L749:L812" si="351">TRUNC((E749/D749)^TRUNC((K749/J749),9),8)</f>
        <v>1.00063167</v>
      </c>
      <c r="M749" s="82">
        <v>1</v>
      </c>
      <c r="N749" s="82">
        <f t="shared" ref="N749:N812" si="352">IF(I749&gt;I748,N748*M749,N748)</f>
        <v>1</v>
      </c>
      <c r="O749" s="79">
        <f t="shared" ref="O749:O812" si="353">TRUNC(TRUNC((L749*N749),15),8)</f>
        <v>1.00063167</v>
      </c>
      <c r="P749" s="79">
        <f t="shared" ref="P749:P812" si="354">TRUNC(C749*O749,8)</f>
        <v>795.19992997999998</v>
      </c>
      <c r="Q749" s="83">
        <f t="shared" si="335"/>
        <v>0</v>
      </c>
      <c r="R749" s="85">
        <f t="shared" si="336"/>
        <v>0</v>
      </c>
      <c r="S749" s="79">
        <f t="shared" ref="S749:S812" si="355">IF(R749&gt;0,TRUNC(R749*P749,8),0)</f>
        <v>0</v>
      </c>
      <c r="T749" s="85">
        <f t="shared" si="341"/>
        <v>9.5000000000000001E-2</v>
      </c>
      <c r="U749" s="82">
        <f t="shared" si="337"/>
        <v>1.001709202</v>
      </c>
      <c r="V749" s="79">
        <f t="shared" si="338"/>
        <v>1.3591573100000001</v>
      </c>
      <c r="W749" s="79">
        <f t="shared" si="339"/>
        <v>0</v>
      </c>
      <c r="X749" s="157" t="str">
        <f t="shared" si="342"/>
        <v>A+J=</v>
      </c>
      <c r="Y749" s="81">
        <f t="shared" si="343"/>
        <v>45311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78">
        <f t="shared" si="340"/>
        <v>45288</v>
      </c>
      <c r="B750" s="79">
        <f t="shared" si="334"/>
        <v>796.82532839999999</v>
      </c>
      <c r="C750" s="79">
        <f t="shared" si="345"/>
        <v>794.69794314000001</v>
      </c>
      <c r="D750" s="77">
        <f t="shared" si="346"/>
        <v>6716.74</v>
      </c>
      <c r="E750" s="54">
        <f>IF(K750=1,VLOOKUP(A749,[1]Plan1!$JH$192:$JI$400,2),E749)</f>
        <v>6735.55</v>
      </c>
      <c r="F750" s="56">
        <f t="shared" si="347"/>
        <v>45251</v>
      </c>
      <c r="G750" s="80">
        <f t="shared" si="348"/>
        <v>2.8004657021114543E-3</v>
      </c>
      <c r="H750" s="81">
        <f>IF(DAY(A750)=H$11,VLOOKUP(A750,AF$120:AK$452,4),H749)</f>
        <v>45311</v>
      </c>
      <c r="I750" s="81">
        <f t="shared" si="349"/>
        <v>45311</v>
      </c>
      <c r="J750" s="55">
        <f t="shared" si="344"/>
        <v>31</v>
      </c>
      <c r="K750" s="55">
        <f t="shared" si="350"/>
        <v>8</v>
      </c>
      <c r="L750" s="79">
        <f t="shared" si="351"/>
        <v>1.00072195</v>
      </c>
      <c r="M750" s="82">
        <v>1</v>
      </c>
      <c r="N750" s="82">
        <f t="shared" si="352"/>
        <v>1</v>
      </c>
      <c r="O750" s="79">
        <f t="shared" si="353"/>
        <v>1.00072195</v>
      </c>
      <c r="P750" s="79">
        <f t="shared" si="354"/>
        <v>795.27167531999999</v>
      </c>
      <c r="Q750" s="83">
        <f t="shared" si="335"/>
        <v>0</v>
      </c>
      <c r="R750" s="85">
        <f t="shared" si="336"/>
        <v>0</v>
      </c>
      <c r="S750" s="79">
        <f t="shared" si="355"/>
        <v>0</v>
      </c>
      <c r="T750" s="85">
        <f t="shared" si="341"/>
        <v>9.5000000000000001E-2</v>
      </c>
      <c r="U750" s="82">
        <f t="shared" si="337"/>
        <v>1.001953613</v>
      </c>
      <c r="V750" s="79">
        <f t="shared" si="338"/>
        <v>1.5536530799999999</v>
      </c>
      <c r="W750" s="79">
        <f t="shared" si="339"/>
        <v>0</v>
      </c>
      <c r="X750" s="157" t="str">
        <f t="shared" si="342"/>
        <v>A+J=</v>
      </c>
      <c r="Y750" s="81">
        <f t="shared" si="343"/>
        <v>45311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78">
        <f t="shared" si="340"/>
        <v>45289</v>
      </c>
      <c r="B751" s="79">
        <f t="shared" si="334"/>
        <v>797.09165069999995</v>
      </c>
      <c r="C751" s="79">
        <f t="shared" si="345"/>
        <v>794.69794314000001</v>
      </c>
      <c r="D751" s="77">
        <f t="shared" si="346"/>
        <v>6716.74</v>
      </c>
      <c r="E751" s="54">
        <f>IF(K751=1,VLOOKUP(A750,[1]Plan1!$JH$192:$JI$400,2),E750)</f>
        <v>6735.55</v>
      </c>
      <c r="F751" s="56">
        <f t="shared" si="347"/>
        <v>45251</v>
      </c>
      <c r="G751" s="80">
        <f t="shared" si="348"/>
        <v>2.8004657021114543E-3</v>
      </c>
      <c r="H751" s="81">
        <f>IF(DAY(A751)=H$11,VLOOKUP(A751,AF$120:AK$452,4),H750)</f>
        <v>45311</v>
      </c>
      <c r="I751" s="81">
        <f t="shared" si="349"/>
        <v>45311</v>
      </c>
      <c r="J751" s="55">
        <f t="shared" si="344"/>
        <v>31</v>
      </c>
      <c r="K751" s="55">
        <f t="shared" si="350"/>
        <v>9</v>
      </c>
      <c r="L751" s="79">
        <f t="shared" si="351"/>
        <v>1.00081223</v>
      </c>
      <c r="M751" s="82">
        <v>1</v>
      </c>
      <c r="N751" s="82">
        <f t="shared" si="352"/>
        <v>1</v>
      </c>
      <c r="O751" s="79">
        <f t="shared" si="353"/>
        <v>1.00081223</v>
      </c>
      <c r="P751" s="79">
        <f t="shared" si="354"/>
        <v>795.34342064999998</v>
      </c>
      <c r="Q751" s="83">
        <f t="shared" si="335"/>
        <v>0</v>
      </c>
      <c r="R751" s="85">
        <f t="shared" si="336"/>
        <v>0</v>
      </c>
      <c r="S751" s="79">
        <f t="shared" si="355"/>
        <v>0</v>
      </c>
      <c r="T751" s="85">
        <f t="shared" si="341"/>
        <v>9.5000000000000001E-2</v>
      </c>
      <c r="U751" s="82">
        <f t="shared" si="337"/>
        <v>1.002198082</v>
      </c>
      <c r="V751" s="79">
        <f t="shared" si="338"/>
        <v>1.7482300500000001</v>
      </c>
      <c r="W751" s="79">
        <f t="shared" si="339"/>
        <v>0</v>
      </c>
      <c r="X751" s="157" t="str">
        <f t="shared" si="342"/>
        <v>A+J=</v>
      </c>
      <c r="Y751" s="81">
        <f t="shared" si="343"/>
        <v>45311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78">
        <f t="shared" si="340"/>
        <v>45290</v>
      </c>
      <c r="B752" s="79">
        <f t="shared" si="334"/>
        <v>797.35806456</v>
      </c>
      <c r="C752" s="79">
        <f t="shared" si="345"/>
        <v>794.69794314000001</v>
      </c>
      <c r="D752" s="77">
        <f t="shared" si="346"/>
        <v>6716.74</v>
      </c>
      <c r="E752" s="54">
        <f>IF(K752=1,VLOOKUP(A751,[1]Plan1!$JH$192:$JI$400,2),E751)</f>
        <v>6735.55</v>
      </c>
      <c r="F752" s="56">
        <f t="shared" si="347"/>
        <v>45251</v>
      </c>
      <c r="G752" s="80">
        <f t="shared" si="348"/>
        <v>2.8004657021114543E-3</v>
      </c>
      <c r="H752" s="81">
        <f>IF(DAY(A752)=H$11,VLOOKUP(A752,AF$120:AK$452,4),H751)</f>
        <v>45311</v>
      </c>
      <c r="I752" s="81">
        <f t="shared" si="349"/>
        <v>45311</v>
      </c>
      <c r="J752" s="55">
        <f t="shared" si="344"/>
        <v>31</v>
      </c>
      <c r="K752" s="55">
        <f t="shared" si="350"/>
        <v>10</v>
      </c>
      <c r="L752" s="79">
        <f t="shared" si="351"/>
        <v>1.0009025199999999</v>
      </c>
      <c r="M752" s="82">
        <v>1</v>
      </c>
      <c r="N752" s="82">
        <f t="shared" si="352"/>
        <v>1</v>
      </c>
      <c r="O752" s="79">
        <f t="shared" si="353"/>
        <v>1.0009025199999999</v>
      </c>
      <c r="P752" s="79">
        <f t="shared" si="354"/>
        <v>795.41517392000003</v>
      </c>
      <c r="Q752" s="83">
        <f t="shared" si="335"/>
        <v>0</v>
      </c>
      <c r="R752" s="85">
        <f t="shared" si="336"/>
        <v>0</v>
      </c>
      <c r="S752" s="79">
        <f t="shared" si="355"/>
        <v>0</v>
      </c>
      <c r="T752" s="85">
        <f t="shared" si="341"/>
        <v>9.5000000000000001E-2</v>
      </c>
      <c r="U752" s="82">
        <f t="shared" si="337"/>
        <v>1.0024426120000001</v>
      </c>
      <c r="V752" s="79">
        <f t="shared" si="338"/>
        <v>1.9428906399999999</v>
      </c>
      <c r="W752" s="79">
        <f t="shared" si="339"/>
        <v>0</v>
      </c>
      <c r="X752" s="157" t="str">
        <f t="shared" si="342"/>
        <v>A+J=</v>
      </c>
      <c r="Y752" s="81">
        <f t="shared" si="343"/>
        <v>45311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78">
        <f t="shared" si="340"/>
        <v>45291</v>
      </c>
      <c r="B753" s="79">
        <f t="shared" si="334"/>
        <v>797.62456046</v>
      </c>
      <c r="C753" s="79">
        <f t="shared" si="345"/>
        <v>794.69794314000001</v>
      </c>
      <c r="D753" s="77">
        <f t="shared" si="346"/>
        <v>6716.74</v>
      </c>
      <c r="E753" s="54">
        <f>IF(K753=1,VLOOKUP(A752,[1]Plan1!$JH$192:$JI$400,2),E752)</f>
        <v>6735.55</v>
      </c>
      <c r="F753" s="56">
        <f t="shared" si="347"/>
        <v>45251</v>
      </c>
      <c r="G753" s="80">
        <f t="shared" si="348"/>
        <v>2.8004657021114543E-3</v>
      </c>
      <c r="H753" s="81">
        <f>IF(DAY(A753)=H$11,VLOOKUP(A753,AF$120:AK$452,4),H752)</f>
        <v>45311</v>
      </c>
      <c r="I753" s="81">
        <f t="shared" si="349"/>
        <v>45311</v>
      </c>
      <c r="J753" s="55">
        <f t="shared" si="344"/>
        <v>31</v>
      </c>
      <c r="K753" s="55">
        <f t="shared" si="350"/>
        <v>11</v>
      </c>
      <c r="L753" s="79">
        <f t="shared" si="351"/>
        <v>1.0009928100000001</v>
      </c>
      <c r="M753" s="82">
        <v>1</v>
      </c>
      <c r="N753" s="82">
        <f t="shared" si="352"/>
        <v>1</v>
      </c>
      <c r="O753" s="79">
        <f t="shared" si="353"/>
        <v>1.0009928100000001</v>
      </c>
      <c r="P753" s="79">
        <f t="shared" si="354"/>
        <v>795.48692719999997</v>
      </c>
      <c r="Q753" s="83">
        <f t="shared" si="335"/>
        <v>0</v>
      </c>
      <c r="R753" s="85">
        <f t="shared" si="336"/>
        <v>0</v>
      </c>
      <c r="S753" s="79">
        <f t="shared" si="355"/>
        <v>0</v>
      </c>
      <c r="T753" s="85">
        <f t="shared" si="341"/>
        <v>9.5000000000000001E-2</v>
      </c>
      <c r="U753" s="82">
        <f t="shared" si="337"/>
        <v>1.0026872010000001</v>
      </c>
      <c r="V753" s="79">
        <f t="shared" si="338"/>
        <v>2.1376332599999999</v>
      </c>
      <c r="W753" s="79">
        <f t="shared" si="339"/>
        <v>0</v>
      </c>
      <c r="X753" s="157" t="str">
        <f t="shared" si="342"/>
        <v>A+J=</v>
      </c>
      <c r="Y753" s="81">
        <f t="shared" si="343"/>
        <v>45311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78">
        <f t="shared" si="340"/>
        <v>45292</v>
      </c>
      <c r="B754" s="79">
        <f t="shared" si="334"/>
        <v>797.89115513000002</v>
      </c>
      <c r="C754" s="79">
        <f t="shared" si="345"/>
        <v>794.69794314000001</v>
      </c>
      <c r="D754" s="77">
        <f t="shared" si="346"/>
        <v>6716.74</v>
      </c>
      <c r="E754" s="54">
        <f>IF(K754=1,VLOOKUP(A753,[1]Plan1!$JH$192:$JI$400,2),E753)</f>
        <v>6735.55</v>
      </c>
      <c r="F754" s="56">
        <f t="shared" si="347"/>
        <v>45251</v>
      </c>
      <c r="G754" s="80">
        <f t="shared" si="348"/>
        <v>2.8004657021114543E-3</v>
      </c>
      <c r="H754" s="81">
        <f>IF(DAY(A754)=H$11,VLOOKUP(A754,AF$120:AK$452,4),H753)</f>
        <v>45311</v>
      </c>
      <c r="I754" s="81">
        <f t="shared" si="349"/>
        <v>45311</v>
      </c>
      <c r="J754" s="55">
        <f t="shared" si="344"/>
        <v>31</v>
      </c>
      <c r="K754" s="55">
        <f t="shared" si="350"/>
        <v>12</v>
      </c>
      <c r="L754" s="79">
        <f t="shared" si="351"/>
        <v>1.0010831200000001</v>
      </c>
      <c r="M754" s="82">
        <v>1</v>
      </c>
      <c r="N754" s="82">
        <f t="shared" si="352"/>
        <v>1</v>
      </c>
      <c r="O754" s="79">
        <f t="shared" si="353"/>
        <v>1.0010831200000001</v>
      </c>
      <c r="P754" s="79">
        <f t="shared" si="354"/>
        <v>795.55869637000001</v>
      </c>
      <c r="Q754" s="83">
        <f t="shared" si="335"/>
        <v>0</v>
      </c>
      <c r="R754" s="85">
        <f t="shared" si="336"/>
        <v>0</v>
      </c>
      <c r="S754" s="79">
        <f t="shared" si="355"/>
        <v>0</v>
      </c>
      <c r="T754" s="85">
        <f t="shared" si="341"/>
        <v>9.5000000000000001E-2</v>
      </c>
      <c r="U754" s="82">
        <f t="shared" si="337"/>
        <v>1.00293185</v>
      </c>
      <c r="V754" s="79">
        <f t="shared" si="338"/>
        <v>2.3324587600000002</v>
      </c>
      <c r="W754" s="79">
        <f t="shared" si="339"/>
        <v>0</v>
      </c>
      <c r="X754" s="157" t="str">
        <f t="shared" si="342"/>
        <v>A+J=</v>
      </c>
      <c r="Y754" s="81">
        <f t="shared" si="343"/>
        <v>45311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78">
        <f t="shared" si="340"/>
        <v>45293</v>
      </c>
      <c r="B755" s="79">
        <f t="shared" si="334"/>
        <v>798.1578318600001</v>
      </c>
      <c r="C755" s="79">
        <f t="shared" si="345"/>
        <v>794.69794314000001</v>
      </c>
      <c r="D755" s="77">
        <f t="shared" si="346"/>
        <v>6716.74</v>
      </c>
      <c r="E755" s="54">
        <f>IF(K755=1,VLOOKUP(A754,[1]Plan1!$JH$192:$JI$400,2),E754)</f>
        <v>6735.55</v>
      </c>
      <c r="F755" s="56">
        <f t="shared" si="347"/>
        <v>45251</v>
      </c>
      <c r="G755" s="80">
        <f t="shared" si="348"/>
        <v>2.8004657021114543E-3</v>
      </c>
      <c r="H755" s="81">
        <f>IF(DAY(A755)=H$11,VLOOKUP(A755,AF$120:AK$452,4),H754)</f>
        <v>45311</v>
      </c>
      <c r="I755" s="81">
        <f t="shared" si="349"/>
        <v>45311</v>
      </c>
      <c r="J755" s="55">
        <f t="shared" si="344"/>
        <v>31</v>
      </c>
      <c r="K755" s="55">
        <f t="shared" si="350"/>
        <v>13</v>
      </c>
      <c r="L755" s="79">
        <f t="shared" si="351"/>
        <v>1.0011734299999999</v>
      </c>
      <c r="M755" s="82">
        <v>1</v>
      </c>
      <c r="N755" s="82">
        <f t="shared" si="352"/>
        <v>1</v>
      </c>
      <c r="O755" s="79">
        <f t="shared" si="353"/>
        <v>1.0011734299999999</v>
      </c>
      <c r="P755" s="79">
        <f t="shared" si="354"/>
        <v>795.63046554000005</v>
      </c>
      <c r="Q755" s="83">
        <f t="shared" si="335"/>
        <v>0</v>
      </c>
      <c r="R755" s="85">
        <f t="shared" si="336"/>
        <v>0</v>
      </c>
      <c r="S755" s="79">
        <f t="shared" si="355"/>
        <v>0</v>
      </c>
      <c r="T755" s="85">
        <f t="shared" si="341"/>
        <v>9.5000000000000001E-2</v>
      </c>
      <c r="U755" s="82">
        <f t="shared" si="337"/>
        <v>1.0031765580000001</v>
      </c>
      <c r="V755" s="79">
        <f t="shared" si="338"/>
        <v>2.5273663200000001</v>
      </c>
      <c r="W755" s="79">
        <f t="shared" si="339"/>
        <v>0</v>
      </c>
      <c r="X755" s="157" t="str">
        <f t="shared" si="342"/>
        <v>A+J=</v>
      </c>
      <c r="Y755" s="81">
        <f t="shared" si="343"/>
        <v>45311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78">
        <f t="shared" si="340"/>
        <v>45294</v>
      </c>
      <c r="B756" s="79">
        <f t="shared" si="334"/>
        <v>798.42459943000006</v>
      </c>
      <c r="C756" s="79">
        <f t="shared" si="345"/>
        <v>794.69794314000001</v>
      </c>
      <c r="D756" s="77">
        <f t="shared" si="346"/>
        <v>6716.74</v>
      </c>
      <c r="E756" s="54">
        <f>IF(K756=1,VLOOKUP(A755,[1]Plan1!$JH$192:$JI$400,2),E755)</f>
        <v>6735.55</v>
      </c>
      <c r="F756" s="56">
        <f t="shared" si="347"/>
        <v>45251</v>
      </c>
      <c r="G756" s="80">
        <f t="shared" si="348"/>
        <v>2.8004657021114543E-3</v>
      </c>
      <c r="H756" s="81">
        <f>IF(DAY(A756)=H$11,VLOOKUP(A756,AF$120:AK$452,4),H755)</f>
        <v>45311</v>
      </c>
      <c r="I756" s="81">
        <f t="shared" si="349"/>
        <v>45311</v>
      </c>
      <c r="J756" s="55">
        <f t="shared" si="344"/>
        <v>31</v>
      </c>
      <c r="K756" s="55">
        <f t="shared" si="350"/>
        <v>14</v>
      </c>
      <c r="L756" s="79">
        <f t="shared" si="351"/>
        <v>1.0012637499999999</v>
      </c>
      <c r="M756" s="82">
        <v>1</v>
      </c>
      <c r="N756" s="82">
        <f t="shared" si="352"/>
        <v>1</v>
      </c>
      <c r="O756" s="79">
        <f t="shared" si="353"/>
        <v>1.0012637499999999</v>
      </c>
      <c r="P756" s="79">
        <f t="shared" si="354"/>
        <v>795.70224266000002</v>
      </c>
      <c r="Q756" s="83">
        <f t="shared" si="335"/>
        <v>0</v>
      </c>
      <c r="R756" s="85">
        <f t="shared" si="336"/>
        <v>0</v>
      </c>
      <c r="S756" s="79">
        <f t="shared" si="355"/>
        <v>0</v>
      </c>
      <c r="T756" s="85">
        <f t="shared" si="341"/>
        <v>9.5000000000000001E-2</v>
      </c>
      <c r="U756" s="82">
        <f t="shared" si="337"/>
        <v>1.003421326</v>
      </c>
      <c r="V756" s="79">
        <f t="shared" si="338"/>
        <v>2.7223567700000002</v>
      </c>
      <c r="W756" s="79">
        <f t="shared" si="339"/>
        <v>0</v>
      </c>
      <c r="X756" s="157" t="str">
        <f t="shared" si="342"/>
        <v>A+J=</v>
      </c>
      <c r="Y756" s="81">
        <f t="shared" si="343"/>
        <v>45311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78">
        <f t="shared" si="340"/>
        <v>45295</v>
      </c>
      <c r="B757" s="79">
        <f t="shared" si="334"/>
        <v>798.6914578599999</v>
      </c>
      <c r="C757" s="79">
        <f t="shared" si="345"/>
        <v>794.69794314000001</v>
      </c>
      <c r="D757" s="77">
        <f t="shared" si="346"/>
        <v>6716.74</v>
      </c>
      <c r="E757" s="54">
        <f>IF(K757=1,VLOOKUP(A756,[1]Plan1!$JH$192:$JI$400,2),E756)</f>
        <v>6735.55</v>
      </c>
      <c r="F757" s="56">
        <f t="shared" si="347"/>
        <v>45251</v>
      </c>
      <c r="G757" s="80">
        <f t="shared" si="348"/>
        <v>2.8004657021114543E-3</v>
      </c>
      <c r="H757" s="81">
        <f>IF(DAY(A757)=H$11,VLOOKUP(A757,AF$120:AK$452,4),H756)</f>
        <v>45311</v>
      </c>
      <c r="I757" s="81">
        <f t="shared" si="349"/>
        <v>45311</v>
      </c>
      <c r="J757" s="55">
        <f t="shared" si="344"/>
        <v>31</v>
      </c>
      <c r="K757" s="55">
        <f t="shared" si="350"/>
        <v>15</v>
      </c>
      <c r="L757" s="79">
        <f t="shared" si="351"/>
        <v>1.00135408</v>
      </c>
      <c r="M757" s="82">
        <v>1</v>
      </c>
      <c r="N757" s="82">
        <f t="shared" si="352"/>
        <v>1</v>
      </c>
      <c r="O757" s="79">
        <f t="shared" si="353"/>
        <v>1.00135408</v>
      </c>
      <c r="P757" s="79">
        <f t="shared" si="354"/>
        <v>795.77402772999994</v>
      </c>
      <c r="Q757" s="83">
        <f t="shared" si="335"/>
        <v>0</v>
      </c>
      <c r="R757" s="85">
        <f t="shared" si="336"/>
        <v>0</v>
      </c>
      <c r="S757" s="79">
        <f t="shared" si="355"/>
        <v>0</v>
      </c>
      <c r="T757" s="85">
        <f t="shared" si="341"/>
        <v>9.5000000000000001E-2</v>
      </c>
      <c r="U757" s="82">
        <f t="shared" si="337"/>
        <v>1.003666154</v>
      </c>
      <c r="V757" s="79">
        <f t="shared" si="338"/>
        <v>2.9174301300000001</v>
      </c>
      <c r="W757" s="79">
        <f t="shared" si="339"/>
        <v>0</v>
      </c>
      <c r="X757" s="157" t="str">
        <f t="shared" si="342"/>
        <v>A+J=</v>
      </c>
      <c r="Y757" s="81">
        <f t="shared" si="343"/>
        <v>45311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78">
        <f t="shared" si="340"/>
        <v>45296</v>
      </c>
      <c r="B758" s="79">
        <f t="shared" si="334"/>
        <v>798.95840716999999</v>
      </c>
      <c r="C758" s="79">
        <f t="shared" si="345"/>
        <v>794.69794314000001</v>
      </c>
      <c r="D758" s="77">
        <f t="shared" si="346"/>
        <v>6716.74</v>
      </c>
      <c r="E758" s="54">
        <f>IF(K758=1,VLOOKUP(A757,[1]Plan1!$JH$192:$JI$400,2),E757)</f>
        <v>6735.55</v>
      </c>
      <c r="F758" s="56">
        <f t="shared" si="347"/>
        <v>45251</v>
      </c>
      <c r="G758" s="80">
        <f t="shared" si="348"/>
        <v>2.8004657021114543E-3</v>
      </c>
      <c r="H758" s="81">
        <f>IF(DAY(A758)=H$11,VLOOKUP(A758,AF$120:AK$452,4),H757)</f>
        <v>45311</v>
      </c>
      <c r="I758" s="81">
        <f t="shared" si="349"/>
        <v>45311</v>
      </c>
      <c r="J758" s="55">
        <f t="shared" si="344"/>
        <v>31</v>
      </c>
      <c r="K758" s="55">
        <f t="shared" si="350"/>
        <v>16</v>
      </c>
      <c r="L758" s="79">
        <f t="shared" si="351"/>
        <v>1.0014444199999999</v>
      </c>
      <c r="M758" s="82">
        <v>1</v>
      </c>
      <c r="N758" s="82">
        <f t="shared" si="352"/>
        <v>1</v>
      </c>
      <c r="O758" s="79">
        <f t="shared" si="353"/>
        <v>1.0014444199999999</v>
      </c>
      <c r="P758" s="79">
        <f t="shared" si="354"/>
        <v>795.84582074000002</v>
      </c>
      <c r="Q758" s="83">
        <f t="shared" si="335"/>
        <v>0</v>
      </c>
      <c r="R758" s="85">
        <f t="shared" si="336"/>
        <v>0</v>
      </c>
      <c r="S758" s="79">
        <f t="shared" si="355"/>
        <v>0</v>
      </c>
      <c r="T758" s="85">
        <f t="shared" si="341"/>
        <v>9.5000000000000001E-2</v>
      </c>
      <c r="U758" s="82">
        <f t="shared" si="337"/>
        <v>1.0039110419999999</v>
      </c>
      <c r="V758" s="79">
        <f t="shared" si="338"/>
        <v>3.1125864299999999</v>
      </c>
      <c r="W758" s="79">
        <f t="shared" si="339"/>
        <v>0</v>
      </c>
      <c r="X758" s="157" t="str">
        <f t="shared" si="342"/>
        <v>A+J=</v>
      </c>
      <c r="Y758" s="81">
        <f t="shared" si="343"/>
        <v>45311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78">
        <f t="shared" si="340"/>
        <v>45297</v>
      </c>
      <c r="B759" s="79">
        <f t="shared" si="334"/>
        <v>799.22543858999995</v>
      </c>
      <c r="C759" s="79">
        <f t="shared" si="345"/>
        <v>794.69794314000001</v>
      </c>
      <c r="D759" s="77">
        <f t="shared" si="346"/>
        <v>6716.74</v>
      </c>
      <c r="E759" s="54">
        <f>IF(K759=1,VLOOKUP(A758,[1]Plan1!$JH$192:$JI$400,2),E758)</f>
        <v>6735.55</v>
      </c>
      <c r="F759" s="56">
        <f t="shared" si="347"/>
        <v>45251</v>
      </c>
      <c r="G759" s="80">
        <f t="shared" si="348"/>
        <v>2.8004657021114543E-3</v>
      </c>
      <c r="H759" s="81">
        <f>IF(DAY(A759)=H$11,VLOOKUP(A759,AF$120:AK$452,4),H758)</f>
        <v>45311</v>
      </c>
      <c r="I759" s="81">
        <f t="shared" si="349"/>
        <v>45311</v>
      </c>
      <c r="J759" s="55">
        <f t="shared" si="344"/>
        <v>31</v>
      </c>
      <c r="K759" s="55">
        <f t="shared" si="350"/>
        <v>17</v>
      </c>
      <c r="L759" s="79">
        <f t="shared" si="351"/>
        <v>1.00153476</v>
      </c>
      <c r="M759" s="82">
        <v>1</v>
      </c>
      <c r="N759" s="82">
        <f t="shared" si="352"/>
        <v>1</v>
      </c>
      <c r="O759" s="79">
        <f t="shared" si="353"/>
        <v>1.00153476</v>
      </c>
      <c r="P759" s="79">
        <f t="shared" si="354"/>
        <v>795.91761374999999</v>
      </c>
      <c r="Q759" s="83">
        <f t="shared" si="335"/>
        <v>0</v>
      </c>
      <c r="R759" s="85">
        <f t="shared" si="336"/>
        <v>0</v>
      </c>
      <c r="S759" s="79">
        <f t="shared" si="355"/>
        <v>0</v>
      </c>
      <c r="T759" s="85">
        <f t="shared" si="341"/>
        <v>9.5000000000000001E-2</v>
      </c>
      <c r="U759" s="82">
        <f t="shared" si="337"/>
        <v>1.004155989</v>
      </c>
      <c r="V759" s="79">
        <f t="shared" si="338"/>
        <v>3.3078248399999999</v>
      </c>
      <c r="W759" s="79">
        <f t="shared" si="339"/>
        <v>0</v>
      </c>
      <c r="X759" s="157" t="str">
        <f t="shared" si="342"/>
        <v>A+J=</v>
      </c>
      <c r="Y759" s="81">
        <f t="shared" si="343"/>
        <v>45311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78">
        <f t="shared" si="340"/>
        <v>45298</v>
      </c>
      <c r="B760" s="79">
        <f t="shared" si="334"/>
        <v>799.49256891999994</v>
      </c>
      <c r="C760" s="79">
        <f t="shared" si="345"/>
        <v>794.69794314000001</v>
      </c>
      <c r="D760" s="77">
        <f t="shared" si="346"/>
        <v>6716.74</v>
      </c>
      <c r="E760" s="54">
        <f>IF(K760=1,VLOOKUP(A759,[1]Plan1!$JH$192:$JI$400,2),E759)</f>
        <v>6735.55</v>
      </c>
      <c r="F760" s="56">
        <f t="shared" si="347"/>
        <v>45251</v>
      </c>
      <c r="G760" s="80">
        <f t="shared" si="348"/>
        <v>2.8004657021114543E-3</v>
      </c>
      <c r="H760" s="81">
        <f>IF(DAY(A760)=H$11,VLOOKUP(A760,AF$120:AK$452,4),H759)</f>
        <v>45311</v>
      </c>
      <c r="I760" s="81">
        <f t="shared" si="349"/>
        <v>45311</v>
      </c>
      <c r="J760" s="55">
        <f t="shared" si="344"/>
        <v>31</v>
      </c>
      <c r="K760" s="55">
        <f t="shared" si="350"/>
        <v>18</v>
      </c>
      <c r="L760" s="79">
        <f t="shared" si="351"/>
        <v>1.0016251199999999</v>
      </c>
      <c r="M760" s="82">
        <v>1</v>
      </c>
      <c r="N760" s="82">
        <f t="shared" si="352"/>
        <v>1</v>
      </c>
      <c r="O760" s="79">
        <f t="shared" si="353"/>
        <v>1.0016251199999999</v>
      </c>
      <c r="P760" s="79">
        <f t="shared" si="354"/>
        <v>795.98942265999995</v>
      </c>
      <c r="Q760" s="83">
        <f t="shared" si="335"/>
        <v>0</v>
      </c>
      <c r="R760" s="85">
        <f t="shared" si="336"/>
        <v>0</v>
      </c>
      <c r="S760" s="79">
        <f t="shared" si="355"/>
        <v>0</v>
      </c>
      <c r="T760" s="85">
        <f t="shared" si="341"/>
        <v>9.5000000000000001E-2</v>
      </c>
      <c r="U760" s="82">
        <f t="shared" si="337"/>
        <v>1.004400996</v>
      </c>
      <c r="V760" s="79">
        <f t="shared" si="338"/>
        <v>3.5031462599999998</v>
      </c>
      <c r="W760" s="79">
        <f t="shared" si="339"/>
        <v>0</v>
      </c>
      <c r="X760" s="157" t="str">
        <f t="shared" si="342"/>
        <v>A+J=</v>
      </c>
      <c r="Y760" s="81">
        <f t="shared" si="343"/>
        <v>45311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78">
        <f t="shared" si="340"/>
        <v>45299</v>
      </c>
      <c r="B761" s="79">
        <f t="shared" si="334"/>
        <v>799.75978219000001</v>
      </c>
      <c r="C761" s="79">
        <f t="shared" si="345"/>
        <v>794.69794314000001</v>
      </c>
      <c r="D761" s="77">
        <f t="shared" si="346"/>
        <v>6716.74</v>
      </c>
      <c r="E761" s="54">
        <f>IF(K761=1,VLOOKUP(A760,[1]Plan1!$JH$192:$JI$400,2),E760)</f>
        <v>6735.55</v>
      </c>
      <c r="F761" s="56">
        <f t="shared" si="347"/>
        <v>45251</v>
      </c>
      <c r="G761" s="80">
        <f t="shared" si="348"/>
        <v>2.8004657021114543E-3</v>
      </c>
      <c r="H761" s="81">
        <f>IF(DAY(A761)=H$11,VLOOKUP(A761,AF$120:AK$452,4),H760)</f>
        <v>45311</v>
      </c>
      <c r="I761" s="81">
        <f t="shared" si="349"/>
        <v>45311</v>
      </c>
      <c r="J761" s="55">
        <f t="shared" si="344"/>
        <v>31</v>
      </c>
      <c r="K761" s="55">
        <f t="shared" si="350"/>
        <v>19</v>
      </c>
      <c r="L761" s="79">
        <f t="shared" si="351"/>
        <v>1.0017154800000001</v>
      </c>
      <c r="M761" s="82">
        <v>1</v>
      </c>
      <c r="N761" s="82">
        <f t="shared" si="352"/>
        <v>1</v>
      </c>
      <c r="O761" s="79">
        <f t="shared" si="353"/>
        <v>1.0017154800000001</v>
      </c>
      <c r="P761" s="79">
        <f t="shared" si="354"/>
        <v>796.06123156000001</v>
      </c>
      <c r="Q761" s="83">
        <f t="shared" si="335"/>
        <v>0</v>
      </c>
      <c r="R761" s="85">
        <f t="shared" si="336"/>
        <v>0</v>
      </c>
      <c r="S761" s="79">
        <f t="shared" si="355"/>
        <v>0</v>
      </c>
      <c r="T761" s="85">
        <f t="shared" si="341"/>
        <v>9.5000000000000001E-2</v>
      </c>
      <c r="U761" s="82">
        <f t="shared" si="337"/>
        <v>1.004646063</v>
      </c>
      <c r="V761" s="79">
        <f t="shared" si="338"/>
        <v>3.6985506300000002</v>
      </c>
      <c r="W761" s="79">
        <f t="shared" si="339"/>
        <v>0</v>
      </c>
      <c r="X761" s="157" t="str">
        <f t="shared" si="342"/>
        <v>A+J=</v>
      </c>
      <c r="Y761" s="81">
        <f t="shared" si="343"/>
        <v>45311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78">
        <f t="shared" si="340"/>
        <v>45300</v>
      </c>
      <c r="B762" s="79">
        <f t="shared" si="334"/>
        <v>800.02708642000005</v>
      </c>
      <c r="C762" s="79">
        <f t="shared" si="345"/>
        <v>794.69794314000001</v>
      </c>
      <c r="D762" s="77">
        <f t="shared" si="346"/>
        <v>6716.74</v>
      </c>
      <c r="E762" s="54">
        <f>IF(K762=1,VLOOKUP(A761,[1]Plan1!$JH$192:$JI$400,2),E761)</f>
        <v>6735.55</v>
      </c>
      <c r="F762" s="56">
        <f t="shared" si="347"/>
        <v>45251</v>
      </c>
      <c r="G762" s="80">
        <f t="shared" si="348"/>
        <v>2.8004657021114543E-3</v>
      </c>
      <c r="H762" s="81">
        <f>IF(DAY(A762)=H$11,VLOOKUP(A762,AF$120:AK$452,4),H761)</f>
        <v>45311</v>
      </c>
      <c r="I762" s="81">
        <f t="shared" si="349"/>
        <v>45311</v>
      </c>
      <c r="J762" s="55">
        <f t="shared" si="344"/>
        <v>31</v>
      </c>
      <c r="K762" s="55">
        <f t="shared" si="350"/>
        <v>20</v>
      </c>
      <c r="L762" s="79">
        <f t="shared" si="351"/>
        <v>1.00180585</v>
      </c>
      <c r="M762" s="82">
        <v>1</v>
      </c>
      <c r="N762" s="82">
        <f t="shared" si="352"/>
        <v>1</v>
      </c>
      <c r="O762" s="79">
        <f t="shared" si="353"/>
        <v>1.00180585</v>
      </c>
      <c r="P762" s="79">
        <f t="shared" si="354"/>
        <v>796.13304842000002</v>
      </c>
      <c r="Q762" s="83">
        <f t="shared" si="335"/>
        <v>0</v>
      </c>
      <c r="R762" s="85">
        <f t="shared" si="336"/>
        <v>0</v>
      </c>
      <c r="S762" s="79">
        <f t="shared" si="355"/>
        <v>0</v>
      </c>
      <c r="T762" s="85">
        <f t="shared" si="341"/>
        <v>9.5000000000000001E-2</v>
      </c>
      <c r="U762" s="82">
        <f t="shared" si="337"/>
        <v>1.0048911899999999</v>
      </c>
      <c r="V762" s="79">
        <f t="shared" si="338"/>
        <v>3.8940380000000001</v>
      </c>
      <c r="W762" s="79">
        <f t="shared" si="339"/>
        <v>0</v>
      </c>
      <c r="X762" s="157" t="str">
        <f t="shared" si="342"/>
        <v>A+J=</v>
      </c>
      <c r="Y762" s="81">
        <f t="shared" si="343"/>
        <v>45311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78">
        <f t="shared" si="340"/>
        <v>45301</v>
      </c>
      <c r="B763" s="79">
        <f t="shared" si="334"/>
        <v>800.29448081999999</v>
      </c>
      <c r="C763" s="79">
        <f t="shared" si="345"/>
        <v>794.69794314000001</v>
      </c>
      <c r="D763" s="77">
        <f t="shared" si="346"/>
        <v>6716.74</v>
      </c>
      <c r="E763" s="54">
        <f>IF(K763=1,VLOOKUP(A762,[1]Plan1!$JH$192:$JI$400,2),E762)</f>
        <v>6735.55</v>
      </c>
      <c r="F763" s="56">
        <f t="shared" si="347"/>
        <v>45251</v>
      </c>
      <c r="G763" s="80">
        <f t="shared" si="348"/>
        <v>2.8004657021114543E-3</v>
      </c>
      <c r="H763" s="81">
        <f>IF(DAY(A763)=H$11,VLOOKUP(A763,AF$120:AK$452,4),H762)</f>
        <v>45311</v>
      </c>
      <c r="I763" s="81">
        <f t="shared" si="349"/>
        <v>45311</v>
      </c>
      <c r="J763" s="55">
        <f t="shared" si="344"/>
        <v>31</v>
      </c>
      <c r="K763" s="55">
        <f t="shared" si="350"/>
        <v>21</v>
      </c>
      <c r="L763" s="79">
        <f t="shared" si="351"/>
        <v>1.0018962300000001</v>
      </c>
      <c r="M763" s="82">
        <v>1</v>
      </c>
      <c r="N763" s="82">
        <f t="shared" si="352"/>
        <v>1</v>
      </c>
      <c r="O763" s="79">
        <f t="shared" si="353"/>
        <v>1.0018962300000001</v>
      </c>
      <c r="P763" s="79">
        <f t="shared" si="354"/>
        <v>796.20487321999997</v>
      </c>
      <c r="Q763" s="83">
        <f t="shared" si="335"/>
        <v>0</v>
      </c>
      <c r="R763" s="85">
        <f t="shared" si="336"/>
        <v>0</v>
      </c>
      <c r="S763" s="79">
        <f t="shared" si="355"/>
        <v>0</v>
      </c>
      <c r="T763" s="85">
        <f t="shared" si="341"/>
        <v>9.5000000000000001E-2</v>
      </c>
      <c r="U763" s="82">
        <f t="shared" si="337"/>
        <v>1.0051363760000001</v>
      </c>
      <c r="V763" s="79">
        <f t="shared" si="338"/>
        <v>4.0896075999999999</v>
      </c>
      <c r="W763" s="79">
        <f t="shared" si="339"/>
        <v>0</v>
      </c>
      <c r="X763" s="157" t="str">
        <f t="shared" si="342"/>
        <v>A+J=</v>
      </c>
      <c r="Y763" s="81">
        <f t="shared" si="343"/>
        <v>45311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78">
        <f t="shared" si="340"/>
        <v>45302</v>
      </c>
      <c r="B764" s="79">
        <f t="shared" si="334"/>
        <v>800.56196698999997</v>
      </c>
      <c r="C764" s="79">
        <f t="shared" si="345"/>
        <v>794.69794314000001</v>
      </c>
      <c r="D764" s="77">
        <f t="shared" si="346"/>
        <v>6716.74</v>
      </c>
      <c r="E764" s="54">
        <f>IF(K764=1,VLOOKUP(A763,[1]Plan1!$JH$192:$JI$400,2),E763)</f>
        <v>6735.55</v>
      </c>
      <c r="F764" s="56">
        <f t="shared" si="347"/>
        <v>45251</v>
      </c>
      <c r="G764" s="80">
        <f t="shared" si="348"/>
        <v>2.8004657021114543E-3</v>
      </c>
      <c r="H764" s="81">
        <f>IF(DAY(A764)=H$11,VLOOKUP(A764,AF$120:AK$452,4),H763)</f>
        <v>45311</v>
      </c>
      <c r="I764" s="81">
        <f t="shared" si="349"/>
        <v>45311</v>
      </c>
      <c r="J764" s="55">
        <f t="shared" si="344"/>
        <v>31</v>
      </c>
      <c r="K764" s="55">
        <f t="shared" si="350"/>
        <v>22</v>
      </c>
      <c r="L764" s="79">
        <f t="shared" si="351"/>
        <v>1.0019866200000001</v>
      </c>
      <c r="M764" s="82">
        <v>1</v>
      </c>
      <c r="N764" s="82">
        <f t="shared" si="352"/>
        <v>1</v>
      </c>
      <c r="O764" s="79">
        <f t="shared" si="353"/>
        <v>1.0019866200000001</v>
      </c>
      <c r="P764" s="79">
        <f t="shared" si="354"/>
        <v>796.27670595999996</v>
      </c>
      <c r="Q764" s="83">
        <f t="shared" si="335"/>
        <v>0</v>
      </c>
      <c r="R764" s="85">
        <f t="shared" si="336"/>
        <v>0</v>
      </c>
      <c r="S764" s="79">
        <f t="shared" si="355"/>
        <v>0</v>
      </c>
      <c r="T764" s="85">
        <f t="shared" si="341"/>
        <v>9.5000000000000001E-2</v>
      </c>
      <c r="U764" s="82">
        <f t="shared" si="337"/>
        <v>1.0053816229999999</v>
      </c>
      <c r="V764" s="79">
        <f t="shared" si="338"/>
        <v>4.28526103</v>
      </c>
      <c r="W764" s="79">
        <f t="shared" si="339"/>
        <v>0</v>
      </c>
      <c r="X764" s="157" t="str">
        <f t="shared" si="342"/>
        <v>A+J=</v>
      </c>
      <c r="Y764" s="81">
        <f t="shared" si="343"/>
        <v>45311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78">
        <f t="shared" si="340"/>
        <v>45303</v>
      </c>
      <c r="B765" s="79">
        <f t="shared" si="334"/>
        <v>800.82953538999993</v>
      </c>
      <c r="C765" s="79">
        <f t="shared" si="345"/>
        <v>794.69794314000001</v>
      </c>
      <c r="D765" s="77">
        <f t="shared" si="346"/>
        <v>6716.74</v>
      </c>
      <c r="E765" s="54">
        <f>IF(K765=1,VLOOKUP(A764,[1]Plan1!$JH$192:$JI$400,2),E764)</f>
        <v>6735.55</v>
      </c>
      <c r="F765" s="56">
        <f t="shared" si="347"/>
        <v>45251</v>
      </c>
      <c r="G765" s="80">
        <f t="shared" si="348"/>
        <v>2.8004657021114543E-3</v>
      </c>
      <c r="H765" s="81">
        <f>IF(DAY(A765)=H$11,VLOOKUP(A765,AF$120:AK$452,4),H764)</f>
        <v>45311</v>
      </c>
      <c r="I765" s="81">
        <f t="shared" si="349"/>
        <v>45311</v>
      </c>
      <c r="J765" s="55">
        <f t="shared" si="344"/>
        <v>31</v>
      </c>
      <c r="K765" s="55">
        <f t="shared" si="350"/>
        <v>23</v>
      </c>
      <c r="L765" s="79">
        <f t="shared" si="351"/>
        <v>1.00207701</v>
      </c>
      <c r="M765" s="82">
        <v>1</v>
      </c>
      <c r="N765" s="82">
        <f t="shared" si="352"/>
        <v>1</v>
      </c>
      <c r="O765" s="79">
        <f t="shared" si="353"/>
        <v>1.00207701</v>
      </c>
      <c r="P765" s="79">
        <f t="shared" si="354"/>
        <v>796.34853870999996</v>
      </c>
      <c r="Q765" s="83">
        <f t="shared" si="335"/>
        <v>0</v>
      </c>
      <c r="R765" s="85">
        <f t="shared" si="336"/>
        <v>0</v>
      </c>
      <c r="S765" s="79">
        <f t="shared" si="355"/>
        <v>0</v>
      </c>
      <c r="T765" s="85">
        <f t="shared" si="341"/>
        <v>9.5000000000000001E-2</v>
      </c>
      <c r="U765" s="82">
        <f t="shared" si="337"/>
        <v>1.0056269289999999</v>
      </c>
      <c r="V765" s="79">
        <f t="shared" si="338"/>
        <v>4.4809966799999996</v>
      </c>
      <c r="W765" s="79">
        <f t="shared" si="339"/>
        <v>0</v>
      </c>
      <c r="X765" s="157" t="str">
        <f t="shared" si="342"/>
        <v>A+J=</v>
      </c>
      <c r="Y765" s="81">
        <f t="shared" si="343"/>
        <v>45311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78">
        <f t="shared" si="340"/>
        <v>45304</v>
      </c>
      <c r="B766" s="79">
        <f t="shared" si="334"/>
        <v>801.09719481000002</v>
      </c>
      <c r="C766" s="79">
        <f t="shared" si="345"/>
        <v>794.69794314000001</v>
      </c>
      <c r="D766" s="77">
        <f t="shared" si="346"/>
        <v>6716.74</v>
      </c>
      <c r="E766" s="54">
        <f>IF(K766=1,VLOOKUP(A765,[1]Plan1!$JH$192:$JI$400,2),E765)</f>
        <v>6735.55</v>
      </c>
      <c r="F766" s="56">
        <f t="shared" si="347"/>
        <v>45251</v>
      </c>
      <c r="G766" s="80">
        <f t="shared" si="348"/>
        <v>2.8004657021114543E-3</v>
      </c>
      <c r="H766" s="81">
        <f>IF(DAY(A766)=H$11,VLOOKUP(A766,AF$120:AK$452,4),H765)</f>
        <v>45311</v>
      </c>
      <c r="I766" s="81">
        <f t="shared" si="349"/>
        <v>45311</v>
      </c>
      <c r="J766" s="55">
        <f t="shared" si="344"/>
        <v>31</v>
      </c>
      <c r="K766" s="55">
        <f t="shared" si="350"/>
        <v>24</v>
      </c>
      <c r="L766" s="79">
        <f t="shared" si="351"/>
        <v>1.00216741</v>
      </c>
      <c r="M766" s="82">
        <v>1</v>
      </c>
      <c r="N766" s="82">
        <f t="shared" si="352"/>
        <v>1</v>
      </c>
      <c r="O766" s="79">
        <f t="shared" si="353"/>
        <v>1.00216741</v>
      </c>
      <c r="P766" s="79">
        <f t="shared" si="354"/>
        <v>796.4203794</v>
      </c>
      <c r="Q766" s="83">
        <f t="shared" si="335"/>
        <v>0</v>
      </c>
      <c r="R766" s="85">
        <f t="shared" si="336"/>
        <v>0</v>
      </c>
      <c r="S766" s="79">
        <f t="shared" si="355"/>
        <v>0</v>
      </c>
      <c r="T766" s="85">
        <f t="shared" si="341"/>
        <v>9.5000000000000001E-2</v>
      </c>
      <c r="U766" s="82">
        <f t="shared" si="337"/>
        <v>1.0058722950000001</v>
      </c>
      <c r="V766" s="79">
        <f t="shared" si="338"/>
        <v>4.6768154099999997</v>
      </c>
      <c r="W766" s="79">
        <f t="shared" si="339"/>
        <v>0</v>
      </c>
      <c r="X766" s="157" t="str">
        <f t="shared" si="342"/>
        <v>A+J=</v>
      </c>
      <c r="Y766" s="81">
        <f t="shared" si="343"/>
        <v>45311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78">
        <f t="shared" si="340"/>
        <v>45305</v>
      </c>
      <c r="B767" s="79">
        <f t="shared" si="334"/>
        <v>801.36494526000001</v>
      </c>
      <c r="C767" s="79">
        <f t="shared" si="345"/>
        <v>794.69794314000001</v>
      </c>
      <c r="D767" s="77">
        <f t="shared" si="346"/>
        <v>6716.74</v>
      </c>
      <c r="E767" s="54">
        <f>IF(K767=1,VLOOKUP(A766,[1]Plan1!$JH$192:$JI$400,2),E766)</f>
        <v>6735.55</v>
      </c>
      <c r="F767" s="56">
        <f t="shared" si="347"/>
        <v>45251</v>
      </c>
      <c r="G767" s="80">
        <f t="shared" si="348"/>
        <v>2.8004657021114543E-3</v>
      </c>
      <c r="H767" s="81">
        <f>IF(DAY(A767)=H$11,VLOOKUP(A767,AF$120:AK$452,4),H766)</f>
        <v>45311</v>
      </c>
      <c r="I767" s="81">
        <f t="shared" si="349"/>
        <v>45311</v>
      </c>
      <c r="J767" s="55">
        <f t="shared" si="344"/>
        <v>31</v>
      </c>
      <c r="K767" s="55">
        <f t="shared" si="350"/>
        <v>25</v>
      </c>
      <c r="L767" s="79">
        <f t="shared" si="351"/>
        <v>1.0022578200000001</v>
      </c>
      <c r="M767" s="82">
        <v>1</v>
      </c>
      <c r="N767" s="82">
        <f t="shared" si="352"/>
        <v>1</v>
      </c>
      <c r="O767" s="79">
        <f t="shared" si="353"/>
        <v>1.0022578200000001</v>
      </c>
      <c r="P767" s="79">
        <f t="shared" si="354"/>
        <v>796.49222803999999</v>
      </c>
      <c r="Q767" s="83">
        <f t="shared" si="335"/>
        <v>0</v>
      </c>
      <c r="R767" s="85">
        <f t="shared" si="336"/>
        <v>0</v>
      </c>
      <c r="S767" s="79">
        <f t="shared" si="355"/>
        <v>0</v>
      </c>
      <c r="T767" s="85">
        <f t="shared" si="341"/>
        <v>9.5000000000000001E-2</v>
      </c>
      <c r="U767" s="82">
        <f t="shared" si="337"/>
        <v>1.0061177210000001</v>
      </c>
      <c r="V767" s="79">
        <f t="shared" si="338"/>
        <v>4.8727172200000002</v>
      </c>
      <c r="W767" s="79">
        <f t="shared" si="339"/>
        <v>0</v>
      </c>
      <c r="X767" s="157" t="str">
        <f t="shared" si="342"/>
        <v>A+J=</v>
      </c>
      <c r="Y767" s="81">
        <f t="shared" si="343"/>
        <v>45311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78">
        <f t="shared" si="340"/>
        <v>45306</v>
      </c>
      <c r="B768" s="79">
        <f t="shared" si="334"/>
        <v>801.63278678000006</v>
      </c>
      <c r="C768" s="79">
        <f t="shared" si="345"/>
        <v>794.69794314000001</v>
      </c>
      <c r="D768" s="77">
        <f t="shared" si="346"/>
        <v>6716.74</v>
      </c>
      <c r="E768" s="54">
        <f>IF(K768=1,VLOOKUP(A767,[1]Plan1!$JH$192:$JI$400,2),E767)</f>
        <v>6735.55</v>
      </c>
      <c r="F768" s="56">
        <f t="shared" si="347"/>
        <v>45251</v>
      </c>
      <c r="G768" s="80">
        <f t="shared" si="348"/>
        <v>2.8004657021114543E-3</v>
      </c>
      <c r="H768" s="81">
        <f>IF(DAY(A768)=H$11,VLOOKUP(A768,AF$120:AK$452,4),H767)</f>
        <v>45311</v>
      </c>
      <c r="I768" s="81">
        <f t="shared" si="349"/>
        <v>45311</v>
      </c>
      <c r="J768" s="55">
        <f t="shared" si="344"/>
        <v>31</v>
      </c>
      <c r="K768" s="55">
        <f t="shared" si="350"/>
        <v>26</v>
      </c>
      <c r="L768" s="79">
        <f t="shared" si="351"/>
        <v>1.0023482399999999</v>
      </c>
      <c r="M768" s="82">
        <v>1</v>
      </c>
      <c r="N768" s="82">
        <f t="shared" si="352"/>
        <v>1</v>
      </c>
      <c r="O768" s="79">
        <f t="shared" si="353"/>
        <v>1.0023482399999999</v>
      </c>
      <c r="P768" s="79">
        <f t="shared" si="354"/>
        <v>796.56408463000002</v>
      </c>
      <c r="Q768" s="83">
        <f t="shared" si="335"/>
        <v>0</v>
      </c>
      <c r="R768" s="85">
        <f t="shared" si="336"/>
        <v>0</v>
      </c>
      <c r="S768" s="79">
        <f t="shared" si="355"/>
        <v>0</v>
      </c>
      <c r="T768" s="85">
        <f t="shared" si="341"/>
        <v>9.5000000000000001E-2</v>
      </c>
      <c r="U768" s="82">
        <f t="shared" si="337"/>
        <v>1.0063632069999999</v>
      </c>
      <c r="V768" s="79">
        <f t="shared" si="338"/>
        <v>5.06870215</v>
      </c>
      <c r="W768" s="79">
        <f t="shared" si="339"/>
        <v>0</v>
      </c>
      <c r="X768" s="157" t="str">
        <f t="shared" si="342"/>
        <v>A+J=</v>
      </c>
      <c r="Y768" s="81">
        <f t="shared" si="343"/>
        <v>45311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78">
        <f t="shared" si="340"/>
        <v>45307</v>
      </c>
      <c r="B769" s="79">
        <f t="shared" si="334"/>
        <v>801.90071859</v>
      </c>
      <c r="C769" s="79">
        <f t="shared" si="345"/>
        <v>794.69794314000001</v>
      </c>
      <c r="D769" s="77">
        <f t="shared" si="346"/>
        <v>6716.74</v>
      </c>
      <c r="E769" s="54">
        <f>IF(K769=1,VLOOKUP(A768,[1]Plan1!$JH$192:$JI$400,2),E768)</f>
        <v>6735.55</v>
      </c>
      <c r="F769" s="56">
        <f t="shared" si="347"/>
        <v>45251</v>
      </c>
      <c r="G769" s="80">
        <f t="shared" si="348"/>
        <v>2.8004657021114543E-3</v>
      </c>
      <c r="H769" s="81">
        <f>IF(DAY(A769)=H$11,VLOOKUP(A769,AF$120:AK$452,4),H768)</f>
        <v>45311</v>
      </c>
      <c r="I769" s="81">
        <f t="shared" si="349"/>
        <v>45311</v>
      </c>
      <c r="J769" s="55">
        <f t="shared" si="344"/>
        <v>31</v>
      </c>
      <c r="K769" s="55">
        <f t="shared" si="350"/>
        <v>27</v>
      </c>
      <c r="L769" s="79">
        <f t="shared" si="351"/>
        <v>1.0024386700000001</v>
      </c>
      <c r="M769" s="82">
        <v>1</v>
      </c>
      <c r="N769" s="82">
        <f t="shared" si="352"/>
        <v>1</v>
      </c>
      <c r="O769" s="79">
        <f t="shared" si="353"/>
        <v>1.0024386700000001</v>
      </c>
      <c r="P769" s="79">
        <f t="shared" si="354"/>
        <v>796.63594917</v>
      </c>
      <c r="Q769" s="83">
        <f t="shared" si="335"/>
        <v>0</v>
      </c>
      <c r="R769" s="85">
        <f t="shared" si="336"/>
        <v>0</v>
      </c>
      <c r="S769" s="79">
        <f t="shared" si="355"/>
        <v>0</v>
      </c>
      <c r="T769" s="85">
        <f t="shared" si="341"/>
        <v>9.5000000000000001E-2</v>
      </c>
      <c r="U769" s="82">
        <f t="shared" si="337"/>
        <v>1.006608752</v>
      </c>
      <c r="V769" s="79">
        <f t="shared" si="338"/>
        <v>5.2647694200000004</v>
      </c>
      <c r="W769" s="79">
        <f t="shared" si="339"/>
        <v>0</v>
      </c>
      <c r="X769" s="157" t="str">
        <f t="shared" si="342"/>
        <v>A+J=</v>
      </c>
      <c r="Y769" s="81">
        <f t="shared" si="343"/>
        <v>45311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78">
        <f t="shared" si="340"/>
        <v>45308</v>
      </c>
      <c r="B770" s="79">
        <f t="shared" si="334"/>
        <v>802.16874228000006</v>
      </c>
      <c r="C770" s="79">
        <f t="shared" si="345"/>
        <v>794.69794314000001</v>
      </c>
      <c r="D770" s="77">
        <f t="shared" si="346"/>
        <v>6716.74</v>
      </c>
      <c r="E770" s="54">
        <f>IF(K770=1,VLOOKUP(A769,[1]Plan1!$JH$192:$JI$400,2),E769)</f>
        <v>6735.55</v>
      </c>
      <c r="F770" s="56">
        <f t="shared" si="347"/>
        <v>45251</v>
      </c>
      <c r="G770" s="80">
        <f t="shared" si="348"/>
        <v>2.8004657021114543E-3</v>
      </c>
      <c r="H770" s="81">
        <f>IF(DAY(A770)=H$11,VLOOKUP(A770,AF$120:AK$452,4),H769)</f>
        <v>45311</v>
      </c>
      <c r="I770" s="81">
        <f t="shared" si="349"/>
        <v>45311</v>
      </c>
      <c r="J770" s="55">
        <f t="shared" si="344"/>
        <v>31</v>
      </c>
      <c r="K770" s="55">
        <f t="shared" si="350"/>
        <v>28</v>
      </c>
      <c r="L770" s="79">
        <f t="shared" si="351"/>
        <v>1.00252911</v>
      </c>
      <c r="M770" s="82">
        <v>1</v>
      </c>
      <c r="N770" s="82">
        <f t="shared" si="352"/>
        <v>1</v>
      </c>
      <c r="O770" s="79">
        <f t="shared" si="353"/>
        <v>1.00252911</v>
      </c>
      <c r="P770" s="79">
        <f t="shared" si="354"/>
        <v>796.70782165000003</v>
      </c>
      <c r="Q770" s="83">
        <f t="shared" si="335"/>
        <v>0</v>
      </c>
      <c r="R770" s="85">
        <f t="shared" si="336"/>
        <v>0</v>
      </c>
      <c r="S770" s="79">
        <f t="shared" si="355"/>
        <v>0</v>
      </c>
      <c r="T770" s="85">
        <f t="shared" si="341"/>
        <v>9.5000000000000001E-2</v>
      </c>
      <c r="U770" s="82">
        <f t="shared" si="337"/>
        <v>1.006854358</v>
      </c>
      <c r="V770" s="79">
        <f t="shared" si="338"/>
        <v>5.4609206300000004</v>
      </c>
      <c r="W770" s="79">
        <f t="shared" si="339"/>
        <v>0</v>
      </c>
      <c r="X770" s="157" t="str">
        <f t="shared" si="342"/>
        <v>A+J=</v>
      </c>
      <c r="Y770" s="81">
        <f t="shared" si="343"/>
        <v>45311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78">
        <f t="shared" si="340"/>
        <v>45309</v>
      </c>
      <c r="B771" s="79">
        <f t="shared" si="334"/>
        <v>802.43684828000005</v>
      </c>
      <c r="C771" s="79">
        <f t="shared" si="345"/>
        <v>794.69794314000001</v>
      </c>
      <c r="D771" s="77">
        <f t="shared" si="346"/>
        <v>6716.74</v>
      </c>
      <c r="E771" s="54">
        <f>IF(K771=1,VLOOKUP(A770,[1]Plan1!$JH$192:$JI$400,2),E770)</f>
        <v>6735.55</v>
      </c>
      <c r="F771" s="56">
        <f t="shared" si="347"/>
        <v>45251</v>
      </c>
      <c r="G771" s="80">
        <f t="shared" si="348"/>
        <v>2.8004657021114543E-3</v>
      </c>
      <c r="H771" s="81">
        <f>IF(DAY(A771)=H$11,VLOOKUP(A771,AF$120:AK$452,4),H770)</f>
        <v>45311</v>
      </c>
      <c r="I771" s="81">
        <f t="shared" si="349"/>
        <v>45311</v>
      </c>
      <c r="J771" s="55">
        <f t="shared" si="344"/>
        <v>31</v>
      </c>
      <c r="K771" s="55">
        <f t="shared" si="350"/>
        <v>29</v>
      </c>
      <c r="L771" s="79">
        <f t="shared" si="351"/>
        <v>1.0026195499999999</v>
      </c>
      <c r="M771" s="82">
        <v>1</v>
      </c>
      <c r="N771" s="82">
        <f t="shared" si="352"/>
        <v>1</v>
      </c>
      <c r="O771" s="79">
        <f t="shared" si="353"/>
        <v>1.0026195499999999</v>
      </c>
      <c r="P771" s="79">
        <f t="shared" si="354"/>
        <v>796.77969413000005</v>
      </c>
      <c r="Q771" s="83">
        <f t="shared" si="335"/>
        <v>0</v>
      </c>
      <c r="R771" s="85">
        <f t="shared" si="336"/>
        <v>0</v>
      </c>
      <c r="S771" s="79">
        <f t="shared" si="355"/>
        <v>0</v>
      </c>
      <c r="T771" s="85">
        <f t="shared" si="341"/>
        <v>9.5000000000000001E-2</v>
      </c>
      <c r="U771" s="82">
        <f t="shared" si="337"/>
        <v>1.007100023</v>
      </c>
      <c r="V771" s="79">
        <f t="shared" si="338"/>
        <v>5.6571541500000002</v>
      </c>
      <c r="W771" s="79">
        <f t="shared" si="339"/>
        <v>0</v>
      </c>
      <c r="X771" s="157" t="str">
        <f t="shared" si="342"/>
        <v>A+J=</v>
      </c>
      <c r="Y771" s="81">
        <f t="shared" si="343"/>
        <v>45311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78">
        <f t="shared" si="340"/>
        <v>45310</v>
      </c>
      <c r="B772" s="79">
        <f t="shared" si="334"/>
        <v>802.70504620999998</v>
      </c>
      <c r="C772" s="79">
        <f t="shared" si="345"/>
        <v>794.69794314000001</v>
      </c>
      <c r="D772" s="77">
        <f t="shared" si="346"/>
        <v>6716.74</v>
      </c>
      <c r="E772" s="54">
        <f>IF(K772=1,VLOOKUP(A771,[1]Plan1!$JH$192:$JI$400,2),E771)</f>
        <v>6735.55</v>
      </c>
      <c r="F772" s="56">
        <f t="shared" si="347"/>
        <v>45251</v>
      </c>
      <c r="G772" s="80">
        <f t="shared" si="348"/>
        <v>2.8004657021114543E-3</v>
      </c>
      <c r="H772" s="81">
        <f>IF(DAY(A772)=H$11,VLOOKUP(A772,AF$120:AK$452,4),H771)</f>
        <v>45311</v>
      </c>
      <c r="I772" s="81">
        <f t="shared" si="349"/>
        <v>45311</v>
      </c>
      <c r="J772" s="55">
        <f t="shared" si="344"/>
        <v>31</v>
      </c>
      <c r="K772" s="55">
        <f t="shared" si="350"/>
        <v>30</v>
      </c>
      <c r="L772" s="79">
        <f t="shared" si="351"/>
        <v>1.00271</v>
      </c>
      <c r="M772" s="82">
        <v>1</v>
      </c>
      <c r="N772" s="82">
        <f t="shared" si="352"/>
        <v>1</v>
      </c>
      <c r="O772" s="79">
        <f t="shared" si="353"/>
        <v>1.00271</v>
      </c>
      <c r="P772" s="79">
        <f t="shared" si="354"/>
        <v>796.85157456000002</v>
      </c>
      <c r="Q772" s="83">
        <f t="shared" si="335"/>
        <v>0</v>
      </c>
      <c r="R772" s="85">
        <f t="shared" si="336"/>
        <v>0</v>
      </c>
      <c r="S772" s="79">
        <f t="shared" si="355"/>
        <v>0</v>
      </c>
      <c r="T772" s="85">
        <f t="shared" si="341"/>
        <v>9.5000000000000001E-2</v>
      </c>
      <c r="U772" s="82">
        <f t="shared" si="337"/>
        <v>1.007345749</v>
      </c>
      <c r="V772" s="79">
        <f t="shared" si="338"/>
        <v>5.8534716500000004</v>
      </c>
      <c r="W772" s="79">
        <f t="shared" si="339"/>
        <v>0</v>
      </c>
      <c r="X772" s="157" t="str">
        <f t="shared" si="342"/>
        <v>A+J=</v>
      </c>
      <c r="Y772" s="81">
        <f t="shared" si="343"/>
        <v>45311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5" x14ac:dyDescent="0.25">
      <c r="A773" s="78">
        <f t="shared" si="340"/>
        <v>45311</v>
      </c>
      <c r="B773" s="79">
        <f t="shared" si="334"/>
        <v>802.97333450000008</v>
      </c>
      <c r="C773" s="79">
        <f t="shared" si="345"/>
        <v>794.69794314000001</v>
      </c>
      <c r="D773" s="77">
        <f t="shared" si="346"/>
        <v>6716.74</v>
      </c>
      <c r="E773" s="54">
        <f>IF(K773=1,VLOOKUP(A772,[1]Plan1!$JH$192:$JI$400,2),E772)</f>
        <v>6735.55</v>
      </c>
      <c r="F773" s="56">
        <f t="shared" si="347"/>
        <v>45251</v>
      </c>
      <c r="G773" s="80">
        <f t="shared" si="348"/>
        <v>2.8004657021114543E-3</v>
      </c>
      <c r="H773" s="81">
        <f>IF(DAY(A773)=H$11,VLOOKUP(A773,AF$120:AK$452,4),H772)</f>
        <v>45342</v>
      </c>
      <c r="I773" s="81">
        <f t="shared" si="349"/>
        <v>45311</v>
      </c>
      <c r="J773" s="55">
        <f t="shared" si="344"/>
        <v>31</v>
      </c>
      <c r="K773" s="55">
        <f t="shared" si="350"/>
        <v>31</v>
      </c>
      <c r="L773" s="79">
        <f t="shared" si="351"/>
        <v>1.00280046</v>
      </c>
      <c r="M773" s="82">
        <v>1</v>
      </c>
      <c r="N773" s="82">
        <f t="shared" si="352"/>
        <v>1</v>
      </c>
      <c r="O773" s="79">
        <f t="shared" si="353"/>
        <v>1.00280046</v>
      </c>
      <c r="P773" s="79">
        <f t="shared" si="354"/>
        <v>796.92346294000004</v>
      </c>
      <c r="Q773" s="83">
        <f t="shared" si="335"/>
        <v>25</v>
      </c>
      <c r="R773" s="158">
        <f>S773/P773</f>
        <v>2.9814055558543447E-2</v>
      </c>
      <c r="S773" s="159">
        <f>14.48886547+9.27065493</f>
        <v>23.7595204</v>
      </c>
      <c r="T773" s="85">
        <f t="shared" si="341"/>
        <v>9.5000000000000001E-2</v>
      </c>
      <c r="U773" s="82">
        <f t="shared" si="337"/>
        <v>1.0075915339999999</v>
      </c>
      <c r="V773" s="79">
        <f t="shared" si="338"/>
        <v>6.0498715599999997</v>
      </c>
      <c r="W773" s="79">
        <f t="shared" si="339"/>
        <v>29.809391959999999</v>
      </c>
      <c r="X773" s="157" t="str">
        <f t="shared" si="342"/>
        <v>A+J=</v>
      </c>
      <c r="Y773" s="81">
        <f t="shared" si="343"/>
        <v>45311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78">
        <f t="shared" si="340"/>
        <v>45312</v>
      </c>
      <c r="B774" s="79">
        <f t="shared" si="334"/>
        <v>773.49191631999997</v>
      </c>
      <c r="C774" s="79">
        <f t="shared" si="345"/>
        <v>773.16394253999999</v>
      </c>
      <c r="D774" s="77">
        <f t="shared" si="346"/>
        <v>6735.55</v>
      </c>
      <c r="E774" s="54">
        <f>IF(K774=1,VLOOKUP(A773,[1]Plan1!$JH$192:$JI$400,2),E773)</f>
        <v>6773.27</v>
      </c>
      <c r="F774" s="56">
        <f t="shared" si="347"/>
        <v>45281</v>
      </c>
      <c r="G774" s="80">
        <f t="shared" si="348"/>
        <v>5.6001365886972909E-3</v>
      </c>
      <c r="H774" s="81">
        <f>IF(DAY(A774)=H$11,VLOOKUP(A774,AF$120:AK$452,4),H773)</f>
        <v>45342</v>
      </c>
      <c r="I774" s="81">
        <f t="shared" si="349"/>
        <v>45342</v>
      </c>
      <c r="J774" s="55">
        <f t="shared" si="344"/>
        <v>31</v>
      </c>
      <c r="K774" s="55">
        <f t="shared" si="350"/>
        <v>1</v>
      </c>
      <c r="L774" s="79">
        <f t="shared" si="351"/>
        <v>1.00018016</v>
      </c>
      <c r="M774" s="82">
        <v>1</v>
      </c>
      <c r="N774" s="82">
        <f t="shared" si="352"/>
        <v>1</v>
      </c>
      <c r="O774" s="79">
        <f t="shared" si="353"/>
        <v>1.00018016</v>
      </c>
      <c r="P774" s="79">
        <f t="shared" si="354"/>
        <v>773.30323575</v>
      </c>
      <c r="Q774" s="83">
        <f t="shared" si="335"/>
        <v>0</v>
      </c>
      <c r="R774" s="85">
        <f t="shared" si="336"/>
        <v>0</v>
      </c>
      <c r="S774" s="79">
        <f t="shared" si="355"/>
        <v>0</v>
      </c>
      <c r="T774" s="85">
        <f t="shared" si="341"/>
        <v>9.5000000000000001E-2</v>
      </c>
      <c r="U774" s="82">
        <f t="shared" si="337"/>
        <v>1.000243993</v>
      </c>
      <c r="V774" s="79">
        <f t="shared" si="338"/>
        <v>0.18868056999999999</v>
      </c>
      <c r="W774" s="79">
        <f t="shared" si="339"/>
        <v>0</v>
      </c>
      <c r="X774" s="157" t="str">
        <f t="shared" si="342"/>
        <v>A+J=</v>
      </c>
      <c r="Y774" s="81">
        <f t="shared" si="343"/>
        <v>45342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78">
        <f t="shared" si="340"/>
        <v>45313</v>
      </c>
      <c r="B775" s="79">
        <f t="shared" si="334"/>
        <v>773.82002769999997</v>
      </c>
      <c r="C775" s="79">
        <f t="shared" si="345"/>
        <v>773.16394253999999</v>
      </c>
      <c r="D775" s="77">
        <f t="shared" si="346"/>
        <v>6735.55</v>
      </c>
      <c r="E775" s="54">
        <f>IF(K775=1,VLOOKUP(A774,[1]Plan1!$JH$192:$JI$400,2),E774)</f>
        <v>6773.27</v>
      </c>
      <c r="F775" s="56">
        <f t="shared" si="347"/>
        <v>45281</v>
      </c>
      <c r="G775" s="80">
        <f t="shared" si="348"/>
        <v>5.6001365886972909E-3</v>
      </c>
      <c r="H775" s="81">
        <f>IF(DAY(A775)=H$11,VLOOKUP(A775,AF$120:AK$452,4),H774)</f>
        <v>45342</v>
      </c>
      <c r="I775" s="81">
        <f t="shared" si="349"/>
        <v>45342</v>
      </c>
      <c r="J775" s="55">
        <f t="shared" si="344"/>
        <v>31</v>
      </c>
      <c r="K775" s="55">
        <f t="shared" si="350"/>
        <v>2</v>
      </c>
      <c r="L775" s="79">
        <f t="shared" si="351"/>
        <v>1.00036035</v>
      </c>
      <c r="M775" s="82">
        <v>1</v>
      </c>
      <c r="N775" s="82">
        <f t="shared" si="352"/>
        <v>1</v>
      </c>
      <c r="O775" s="79">
        <f t="shared" si="353"/>
        <v>1.00036035</v>
      </c>
      <c r="P775" s="79">
        <f t="shared" si="354"/>
        <v>773.44255215999999</v>
      </c>
      <c r="Q775" s="83">
        <f t="shared" si="335"/>
        <v>0</v>
      </c>
      <c r="R775" s="85">
        <f t="shared" si="336"/>
        <v>0</v>
      </c>
      <c r="S775" s="79">
        <f t="shared" si="355"/>
        <v>0</v>
      </c>
      <c r="T775" s="85">
        <f t="shared" si="341"/>
        <v>9.5000000000000001E-2</v>
      </c>
      <c r="U775" s="82">
        <f t="shared" si="337"/>
        <v>1.0004880460000001</v>
      </c>
      <c r="V775" s="79">
        <f t="shared" si="338"/>
        <v>0.37747554</v>
      </c>
      <c r="W775" s="79">
        <f t="shared" si="339"/>
        <v>0</v>
      </c>
      <c r="X775" s="157" t="str">
        <f t="shared" si="342"/>
        <v>A+J=</v>
      </c>
      <c r="Y775" s="81">
        <f t="shared" si="343"/>
        <v>45342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78">
        <f t="shared" si="340"/>
        <v>45314</v>
      </c>
      <c r="B776" s="79">
        <f t="shared" si="334"/>
        <v>774.14828366999996</v>
      </c>
      <c r="C776" s="79">
        <f t="shared" si="345"/>
        <v>773.16394253999999</v>
      </c>
      <c r="D776" s="77">
        <f t="shared" si="346"/>
        <v>6735.55</v>
      </c>
      <c r="E776" s="54">
        <f>IF(K776=1,VLOOKUP(A775,[1]Plan1!$JH$192:$JI$400,2),E775)</f>
        <v>6773.27</v>
      </c>
      <c r="F776" s="56">
        <f t="shared" si="347"/>
        <v>45281</v>
      </c>
      <c r="G776" s="80">
        <f t="shared" si="348"/>
        <v>5.6001365886972909E-3</v>
      </c>
      <c r="H776" s="81">
        <f>IF(DAY(A776)=H$11,VLOOKUP(A776,AF$120:AK$452,4),H775)</f>
        <v>45342</v>
      </c>
      <c r="I776" s="81">
        <f t="shared" si="349"/>
        <v>45342</v>
      </c>
      <c r="J776" s="55">
        <f t="shared" si="344"/>
        <v>31</v>
      </c>
      <c r="K776" s="55">
        <f t="shared" si="350"/>
        <v>3</v>
      </c>
      <c r="L776" s="79">
        <f t="shared" si="351"/>
        <v>1.00054058</v>
      </c>
      <c r="M776" s="82">
        <v>1</v>
      </c>
      <c r="N776" s="82">
        <f t="shared" si="352"/>
        <v>1</v>
      </c>
      <c r="O776" s="79">
        <f t="shared" si="353"/>
        <v>1.00054058</v>
      </c>
      <c r="P776" s="79">
        <f t="shared" si="354"/>
        <v>773.58189949999996</v>
      </c>
      <c r="Q776" s="83">
        <f t="shared" si="335"/>
        <v>0</v>
      </c>
      <c r="R776" s="85">
        <f t="shared" si="336"/>
        <v>0</v>
      </c>
      <c r="S776" s="79">
        <f t="shared" si="355"/>
        <v>0</v>
      </c>
      <c r="T776" s="85">
        <f t="shared" si="341"/>
        <v>9.5000000000000001E-2</v>
      </c>
      <c r="U776" s="82">
        <f t="shared" si="337"/>
        <v>1.0007321579999999</v>
      </c>
      <c r="V776" s="79">
        <f t="shared" si="338"/>
        <v>0.56638416999999996</v>
      </c>
      <c r="W776" s="79">
        <f t="shared" si="339"/>
        <v>0</v>
      </c>
      <c r="X776" s="157" t="str">
        <f t="shared" si="342"/>
        <v>A+J=</v>
      </c>
      <c r="Y776" s="81">
        <f t="shared" si="343"/>
        <v>45342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78">
        <f t="shared" si="340"/>
        <v>45315</v>
      </c>
      <c r="B777" s="79">
        <f t="shared" si="334"/>
        <v>774.47667731000001</v>
      </c>
      <c r="C777" s="79">
        <f t="shared" si="345"/>
        <v>773.16394253999999</v>
      </c>
      <c r="D777" s="77">
        <f t="shared" si="346"/>
        <v>6735.55</v>
      </c>
      <c r="E777" s="54">
        <f>IF(K777=1,VLOOKUP(A776,[1]Plan1!$JH$192:$JI$400,2),E776)</f>
        <v>6773.27</v>
      </c>
      <c r="F777" s="56">
        <f t="shared" si="347"/>
        <v>45281</v>
      </c>
      <c r="G777" s="80">
        <f t="shared" si="348"/>
        <v>5.6001365886972909E-3</v>
      </c>
      <c r="H777" s="81">
        <f>IF(DAY(A777)=H$11,VLOOKUP(A777,AF$120:AK$452,4),H776)</f>
        <v>45342</v>
      </c>
      <c r="I777" s="81">
        <f t="shared" si="349"/>
        <v>45342</v>
      </c>
      <c r="J777" s="55">
        <f t="shared" si="344"/>
        <v>31</v>
      </c>
      <c r="K777" s="55">
        <f t="shared" si="350"/>
        <v>4</v>
      </c>
      <c r="L777" s="79">
        <f t="shared" si="351"/>
        <v>1.0007208400000001</v>
      </c>
      <c r="M777" s="82">
        <v>1</v>
      </c>
      <c r="N777" s="82">
        <f t="shared" si="352"/>
        <v>1</v>
      </c>
      <c r="O777" s="79">
        <f t="shared" si="353"/>
        <v>1.0007208400000001</v>
      </c>
      <c r="P777" s="79">
        <f t="shared" si="354"/>
        <v>773.72127003000003</v>
      </c>
      <c r="Q777" s="83">
        <f t="shared" si="335"/>
        <v>0</v>
      </c>
      <c r="R777" s="85">
        <f t="shared" si="336"/>
        <v>0</v>
      </c>
      <c r="S777" s="79">
        <f t="shared" si="355"/>
        <v>0</v>
      </c>
      <c r="T777" s="85">
        <f t="shared" si="341"/>
        <v>9.5000000000000001E-2</v>
      </c>
      <c r="U777" s="82">
        <f t="shared" si="337"/>
        <v>1.0009763300000001</v>
      </c>
      <c r="V777" s="79">
        <f t="shared" si="338"/>
        <v>0.75540728000000001</v>
      </c>
      <c r="W777" s="79">
        <f t="shared" si="339"/>
        <v>0</v>
      </c>
      <c r="X777" s="157" t="str">
        <f t="shared" si="342"/>
        <v>A+J=</v>
      </c>
      <c r="Y777" s="81">
        <f t="shared" si="343"/>
        <v>45342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78">
        <f t="shared" si="340"/>
        <v>45316</v>
      </c>
      <c r="B778" s="79">
        <f t="shared" si="334"/>
        <v>774.80520789999991</v>
      </c>
      <c r="C778" s="79">
        <f t="shared" si="345"/>
        <v>773.16394253999999</v>
      </c>
      <c r="D778" s="77">
        <f t="shared" si="346"/>
        <v>6735.55</v>
      </c>
      <c r="E778" s="54">
        <f>IF(K778=1,VLOOKUP(A777,[1]Plan1!$JH$192:$JI$400,2),E777)</f>
        <v>6773.27</v>
      </c>
      <c r="F778" s="56">
        <f t="shared" si="347"/>
        <v>45281</v>
      </c>
      <c r="G778" s="80">
        <f t="shared" si="348"/>
        <v>5.6001365886972909E-3</v>
      </c>
      <c r="H778" s="81">
        <f>IF(DAY(A778)=H$11,VLOOKUP(A778,AF$120:AK$452,4),H777)</f>
        <v>45342</v>
      </c>
      <c r="I778" s="81">
        <f t="shared" si="349"/>
        <v>45342</v>
      </c>
      <c r="J778" s="55">
        <f t="shared" si="344"/>
        <v>31</v>
      </c>
      <c r="K778" s="55">
        <f t="shared" si="350"/>
        <v>5</v>
      </c>
      <c r="L778" s="79">
        <f t="shared" si="351"/>
        <v>1.0009011299999999</v>
      </c>
      <c r="M778" s="82">
        <v>1</v>
      </c>
      <c r="N778" s="82">
        <f t="shared" si="352"/>
        <v>1</v>
      </c>
      <c r="O778" s="79">
        <f t="shared" si="353"/>
        <v>1.0009011299999999</v>
      </c>
      <c r="P778" s="79">
        <f t="shared" si="354"/>
        <v>773.86066375999997</v>
      </c>
      <c r="Q778" s="83">
        <f t="shared" si="335"/>
        <v>0</v>
      </c>
      <c r="R778" s="85">
        <f t="shared" si="336"/>
        <v>0</v>
      </c>
      <c r="S778" s="79">
        <f t="shared" si="355"/>
        <v>0</v>
      </c>
      <c r="T778" s="85">
        <f t="shared" si="341"/>
        <v>9.5000000000000001E-2</v>
      </c>
      <c r="U778" s="82">
        <f t="shared" si="337"/>
        <v>1.001220561</v>
      </c>
      <c r="V778" s="79">
        <f t="shared" si="338"/>
        <v>0.94454413999999998</v>
      </c>
      <c r="W778" s="79">
        <f t="shared" si="339"/>
        <v>0</v>
      </c>
      <c r="X778" s="157" t="str">
        <f t="shared" si="342"/>
        <v>A+J=</v>
      </c>
      <c r="Y778" s="81">
        <f t="shared" si="343"/>
        <v>45342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78">
        <f t="shared" si="340"/>
        <v>45317</v>
      </c>
      <c r="B779" s="79">
        <f t="shared" si="334"/>
        <v>775.13387623999995</v>
      </c>
      <c r="C779" s="79">
        <f t="shared" si="345"/>
        <v>773.16394253999999</v>
      </c>
      <c r="D779" s="77">
        <f t="shared" si="346"/>
        <v>6735.55</v>
      </c>
      <c r="E779" s="54">
        <f>IF(K779=1,VLOOKUP(A778,[1]Plan1!$JH$192:$JI$400,2),E778)</f>
        <v>6773.27</v>
      </c>
      <c r="F779" s="56">
        <f t="shared" si="347"/>
        <v>45281</v>
      </c>
      <c r="G779" s="80">
        <f t="shared" si="348"/>
        <v>5.6001365886972909E-3</v>
      </c>
      <c r="H779" s="81">
        <f>IF(DAY(A779)=H$11,VLOOKUP(A779,AF$120:AK$452,4),H778)</f>
        <v>45342</v>
      </c>
      <c r="I779" s="81">
        <f t="shared" si="349"/>
        <v>45342</v>
      </c>
      <c r="J779" s="55">
        <f t="shared" si="344"/>
        <v>31</v>
      </c>
      <c r="K779" s="55">
        <f t="shared" si="350"/>
        <v>6</v>
      </c>
      <c r="L779" s="79">
        <f t="shared" si="351"/>
        <v>1.00108145</v>
      </c>
      <c r="M779" s="82">
        <v>1</v>
      </c>
      <c r="N779" s="82">
        <f t="shared" si="352"/>
        <v>1</v>
      </c>
      <c r="O779" s="79">
        <f t="shared" si="353"/>
        <v>1.00108145</v>
      </c>
      <c r="P779" s="79">
        <f t="shared" si="354"/>
        <v>774.00008068</v>
      </c>
      <c r="Q779" s="83">
        <f t="shared" si="335"/>
        <v>0</v>
      </c>
      <c r="R779" s="85">
        <f t="shared" si="336"/>
        <v>0</v>
      </c>
      <c r="S779" s="79">
        <f t="shared" si="355"/>
        <v>0</v>
      </c>
      <c r="T779" s="85">
        <f t="shared" si="341"/>
        <v>9.5000000000000001E-2</v>
      </c>
      <c r="U779" s="82">
        <f t="shared" si="337"/>
        <v>1.001464852</v>
      </c>
      <c r="V779" s="79">
        <f t="shared" si="338"/>
        <v>1.13379556</v>
      </c>
      <c r="W779" s="79">
        <f t="shared" si="339"/>
        <v>0</v>
      </c>
      <c r="X779" s="157" t="str">
        <f t="shared" si="342"/>
        <v>A+J=</v>
      </c>
      <c r="Y779" s="81">
        <f t="shared" si="343"/>
        <v>45342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78">
        <f t="shared" si="340"/>
        <v>45318</v>
      </c>
      <c r="B780" s="79">
        <f t="shared" ref="B780:B843" si="356">(P780+V780)</f>
        <v>775.46268936000001</v>
      </c>
      <c r="C780" s="79">
        <f t="shared" si="345"/>
        <v>773.16394253999999</v>
      </c>
      <c r="D780" s="77">
        <f t="shared" si="346"/>
        <v>6735.55</v>
      </c>
      <c r="E780" s="54">
        <f>IF(K780=1,VLOOKUP(A779,[1]Plan1!$JH$192:$JI$400,2),E779)</f>
        <v>6773.27</v>
      </c>
      <c r="F780" s="56">
        <f t="shared" si="347"/>
        <v>45281</v>
      </c>
      <c r="G780" s="80">
        <f t="shared" si="348"/>
        <v>5.6001365886972909E-3</v>
      </c>
      <c r="H780" s="81">
        <f>IF(DAY(A780)=H$11,VLOOKUP(A780,AF$120:AK$452,4),H779)</f>
        <v>45342</v>
      </c>
      <c r="I780" s="81">
        <f t="shared" si="349"/>
        <v>45342</v>
      </c>
      <c r="J780" s="55">
        <f t="shared" si="344"/>
        <v>31</v>
      </c>
      <c r="K780" s="55">
        <f t="shared" si="350"/>
        <v>7</v>
      </c>
      <c r="L780" s="79">
        <f t="shared" si="351"/>
        <v>1.0012618099999999</v>
      </c>
      <c r="M780" s="82">
        <v>1</v>
      </c>
      <c r="N780" s="82">
        <f t="shared" si="352"/>
        <v>1</v>
      </c>
      <c r="O780" s="79">
        <f t="shared" si="353"/>
        <v>1.0012618099999999</v>
      </c>
      <c r="P780" s="79">
        <f t="shared" si="354"/>
        <v>774.13952853000001</v>
      </c>
      <c r="Q780" s="83">
        <f t="shared" ref="Q780:Q843" si="357">IF(VLOOKUP(A780,AB$12:AI$116,8)=VLOOKUP(A779,AB$12:AI$116,8),0,VLOOKUP(A780,AB$12:AI$116,8))</f>
        <v>0</v>
      </c>
      <c r="R780" s="85">
        <f t="shared" ref="R780:R843" si="358">IF(Q780&gt;0,VLOOKUP($A780,$AB$12:$AG$116,6),0)</f>
        <v>0</v>
      </c>
      <c r="S780" s="79">
        <f t="shared" si="355"/>
        <v>0</v>
      </c>
      <c r="T780" s="85">
        <f t="shared" si="341"/>
        <v>9.5000000000000001E-2</v>
      </c>
      <c r="U780" s="82">
        <f t="shared" ref="U780:U843" si="359">ROUND((1+T780)^(30/360)^(K780/J780),9)</f>
        <v>1.001709202</v>
      </c>
      <c r="V780" s="79">
        <f t="shared" ref="V780:V843" si="360">TRUNC((P780*(U780-1)),8)</f>
        <v>1.32316083</v>
      </c>
      <c r="W780" s="79">
        <f t="shared" ref="W780:W843" si="361">IF(Q780&gt;0,S780+V780,0)</f>
        <v>0</v>
      </c>
      <c r="X780" s="157" t="str">
        <f t="shared" si="342"/>
        <v>A+J=</v>
      </c>
      <c r="Y780" s="81">
        <f t="shared" si="343"/>
        <v>45342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78">
        <f t="shared" ref="A781:A844" si="362">(A780+1)</f>
        <v>45319</v>
      </c>
      <c r="B781" s="79">
        <f t="shared" si="356"/>
        <v>775.79164107999998</v>
      </c>
      <c r="C781" s="79">
        <f t="shared" si="345"/>
        <v>773.16394253999999</v>
      </c>
      <c r="D781" s="77">
        <f t="shared" si="346"/>
        <v>6735.55</v>
      </c>
      <c r="E781" s="54">
        <f>IF(K781=1,VLOOKUP(A780,[1]Plan1!$JH$192:$JI$400,2),E780)</f>
        <v>6773.27</v>
      </c>
      <c r="F781" s="56">
        <f t="shared" si="347"/>
        <v>45281</v>
      </c>
      <c r="G781" s="80">
        <f t="shared" si="348"/>
        <v>5.6001365886972909E-3</v>
      </c>
      <c r="H781" s="81">
        <f>IF(DAY(A781)=H$11,VLOOKUP(A781,AF$120:AK$452,4),H780)</f>
        <v>45342</v>
      </c>
      <c r="I781" s="81">
        <f t="shared" si="349"/>
        <v>45342</v>
      </c>
      <c r="J781" s="55">
        <f t="shared" si="344"/>
        <v>31</v>
      </c>
      <c r="K781" s="55">
        <f t="shared" si="350"/>
        <v>8</v>
      </c>
      <c r="L781" s="79">
        <f t="shared" si="351"/>
        <v>1.0014422000000001</v>
      </c>
      <c r="M781" s="82">
        <v>1</v>
      </c>
      <c r="N781" s="82">
        <f t="shared" si="352"/>
        <v>1</v>
      </c>
      <c r="O781" s="79">
        <f t="shared" si="353"/>
        <v>1.0014422000000001</v>
      </c>
      <c r="P781" s="79">
        <f t="shared" si="354"/>
        <v>774.27899957</v>
      </c>
      <c r="Q781" s="83">
        <f t="shared" si="357"/>
        <v>0</v>
      </c>
      <c r="R781" s="85">
        <f t="shared" si="358"/>
        <v>0</v>
      </c>
      <c r="S781" s="79">
        <f t="shared" si="355"/>
        <v>0</v>
      </c>
      <c r="T781" s="85">
        <f t="shared" ref="T781:T844" si="363">(T780)</f>
        <v>9.5000000000000001E-2</v>
      </c>
      <c r="U781" s="82">
        <f t="shared" si="359"/>
        <v>1.001953613</v>
      </c>
      <c r="V781" s="79">
        <f t="shared" si="360"/>
        <v>1.5126415099999999</v>
      </c>
      <c r="W781" s="79">
        <f t="shared" si="361"/>
        <v>0</v>
      </c>
      <c r="X781" s="157" t="str">
        <f t="shared" ref="X781:X844" si="364">IF($Q780&gt;0,VLOOKUP($A780,$AB$12:$AK$116,9),X780)</f>
        <v>A+J=</v>
      </c>
      <c r="Y781" s="81">
        <f t="shared" ref="Y781:Y844" si="365">IF($Q780&gt;0,VLOOKUP($A780,$AB$12:$AK$116,10),Y780)</f>
        <v>45342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78">
        <f t="shared" si="362"/>
        <v>45320</v>
      </c>
      <c r="B782" s="79">
        <f t="shared" si="356"/>
        <v>776.12072916</v>
      </c>
      <c r="C782" s="79">
        <f t="shared" si="345"/>
        <v>773.16394253999999</v>
      </c>
      <c r="D782" s="77">
        <f t="shared" si="346"/>
        <v>6735.55</v>
      </c>
      <c r="E782" s="54">
        <f>IF(K782=1,VLOOKUP(A781,[1]Plan1!$JH$192:$JI$400,2),E781)</f>
        <v>6773.27</v>
      </c>
      <c r="F782" s="56">
        <f t="shared" si="347"/>
        <v>45281</v>
      </c>
      <c r="G782" s="80">
        <f t="shared" si="348"/>
        <v>5.6001365886972909E-3</v>
      </c>
      <c r="H782" s="81">
        <f>IF(DAY(A782)=H$11,VLOOKUP(A782,AF$120:AK$452,4),H781)</f>
        <v>45342</v>
      </c>
      <c r="I782" s="81">
        <f t="shared" si="349"/>
        <v>45342</v>
      </c>
      <c r="J782" s="55">
        <f t="shared" si="344"/>
        <v>31</v>
      </c>
      <c r="K782" s="55">
        <f t="shared" si="350"/>
        <v>9</v>
      </c>
      <c r="L782" s="79">
        <f t="shared" si="351"/>
        <v>1.00162262</v>
      </c>
      <c r="M782" s="82">
        <v>1</v>
      </c>
      <c r="N782" s="82">
        <f t="shared" si="352"/>
        <v>1</v>
      </c>
      <c r="O782" s="79">
        <f t="shared" si="353"/>
        <v>1.00162262</v>
      </c>
      <c r="P782" s="79">
        <f t="shared" si="354"/>
        <v>774.41849380999997</v>
      </c>
      <c r="Q782" s="83">
        <f t="shared" si="357"/>
        <v>0</v>
      </c>
      <c r="R782" s="85">
        <f t="shared" si="358"/>
        <v>0</v>
      </c>
      <c r="S782" s="79">
        <f t="shared" si="355"/>
        <v>0</v>
      </c>
      <c r="T782" s="85">
        <f t="shared" si="363"/>
        <v>9.5000000000000001E-2</v>
      </c>
      <c r="U782" s="82">
        <f t="shared" si="359"/>
        <v>1.002198082</v>
      </c>
      <c r="V782" s="79">
        <f t="shared" si="360"/>
        <v>1.70223535</v>
      </c>
      <c r="W782" s="79">
        <f t="shared" si="361"/>
        <v>0</v>
      </c>
      <c r="X782" s="157" t="str">
        <f t="shared" si="364"/>
        <v>A+J=</v>
      </c>
      <c r="Y782" s="81">
        <f t="shared" si="365"/>
        <v>45342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78">
        <f t="shared" si="362"/>
        <v>45321</v>
      </c>
      <c r="B783" s="79">
        <f t="shared" si="356"/>
        <v>776.44995592999999</v>
      </c>
      <c r="C783" s="79">
        <f t="shared" si="345"/>
        <v>773.16394253999999</v>
      </c>
      <c r="D783" s="77">
        <f t="shared" si="346"/>
        <v>6735.55</v>
      </c>
      <c r="E783" s="54">
        <f>IF(K783=1,VLOOKUP(A782,[1]Plan1!$JH$192:$JI$400,2),E782)</f>
        <v>6773.27</v>
      </c>
      <c r="F783" s="56">
        <f t="shared" si="347"/>
        <v>45281</v>
      </c>
      <c r="G783" s="80">
        <f t="shared" si="348"/>
        <v>5.6001365886972909E-3</v>
      </c>
      <c r="H783" s="81">
        <f>IF(DAY(A783)=H$11,VLOOKUP(A783,AF$120:AK$452,4),H782)</f>
        <v>45342</v>
      </c>
      <c r="I783" s="81">
        <f t="shared" si="349"/>
        <v>45342</v>
      </c>
      <c r="J783" s="55">
        <f t="shared" si="344"/>
        <v>31</v>
      </c>
      <c r="K783" s="55">
        <f t="shared" si="350"/>
        <v>10</v>
      </c>
      <c r="L783" s="79">
        <f t="shared" si="351"/>
        <v>1.00180307</v>
      </c>
      <c r="M783" s="82">
        <v>1</v>
      </c>
      <c r="N783" s="82">
        <f t="shared" si="352"/>
        <v>1</v>
      </c>
      <c r="O783" s="79">
        <f t="shared" si="353"/>
        <v>1.00180307</v>
      </c>
      <c r="P783" s="79">
        <f t="shared" si="354"/>
        <v>774.55801124000004</v>
      </c>
      <c r="Q783" s="83">
        <f t="shared" si="357"/>
        <v>0</v>
      </c>
      <c r="R783" s="85">
        <f t="shared" si="358"/>
        <v>0</v>
      </c>
      <c r="S783" s="79">
        <f t="shared" si="355"/>
        <v>0</v>
      </c>
      <c r="T783" s="85">
        <f t="shared" si="363"/>
        <v>9.5000000000000001E-2</v>
      </c>
      <c r="U783" s="82">
        <f t="shared" si="359"/>
        <v>1.0024426120000001</v>
      </c>
      <c r="V783" s="79">
        <f t="shared" si="360"/>
        <v>1.8919446900000001</v>
      </c>
      <c r="W783" s="79">
        <f t="shared" si="361"/>
        <v>0</v>
      </c>
      <c r="X783" s="157" t="str">
        <f t="shared" si="364"/>
        <v>A+J=</v>
      </c>
      <c r="Y783" s="81">
        <f t="shared" si="365"/>
        <v>45342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78">
        <f t="shared" si="362"/>
        <v>45322</v>
      </c>
      <c r="B784" s="79">
        <f t="shared" si="356"/>
        <v>776.77932765000003</v>
      </c>
      <c r="C784" s="79">
        <f t="shared" si="345"/>
        <v>773.16394253999999</v>
      </c>
      <c r="D784" s="77">
        <f t="shared" si="346"/>
        <v>6735.55</v>
      </c>
      <c r="E784" s="54">
        <f>IF(K784=1,VLOOKUP(A783,[1]Plan1!$JH$192:$JI$400,2),E783)</f>
        <v>6773.27</v>
      </c>
      <c r="F784" s="56">
        <f t="shared" si="347"/>
        <v>45281</v>
      </c>
      <c r="G784" s="80">
        <f t="shared" si="348"/>
        <v>5.6001365886972909E-3</v>
      </c>
      <c r="H784" s="81">
        <f>IF(DAY(A784)=H$11,VLOOKUP(A784,AF$120:AK$452,4),H783)</f>
        <v>45342</v>
      </c>
      <c r="I784" s="81">
        <f t="shared" si="349"/>
        <v>45342</v>
      </c>
      <c r="J784" s="55">
        <f t="shared" si="344"/>
        <v>31</v>
      </c>
      <c r="K784" s="55">
        <f t="shared" si="350"/>
        <v>11</v>
      </c>
      <c r="L784" s="79">
        <f t="shared" si="351"/>
        <v>1.00198356</v>
      </c>
      <c r="M784" s="82">
        <v>1</v>
      </c>
      <c r="N784" s="82">
        <f t="shared" si="352"/>
        <v>1</v>
      </c>
      <c r="O784" s="79">
        <f t="shared" si="353"/>
        <v>1.00198356</v>
      </c>
      <c r="P784" s="79">
        <f t="shared" si="354"/>
        <v>774.69755959999998</v>
      </c>
      <c r="Q784" s="83">
        <f t="shared" si="357"/>
        <v>0</v>
      </c>
      <c r="R784" s="85">
        <f t="shared" si="358"/>
        <v>0</v>
      </c>
      <c r="S784" s="79">
        <f t="shared" si="355"/>
        <v>0</v>
      </c>
      <c r="T784" s="85">
        <f t="shared" si="363"/>
        <v>9.5000000000000001E-2</v>
      </c>
      <c r="U784" s="82">
        <f t="shared" si="359"/>
        <v>1.0026872010000001</v>
      </c>
      <c r="V784" s="79">
        <f t="shared" si="360"/>
        <v>2.08176805</v>
      </c>
      <c r="W784" s="79">
        <f t="shared" si="361"/>
        <v>0</v>
      </c>
      <c r="X784" s="157" t="str">
        <f t="shared" si="364"/>
        <v>A+J=</v>
      </c>
      <c r="Y784" s="81">
        <f t="shared" si="365"/>
        <v>45342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78">
        <f t="shared" si="362"/>
        <v>45323</v>
      </c>
      <c r="B785" s="79">
        <f t="shared" si="356"/>
        <v>777.10883739999997</v>
      </c>
      <c r="C785" s="79">
        <f t="shared" si="345"/>
        <v>773.16394253999999</v>
      </c>
      <c r="D785" s="77">
        <f t="shared" si="346"/>
        <v>6735.55</v>
      </c>
      <c r="E785" s="54">
        <f>IF(K785=1,VLOOKUP(A784,[1]Plan1!$JH$192:$JI$400,2),E784)</f>
        <v>6773.27</v>
      </c>
      <c r="F785" s="56">
        <f t="shared" si="347"/>
        <v>45281</v>
      </c>
      <c r="G785" s="80">
        <f t="shared" si="348"/>
        <v>5.6001365886972909E-3</v>
      </c>
      <c r="H785" s="81">
        <f>IF(DAY(A785)=H$11,VLOOKUP(A785,AF$120:AK$452,4),H784)</f>
        <v>45342</v>
      </c>
      <c r="I785" s="81">
        <f t="shared" si="349"/>
        <v>45342</v>
      </c>
      <c r="J785" s="55">
        <f t="shared" si="344"/>
        <v>31</v>
      </c>
      <c r="K785" s="55">
        <f t="shared" si="350"/>
        <v>12</v>
      </c>
      <c r="L785" s="79">
        <f t="shared" si="351"/>
        <v>1.00216408</v>
      </c>
      <c r="M785" s="82">
        <v>1</v>
      </c>
      <c r="N785" s="82">
        <f t="shared" si="352"/>
        <v>1</v>
      </c>
      <c r="O785" s="79">
        <f t="shared" si="353"/>
        <v>1.00216408</v>
      </c>
      <c r="P785" s="79">
        <f t="shared" si="354"/>
        <v>774.83713116000001</v>
      </c>
      <c r="Q785" s="83">
        <f t="shared" si="357"/>
        <v>0</v>
      </c>
      <c r="R785" s="85">
        <f t="shared" si="358"/>
        <v>0</v>
      </c>
      <c r="S785" s="79">
        <f t="shared" si="355"/>
        <v>0</v>
      </c>
      <c r="T785" s="85">
        <f t="shared" si="363"/>
        <v>9.5000000000000001E-2</v>
      </c>
      <c r="U785" s="82">
        <f t="shared" si="359"/>
        <v>1.00293185</v>
      </c>
      <c r="V785" s="79">
        <f t="shared" si="360"/>
        <v>2.2717062399999999</v>
      </c>
      <c r="W785" s="79">
        <f t="shared" si="361"/>
        <v>0</v>
      </c>
      <c r="X785" s="157" t="str">
        <f t="shared" si="364"/>
        <v>A+J=</v>
      </c>
      <c r="Y785" s="81">
        <f t="shared" si="365"/>
        <v>45342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78">
        <f t="shared" si="362"/>
        <v>45324</v>
      </c>
      <c r="B786" s="79">
        <f t="shared" si="356"/>
        <v>777.43848442000001</v>
      </c>
      <c r="C786" s="79">
        <f t="shared" si="345"/>
        <v>773.16394253999999</v>
      </c>
      <c r="D786" s="77">
        <f t="shared" si="346"/>
        <v>6735.55</v>
      </c>
      <c r="E786" s="54">
        <f>IF(K786=1,VLOOKUP(A785,[1]Plan1!$JH$192:$JI$400,2),E785)</f>
        <v>6773.27</v>
      </c>
      <c r="F786" s="56">
        <f t="shared" si="347"/>
        <v>45281</v>
      </c>
      <c r="G786" s="80">
        <f t="shared" si="348"/>
        <v>5.6001365886972909E-3</v>
      </c>
      <c r="H786" s="81">
        <f>IF(DAY(A786)=H$11,VLOOKUP(A786,AF$120:AK$452,4),H785)</f>
        <v>45342</v>
      </c>
      <c r="I786" s="81">
        <f t="shared" si="349"/>
        <v>45342</v>
      </c>
      <c r="J786" s="55">
        <f t="shared" si="344"/>
        <v>31</v>
      </c>
      <c r="K786" s="55">
        <f t="shared" si="350"/>
        <v>13</v>
      </c>
      <c r="L786" s="79">
        <f t="shared" si="351"/>
        <v>1.0023446300000001</v>
      </c>
      <c r="M786" s="82">
        <v>1</v>
      </c>
      <c r="N786" s="82">
        <f t="shared" si="352"/>
        <v>1</v>
      </c>
      <c r="O786" s="79">
        <f t="shared" si="353"/>
        <v>1.0023446300000001</v>
      </c>
      <c r="P786" s="79">
        <f t="shared" si="354"/>
        <v>774.97672591000003</v>
      </c>
      <c r="Q786" s="83">
        <f t="shared" si="357"/>
        <v>0</v>
      </c>
      <c r="R786" s="85">
        <f t="shared" si="358"/>
        <v>0</v>
      </c>
      <c r="S786" s="79">
        <f t="shared" si="355"/>
        <v>0</v>
      </c>
      <c r="T786" s="85">
        <f t="shared" si="363"/>
        <v>9.5000000000000001E-2</v>
      </c>
      <c r="U786" s="82">
        <f t="shared" si="359"/>
        <v>1.0031765580000001</v>
      </c>
      <c r="V786" s="79">
        <f t="shared" si="360"/>
        <v>2.4617585100000001</v>
      </c>
      <c r="W786" s="79">
        <f t="shared" si="361"/>
        <v>0</v>
      </c>
      <c r="X786" s="157" t="str">
        <f t="shared" si="364"/>
        <v>A+J=</v>
      </c>
      <c r="Y786" s="81">
        <f t="shared" si="365"/>
        <v>45342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78">
        <f t="shared" si="362"/>
        <v>45325</v>
      </c>
      <c r="B787" s="79">
        <f t="shared" si="356"/>
        <v>777.76827731000003</v>
      </c>
      <c r="C787" s="79">
        <f t="shared" si="345"/>
        <v>773.16394253999999</v>
      </c>
      <c r="D787" s="77">
        <f t="shared" si="346"/>
        <v>6735.55</v>
      </c>
      <c r="E787" s="54">
        <f>IF(K787=1,VLOOKUP(A786,[1]Plan1!$JH$192:$JI$400,2),E786)</f>
        <v>6773.27</v>
      </c>
      <c r="F787" s="56">
        <f t="shared" si="347"/>
        <v>45281</v>
      </c>
      <c r="G787" s="80">
        <f t="shared" si="348"/>
        <v>5.6001365886972909E-3</v>
      </c>
      <c r="H787" s="81">
        <f>IF(DAY(A787)=H$11,VLOOKUP(A787,AF$120:AK$452,4),H786)</f>
        <v>45342</v>
      </c>
      <c r="I787" s="81">
        <f t="shared" si="349"/>
        <v>45342</v>
      </c>
      <c r="J787" s="55">
        <f t="shared" si="344"/>
        <v>31</v>
      </c>
      <c r="K787" s="55">
        <f t="shared" si="350"/>
        <v>14</v>
      </c>
      <c r="L787" s="79">
        <f t="shared" si="351"/>
        <v>1.0025252200000001</v>
      </c>
      <c r="M787" s="82">
        <v>1</v>
      </c>
      <c r="N787" s="82">
        <f t="shared" si="352"/>
        <v>1</v>
      </c>
      <c r="O787" s="79">
        <f t="shared" si="353"/>
        <v>1.0025252200000001</v>
      </c>
      <c r="P787" s="79">
        <f t="shared" si="354"/>
        <v>775.11635159000002</v>
      </c>
      <c r="Q787" s="83">
        <f t="shared" si="357"/>
        <v>0</v>
      </c>
      <c r="R787" s="85">
        <f t="shared" si="358"/>
        <v>0</v>
      </c>
      <c r="S787" s="79">
        <f t="shared" si="355"/>
        <v>0</v>
      </c>
      <c r="T787" s="85">
        <f t="shared" si="363"/>
        <v>9.5000000000000001E-2</v>
      </c>
      <c r="U787" s="82">
        <f t="shared" si="359"/>
        <v>1.003421326</v>
      </c>
      <c r="V787" s="79">
        <f t="shared" si="360"/>
        <v>2.6519257199999999</v>
      </c>
      <c r="W787" s="79">
        <f t="shared" si="361"/>
        <v>0</v>
      </c>
      <c r="X787" s="157" t="str">
        <f t="shared" si="364"/>
        <v>A+J=</v>
      </c>
      <c r="Y787" s="81">
        <f t="shared" si="365"/>
        <v>45342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78">
        <f t="shared" si="362"/>
        <v>45326</v>
      </c>
      <c r="B788" s="79">
        <f t="shared" si="356"/>
        <v>778.09820058000003</v>
      </c>
      <c r="C788" s="79">
        <f t="shared" si="345"/>
        <v>773.16394253999999</v>
      </c>
      <c r="D788" s="77">
        <f t="shared" si="346"/>
        <v>6735.55</v>
      </c>
      <c r="E788" s="54">
        <f>IF(K788=1,VLOOKUP(A787,[1]Plan1!$JH$192:$JI$400,2),E787)</f>
        <v>6773.27</v>
      </c>
      <c r="F788" s="56">
        <f t="shared" si="347"/>
        <v>45281</v>
      </c>
      <c r="G788" s="80">
        <f t="shared" si="348"/>
        <v>5.6001365886972909E-3</v>
      </c>
      <c r="H788" s="81">
        <f>IF(DAY(A788)=H$11,VLOOKUP(A788,AF$120:AK$452,4),H787)</f>
        <v>45342</v>
      </c>
      <c r="I788" s="81">
        <f t="shared" si="349"/>
        <v>45342</v>
      </c>
      <c r="J788" s="55">
        <f t="shared" si="344"/>
        <v>31</v>
      </c>
      <c r="K788" s="55">
        <f t="shared" si="350"/>
        <v>15</v>
      </c>
      <c r="L788" s="79">
        <f t="shared" si="351"/>
        <v>1.00270583</v>
      </c>
      <c r="M788" s="82">
        <v>1</v>
      </c>
      <c r="N788" s="82">
        <f t="shared" si="352"/>
        <v>1</v>
      </c>
      <c r="O788" s="79">
        <f t="shared" si="353"/>
        <v>1.00270583</v>
      </c>
      <c r="P788" s="79">
        <f t="shared" si="354"/>
        <v>775.25599273</v>
      </c>
      <c r="Q788" s="83">
        <f t="shared" si="357"/>
        <v>0</v>
      </c>
      <c r="R788" s="85">
        <f t="shared" si="358"/>
        <v>0</v>
      </c>
      <c r="S788" s="79">
        <f t="shared" si="355"/>
        <v>0</v>
      </c>
      <c r="T788" s="85">
        <f t="shared" si="363"/>
        <v>9.5000000000000001E-2</v>
      </c>
      <c r="U788" s="82">
        <f t="shared" si="359"/>
        <v>1.003666154</v>
      </c>
      <c r="V788" s="79">
        <f t="shared" si="360"/>
        <v>2.8422078499999999</v>
      </c>
      <c r="W788" s="79">
        <f t="shared" si="361"/>
        <v>0</v>
      </c>
      <c r="X788" s="157" t="str">
        <f t="shared" si="364"/>
        <v>A+J=</v>
      </c>
      <c r="Y788" s="81">
        <f t="shared" si="365"/>
        <v>45342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78">
        <f t="shared" si="362"/>
        <v>45327</v>
      </c>
      <c r="B789" s="79">
        <f t="shared" si="356"/>
        <v>778.42826979999995</v>
      </c>
      <c r="C789" s="79">
        <f t="shared" si="345"/>
        <v>773.16394253999999</v>
      </c>
      <c r="D789" s="77">
        <f t="shared" si="346"/>
        <v>6735.55</v>
      </c>
      <c r="E789" s="54">
        <f>IF(K789=1,VLOOKUP(A788,[1]Plan1!$JH$192:$JI$400,2),E788)</f>
        <v>6773.27</v>
      </c>
      <c r="F789" s="56">
        <f t="shared" si="347"/>
        <v>45281</v>
      </c>
      <c r="G789" s="80">
        <f t="shared" si="348"/>
        <v>5.6001365886972909E-3</v>
      </c>
      <c r="H789" s="81">
        <f>IF(DAY(A789)=H$11,VLOOKUP(A789,AF$120:AK$452,4),H788)</f>
        <v>45342</v>
      </c>
      <c r="I789" s="81">
        <f t="shared" si="349"/>
        <v>45342</v>
      </c>
      <c r="J789" s="55">
        <f t="shared" si="344"/>
        <v>31</v>
      </c>
      <c r="K789" s="55">
        <f t="shared" si="350"/>
        <v>16</v>
      </c>
      <c r="L789" s="79">
        <f t="shared" si="351"/>
        <v>1.0028864799999999</v>
      </c>
      <c r="M789" s="82">
        <v>1</v>
      </c>
      <c r="N789" s="82">
        <f t="shared" si="352"/>
        <v>1</v>
      </c>
      <c r="O789" s="79">
        <f t="shared" si="353"/>
        <v>1.0028864799999999</v>
      </c>
      <c r="P789" s="79">
        <f t="shared" si="354"/>
        <v>775.39566478999996</v>
      </c>
      <c r="Q789" s="83">
        <f t="shared" si="357"/>
        <v>0</v>
      </c>
      <c r="R789" s="85">
        <f t="shared" si="358"/>
        <v>0</v>
      </c>
      <c r="S789" s="79">
        <f t="shared" si="355"/>
        <v>0</v>
      </c>
      <c r="T789" s="85">
        <f t="shared" si="363"/>
        <v>9.5000000000000001E-2</v>
      </c>
      <c r="U789" s="82">
        <f t="shared" si="359"/>
        <v>1.0039110419999999</v>
      </c>
      <c r="V789" s="79">
        <f t="shared" si="360"/>
        <v>3.0326050100000002</v>
      </c>
      <c r="W789" s="79">
        <f t="shared" si="361"/>
        <v>0</v>
      </c>
      <c r="X789" s="157" t="str">
        <f t="shared" si="364"/>
        <v>A+J=</v>
      </c>
      <c r="Y789" s="81">
        <f t="shared" si="365"/>
        <v>45342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78">
        <f t="shared" si="362"/>
        <v>45328</v>
      </c>
      <c r="B790" s="79">
        <f t="shared" si="356"/>
        <v>778.75847647000001</v>
      </c>
      <c r="C790" s="79">
        <f t="shared" si="345"/>
        <v>773.16394253999999</v>
      </c>
      <c r="D790" s="77">
        <f t="shared" si="346"/>
        <v>6735.55</v>
      </c>
      <c r="E790" s="54">
        <f>IF(K790=1,VLOOKUP(A789,[1]Plan1!$JH$192:$JI$400,2),E789)</f>
        <v>6773.27</v>
      </c>
      <c r="F790" s="56">
        <f t="shared" si="347"/>
        <v>45281</v>
      </c>
      <c r="G790" s="80">
        <f t="shared" si="348"/>
        <v>5.6001365886972909E-3</v>
      </c>
      <c r="H790" s="81">
        <f>IF(DAY(A790)=H$11,VLOOKUP(A790,AF$120:AK$452,4),H789)</f>
        <v>45342</v>
      </c>
      <c r="I790" s="81">
        <f t="shared" si="349"/>
        <v>45342</v>
      </c>
      <c r="J790" s="55">
        <f t="shared" si="344"/>
        <v>31</v>
      </c>
      <c r="K790" s="55">
        <f t="shared" si="350"/>
        <v>17</v>
      </c>
      <c r="L790" s="79">
        <f t="shared" si="351"/>
        <v>1.0030671600000001</v>
      </c>
      <c r="M790" s="82">
        <v>1</v>
      </c>
      <c r="N790" s="82">
        <f t="shared" si="352"/>
        <v>1</v>
      </c>
      <c r="O790" s="79">
        <f t="shared" si="353"/>
        <v>1.0030671600000001</v>
      </c>
      <c r="P790" s="79">
        <f t="shared" si="354"/>
        <v>775.53536005000001</v>
      </c>
      <c r="Q790" s="83">
        <f t="shared" si="357"/>
        <v>0</v>
      </c>
      <c r="R790" s="85">
        <f t="shared" si="358"/>
        <v>0</v>
      </c>
      <c r="S790" s="79">
        <f t="shared" si="355"/>
        <v>0</v>
      </c>
      <c r="T790" s="85">
        <f t="shared" si="363"/>
        <v>9.5000000000000001E-2</v>
      </c>
      <c r="U790" s="82">
        <f t="shared" si="359"/>
        <v>1.004155989</v>
      </c>
      <c r="V790" s="79">
        <f t="shared" si="360"/>
        <v>3.2231164200000002</v>
      </c>
      <c r="W790" s="79">
        <f t="shared" si="361"/>
        <v>0</v>
      </c>
      <c r="X790" s="157" t="str">
        <f t="shared" si="364"/>
        <v>A+J=</v>
      </c>
      <c r="Y790" s="81">
        <f t="shared" si="365"/>
        <v>45342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78">
        <f t="shared" si="362"/>
        <v>45329</v>
      </c>
      <c r="B791" s="79">
        <f t="shared" si="356"/>
        <v>779.08882919000007</v>
      </c>
      <c r="C791" s="79">
        <f t="shared" si="345"/>
        <v>773.16394253999999</v>
      </c>
      <c r="D791" s="77">
        <f t="shared" si="346"/>
        <v>6735.55</v>
      </c>
      <c r="E791" s="54">
        <f>IF(K791=1,VLOOKUP(A790,[1]Plan1!$JH$192:$JI$400,2),E790)</f>
        <v>6773.27</v>
      </c>
      <c r="F791" s="56">
        <f t="shared" si="347"/>
        <v>45281</v>
      </c>
      <c r="G791" s="80">
        <f t="shared" si="348"/>
        <v>5.6001365886972909E-3</v>
      </c>
      <c r="H791" s="81">
        <f>IF(DAY(A791)=H$11,VLOOKUP(A791,AF$120:AK$452,4),H790)</f>
        <v>45342</v>
      </c>
      <c r="I791" s="81">
        <f t="shared" si="349"/>
        <v>45342</v>
      </c>
      <c r="J791" s="55">
        <f t="shared" si="344"/>
        <v>31</v>
      </c>
      <c r="K791" s="55">
        <f t="shared" si="350"/>
        <v>18</v>
      </c>
      <c r="L791" s="79">
        <f t="shared" si="351"/>
        <v>1.00324788</v>
      </c>
      <c r="M791" s="82">
        <v>1</v>
      </c>
      <c r="N791" s="82">
        <f t="shared" si="352"/>
        <v>1</v>
      </c>
      <c r="O791" s="79">
        <f t="shared" si="353"/>
        <v>1.00324788</v>
      </c>
      <c r="P791" s="79">
        <f t="shared" si="354"/>
        <v>775.67508624000004</v>
      </c>
      <c r="Q791" s="83">
        <f t="shared" si="357"/>
        <v>0</v>
      </c>
      <c r="R791" s="85">
        <f t="shared" si="358"/>
        <v>0</v>
      </c>
      <c r="S791" s="79">
        <f t="shared" si="355"/>
        <v>0</v>
      </c>
      <c r="T791" s="85">
        <f t="shared" si="363"/>
        <v>9.5000000000000001E-2</v>
      </c>
      <c r="U791" s="82">
        <f t="shared" si="359"/>
        <v>1.004400996</v>
      </c>
      <c r="V791" s="79">
        <f t="shared" si="360"/>
        <v>3.4137429500000001</v>
      </c>
      <c r="W791" s="79">
        <f t="shared" si="361"/>
        <v>0</v>
      </c>
      <c r="X791" s="157" t="str">
        <f t="shared" si="364"/>
        <v>A+J=</v>
      </c>
      <c r="Y791" s="81">
        <f t="shared" si="365"/>
        <v>45342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78">
        <f t="shared" si="362"/>
        <v>45330</v>
      </c>
      <c r="B792" s="79">
        <f t="shared" si="356"/>
        <v>779.41932022000003</v>
      </c>
      <c r="C792" s="79">
        <f t="shared" si="345"/>
        <v>773.16394253999999</v>
      </c>
      <c r="D792" s="77">
        <f t="shared" si="346"/>
        <v>6735.55</v>
      </c>
      <c r="E792" s="54">
        <f>IF(K792=1,VLOOKUP(A791,[1]Plan1!$JH$192:$JI$400,2),E791)</f>
        <v>6773.27</v>
      </c>
      <c r="F792" s="56">
        <f t="shared" si="347"/>
        <v>45281</v>
      </c>
      <c r="G792" s="80">
        <f t="shared" si="348"/>
        <v>5.6001365886972909E-3</v>
      </c>
      <c r="H792" s="81">
        <f>IF(DAY(A792)=H$11,VLOOKUP(A792,AF$120:AK$452,4),H791)</f>
        <v>45342</v>
      </c>
      <c r="I792" s="81">
        <f t="shared" si="349"/>
        <v>45342</v>
      </c>
      <c r="J792" s="55">
        <f t="shared" si="344"/>
        <v>31</v>
      </c>
      <c r="K792" s="55">
        <f t="shared" si="350"/>
        <v>19</v>
      </c>
      <c r="L792" s="79">
        <f t="shared" si="351"/>
        <v>1.0034286299999999</v>
      </c>
      <c r="M792" s="82">
        <v>1</v>
      </c>
      <c r="N792" s="82">
        <f t="shared" si="352"/>
        <v>1</v>
      </c>
      <c r="O792" s="79">
        <f t="shared" si="353"/>
        <v>1.0034286299999999</v>
      </c>
      <c r="P792" s="79">
        <f t="shared" si="354"/>
        <v>775.81483562000005</v>
      </c>
      <c r="Q792" s="83">
        <f t="shared" si="357"/>
        <v>0</v>
      </c>
      <c r="R792" s="85">
        <f t="shared" si="358"/>
        <v>0</v>
      </c>
      <c r="S792" s="79">
        <f t="shared" si="355"/>
        <v>0</v>
      </c>
      <c r="T792" s="85">
        <f t="shared" si="363"/>
        <v>9.5000000000000001E-2</v>
      </c>
      <c r="U792" s="82">
        <f t="shared" si="359"/>
        <v>1.004646063</v>
      </c>
      <c r="V792" s="79">
        <f t="shared" si="360"/>
        <v>3.6044846000000001</v>
      </c>
      <c r="W792" s="79">
        <f t="shared" si="361"/>
        <v>0</v>
      </c>
      <c r="X792" s="157" t="str">
        <f t="shared" si="364"/>
        <v>A+J=</v>
      </c>
      <c r="Y792" s="81">
        <f t="shared" si="365"/>
        <v>45342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78">
        <f t="shared" si="362"/>
        <v>45331</v>
      </c>
      <c r="B793" s="79">
        <f t="shared" si="356"/>
        <v>779.74994962000005</v>
      </c>
      <c r="C793" s="79">
        <f t="shared" si="345"/>
        <v>773.16394253999999</v>
      </c>
      <c r="D793" s="77">
        <f t="shared" si="346"/>
        <v>6735.55</v>
      </c>
      <c r="E793" s="54">
        <f>IF(K793=1,VLOOKUP(A792,[1]Plan1!$JH$192:$JI$400,2),E792)</f>
        <v>6773.27</v>
      </c>
      <c r="F793" s="56">
        <f t="shared" si="347"/>
        <v>45281</v>
      </c>
      <c r="G793" s="80">
        <f t="shared" si="348"/>
        <v>5.6001365886972909E-3</v>
      </c>
      <c r="H793" s="81">
        <f>IF(DAY(A793)=H$11,VLOOKUP(A793,AF$120:AK$452,4),H792)</f>
        <v>45342</v>
      </c>
      <c r="I793" s="81">
        <f t="shared" si="349"/>
        <v>45342</v>
      </c>
      <c r="J793" s="55">
        <f t="shared" si="344"/>
        <v>31</v>
      </c>
      <c r="K793" s="55">
        <f t="shared" si="350"/>
        <v>20</v>
      </c>
      <c r="L793" s="79">
        <f t="shared" si="351"/>
        <v>1.0036094099999999</v>
      </c>
      <c r="M793" s="82">
        <v>1</v>
      </c>
      <c r="N793" s="82">
        <f t="shared" si="352"/>
        <v>1</v>
      </c>
      <c r="O793" s="79">
        <f t="shared" si="353"/>
        <v>1.0036094099999999</v>
      </c>
      <c r="P793" s="79">
        <f t="shared" si="354"/>
        <v>775.95460820000005</v>
      </c>
      <c r="Q793" s="83">
        <f t="shared" si="357"/>
        <v>0</v>
      </c>
      <c r="R793" s="85">
        <f t="shared" si="358"/>
        <v>0</v>
      </c>
      <c r="S793" s="79">
        <f t="shared" si="355"/>
        <v>0</v>
      </c>
      <c r="T793" s="85">
        <f t="shared" si="363"/>
        <v>9.5000000000000001E-2</v>
      </c>
      <c r="U793" s="82">
        <f t="shared" si="359"/>
        <v>1.0048911899999999</v>
      </c>
      <c r="V793" s="79">
        <f t="shared" si="360"/>
        <v>3.7953414200000002</v>
      </c>
      <c r="W793" s="79">
        <f t="shared" si="361"/>
        <v>0</v>
      </c>
      <c r="X793" s="157" t="str">
        <f t="shared" si="364"/>
        <v>A+J=</v>
      </c>
      <c r="Y793" s="81">
        <f t="shared" si="365"/>
        <v>45342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78">
        <f t="shared" si="362"/>
        <v>45332</v>
      </c>
      <c r="B794" s="79">
        <f t="shared" si="356"/>
        <v>780.08071663999999</v>
      </c>
      <c r="C794" s="79">
        <f t="shared" si="345"/>
        <v>773.16394253999999</v>
      </c>
      <c r="D794" s="77">
        <f t="shared" si="346"/>
        <v>6735.55</v>
      </c>
      <c r="E794" s="54">
        <f>IF(K794=1,VLOOKUP(A793,[1]Plan1!$JH$192:$JI$400,2),E793)</f>
        <v>6773.27</v>
      </c>
      <c r="F794" s="56">
        <f t="shared" si="347"/>
        <v>45281</v>
      </c>
      <c r="G794" s="80">
        <f t="shared" si="348"/>
        <v>5.6001365886972909E-3</v>
      </c>
      <c r="H794" s="81">
        <f>IF(DAY(A794)=H$11,VLOOKUP(A794,AF$120:AK$452,4),H793)</f>
        <v>45342</v>
      </c>
      <c r="I794" s="81">
        <f t="shared" si="349"/>
        <v>45342</v>
      </c>
      <c r="J794" s="55">
        <f t="shared" si="344"/>
        <v>31</v>
      </c>
      <c r="K794" s="55">
        <f t="shared" si="350"/>
        <v>21</v>
      </c>
      <c r="L794" s="79">
        <f t="shared" si="351"/>
        <v>1.00379022</v>
      </c>
      <c r="M794" s="82">
        <v>1</v>
      </c>
      <c r="N794" s="82">
        <f t="shared" si="352"/>
        <v>1</v>
      </c>
      <c r="O794" s="79">
        <f t="shared" si="353"/>
        <v>1.00379022</v>
      </c>
      <c r="P794" s="79">
        <f t="shared" si="354"/>
        <v>776.09440397000003</v>
      </c>
      <c r="Q794" s="83">
        <f t="shared" si="357"/>
        <v>0</v>
      </c>
      <c r="R794" s="85">
        <f t="shared" si="358"/>
        <v>0</v>
      </c>
      <c r="S794" s="79">
        <f t="shared" si="355"/>
        <v>0</v>
      </c>
      <c r="T794" s="85">
        <f t="shared" si="363"/>
        <v>9.5000000000000001E-2</v>
      </c>
      <c r="U794" s="82">
        <f t="shared" si="359"/>
        <v>1.0051363760000001</v>
      </c>
      <c r="V794" s="79">
        <f t="shared" si="360"/>
        <v>3.9863126699999998</v>
      </c>
      <c r="W794" s="79">
        <f t="shared" si="361"/>
        <v>0</v>
      </c>
      <c r="X794" s="157" t="str">
        <f t="shared" si="364"/>
        <v>A+J=</v>
      </c>
      <c r="Y794" s="81">
        <f t="shared" si="365"/>
        <v>45342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78">
        <f t="shared" si="362"/>
        <v>45333</v>
      </c>
      <c r="B795" s="79">
        <f t="shared" si="356"/>
        <v>780.41162287999998</v>
      </c>
      <c r="C795" s="79">
        <f t="shared" si="345"/>
        <v>773.16394253999999</v>
      </c>
      <c r="D795" s="77">
        <f t="shared" si="346"/>
        <v>6735.55</v>
      </c>
      <c r="E795" s="54">
        <f>IF(K795=1,VLOOKUP(A794,[1]Plan1!$JH$192:$JI$400,2),E794)</f>
        <v>6773.27</v>
      </c>
      <c r="F795" s="56">
        <f t="shared" si="347"/>
        <v>45281</v>
      </c>
      <c r="G795" s="80">
        <f t="shared" si="348"/>
        <v>5.6001365886972909E-3</v>
      </c>
      <c r="H795" s="81">
        <f>IF(DAY(A795)=H$11,VLOOKUP(A795,AF$120:AK$452,4),H794)</f>
        <v>45342</v>
      </c>
      <c r="I795" s="81">
        <f t="shared" si="349"/>
        <v>45342</v>
      </c>
      <c r="J795" s="55">
        <f t="shared" si="344"/>
        <v>31</v>
      </c>
      <c r="K795" s="55">
        <f t="shared" si="350"/>
        <v>22</v>
      </c>
      <c r="L795" s="79">
        <f t="shared" si="351"/>
        <v>1.00397106</v>
      </c>
      <c r="M795" s="82">
        <v>1</v>
      </c>
      <c r="N795" s="82">
        <f t="shared" si="352"/>
        <v>1</v>
      </c>
      <c r="O795" s="79">
        <f t="shared" si="353"/>
        <v>1.00397106</v>
      </c>
      <c r="P795" s="79">
        <f t="shared" si="354"/>
        <v>776.23422294</v>
      </c>
      <c r="Q795" s="83">
        <f t="shared" si="357"/>
        <v>0</v>
      </c>
      <c r="R795" s="85">
        <f t="shared" si="358"/>
        <v>0</v>
      </c>
      <c r="S795" s="79">
        <f t="shared" si="355"/>
        <v>0</v>
      </c>
      <c r="T795" s="85">
        <f t="shared" si="363"/>
        <v>9.5000000000000001E-2</v>
      </c>
      <c r="U795" s="82">
        <f t="shared" si="359"/>
        <v>1.0053816229999999</v>
      </c>
      <c r="V795" s="79">
        <f t="shared" si="360"/>
        <v>4.1773999399999999</v>
      </c>
      <c r="W795" s="79">
        <f t="shared" si="361"/>
        <v>0</v>
      </c>
      <c r="X795" s="157" t="str">
        <f t="shared" si="364"/>
        <v>A+J=</v>
      </c>
      <c r="Y795" s="81">
        <f t="shared" si="365"/>
        <v>45342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78">
        <f t="shared" si="362"/>
        <v>45334</v>
      </c>
      <c r="B796" s="79">
        <f t="shared" si="356"/>
        <v>780.74267460999999</v>
      </c>
      <c r="C796" s="79">
        <f t="shared" si="345"/>
        <v>773.16394253999999</v>
      </c>
      <c r="D796" s="77">
        <f t="shared" si="346"/>
        <v>6735.55</v>
      </c>
      <c r="E796" s="54">
        <f>IF(K796=1,VLOOKUP(A795,[1]Plan1!$JH$192:$JI$400,2),E795)</f>
        <v>6773.27</v>
      </c>
      <c r="F796" s="56">
        <f t="shared" si="347"/>
        <v>45281</v>
      </c>
      <c r="G796" s="80">
        <f t="shared" si="348"/>
        <v>5.6001365886972909E-3</v>
      </c>
      <c r="H796" s="81">
        <f>IF(DAY(A796)=H$11,VLOOKUP(A796,AF$120:AK$452,4),H795)</f>
        <v>45342</v>
      </c>
      <c r="I796" s="81">
        <f t="shared" si="349"/>
        <v>45342</v>
      </c>
      <c r="J796" s="55">
        <f t="shared" si="344"/>
        <v>31</v>
      </c>
      <c r="K796" s="55">
        <f t="shared" si="350"/>
        <v>23</v>
      </c>
      <c r="L796" s="79">
        <f t="shared" si="351"/>
        <v>1.0041519400000001</v>
      </c>
      <c r="M796" s="82">
        <v>1</v>
      </c>
      <c r="N796" s="82">
        <f t="shared" si="352"/>
        <v>1</v>
      </c>
      <c r="O796" s="79">
        <f t="shared" si="353"/>
        <v>1.0041519400000001</v>
      </c>
      <c r="P796" s="79">
        <f t="shared" si="354"/>
        <v>776.37407283000005</v>
      </c>
      <c r="Q796" s="83">
        <f t="shared" si="357"/>
        <v>0</v>
      </c>
      <c r="R796" s="85">
        <f t="shared" si="358"/>
        <v>0</v>
      </c>
      <c r="S796" s="79">
        <f t="shared" si="355"/>
        <v>0</v>
      </c>
      <c r="T796" s="85">
        <f t="shared" si="363"/>
        <v>9.5000000000000001E-2</v>
      </c>
      <c r="U796" s="82">
        <f t="shared" si="359"/>
        <v>1.0056269289999999</v>
      </c>
      <c r="V796" s="79">
        <f t="shared" si="360"/>
        <v>4.3686017799999997</v>
      </c>
      <c r="W796" s="79">
        <f t="shared" si="361"/>
        <v>0</v>
      </c>
      <c r="X796" s="157" t="str">
        <f t="shared" si="364"/>
        <v>A+J=</v>
      </c>
      <c r="Y796" s="81">
        <f t="shared" si="365"/>
        <v>45342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78">
        <f t="shared" si="362"/>
        <v>45335</v>
      </c>
      <c r="B797" s="79">
        <f t="shared" si="356"/>
        <v>781.07386487999997</v>
      </c>
      <c r="C797" s="79">
        <f t="shared" si="345"/>
        <v>773.16394253999999</v>
      </c>
      <c r="D797" s="77">
        <f t="shared" si="346"/>
        <v>6735.55</v>
      </c>
      <c r="E797" s="54">
        <f>IF(K797=1,VLOOKUP(A796,[1]Plan1!$JH$192:$JI$400,2),E796)</f>
        <v>6773.27</v>
      </c>
      <c r="F797" s="56">
        <f t="shared" si="347"/>
        <v>45281</v>
      </c>
      <c r="G797" s="80">
        <f t="shared" si="348"/>
        <v>5.6001365886972909E-3</v>
      </c>
      <c r="H797" s="81">
        <f>IF(DAY(A797)=H$11,VLOOKUP(A797,AF$120:AK$452,4),H796)</f>
        <v>45342</v>
      </c>
      <c r="I797" s="81">
        <f t="shared" si="349"/>
        <v>45342</v>
      </c>
      <c r="J797" s="55">
        <f t="shared" si="344"/>
        <v>31</v>
      </c>
      <c r="K797" s="55">
        <f t="shared" si="350"/>
        <v>24</v>
      </c>
      <c r="L797" s="79">
        <f t="shared" si="351"/>
        <v>1.0043328499999999</v>
      </c>
      <c r="M797" s="82">
        <v>1</v>
      </c>
      <c r="N797" s="82">
        <f t="shared" si="352"/>
        <v>1</v>
      </c>
      <c r="O797" s="79">
        <f t="shared" si="353"/>
        <v>1.0043328499999999</v>
      </c>
      <c r="P797" s="79">
        <f t="shared" si="354"/>
        <v>776.51394591999997</v>
      </c>
      <c r="Q797" s="83">
        <f t="shared" si="357"/>
        <v>0</v>
      </c>
      <c r="R797" s="85">
        <f t="shared" si="358"/>
        <v>0</v>
      </c>
      <c r="S797" s="79">
        <f t="shared" si="355"/>
        <v>0</v>
      </c>
      <c r="T797" s="85">
        <f t="shared" si="363"/>
        <v>9.5000000000000001E-2</v>
      </c>
      <c r="U797" s="82">
        <f t="shared" si="359"/>
        <v>1.0058722950000001</v>
      </c>
      <c r="V797" s="79">
        <f t="shared" si="360"/>
        <v>4.5599189600000001</v>
      </c>
      <c r="W797" s="79">
        <f t="shared" si="361"/>
        <v>0</v>
      </c>
      <c r="X797" s="157" t="str">
        <f t="shared" si="364"/>
        <v>A+J=</v>
      </c>
      <c r="Y797" s="81">
        <f t="shared" si="365"/>
        <v>45342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78">
        <f t="shared" si="362"/>
        <v>45336</v>
      </c>
      <c r="B798" s="79">
        <f t="shared" si="356"/>
        <v>781.40519372999995</v>
      </c>
      <c r="C798" s="79">
        <f t="shared" si="345"/>
        <v>773.16394253999999</v>
      </c>
      <c r="D798" s="77">
        <f t="shared" si="346"/>
        <v>6735.55</v>
      </c>
      <c r="E798" s="54">
        <f>IF(K798=1,VLOOKUP(A797,[1]Plan1!$JH$192:$JI$400,2),E797)</f>
        <v>6773.27</v>
      </c>
      <c r="F798" s="56">
        <f t="shared" si="347"/>
        <v>45281</v>
      </c>
      <c r="G798" s="80">
        <f t="shared" si="348"/>
        <v>5.6001365886972909E-3</v>
      </c>
      <c r="H798" s="81">
        <f>IF(DAY(A798)=H$11,VLOOKUP(A798,AF$120:AK$452,4),H797)</f>
        <v>45342</v>
      </c>
      <c r="I798" s="81">
        <f t="shared" si="349"/>
        <v>45342</v>
      </c>
      <c r="J798" s="55">
        <f t="shared" si="344"/>
        <v>31</v>
      </c>
      <c r="K798" s="55">
        <f t="shared" si="350"/>
        <v>25</v>
      </c>
      <c r="L798" s="79">
        <f t="shared" si="351"/>
        <v>1.0045137900000001</v>
      </c>
      <c r="M798" s="82">
        <v>1</v>
      </c>
      <c r="N798" s="82">
        <f t="shared" si="352"/>
        <v>1</v>
      </c>
      <c r="O798" s="79">
        <f t="shared" si="353"/>
        <v>1.0045137900000001</v>
      </c>
      <c r="P798" s="79">
        <f t="shared" si="354"/>
        <v>776.65384220999999</v>
      </c>
      <c r="Q798" s="83">
        <f t="shared" si="357"/>
        <v>0</v>
      </c>
      <c r="R798" s="85">
        <f t="shared" si="358"/>
        <v>0</v>
      </c>
      <c r="S798" s="79">
        <f t="shared" si="355"/>
        <v>0</v>
      </c>
      <c r="T798" s="85">
        <f t="shared" si="363"/>
        <v>9.5000000000000001E-2</v>
      </c>
      <c r="U798" s="82">
        <f t="shared" si="359"/>
        <v>1.0061177210000001</v>
      </c>
      <c r="V798" s="79">
        <f t="shared" si="360"/>
        <v>4.7513515200000001</v>
      </c>
      <c r="W798" s="79">
        <f t="shared" si="361"/>
        <v>0</v>
      </c>
      <c r="X798" s="157" t="str">
        <f t="shared" si="364"/>
        <v>A+J=</v>
      </c>
      <c r="Y798" s="81">
        <f t="shared" si="365"/>
        <v>45342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78">
        <f t="shared" si="362"/>
        <v>45337</v>
      </c>
      <c r="B799" s="79">
        <f t="shared" si="356"/>
        <v>781.73666896999998</v>
      </c>
      <c r="C799" s="79">
        <f t="shared" si="345"/>
        <v>773.16394253999999</v>
      </c>
      <c r="D799" s="77">
        <f t="shared" si="346"/>
        <v>6735.55</v>
      </c>
      <c r="E799" s="54">
        <f>IF(K799=1,VLOOKUP(A798,[1]Plan1!$JH$192:$JI$400,2),E798)</f>
        <v>6773.27</v>
      </c>
      <c r="F799" s="56">
        <f t="shared" si="347"/>
        <v>45281</v>
      </c>
      <c r="G799" s="80">
        <f t="shared" si="348"/>
        <v>5.6001365886972909E-3</v>
      </c>
      <c r="H799" s="81">
        <f>IF(DAY(A799)=H$11,VLOOKUP(A799,AF$120:AK$452,4),H798)</f>
        <v>45342</v>
      </c>
      <c r="I799" s="81">
        <f t="shared" si="349"/>
        <v>45342</v>
      </c>
      <c r="J799" s="55">
        <f t="shared" si="344"/>
        <v>31</v>
      </c>
      <c r="K799" s="55">
        <f t="shared" si="350"/>
        <v>26</v>
      </c>
      <c r="L799" s="79">
        <f t="shared" si="351"/>
        <v>1.00469477</v>
      </c>
      <c r="M799" s="82">
        <v>1</v>
      </c>
      <c r="N799" s="82">
        <f t="shared" si="352"/>
        <v>1</v>
      </c>
      <c r="O799" s="79">
        <f t="shared" si="353"/>
        <v>1.00469477</v>
      </c>
      <c r="P799" s="79">
        <f t="shared" si="354"/>
        <v>776.79376941999999</v>
      </c>
      <c r="Q799" s="83">
        <f t="shared" si="357"/>
        <v>0</v>
      </c>
      <c r="R799" s="85">
        <f t="shared" si="358"/>
        <v>0</v>
      </c>
      <c r="S799" s="79">
        <f t="shared" si="355"/>
        <v>0</v>
      </c>
      <c r="T799" s="85">
        <f t="shared" si="363"/>
        <v>9.5000000000000001E-2</v>
      </c>
      <c r="U799" s="82">
        <f t="shared" si="359"/>
        <v>1.0063632069999999</v>
      </c>
      <c r="V799" s="79">
        <f t="shared" si="360"/>
        <v>4.9428995499999999</v>
      </c>
      <c r="W799" s="79">
        <f t="shared" si="361"/>
        <v>0</v>
      </c>
      <c r="X799" s="157" t="str">
        <f t="shared" si="364"/>
        <v>A+J=</v>
      </c>
      <c r="Y799" s="81">
        <f t="shared" si="365"/>
        <v>45342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78">
        <f t="shared" si="362"/>
        <v>45338</v>
      </c>
      <c r="B800" s="79">
        <f t="shared" si="356"/>
        <v>782.06827430999999</v>
      </c>
      <c r="C800" s="79">
        <f t="shared" si="345"/>
        <v>773.16394253999999</v>
      </c>
      <c r="D800" s="77">
        <f t="shared" si="346"/>
        <v>6735.55</v>
      </c>
      <c r="E800" s="54">
        <f>IF(K800=1,VLOOKUP(A799,[1]Plan1!$JH$192:$JI$400,2),E799)</f>
        <v>6773.27</v>
      </c>
      <c r="F800" s="56">
        <f t="shared" si="347"/>
        <v>45281</v>
      </c>
      <c r="G800" s="80">
        <f t="shared" si="348"/>
        <v>5.6001365886972909E-3</v>
      </c>
      <c r="H800" s="81">
        <f>IF(DAY(A800)=H$11,VLOOKUP(A800,AF$120:AK$452,4),H799)</f>
        <v>45342</v>
      </c>
      <c r="I800" s="81">
        <f t="shared" si="349"/>
        <v>45342</v>
      </c>
      <c r="J800" s="55">
        <f t="shared" si="344"/>
        <v>31</v>
      </c>
      <c r="K800" s="55">
        <f t="shared" si="350"/>
        <v>27</v>
      </c>
      <c r="L800" s="79">
        <f t="shared" si="351"/>
        <v>1.0048757699999999</v>
      </c>
      <c r="M800" s="82">
        <v>1</v>
      </c>
      <c r="N800" s="82">
        <f t="shared" si="352"/>
        <v>1</v>
      </c>
      <c r="O800" s="79">
        <f t="shared" si="353"/>
        <v>1.0048757699999999</v>
      </c>
      <c r="P800" s="79">
        <f t="shared" si="354"/>
        <v>776.93371208999997</v>
      </c>
      <c r="Q800" s="83">
        <f t="shared" si="357"/>
        <v>0</v>
      </c>
      <c r="R800" s="85">
        <f t="shared" si="358"/>
        <v>0</v>
      </c>
      <c r="S800" s="79">
        <f t="shared" si="355"/>
        <v>0</v>
      </c>
      <c r="T800" s="85">
        <f t="shared" si="363"/>
        <v>9.5000000000000001E-2</v>
      </c>
      <c r="U800" s="82">
        <f t="shared" si="359"/>
        <v>1.006608752</v>
      </c>
      <c r="V800" s="79">
        <f t="shared" si="360"/>
        <v>5.1345622200000003</v>
      </c>
      <c r="W800" s="79">
        <f t="shared" si="361"/>
        <v>0</v>
      </c>
      <c r="X800" s="157" t="str">
        <f t="shared" si="364"/>
        <v>A+J=</v>
      </c>
      <c r="Y800" s="81">
        <f t="shared" si="365"/>
        <v>45342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78">
        <f t="shared" si="362"/>
        <v>45339</v>
      </c>
      <c r="B801" s="79">
        <f t="shared" si="356"/>
        <v>782.40003469999999</v>
      </c>
      <c r="C801" s="79">
        <f t="shared" si="345"/>
        <v>773.16394253999999</v>
      </c>
      <c r="D801" s="77">
        <f t="shared" si="346"/>
        <v>6735.55</v>
      </c>
      <c r="E801" s="54">
        <f>IF(K801=1,VLOOKUP(A800,[1]Plan1!$JH$192:$JI$400,2),E800)</f>
        <v>6773.27</v>
      </c>
      <c r="F801" s="56">
        <f t="shared" si="347"/>
        <v>45281</v>
      </c>
      <c r="G801" s="80">
        <f t="shared" si="348"/>
        <v>5.6001365886972909E-3</v>
      </c>
      <c r="H801" s="81">
        <f>IF(DAY(A801)=H$11,VLOOKUP(A801,AF$120:AK$452,4),H800)</f>
        <v>45342</v>
      </c>
      <c r="I801" s="81">
        <f t="shared" si="349"/>
        <v>45342</v>
      </c>
      <c r="J801" s="55">
        <f t="shared" si="344"/>
        <v>31</v>
      </c>
      <c r="K801" s="55">
        <f t="shared" si="350"/>
        <v>28</v>
      </c>
      <c r="L801" s="79">
        <f t="shared" si="351"/>
        <v>1.0050568200000001</v>
      </c>
      <c r="M801" s="82">
        <v>1</v>
      </c>
      <c r="N801" s="82">
        <f t="shared" si="352"/>
        <v>1</v>
      </c>
      <c r="O801" s="79">
        <f t="shared" si="353"/>
        <v>1.0050568200000001</v>
      </c>
      <c r="P801" s="79">
        <f t="shared" si="354"/>
        <v>777.07369342000004</v>
      </c>
      <c r="Q801" s="83">
        <f t="shared" si="357"/>
        <v>0</v>
      </c>
      <c r="R801" s="85">
        <f t="shared" si="358"/>
        <v>0</v>
      </c>
      <c r="S801" s="79">
        <f t="shared" si="355"/>
        <v>0</v>
      </c>
      <c r="T801" s="85">
        <f t="shared" si="363"/>
        <v>9.5000000000000001E-2</v>
      </c>
      <c r="U801" s="82">
        <f t="shared" si="359"/>
        <v>1.006854358</v>
      </c>
      <c r="V801" s="79">
        <f t="shared" si="360"/>
        <v>5.3263412800000003</v>
      </c>
      <c r="W801" s="79">
        <f t="shared" si="361"/>
        <v>0</v>
      </c>
      <c r="X801" s="157" t="str">
        <f t="shared" si="364"/>
        <v>A+J=</v>
      </c>
      <c r="Y801" s="81">
        <f t="shared" si="365"/>
        <v>45342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78">
        <f t="shared" si="362"/>
        <v>45340</v>
      </c>
      <c r="B802" s="79">
        <f t="shared" si="356"/>
        <v>782.73192528999994</v>
      </c>
      <c r="C802" s="79">
        <f t="shared" si="345"/>
        <v>773.16394253999999</v>
      </c>
      <c r="D802" s="77">
        <f t="shared" si="346"/>
        <v>6735.55</v>
      </c>
      <c r="E802" s="54">
        <f>IF(K802=1,VLOOKUP(A801,[1]Plan1!$JH$192:$JI$400,2),E801)</f>
        <v>6773.27</v>
      </c>
      <c r="F802" s="56">
        <f t="shared" si="347"/>
        <v>45281</v>
      </c>
      <c r="G802" s="80">
        <f t="shared" si="348"/>
        <v>5.6001365886972909E-3</v>
      </c>
      <c r="H802" s="81">
        <f>IF(DAY(A802)=H$11,VLOOKUP(A802,AF$120:AK$452,4),H801)</f>
        <v>45342</v>
      </c>
      <c r="I802" s="81">
        <f t="shared" si="349"/>
        <v>45342</v>
      </c>
      <c r="J802" s="55">
        <f t="shared" si="344"/>
        <v>31</v>
      </c>
      <c r="K802" s="55">
        <f t="shared" si="350"/>
        <v>29</v>
      </c>
      <c r="L802" s="79">
        <f t="shared" si="351"/>
        <v>1.0052378900000001</v>
      </c>
      <c r="M802" s="82">
        <v>1</v>
      </c>
      <c r="N802" s="82">
        <f t="shared" si="352"/>
        <v>1</v>
      </c>
      <c r="O802" s="79">
        <f t="shared" si="353"/>
        <v>1.0052378900000001</v>
      </c>
      <c r="P802" s="79">
        <f t="shared" si="354"/>
        <v>777.21369021999999</v>
      </c>
      <c r="Q802" s="83">
        <f t="shared" si="357"/>
        <v>0</v>
      </c>
      <c r="R802" s="85">
        <f t="shared" si="358"/>
        <v>0</v>
      </c>
      <c r="S802" s="79">
        <f t="shared" si="355"/>
        <v>0</v>
      </c>
      <c r="T802" s="85">
        <f t="shared" si="363"/>
        <v>9.5000000000000001E-2</v>
      </c>
      <c r="U802" s="82">
        <f t="shared" si="359"/>
        <v>1.007100023</v>
      </c>
      <c r="V802" s="79">
        <f t="shared" si="360"/>
        <v>5.5182350700000002</v>
      </c>
      <c r="W802" s="79">
        <f t="shared" si="361"/>
        <v>0</v>
      </c>
      <c r="X802" s="157" t="str">
        <f t="shared" si="364"/>
        <v>A+J=</v>
      </c>
      <c r="Y802" s="81">
        <f t="shared" si="365"/>
        <v>45342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78">
        <f t="shared" si="362"/>
        <v>45341</v>
      </c>
      <c r="B803" s="79">
        <f t="shared" si="356"/>
        <v>783.06395544000009</v>
      </c>
      <c r="C803" s="79">
        <f t="shared" si="345"/>
        <v>773.16394253999999</v>
      </c>
      <c r="D803" s="77">
        <f t="shared" si="346"/>
        <v>6735.55</v>
      </c>
      <c r="E803" s="54">
        <f>IF(K803=1,VLOOKUP(A802,[1]Plan1!$JH$192:$JI$400,2),E802)</f>
        <v>6773.27</v>
      </c>
      <c r="F803" s="56">
        <f t="shared" si="347"/>
        <v>45281</v>
      </c>
      <c r="G803" s="80">
        <f t="shared" si="348"/>
        <v>5.6001365886972909E-3</v>
      </c>
      <c r="H803" s="81">
        <f>IF(DAY(A803)=H$11,VLOOKUP(A803,AF$120:AK$452,4),H802)</f>
        <v>45342</v>
      </c>
      <c r="I803" s="81">
        <f t="shared" si="349"/>
        <v>45342</v>
      </c>
      <c r="J803" s="55">
        <f t="shared" si="344"/>
        <v>31</v>
      </c>
      <c r="K803" s="55">
        <f t="shared" si="350"/>
        <v>30</v>
      </c>
      <c r="L803" s="79">
        <f t="shared" si="351"/>
        <v>1.0054189899999999</v>
      </c>
      <c r="M803" s="82">
        <v>1</v>
      </c>
      <c r="N803" s="82">
        <f t="shared" si="352"/>
        <v>1</v>
      </c>
      <c r="O803" s="79">
        <f t="shared" si="353"/>
        <v>1.0054189899999999</v>
      </c>
      <c r="P803" s="79">
        <f t="shared" si="354"/>
        <v>777.35371021000003</v>
      </c>
      <c r="Q803" s="83">
        <f t="shared" si="357"/>
        <v>0</v>
      </c>
      <c r="R803" s="85">
        <f t="shared" si="358"/>
        <v>0</v>
      </c>
      <c r="S803" s="79">
        <f t="shared" si="355"/>
        <v>0</v>
      </c>
      <c r="T803" s="85">
        <f t="shared" si="363"/>
        <v>9.5000000000000001E-2</v>
      </c>
      <c r="U803" s="82">
        <f t="shared" si="359"/>
        <v>1.007345749</v>
      </c>
      <c r="V803" s="79">
        <f t="shared" si="360"/>
        <v>5.7102452299999999</v>
      </c>
      <c r="W803" s="79">
        <f t="shared" si="361"/>
        <v>0</v>
      </c>
      <c r="X803" s="157" t="str">
        <f t="shared" si="364"/>
        <v>A+J=</v>
      </c>
      <c r="Y803" s="81">
        <f t="shared" si="365"/>
        <v>45342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78">
        <f t="shared" si="362"/>
        <v>45342</v>
      </c>
      <c r="B804" s="79">
        <f t="shared" si="356"/>
        <v>783.39613144000009</v>
      </c>
      <c r="C804" s="79">
        <f t="shared" si="345"/>
        <v>773.16394253999999</v>
      </c>
      <c r="D804" s="77">
        <f t="shared" si="346"/>
        <v>6735.55</v>
      </c>
      <c r="E804" s="54">
        <f>IF(K804=1,VLOOKUP(A803,[1]Plan1!$JH$192:$JI$400,2),E803)</f>
        <v>6773.27</v>
      </c>
      <c r="F804" s="56">
        <f t="shared" si="347"/>
        <v>45281</v>
      </c>
      <c r="G804" s="80">
        <f t="shared" si="348"/>
        <v>5.6001365886972909E-3</v>
      </c>
      <c r="H804" s="81">
        <f>IF(DAY(A804)=H$11,VLOOKUP(A804,AF$120:AK$452,4),H803)</f>
        <v>45371</v>
      </c>
      <c r="I804" s="81">
        <f t="shared" si="349"/>
        <v>45342</v>
      </c>
      <c r="J804" s="55">
        <f t="shared" si="344"/>
        <v>31</v>
      </c>
      <c r="K804" s="55">
        <f t="shared" si="350"/>
        <v>31</v>
      </c>
      <c r="L804" s="79">
        <f t="shared" si="351"/>
        <v>1.0056001299999999</v>
      </c>
      <c r="M804" s="82">
        <v>1</v>
      </c>
      <c r="N804" s="82">
        <f t="shared" si="352"/>
        <v>1</v>
      </c>
      <c r="O804" s="79">
        <f t="shared" si="353"/>
        <v>1.0056001299999999</v>
      </c>
      <c r="P804" s="79">
        <f t="shared" si="354"/>
        <v>777.49376112000004</v>
      </c>
      <c r="Q804" s="83">
        <f t="shared" si="357"/>
        <v>26</v>
      </c>
      <c r="R804" s="85">
        <f t="shared" si="358"/>
        <v>1.8518E-2</v>
      </c>
      <c r="S804" s="79">
        <f t="shared" si="355"/>
        <v>14.397629459999999</v>
      </c>
      <c r="T804" s="85">
        <f t="shared" si="363"/>
        <v>9.5000000000000001E-2</v>
      </c>
      <c r="U804" s="82">
        <f t="shared" si="359"/>
        <v>1.0075915339999999</v>
      </c>
      <c r="V804" s="79">
        <f t="shared" si="360"/>
        <v>5.9023703200000002</v>
      </c>
      <c r="W804" s="79">
        <f t="shared" si="361"/>
        <v>20.29999978</v>
      </c>
      <c r="X804" s="157" t="str">
        <f t="shared" si="364"/>
        <v>A+J=</v>
      </c>
      <c r="Y804" s="81">
        <f t="shared" si="365"/>
        <v>45342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78">
        <f t="shared" si="362"/>
        <v>45343</v>
      </c>
      <c r="B805" s="79">
        <f t="shared" si="356"/>
        <v>763.40549059</v>
      </c>
      <c r="C805" s="79">
        <f t="shared" si="345"/>
        <v>763.09613166000008</v>
      </c>
      <c r="D805" s="77">
        <f t="shared" si="346"/>
        <v>6773.27</v>
      </c>
      <c r="E805" s="54">
        <f>IF(K805=1,VLOOKUP(A804,[1]Plan1!$JH$192:$JI$400,2),E804)</f>
        <v>6801.72</v>
      </c>
      <c r="F805" s="56">
        <f t="shared" si="347"/>
        <v>45312</v>
      </c>
      <c r="G805" s="80">
        <f t="shared" si="348"/>
        <v>4.2003345503722755E-3</v>
      </c>
      <c r="H805" s="81">
        <f>IF(DAY(A805)=H$11,VLOOKUP(A805,AF$120:AK$452,4),H804)</f>
        <v>45371</v>
      </c>
      <c r="I805" s="81">
        <f t="shared" si="349"/>
        <v>45371</v>
      </c>
      <c r="J805" s="55">
        <f t="shared" si="344"/>
        <v>29</v>
      </c>
      <c r="K805" s="55">
        <f t="shared" si="350"/>
        <v>1</v>
      </c>
      <c r="L805" s="79">
        <f t="shared" si="351"/>
        <v>1.00014454</v>
      </c>
      <c r="M805" s="82">
        <v>1</v>
      </c>
      <c r="N805" s="82">
        <f t="shared" si="352"/>
        <v>1</v>
      </c>
      <c r="O805" s="79">
        <f t="shared" si="353"/>
        <v>1.00014454</v>
      </c>
      <c r="P805" s="79">
        <f t="shared" si="354"/>
        <v>763.20642956999995</v>
      </c>
      <c r="Q805" s="83">
        <f t="shared" si="357"/>
        <v>0</v>
      </c>
      <c r="R805" s="85">
        <f t="shared" si="358"/>
        <v>0</v>
      </c>
      <c r="S805" s="79">
        <f t="shared" si="355"/>
        <v>0</v>
      </c>
      <c r="T805" s="85">
        <f t="shared" si="363"/>
        <v>9.5000000000000001E-2</v>
      </c>
      <c r="U805" s="82">
        <f t="shared" si="359"/>
        <v>1.000260822</v>
      </c>
      <c r="V805" s="79">
        <f t="shared" si="360"/>
        <v>0.19906102000000001</v>
      </c>
      <c r="W805" s="79">
        <f t="shared" si="361"/>
        <v>0</v>
      </c>
      <c r="X805" s="157" t="str">
        <f t="shared" si="364"/>
        <v>A+J=</v>
      </c>
      <c r="Y805" s="81">
        <f t="shared" si="365"/>
        <v>45371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78">
        <f t="shared" si="362"/>
        <v>45344</v>
      </c>
      <c r="B806" s="79">
        <f t="shared" si="356"/>
        <v>763.71498265000002</v>
      </c>
      <c r="C806" s="79">
        <f t="shared" si="345"/>
        <v>763.09613166000008</v>
      </c>
      <c r="D806" s="77">
        <f t="shared" si="346"/>
        <v>6773.27</v>
      </c>
      <c r="E806" s="54">
        <f>IF(K806=1,VLOOKUP(A805,[1]Plan1!$JH$192:$JI$400,2),E805)</f>
        <v>6801.72</v>
      </c>
      <c r="F806" s="56">
        <f t="shared" si="347"/>
        <v>45312</v>
      </c>
      <c r="G806" s="80">
        <f t="shared" si="348"/>
        <v>4.2003345503722755E-3</v>
      </c>
      <c r="H806" s="81">
        <f>IF(DAY(A806)=H$11,VLOOKUP(A806,AF$120:AK$452,4),H805)</f>
        <v>45371</v>
      </c>
      <c r="I806" s="81">
        <f t="shared" si="349"/>
        <v>45371</v>
      </c>
      <c r="J806" s="55">
        <f t="shared" si="344"/>
        <v>29</v>
      </c>
      <c r="K806" s="55">
        <f t="shared" si="350"/>
        <v>2</v>
      </c>
      <c r="L806" s="79">
        <f t="shared" si="351"/>
        <v>1.00028911</v>
      </c>
      <c r="M806" s="82">
        <v>1</v>
      </c>
      <c r="N806" s="82">
        <f t="shared" si="352"/>
        <v>1</v>
      </c>
      <c r="O806" s="79">
        <f t="shared" si="353"/>
        <v>1.00028911</v>
      </c>
      <c r="P806" s="79">
        <f t="shared" si="354"/>
        <v>763.31675038000003</v>
      </c>
      <c r="Q806" s="83">
        <f t="shared" si="357"/>
        <v>0</v>
      </c>
      <c r="R806" s="85">
        <f t="shared" si="358"/>
        <v>0</v>
      </c>
      <c r="S806" s="79">
        <f t="shared" si="355"/>
        <v>0</v>
      </c>
      <c r="T806" s="85">
        <f t="shared" si="363"/>
        <v>9.5000000000000001E-2</v>
      </c>
      <c r="U806" s="82">
        <f t="shared" si="359"/>
        <v>1.0005217129999999</v>
      </c>
      <c r="V806" s="79">
        <f t="shared" si="360"/>
        <v>0.39823227</v>
      </c>
      <c r="W806" s="79">
        <f t="shared" si="361"/>
        <v>0</v>
      </c>
      <c r="X806" s="157" t="str">
        <f t="shared" si="364"/>
        <v>A+J=</v>
      </c>
      <c r="Y806" s="81">
        <f t="shared" si="365"/>
        <v>45371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78">
        <f t="shared" si="362"/>
        <v>45345</v>
      </c>
      <c r="B807" s="79">
        <f t="shared" si="356"/>
        <v>764.02459869000006</v>
      </c>
      <c r="C807" s="79">
        <f t="shared" si="345"/>
        <v>763.09613166000008</v>
      </c>
      <c r="D807" s="77">
        <f t="shared" si="346"/>
        <v>6773.27</v>
      </c>
      <c r="E807" s="54">
        <f>IF(K807=1,VLOOKUP(A806,[1]Plan1!$JH$192:$JI$400,2),E806)</f>
        <v>6801.72</v>
      </c>
      <c r="F807" s="56">
        <f t="shared" si="347"/>
        <v>45312</v>
      </c>
      <c r="G807" s="80">
        <f t="shared" si="348"/>
        <v>4.2003345503722755E-3</v>
      </c>
      <c r="H807" s="81">
        <f>IF(DAY(A807)=H$11,VLOOKUP(A807,AF$120:AK$452,4),H806)</f>
        <v>45371</v>
      </c>
      <c r="I807" s="81">
        <f t="shared" si="349"/>
        <v>45371</v>
      </c>
      <c r="J807" s="55">
        <f t="shared" si="344"/>
        <v>29</v>
      </c>
      <c r="K807" s="55">
        <f t="shared" si="350"/>
        <v>3</v>
      </c>
      <c r="L807" s="79">
        <f t="shared" si="351"/>
        <v>1.0004337000000001</v>
      </c>
      <c r="M807" s="82">
        <v>1</v>
      </c>
      <c r="N807" s="82">
        <f t="shared" si="352"/>
        <v>1</v>
      </c>
      <c r="O807" s="79">
        <f t="shared" si="353"/>
        <v>1.0004337000000001</v>
      </c>
      <c r="P807" s="79">
        <f t="shared" si="354"/>
        <v>763.42708645000005</v>
      </c>
      <c r="Q807" s="83">
        <f t="shared" si="357"/>
        <v>0</v>
      </c>
      <c r="R807" s="85">
        <f t="shared" si="358"/>
        <v>0</v>
      </c>
      <c r="S807" s="79">
        <f t="shared" si="355"/>
        <v>0</v>
      </c>
      <c r="T807" s="85">
        <f t="shared" si="363"/>
        <v>9.5000000000000001E-2</v>
      </c>
      <c r="U807" s="82">
        <f t="shared" si="359"/>
        <v>1.0007826710000001</v>
      </c>
      <c r="V807" s="79">
        <f t="shared" si="360"/>
        <v>0.59751224000000003</v>
      </c>
      <c r="W807" s="79">
        <f t="shared" si="361"/>
        <v>0</v>
      </c>
      <c r="X807" s="157" t="str">
        <f t="shared" si="364"/>
        <v>A+J=</v>
      </c>
      <c r="Y807" s="81">
        <f t="shared" si="365"/>
        <v>45371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78">
        <f t="shared" si="362"/>
        <v>45346</v>
      </c>
      <c r="B808" s="79">
        <f t="shared" si="356"/>
        <v>764.33434026999998</v>
      </c>
      <c r="C808" s="79">
        <f t="shared" si="345"/>
        <v>763.09613166000008</v>
      </c>
      <c r="D808" s="77">
        <f t="shared" si="346"/>
        <v>6773.27</v>
      </c>
      <c r="E808" s="54">
        <f>IF(K808=1,VLOOKUP(A807,[1]Plan1!$JH$192:$JI$400,2),E807)</f>
        <v>6801.72</v>
      </c>
      <c r="F808" s="56">
        <f t="shared" si="347"/>
        <v>45312</v>
      </c>
      <c r="G808" s="80">
        <f t="shared" si="348"/>
        <v>4.2003345503722755E-3</v>
      </c>
      <c r="H808" s="81">
        <f>IF(DAY(A808)=H$11,VLOOKUP(A808,AF$120:AK$452,4),H807)</f>
        <v>45371</v>
      </c>
      <c r="I808" s="81">
        <f t="shared" si="349"/>
        <v>45371</v>
      </c>
      <c r="J808" s="55">
        <f t="shared" si="344"/>
        <v>29</v>
      </c>
      <c r="K808" s="55">
        <f t="shared" si="350"/>
        <v>4</v>
      </c>
      <c r="L808" s="79">
        <f t="shared" si="351"/>
        <v>1.0005783100000001</v>
      </c>
      <c r="M808" s="82">
        <v>1</v>
      </c>
      <c r="N808" s="82">
        <f t="shared" si="352"/>
        <v>1</v>
      </c>
      <c r="O808" s="79">
        <f t="shared" si="353"/>
        <v>1.0005783100000001</v>
      </c>
      <c r="P808" s="79">
        <f t="shared" si="354"/>
        <v>763.53743778</v>
      </c>
      <c r="Q808" s="83">
        <f t="shared" si="357"/>
        <v>0</v>
      </c>
      <c r="R808" s="85">
        <f t="shared" si="358"/>
        <v>0</v>
      </c>
      <c r="S808" s="79">
        <f t="shared" si="355"/>
        <v>0</v>
      </c>
      <c r="T808" s="85">
        <f t="shared" si="363"/>
        <v>9.5000000000000001E-2</v>
      </c>
      <c r="U808" s="82">
        <f t="shared" si="359"/>
        <v>1.0010436979999999</v>
      </c>
      <c r="V808" s="79">
        <f t="shared" si="360"/>
        <v>0.79690249000000002</v>
      </c>
      <c r="W808" s="79">
        <f t="shared" si="361"/>
        <v>0</v>
      </c>
      <c r="X808" s="157" t="str">
        <f t="shared" si="364"/>
        <v>A+J=</v>
      </c>
      <c r="Y808" s="81">
        <f t="shared" si="365"/>
        <v>45371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78">
        <f t="shared" si="362"/>
        <v>45347</v>
      </c>
      <c r="B809" s="79">
        <f t="shared" si="356"/>
        <v>764.64420667000002</v>
      </c>
      <c r="C809" s="79">
        <f t="shared" si="345"/>
        <v>763.09613166000008</v>
      </c>
      <c r="D809" s="77">
        <f t="shared" si="346"/>
        <v>6773.27</v>
      </c>
      <c r="E809" s="54">
        <f>IF(K809=1,VLOOKUP(A808,[1]Plan1!$JH$192:$JI$400,2),E808)</f>
        <v>6801.72</v>
      </c>
      <c r="F809" s="56">
        <f t="shared" si="347"/>
        <v>45312</v>
      </c>
      <c r="G809" s="80">
        <f t="shared" si="348"/>
        <v>4.2003345503722755E-3</v>
      </c>
      <c r="H809" s="81">
        <f>IF(DAY(A809)=H$11,VLOOKUP(A809,AF$120:AK$452,4),H808)</f>
        <v>45371</v>
      </c>
      <c r="I809" s="81">
        <f t="shared" si="349"/>
        <v>45371</v>
      </c>
      <c r="J809" s="55">
        <f t="shared" si="344"/>
        <v>29</v>
      </c>
      <c r="K809" s="55">
        <f t="shared" si="350"/>
        <v>5</v>
      </c>
      <c r="L809" s="79">
        <f t="shared" si="351"/>
        <v>1.0007229399999999</v>
      </c>
      <c r="M809" s="82">
        <v>1</v>
      </c>
      <c r="N809" s="82">
        <f t="shared" si="352"/>
        <v>1</v>
      </c>
      <c r="O809" s="79">
        <f t="shared" si="353"/>
        <v>1.0007229399999999</v>
      </c>
      <c r="P809" s="79">
        <f t="shared" si="354"/>
        <v>763.64780437000002</v>
      </c>
      <c r="Q809" s="83">
        <f t="shared" si="357"/>
        <v>0</v>
      </c>
      <c r="R809" s="85">
        <f t="shared" si="358"/>
        <v>0</v>
      </c>
      <c r="S809" s="79">
        <f t="shared" si="355"/>
        <v>0</v>
      </c>
      <c r="T809" s="85">
        <f t="shared" si="363"/>
        <v>9.5000000000000001E-2</v>
      </c>
      <c r="U809" s="82">
        <f t="shared" si="359"/>
        <v>1.0013047930000001</v>
      </c>
      <c r="V809" s="79">
        <f t="shared" si="360"/>
        <v>0.99640229999999996</v>
      </c>
      <c r="W809" s="79">
        <f t="shared" si="361"/>
        <v>0</v>
      </c>
      <c r="X809" s="157" t="str">
        <f t="shared" si="364"/>
        <v>A+J=</v>
      </c>
      <c r="Y809" s="81">
        <f t="shared" si="365"/>
        <v>45371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78">
        <f t="shared" si="362"/>
        <v>45348</v>
      </c>
      <c r="B810" s="79">
        <f t="shared" si="356"/>
        <v>764.95419717999994</v>
      </c>
      <c r="C810" s="79">
        <f t="shared" si="345"/>
        <v>763.09613166000008</v>
      </c>
      <c r="D810" s="77">
        <f t="shared" si="346"/>
        <v>6773.27</v>
      </c>
      <c r="E810" s="54">
        <f>IF(K810=1,VLOOKUP(A809,[1]Plan1!$JH$192:$JI$400,2),E809)</f>
        <v>6801.72</v>
      </c>
      <c r="F810" s="56">
        <f t="shared" si="347"/>
        <v>45312</v>
      </c>
      <c r="G810" s="80">
        <f t="shared" si="348"/>
        <v>4.2003345503722755E-3</v>
      </c>
      <c r="H810" s="81">
        <f>IF(DAY(A810)=H$11,VLOOKUP(A810,AF$120:AK$452,4),H809)</f>
        <v>45371</v>
      </c>
      <c r="I810" s="81">
        <f t="shared" si="349"/>
        <v>45371</v>
      </c>
      <c r="J810" s="55">
        <f t="shared" si="344"/>
        <v>29</v>
      </c>
      <c r="K810" s="55">
        <f t="shared" si="350"/>
        <v>6</v>
      </c>
      <c r="L810" s="79">
        <f t="shared" si="351"/>
        <v>1.0008675899999999</v>
      </c>
      <c r="M810" s="82">
        <v>1</v>
      </c>
      <c r="N810" s="82">
        <f t="shared" si="352"/>
        <v>1</v>
      </c>
      <c r="O810" s="79">
        <f t="shared" si="353"/>
        <v>1.0008675899999999</v>
      </c>
      <c r="P810" s="79">
        <f t="shared" si="354"/>
        <v>763.75818622999998</v>
      </c>
      <c r="Q810" s="83">
        <f t="shared" si="357"/>
        <v>0</v>
      </c>
      <c r="R810" s="85">
        <f t="shared" si="358"/>
        <v>0</v>
      </c>
      <c r="S810" s="79">
        <f t="shared" si="355"/>
        <v>0</v>
      </c>
      <c r="T810" s="85">
        <f t="shared" si="363"/>
        <v>9.5000000000000001E-2</v>
      </c>
      <c r="U810" s="82">
        <f t="shared" si="359"/>
        <v>1.001565955</v>
      </c>
      <c r="V810" s="79">
        <f t="shared" si="360"/>
        <v>1.19601095</v>
      </c>
      <c r="W810" s="79">
        <f t="shared" si="361"/>
        <v>0</v>
      </c>
      <c r="X810" s="157" t="str">
        <f t="shared" si="364"/>
        <v>A+J=</v>
      </c>
      <c r="Y810" s="81">
        <f t="shared" si="365"/>
        <v>45371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78">
        <f t="shared" si="362"/>
        <v>45349</v>
      </c>
      <c r="B811" s="79">
        <f t="shared" si="356"/>
        <v>765.26431333000005</v>
      </c>
      <c r="C811" s="79">
        <f t="shared" si="345"/>
        <v>763.09613166000008</v>
      </c>
      <c r="D811" s="77">
        <f t="shared" si="346"/>
        <v>6773.27</v>
      </c>
      <c r="E811" s="54">
        <f>IF(K811=1,VLOOKUP(A810,[1]Plan1!$JH$192:$JI$400,2),E810)</f>
        <v>6801.72</v>
      </c>
      <c r="F811" s="56">
        <f t="shared" si="347"/>
        <v>45312</v>
      </c>
      <c r="G811" s="80">
        <f t="shared" si="348"/>
        <v>4.2003345503722755E-3</v>
      </c>
      <c r="H811" s="81">
        <f>IF(DAY(A811)=H$11,VLOOKUP(A811,AF$120:AK$452,4),H810)</f>
        <v>45371</v>
      </c>
      <c r="I811" s="81">
        <f t="shared" si="349"/>
        <v>45371</v>
      </c>
      <c r="J811" s="55">
        <f t="shared" si="344"/>
        <v>29</v>
      </c>
      <c r="K811" s="55">
        <f t="shared" si="350"/>
        <v>7</v>
      </c>
      <c r="L811" s="79">
        <f t="shared" si="351"/>
        <v>1.00101226</v>
      </c>
      <c r="M811" s="82">
        <v>1</v>
      </c>
      <c r="N811" s="82">
        <f t="shared" si="352"/>
        <v>1</v>
      </c>
      <c r="O811" s="79">
        <f t="shared" si="353"/>
        <v>1.00101226</v>
      </c>
      <c r="P811" s="79">
        <f t="shared" si="354"/>
        <v>763.86858334999999</v>
      </c>
      <c r="Q811" s="83">
        <f t="shared" si="357"/>
        <v>0</v>
      </c>
      <c r="R811" s="85">
        <f t="shared" si="358"/>
        <v>0</v>
      </c>
      <c r="S811" s="79">
        <f t="shared" si="355"/>
        <v>0</v>
      </c>
      <c r="T811" s="85">
        <f t="shared" si="363"/>
        <v>9.5000000000000001E-2</v>
      </c>
      <c r="U811" s="82">
        <f t="shared" si="359"/>
        <v>1.0018271860000001</v>
      </c>
      <c r="V811" s="79">
        <f t="shared" si="360"/>
        <v>1.39572998</v>
      </c>
      <c r="W811" s="79">
        <f t="shared" si="361"/>
        <v>0</v>
      </c>
      <c r="X811" s="157" t="str">
        <f t="shared" si="364"/>
        <v>A+J=</v>
      </c>
      <c r="Y811" s="81">
        <f t="shared" si="365"/>
        <v>45371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78">
        <f t="shared" si="362"/>
        <v>45350</v>
      </c>
      <c r="B812" s="79">
        <f t="shared" si="356"/>
        <v>765.57455438999989</v>
      </c>
      <c r="C812" s="79">
        <f t="shared" si="345"/>
        <v>763.09613166000008</v>
      </c>
      <c r="D812" s="77">
        <f t="shared" si="346"/>
        <v>6773.27</v>
      </c>
      <c r="E812" s="54">
        <f>IF(K812=1,VLOOKUP(A811,[1]Plan1!$JH$192:$JI$400,2),E811)</f>
        <v>6801.72</v>
      </c>
      <c r="F812" s="56">
        <f t="shared" si="347"/>
        <v>45312</v>
      </c>
      <c r="G812" s="80">
        <f t="shared" si="348"/>
        <v>4.2003345503722755E-3</v>
      </c>
      <c r="H812" s="81">
        <f>IF(DAY(A812)=H$11,VLOOKUP(A812,AF$120:AK$452,4),H811)</f>
        <v>45371</v>
      </c>
      <c r="I812" s="81">
        <f t="shared" si="349"/>
        <v>45371</v>
      </c>
      <c r="J812" s="55">
        <f t="shared" ref="J812:J875" si="366">IF(A811=I811,VLOOKUP(A811,$AF$120:$AJ$300,5),J811)</f>
        <v>29</v>
      </c>
      <c r="K812" s="55">
        <f t="shared" si="350"/>
        <v>8</v>
      </c>
      <c r="L812" s="79">
        <f t="shared" si="351"/>
        <v>1.0011569499999999</v>
      </c>
      <c r="M812" s="82">
        <v>1</v>
      </c>
      <c r="N812" s="82">
        <f t="shared" si="352"/>
        <v>1</v>
      </c>
      <c r="O812" s="79">
        <f t="shared" si="353"/>
        <v>1.0011569499999999</v>
      </c>
      <c r="P812" s="79">
        <f t="shared" si="354"/>
        <v>763.97899571999994</v>
      </c>
      <c r="Q812" s="83">
        <f t="shared" si="357"/>
        <v>0</v>
      </c>
      <c r="R812" s="85">
        <f t="shared" si="358"/>
        <v>0</v>
      </c>
      <c r="S812" s="79">
        <f t="shared" si="355"/>
        <v>0</v>
      </c>
      <c r="T812" s="85">
        <f t="shared" si="363"/>
        <v>9.5000000000000001E-2</v>
      </c>
      <c r="U812" s="82">
        <f t="shared" si="359"/>
        <v>1.002088485</v>
      </c>
      <c r="V812" s="79">
        <f t="shared" si="360"/>
        <v>1.59555867</v>
      </c>
      <c r="W812" s="79">
        <f t="shared" si="361"/>
        <v>0</v>
      </c>
      <c r="X812" s="157" t="str">
        <f t="shared" si="364"/>
        <v>A+J=</v>
      </c>
      <c r="Y812" s="81">
        <f t="shared" si="365"/>
        <v>45371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78">
        <f t="shared" si="362"/>
        <v>45351</v>
      </c>
      <c r="B813" s="79">
        <f t="shared" si="356"/>
        <v>765.88492041999996</v>
      </c>
      <c r="C813" s="79">
        <f t="shared" ref="C813:C876" si="367">IF(Q812&gt;0,(P812-S812),C812)</f>
        <v>763.09613166000008</v>
      </c>
      <c r="D813" s="77">
        <f t="shared" ref="D813:D876" si="368">IF(E813=E812,D812,E812)</f>
        <v>6773.27</v>
      </c>
      <c r="E813" s="54">
        <f>IF(K813=1,VLOOKUP(A812,[1]Plan1!$JH$192:$JI$400,2),E812)</f>
        <v>6801.72</v>
      </c>
      <c r="F813" s="56">
        <f t="shared" ref="F813:F876" si="369">IF(D813=D812,F812,EDATE(A813,-1))</f>
        <v>45312</v>
      </c>
      <c r="G813" s="80">
        <f t="shared" ref="G813:G876" si="370">(E813/D813)-1</f>
        <v>4.2003345503722755E-3</v>
      </c>
      <c r="H813" s="81">
        <f>IF(DAY(A813)=H$11,VLOOKUP(A813,AF$120:AK$452,4),H812)</f>
        <v>45371</v>
      </c>
      <c r="I813" s="81">
        <f t="shared" ref="I813:I876" si="371">IF(A813&gt;I812,H813,I812)</f>
        <v>45371</v>
      </c>
      <c r="J813" s="55">
        <f t="shared" si="366"/>
        <v>29</v>
      </c>
      <c r="K813" s="55">
        <f t="shared" ref="K813:K876" si="372">IF(A812=I812,1,K812+1)</f>
        <v>9</v>
      </c>
      <c r="L813" s="79">
        <f t="shared" ref="L813:L876" si="373">TRUNC((E813/D813)^TRUNC((K813/J813),9),8)</f>
        <v>1.00130166</v>
      </c>
      <c r="M813" s="82">
        <v>1</v>
      </c>
      <c r="N813" s="82">
        <f t="shared" ref="N813:N876" si="374">IF(I813&gt;I812,N812*M813,N812)</f>
        <v>1</v>
      </c>
      <c r="O813" s="79">
        <f t="shared" ref="O813:O876" si="375">TRUNC(TRUNC((L813*N813),15),8)</f>
        <v>1.00130166</v>
      </c>
      <c r="P813" s="79">
        <f t="shared" ref="P813:P876" si="376">TRUNC(C813*O813,8)</f>
        <v>764.08942336999996</v>
      </c>
      <c r="Q813" s="83">
        <f t="shared" si="357"/>
        <v>0</v>
      </c>
      <c r="R813" s="85">
        <f t="shared" si="358"/>
        <v>0</v>
      </c>
      <c r="S813" s="79">
        <f t="shared" ref="S813:S876" si="377">IF(R813&gt;0,TRUNC(R813*P813,8),0)</f>
        <v>0</v>
      </c>
      <c r="T813" s="85">
        <f t="shared" si="363"/>
        <v>9.5000000000000001E-2</v>
      </c>
      <c r="U813" s="82">
        <f t="shared" si="359"/>
        <v>1.002349852</v>
      </c>
      <c r="V813" s="79">
        <f t="shared" si="360"/>
        <v>1.79549705</v>
      </c>
      <c r="W813" s="79">
        <f t="shared" si="361"/>
        <v>0</v>
      </c>
      <c r="X813" s="157" t="str">
        <f t="shared" si="364"/>
        <v>A+J=</v>
      </c>
      <c r="Y813" s="81">
        <f t="shared" si="365"/>
        <v>45371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78">
        <f t="shared" si="362"/>
        <v>45352</v>
      </c>
      <c r="B814" s="79">
        <f t="shared" si="356"/>
        <v>766.19541908999997</v>
      </c>
      <c r="C814" s="79">
        <f t="shared" si="367"/>
        <v>763.09613166000008</v>
      </c>
      <c r="D814" s="77">
        <f t="shared" si="368"/>
        <v>6773.27</v>
      </c>
      <c r="E814" s="54">
        <f>IF(K814=1,VLOOKUP(A813,[1]Plan1!$JH$192:$JI$400,2),E813)</f>
        <v>6801.72</v>
      </c>
      <c r="F814" s="56">
        <f t="shared" si="369"/>
        <v>45312</v>
      </c>
      <c r="G814" s="80">
        <f t="shared" si="370"/>
        <v>4.2003345503722755E-3</v>
      </c>
      <c r="H814" s="81">
        <f>IF(DAY(A814)=H$11,VLOOKUP(A814,AF$120:AK$452,4),H813)</f>
        <v>45371</v>
      </c>
      <c r="I814" s="81">
        <f t="shared" si="371"/>
        <v>45371</v>
      </c>
      <c r="J814" s="55">
        <f t="shared" si="366"/>
        <v>29</v>
      </c>
      <c r="K814" s="55">
        <f t="shared" si="372"/>
        <v>10</v>
      </c>
      <c r="L814" s="79">
        <f t="shared" si="373"/>
        <v>1.0014464000000001</v>
      </c>
      <c r="M814" s="82">
        <v>1</v>
      </c>
      <c r="N814" s="82">
        <f t="shared" si="374"/>
        <v>1</v>
      </c>
      <c r="O814" s="79">
        <f t="shared" si="375"/>
        <v>1.0014464000000001</v>
      </c>
      <c r="P814" s="79">
        <f t="shared" si="376"/>
        <v>764.19987389999994</v>
      </c>
      <c r="Q814" s="83">
        <f t="shared" si="357"/>
        <v>0</v>
      </c>
      <c r="R814" s="85">
        <f t="shared" si="358"/>
        <v>0</v>
      </c>
      <c r="S814" s="79">
        <f t="shared" si="377"/>
        <v>0</v>
      </c>
      <c r="T814" s="85">
        <f t="shared" si="363"/>
        <v>9.5000000000000001E-2</v>
      </c>
      <c r="U814" s="82">
        <f t="shared" si="359"/>
        <v>1.0026112869999999</v>
      </c>
      <c r="V814" s="79">
        <f t="shared" si="360"/>
        <v>1.9955451900000001</v>
      </c>
      <c r="W814" s="79">
        <f t="shared" si="361"/>
        <v>0</v>
      </c>
      <c r="X814" s="157" t="str">
        <f t="shared" si="364"/>
        <v>A+J=</v>
      </c>
      <c r="Y814" s="81">
        <f t="shared" si="365"/>
        <v>45371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78">
        <f t="shared" si="362"/>
        <v>45353</v>
      </c>
      <c r="B815" s="79">
        <f t="shared" si="356"/>
        <v>766.50603589999992</v>
      </c>
      <c r="C815" s="79">
        <f t="shared" si="367"/>
        <v>763.09613166000008</v>
      </c>
      <c r="D815" s="77">
        <f t="shared" si="368"/>
        <v>6773.27</v>
      </c>
      <c r="E815" s="54">
        <f>IF(K815=1,VLOOKUP(A814,[1]Plan1!$JH$192:$JI$400,2),E814)</f>
        <v>6801.72</v>
      </c>
      <c r="F815" s="56">
        <f t="shared" si="369"/>
        <v>45312</v>
      </c>
      <c r="G815" s="80">
        <f t="shared" si="370"/>
        <v>4.2003345503722755E-3</v>
      </c>
      <c r="H815" s="81">
        <f>IF(DAY(A815)=H$11,VLOOKUP(A815,AF$120:AK$452,4),H814)</f>
        <v>45371</v>
      </c>
      <c r="I815" s="81">
        <f t="shared" si="371"/>
        <v>45371</v>
      </c>
      <c r="J815" s="55">
        <f t="shared" si="366"/>
        <v>29</v>
      </c>
      <c r="K815" s="55">
        <f t="shared" si="372"/>
        <v>11</v>
      </c>
      <c r="L815" s="79">
        <f t="shared" si="373"/>
        <v>1.0015911500000001</v>
      </c>
      <c r="M815" s="82">
        <v>1</v>
      </c>
      <c r="N815" s="82">
        <f t="shared" si="374"/>
        <v>1</v>
      </c>
      <c r="O815" s="79">
        <f t="shared" si="375"/>
        <v>1.0015911500000001</v>
      </c>
      <c r="P815" s="79">
        <f t="shared" si="376"/>
        <v>764.31033205999995</v>
      </c>
      <c r="Q815" s="83">
        <f t="shared" si="357"/>
        <v>0</v>
      </c>
      <c r="R815" s="85">
        <f t="shared" si="358"/>
        <v>0</v>
      </c>
      <c r="S815" s="79">
        <f t="shared" si="377"/>
        <v>0</v>
      </c>
      <c r="T815" s="85">
        <f t="shared" si="363"/>
        <v>9.5000000000000001E-2</v>
      </c>
      <c r="U815" s="82">
        <f t="shared" si="359"/>
        <v>1.0028727909999999</v>
      </c>
      <c r="V815" s="79">
        <f t="shared" si="360"/>
        <v>2.1957038400000002</v>
      </c>
      <c r="W815" s="79">
        <f t="shared" si="361"/>
        <v>0</v>
      </c>
      <c r="X815" s="157" t="str">
        <f t="shared" si="364"/>
        <v>A+J=</v>
      </c>
      <c r="Y815" s="81">
        <f t="shared" si="365"/>
        <v>45371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78">
        <f t="shared" si="362"/>
        <v>45354</v>
      </c>
      <c r="B816" s="79">
        <f t="shared" si="356"/>
        <v>766.8167854300001</v>
      </c>
      <c r="C816" s="79">
        <f t="shared" si="367"/>
        <v>763.09613166000008</v>
      </c>
      <c r="D816" s="77">
        <f t="shared" si="368"/>
        <v>6773.27</v>
      </c>
      <c r="E816" s="54">
        <f>IF(K816=1,VLOOKUP(A815,[1]Plan1!$JH$192:$JI$400,2),E815)</f>
        <v>6801.72</v>
      </c>
      <c r="F816" s="56">
        <f t="shared" si="369"/>
        <v>45312</v>
      </c>
      <c r="G816" s="80">
        <f t="shared" si="370"/>
        <v>4.2003345503722755E-3</v>
      </c>
      <c r="H816" s="81">
        <f>IF(DAY(A816)=H$11,VLOOKUP(A816,AF$120:AK$452,4),H815)</f>
        <v>45371</v>
      </c>
      <c r="I816" s="81">
        <f t="shared" si="371"/>
        <v>45371</v>
      </c>
      <c r="J816" s="55">
        <f t="shared" si="366"/>
        <v>29</v>
      </c>
      <c r="K816" s="55">
        <f t="shared" si="372"/>
        <v>12</v>
      </c>
      <c r="L816" s="79">
        <f t="shared" si="373"/>
        <v>1.0017359299999999</v>
      </c>
      <c r="M816" s="82">
        <v>1</v>
      </c>
      <c r="N816" s="82">
        <f t="shared" si="374"/>
        <v>1</v>
      </c>
      <c r="O816" s="79">
        <f t="shared" si="375"/>
        <v>1.0017359299999999</v>
      </c>
      <c r="P816" s="79">
        <f t="shared" si="376"/>
        <v>764.42081312000005</v>
      </c>
      <c r="Q816" s="83">
        <f t="shared" si="357"/>
        <v>0</v>
      </c>
      <c r="R816" s="85">
        <f t="shared" si="358"/>
        <v>0</v>
      </c>
      <c r="S816" s="79">
        <f t="shared" si="377"/>
        <v>0</v>
      </c>
      <c r="T816" s="85">
        <f t="shared" si="363"/>
        <v>9.5000000000000001E-2</v>
      </c>
      <c r="U816" s="82">
        <f t="shared" si="359"/>
        <v>1.003134363</v>
      </c>
      <c r="V816" s="79">
        <f t="shared" si="360"/>
        <v>2.3959723099999999</v>
      </c>
      <c r="W816" s="79">
        <f t="shared" si="361"/>
        <v>0</v>
      </c>
      <c r="X816" s="157" t="str">
        <f t="shared" si="364"/>
        <v>A+J=</v>
      </c>
      <c r="Y816" s="81">
        <f t="shared" si="365"/>
        <v>45371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78">
        <f t="shared" si="362"/>
        <v>45355</v>
      </c>
      <c r="B817" s="79">
        <f t="shared" si="356"/>
        <v>767.12766005999993</v>
      </c>
      <c r="C817" s="79">
        <f t="shared" si="367"/>
        <v>763.09613166000008</v>
      </c>
      <c r="D817" s="77">
        <f t="shared" si="368"/>
        <v>6773.27</v>
      </c>
      <c r="E817" s="54">
        <f>IF(K817=1,VLOOKUP(A816,[1]Plan1!$JH$192:$JI$400,2),E816)</f>
        <v>6801.72</v>
      </c>
      <c r="F817" s="56">
        <f t="shared" si="369"/>
        <v>45312</v>
      </c>
      <c r="G817" s="80">
        <f t="shared" si="370"/>
        <v>4.2003345503722755E-3</v>
      </c>
      <c r="H817" s="81">
        <f>IF(DAY(A817)=H$11,VLOOKUP(A817,AF$120:AK$452,4),H816)</f>
        <v>45371</v>
      </c>
      <c r="I817" s="81">
        <f t="shared" si="371"/>
        <v>45371</v>
      </c>
      <c r="J817" s="55">
        <f t="shared" si="366"/>
        <v>29</v>
      </c>
      <c r="K817" s="55">
        <f t="shared" si="372"/>
        <v>13</v>
      </c>
      <c r="L817" s="79">
        <f t="shared" si="373"/>
        <v>1.0018807300000001</v>
      </c>
      <c r="M817" s="82">
        <v>1</v>
      </c>
      <c r="N817" s="82">
        <f t="shared" si="374"/>
        <v>1</v>
      </c>
      <c r="O817" s="79">
        <f t="shared" si="375"/>
        <v>1.0018807300000001</v>
      </c>
      <c r="P817" s="79">
        <f t="shared" si="376"/>
        <v>764.53130943999997</v>
      </c>
      <c r="Q817" s="83">
        <f t="shared" si="357"/>
        <v>0</v>
      </c>
      <c r="R817" s="85">
        <f t="shared" si="358"/>
        <v>0</v>
      </c>
      <c r="S817" s="79">
        <f t="shared" si="377"/>
        <v>0</v>
      </c>
      <c r="T817" s="85">
        <f t="shared" si="363"/>
        <v>9.5000000000000001E-2</v>
      </c>
      <c r="U817" s="82">
        <f t="shared" si="359"/>
        <v>1.003396003</v>
      </c>
      <c r="V817" s="79">
        <f t="shared" si="360"/>
        <v>2.5963506199999999</v>
      </c>
      <c r="W817" s="79">
        <f t="shared" si="361"/>
        <v>0</v>
      </c>
      <c r="X817" s="157" t="str">
        <f t="shared" si="364"/>
        <v>A+J=</v>
      </c>
      <c r="Y817" s="81">
        <f t="shared" si="365"/>
        <v>45371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78">
        <f t="shared" si="362"/>
        <v>45356</v>
      </c>
      <c r="B818" s="79">
        <f t="shared" si="356"/>
        <v>767.43865216000006</v>
      </c>
      <c r="C818" s="79">
        <f t="shared" si="367"/>
        <v>763.09613166000008</v>
      </c>
      <c r="D818" s="77">
        <f t="shared" si="368"/>
        <v>6773.27</v>
      </c>
      <c r="E818" s="54">
        <f>IF(K818=1,VLOOKUP(A817,[1]Plan1!$JH$192:$JI$400,2),E817)</f>
        <v>6801.72</v>
      </c>
      <c r="F818" s="56">
        <f t="shared" si="369"/>
        <v>45312</v>
      </c>
      <c r="G818" s="80">
        <f t="shared" si="370"/>
        <v>4.2003345503722755E-3</v>
      </c>
      <c r="H818" s="81">
        <f>IF(DAY(A818)=H$11,VLOOKUP(A818,AF$120:AK$452,4),H817)</f>
        <v>45371</v>
      </c>
      <c r="I818" s="81">
        <f t="shared" si="371"/>
        <v>45371</v>
      </c>
      <c r="J818" s="55">
        <f t="shared" si="366"/>
        <v>29</v>
      </c>
      <c r="K818" s="55">
        <f t="shared" si="372"/>
        <v>14</v>
      </c>
      <c r="L818" s="79">
        <f t="shared" si="373"/>
        <v>1.00202554</v>
      </c>
      <c r="M818" s="82">
        <v>1</v>
      </c>
      <c r="N818" s="82">
        <f t="shared" si="374"/>
        <v>1</v>
      </c>
      <c r="O818" s="79">
        <f t="shared" si="375"/>
        <v>1.00202554</v>
      </c>
      <c r="P818" s="79">
        <f t="shared" si="376"/>
        <v>764.64181339000004</v>
      </c>
      <c r="Q818" s="83">
        <f t="shared" si="357"/>
        <v>0</v>
      </c>
      <c r="R818" s="85">
        <f t="shared" si="358"/>
        <v>0</v>
      </c>
      <c r="S818" s="79">
        <f t="shared" si="377"/>
        <v>0</v>
      </c>
      <c r="T818" s="85">
        <f t="shared" si="363"/>
        <v>9.5000000000000001E-2</v>
      </c>
      <c r="U818" s="82">
        <f t="shared" si="359"/>
        <v>1.003657711</v>
      </c>
      <c r="V818" s="79">
        <f t="shared" si="360"/>
        <v>2.7968387699999999</v>
      </c>
      <c r="W818" s="79">
        <f t="shared" si="361"/>
        <v>0</v>
      </c>
      <c r="X818" s="157" t="str">
        <f t="shared" si="364"/>
        <v>A+J=</v>
      </c>
      <c r="Y818" s="81">
        <f t="shared" si="365"/>
        <v>45371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78">
        <f t="shared" si="362"/>
        <v>45357</v>
      </c>
      <c r="B819" s="79">
        <f t="shared" si="356"/>
        <v>767.74977708999995</v>
      </c>
      <c r="C819" s="79">
        <f t="shared" si="367"/>
        <v>763.09613166000008</v>
      </c>
      <c r="D819" s="77">
        <f t="shared" si="368"/>
        <v>6773.27</v>
      </c>
      <c r="E819" s="54">
        <f>IF(K819=1,VLOOKUP(A818,[1]Plan1!$JH$192:$JI$400,2),E818)</f>
        <v>6801.72</v>
      </c>
      <c r="F819" s="56">
        <f t="shared" si="369"/>
        <v>45312</v>
      </c>
      <c r="G819" s="80">
        <f t="shared" si="370"/>
        <v>4.2003345503722755E-3</v>
      </c>
      <c r="H819" s="81">
        <f>IF(DAY(A819)=H$11,VLOOKUP(A819,AF$120:AK$452,4),H818)</f>
        <v>45371</v>
      </c>
      <c r="I819" s="81">
        <f t="shared" si="371"/>
        <v>45371</v>
      </c>
      <c r="J819" s="55">
        <f t="shared" si="366"/>
        <v>29</v>
      </c>
      <c r="K819" s="55">
        <f t="shared" si="372"/>
        <v>15</v>
      </c>
      <c r="L819" s="79">
        <f t="shared" si="373"/>
        <v>1.0021703799999999</v>
      </c>
      <c r="M819" s="82">
        <v>1</v>
      </c>
      <c r="N819" s="82">
        <f t="shared" si="374"/>
        <v>1</v>
      </c>
      <c r="O819" s="79">
        <f t="shared" si="375"/>
        <v>1.0021703799999999</v>
      </c>
      <c r="P819" s="79">
        <f t="shared" si="376"/>
        <v>764.75234023999997</v>
      </c>
      <c r="Q819" s="83">
        <f t="shared" si="357"/>
        <v>0</v>
      </c>
      <c r="R819" s="85">
        <f t="shared" si="358"/>
        <v>0</v>
      </c>
      <c r="S819" s="79">
        <f t="shared" si="377"/>
        <v>0</v>
      </c>
      <c r="T819" s="85">
        <f t="shared" si="363"/>
        <v>9.5000000000000001E-2</v>
      </c>
      <c r="U819" s="82">
        <f t="shared" si="359"/>
        <v>1.0039194870000001</v>
      </c>
      <c r="V819" s="79">
        <f t="shared" si="360"/>
        <v>2.9974368500000002</v>
      </c>
      <c r="W819" s="79">
        <f t="shared" si="361"/>
        <v>0</v>
      </c>
      <c r="X819" s="157" t="str">
        <f t="shared" si="364"/>
        <v>A+J=</v>
      </c>
      <c r="Y819" s="81">
        <f t="shared" si="365"/>
        <v>45371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78">
        <f t="shared" si="362"/>
        <v>45358</v>
      </c>
      <c r="B820" s="79">
        <f t="shared" si="356"/>
        <v>768.06102798000006</v>
      </c>
      <c r="C820" s="79">
        <f t="shared" si="367"/>
        <v>763.09613166000008</v>
      </c>
      <c r="D820" s="77">
        <f t="shared" si="368"/>
        <v>6773.27</v>
      </c>
      <c r="E820" s="54">
        <f>IF(K820=1,VLOOKUP(A819,[1]Plan1!$JH$192:$JI$400,2),E819)</f>
        <v>6801.72</v>
      </c>
      <c r="F820" s="56">
        <f t="shared" si="369"/>
        <v>45312</v>
      </c>
      <c r="G820" s="80">
        <f t="shared" si="370"/>
        <v>4.2003345503722755E-3</v>
      </c>
      <c r="H820" s="81">
        <f>IF(DAY(A820)=H$11,VLOOKUP(A820,AF$120:AK$452,4),H819)</f>
        <v>45371</v>
      </c>
      <c r="I820" s="81">
        <f t="shared" si="371"/>
        <v>45371</v>
      </c>
      <c r="J820" s="55">
        <f t="shared" si="366"/>
        <v>29</v>
      </c>
      <c r="K820" s="55">
        <f t="shared" si="372"/>
        <v>16</v>
      </c>
      <c r="L820" s="79">
        <f t="shared" si="373"/>
        <v>1.0023152399999999</v>
      </c>
      <c r="M820" s="82">
        <v>1</v>
      </c>
      <c r="N820" s="82">
        <f t="shared" si="374"/>
        <v>1</v>
      </c>
      <c r="O820" s="79">
        <f t="shared" si="375"/>
        <v>1.0023152399999999</v>
      </c>
      <c r="P820" s="79">
        <f t="shared" si="376"/>
        <v>764.86288234000006</v>
      </c>
      <c r="Q820" s="83">
        <f t="shared" si="357"/>
        <v>0</v>
      </c>
      <c r="R820" s="85">
        <f t="shared" si="358"/>
        <v>0</v>
      </c>
      <c r="S820" s="79">
        <f t="shared" si="377"/>
        <v>0</v>
      </c>
      <c r="T820" s="85">
        <f t="shared" si="363"/>
        <v>9.5000000000000001E-2</v>
      </c>
      <c r="U820" s="82">
        <f t="shared" si="359"/>
        <v>1.0041813319999999</v>
      </c>
      <c r="V820" s="79">
        <f t="shared" si="360"/>
        <v>3.1981456399999999</v>
      </c>
      <c r="W820" s="79">
        <f t="shared" si="361"/>
        <v>0</v>
      </c>
      <c r="X820" s="157" t="str">
        <f t="shared" si="364"/>
        <v>A+J=</v>
      </c>
      <c r="Y820" s="81">
        <f t="shared" si="365"/>
        <v>45371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78">
        <f t="shared" si="362"/>
        <v>45359</v>
      </c>
      <c r="B821" s="79">
        <f t="shared" si="356"/>
        <v>768.37240411999994</v>
      </c>
      <c r="C821" s="79">
        <f t="shared" si="367"/>
        <v>763.09613166000008</v>
      </c>
      <c r="D821" s="77">
        <f t="shared" si="368"/>
        <v>6773.27</v>
      </c>
      <c r="E821" s="54">
        <f>IF(K821=1,VLOOKUP(A820,[1]Plan1!$JH$192:$JI$400,2),E820)</f>
        <v>6801.72</v>
      </c>
      <c r="F821" s="56">
        <f t="shared" si="369"/>
        <v>45312</v>
      </c>
      <c r="G821" s="80">
        <f t="shared" si="370"/>
        <v>4.2003345503722755E-3</v>
      </c>
      <c r="H821" s="81">
        <f>IF(DAY(A821)=H$11,VLOOKUP(A821,AF$120:AK$452,4),H820)</f>
        <v>45371</v>
      </c>
      <c r="I821" s="81">
        <f t="shared" si="371"/>
        <v>45371</v>
      </c>
      <c r="J821" s="55">
        <f t="shared" si="366"/>
        <v>29</v>
      </c>
      <c r="K821" s="55">
        <f t="shared" si="372"/>
        <v>17</v>
      </c>
      <c r="L821" s="79">
        <f t="shared" si="373"/>
        <v>1.0024601200000001</v>
      </c>
      <c r="M821" s="82">
        <v>1</v>
      </c>
      <c r="N821" s="82">
        <f t="shared" si="374"/>
        <v>1</v>
      </c>
      <c r="O821" s="79">
        <f t="shared" si="375"/>
        <v>1.0024601200000001</v>
      </c>
      <c r="P821" s="79">
        <f t="shared" si="376"/>
        <v>764.97343970999998</v>
      </c>
      <c r="Q821" s="83">
        <f t="shared" si="357"/>
        <v>0</v>
      </c>
      <c r="R821" s="85">
        <f t="shared" si="358"/>
        <v>0</v>
      </c>
      <c r="S821" s="79">
        <f t="shared" si="377"/>
        <v>0</v>
      </c>
      <c r="T821" s="85">
        <f t="shared" si="363"/>
        <v>9.5000000000000001E-2</v>
      </c>
      <c r="U821" s="82">
        <f t="shared" si="359"/>
        <v>1.004443245</v>
      </c>
      <c r="V821" s="79">
        <f t="shared" si="360"/>
        <v>3.39896441</v>
      </c>
      <c r="W821" s="79">
        <f t="shared" si="361"/>
        <v>0</v>
      </c>
      <c r="X821" s="157" t="str">
        <f t="shared" si="364"/>
        <v>A+J=</v>
      </c>
      <c r="Y821" s="81">
        <f t="shared" si="365"/>
        <v>45371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78">
        <f t="shared" si="362"/>
        <v>45360</v>
      </c>
      <c r="B822" s="79">
        <f t="shared" si="356"/>
        <v>768.68391319</v>
      </c>
      <c r="C822" s="79">
        <f t="shared" si="367"/>
        <v>763.09613166000008</v>
      </c>
      <c r="D822" s="77">
        <f t="shared" si="368"/>
        <v>6773.27</v>
      </c>
      <c r="E822" s="54">
        <f>IF(K822=1,VLOOKUP(A821,[1]Plan1!$JH$192:$JI$400,2),E821)</f>
        <v>6801.72</v>
      </c>
      <c r="F822" s="56">
        <f t="shared" si="369"/>
        <v>45312</v>
      </c>
      <c r="G822" s="80">
        <f t="shared" si="370"/>
        <v>4.2003345503722755E-3</v>
      </c>
      <c r="H822" s="81">
        <f>IF(DAY(A822)=H$11,VLOOKUP(A822,AF$120:AK$452,4),H821)</f>
        <v>45371</v>
      </c>
      <c r="I822" s="81">
        <f t="shared" si="371"/>
        <v>45371</v>
      </c>
      <c r="J822" s="55">
        <f t="shared" si="366"/>
        <v>29</v>
      </c>
      <c r="K822" s="55">
        <f t="shared" si="372"/>
        <v>18</v>
      </c>
      <c r="L822" s="79">
        <f t="shared" si="373"/>
        <v>1.00260503</v>
      </c>
      <c r="M822" s="82">
        <v>1</v>
      </c>
      <c r="N822" s="82">
        <f t="shared" si="374"/>
        <v>1</v>
      </c>
      <c r="O822" s="79">
        <f t="shared" si="375"/>
        <v>1.00260503</v>
      </c>
      <c r="P822" s="79">
        <f t="shared" si="376"/>
        <v>765.08401996999999</v>
      </c>
      <c r="Q822" s="83">
        <f t="shared" si="357"/>
        <v>0</v>
      </c>
      <c r="R822" s="85">
        <f t="shared" si="358"/>
        <v>0</v>
      </c>
      <c r="S822" s="79">
        <f t="shared" si="377"/>
        <v>0</v>
      </c>
      <c r="T822" s="85">
        <f t="shared" si="363"/>
        <v>9.5000000000000001E-2</v>
      </c>
      <c r="U822" s="82">
        <f t="shared" si="359"/>
        <v>1.004705226</v>
      </c>
      <c r="V822" s="79">
        <f t="shared" si="360"/>
        <v>3.5998932199999998</v>
      </c>
      <c r="W822" s="79">
        <f t="shared" si="361"/>
        <v>0</v>
      </c>
      <c r="X822" s="157" t="str">
        <f t="shared" si="364"/>
        <v>A+J=</v>
      </c>
      <c r="Y822" s="81">
        <f t="shared" si="365"/>
        <v>45371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78">
        <f t="shared" si="362"/>
        <v>45361</v>
      </c>
      <c r="B823" s="79">
        <f t="shared" si="356"/>
        <v>768.99554066999997</v>
      </c>
      <c r="C823" s="79">
        <f t="shared" si="367"/>
        <v>763.09613166000008</v>
      </c>
      <c r="D823" s="77">
        <f t="shared" si="368"/>
        <v>6773.27</v>
      </c>
      <c r="E823" s="54">
        <f>IF(K823=1,VLOOKUP(A822,[1]Plan1!$JH$192:$JI$400,2),E822)</f>
        <v>6801.72</v>
      </c>
      <c r="F823" s="56">
        <f t="shared" si="369"/>
        <v>45312</v>
      </c>
      <c r="G823" s="80">
        <f t="shared" si="370"/>
        <v>4.2003345503722755E-3</v>
      </c>
      <c r="H823" s="81">
        <f>IF(DAY(A823)=H$11,VLOOKUP(A823,AF$120:AK$452,4),H822)</f>
        <v>45371</v>
      </c>
      <c r="I823" s="81">
        <f t="shared" si="371"/>
        <v>45371</v>
      </c>
      <c r="J823" s="55">
        <f t="shared" si="366"/>
        <v>29</v>
      </c>
      <c r="K823" s="55">
        <f t="shared" si="372"/>
        <v>19</v>
      </c>
      <c r="L823" s="79">
        <f t="shared" si="373"/>
        <v>1.0027499499999999</v>
      </c>
      <c r="M823" s="82">
        <v>1</v>
      </c>
      <c r="N823" s="82">
        <f t="shared" si="374"/>
        <v>1</v>
      </c>
      <c r="O823" s="79">
        <f t="shared" si="375"/>
        <v>1.0027499499999999</v>
      </c>
      <c r="P823" s="79">
        <f t="shared" si="376"/>
        <v>765.19460786000002</v>
      </c>
      <c r="Q823" s="83">
        <f t="shared" si="357"/>
        <v>0</v>
      </c>
      <c r="R823" s="85">
        <f t="shared" si="358"/>
        <v>0</v>
      </c>
      <c r="S823" s="79">
        <f t="shared" si="377"/>
        <v>0</v>
      </c>
      <c r="T823" s="85">
        <f t="shared" si="363"/>
        <v>9.5000000000000001E-2</v>
      </c>
      <c r="U823" s="82">
        <f t="shared" si="359"/>
        <v>1.0049672759999999</v>
      </c>
      <c r="V823" s="79">
        <f t="shared" si="360"/>
        <v>3.8009328099999999</v>
      </c>
      <c r="W823" s="79">
        <f t="shared" si="361"/>
        <v>0</v>
      </c>
      <c r="X823" s="157" t="str">
        <f t="shared" si="364"/>
        <v>A+J=</v>
      </c>
      <c r="Y823" s="81">
        <f t="shared" si="365"/>
        <v>45371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78">
        <f t="shared" si="362"/>
        <v>45362</v>
      </c>
      <c r="B824" s="79">
        <f t="shared" si="356"/>
        <v>769.30729349000001</v>
      </c>
      <c r="C824" s="79">
        <f t="shared" si="367"/>
        <v>763.09613166000008</v>
      </c>
      <c r="D824" s="77">
        <f t="shared" si="368"/>
        <v>6773.27</v>
      </c>
      <c r="E824" s="54">
        <f>IF(K824=1,VLOOKUP(A823,[1]Plan1!$JH$192:$JI$400,2),E823)</f>
        <v>6801.72</v>
      </c>
      <c r="F824" s="56">
        <f t="shared" si="369"/>
        <v>45312</v>
      </c>
      <c r="G824" s="80">
        <f t="shared" si="370"/>
        <v>4.2003345503722755E-3</v>
      </c>
      <c r="H824" s="81">
        <f>IF(DAY(A824)=H$11,VLOOKUP(A824,AF$120:AK$452,4),H823)</f>
        <v>45371</v>
      </c>
      <c r="I824" s="81">
        <f t="shared" si="371"/>
        <v>45371</v>
      </c>
      <c r="J824" s="55">
        <f t="shared" si="366"/>
        <v>29</v>
      </c>
      <c r="K824" s="55">
        <f t="shared" si="372"/>
        <v>20</v>
      </c>
      <c r="L824" s="79">
        <f t="shared" si="373"/>
        <v>1.0028948900000001</v>
      </c>
      <c r="M824" s="82">
        <v>1</v>
      </c>
      <c r="N824" s="82">
        <f t="shared" si="374"/>
        <v>1</v>
      </c>
      <c r="O824" s="79">
        <f t="shared" si="375"/>
        <v>1.0028948900000001</v>
      </c>
      <c r="P824" s="79">
        <f t="shared" si="376"/>
        <v>765.30521102</v>
      </c>
      <c r="Q824" s="83">
        <f t="shared" si="357"/>
        <v>0</v>
      </c>
      <c r="R824" s="85">
        <f t="shared" si="358"/>
        <v>0</v>
      </c>
      <c r="S824" s="79">
        <f t="shared" si="377"/>
        <v>0</v>
      </c>
      <c r="T824" s="85">
        <f t="shared" si="363"/>
        <v>9.5000000000000001E-2</v>
      </c>
      <c r="U824" s="82">
        <f t="shared" si="359"/>
        <v>1.0052293940000001</v>
      </c>
      <c r="V824" s="79">
        <f t="shared" si="360"/>
        <v>4.0020824700000004</v>
      </c>
      <c r="W824" s="79">
        <f t="shared" si="361"/>
        <v>0</v>
      </c>
      <c r="X824" s="157" t="str">
        <f t="shared" si="364"/>
        <v>A+J=</v>
      </c>
      <c r="Y824" s="81">
        <f t="shared" si="365"/>
        <v>45371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78">
        <f t="shared" si="362"/>
        <v>45363</v>
      </c>
      <c r="B825" s="79">
        <f t="shared" si="356"/>
        <v>769.61917935999998</v>
      </c>
      <c r="C825" s="79">
        <f t="shared" si="367"/>
        <v>763.09613166000008</v>
      </c>
      <c r="D825" s="77">
        <f t="shared" si="368"/>
        <v>6773.27</v>
      </c>
      <c r="E825" s="54">
        <f>IF(K825=1,VLOOKUP(A824,[1]Plan1!$JH$192:$JI$400,2),E824)</f>
        <v>6801.72</v>
      </c>
      <c r="F825" s="56">
        <f t="shared" si="369"/>
        <v>45312</v>
      </c>
      <c r="G825" s="80">
        <f t="shared" si="370"/>
        <v>4.2003345503722755E-3</v>
      </c>
      <c r="H825" s="81">
        <f>IF(DAY(A825)=H$11,VLOOKUP(A825,AF$120:AK$452,4),H824)</f>
        <v>45371</v>
      </c>
      <c r="I825" s="81">
        <f t="shared" si="371"/>
        <v>45371</v>
      </c>
      <c r="J825" s="55">
        <f t="shared" si="366"/>
        <v>29</v>
      </c>
      <c r="K825" s="55">
        <f t="shared" si="372"/>
        <v>21</v>
      </c>
      <c r="L825" s="79">
        <f t="shared" si="373"/>
        <v>1.0030398599999999</v>
      </c>
      <c r="M825" s="82">
        <v>1</v>
      </c>
      <c r="N825" s="82">
        <f t="shared" si="374"/>
        <v>1</v>
      </c>
      <c r="O825" s="79">
        <f t="shared" si="375"/>
        <v>1.0030398599999999</v>
      </c>
      <c r="P825" s="79">
        <f t="shared" si="376"/>
        <v>765.41583705999994</v>
      </c>
      <c r="Q825" s="83">
        <f t="shared" si="357"/>
        <v>0</v>
      </c>
      <c r="R825" s="85">
        <f t="shared" si="358"/>
        <v>0</v>
      </c>
      <c r="S825" s="79">
        <f t="shared" si="377"/>
        <v>0</v>
      </c>
      <c r="T825" s="85">
        <f t="shared" si="363"/>
        <v>9.5000000000000001E-2</v>
      </c>
      <c r="U825" s="82">
        <f t="shared" si="359"/>
        <v>1.0054915799999999</v>
      </c>
      <c r="V825" s="79">
        <f t="shared" si="360"/>
        <v>4.2033423000000001</v>
      </c>
      <c r="W825" s="79">
        <f t="shared" si="361"/>
        <v>0</v>
      </c>
      <c r="X825" s="157" t="str">
        <f t="shared" si="364"/>
        <v>A+J=</v>
      </c>
      <c r="Y825" s="81">
        <f t="shared" si="365"/>
        <v>45371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78">
        <f t="shared" si="362"/>
        <v>45364</v>
      </c>
      <c r="B826" s="79">
        <f t="shared" si="356"/>
        <v>769.93118374000005</v>
      </c>
      <c r="C826" s="79">
        <f t="shared" si="367"/>
        <v>763.09613166000008</v>
      </c>
      <c r="D826" s="77">
        <f t="shared" si="368"/>
        <v>6773.27</v>
      </c>
      <c r="E826" s="54">
        <f>IF(K826=1,VLOOKUP(A825,[1]Plan1!$JH$192:$JI$400,2),E825)</f>
        <v>6801.72</v>
      </c>
      <c r="F826" s="56">
        <f t="shared" si="369"/>
        <v>45312</v>
      </c>
      <c r="G826" s="80">
        <f t="shared" si="370"/>
        <v>4.2003345503722755E-3</v>
      </c>
      <c r="H826" s="81">
        <f>IF(DAY(A826)=H$11,VLOOKUP(A826,AF$120:AK$452,4),H825)</f>
        <v>45371</v>
      </c>
      <c r="I826" s="81">
        <f t="shared" si="371"/>
        <v>45371</v>
      </c>
      <c r="J826" s="55">
        <f t="shared" si="366"/>
        <v>29</v>
      </c>
      <c r="K826" s="55">
        <f t="shared" si="372"/>
        <v>22</v>
      </c>
      <c r="L826" s="79">
        <f t="shared" si="373"/>
        <v>1.0031848400000001</v>
      </c>
      <c r="M826" s="82">
        <v>1</v>
      </c>
      <c r="N826" s="82">
        <f t="shared" si="374"/>
        <v>1</v>
      </c>
      <c r="O826" s="79">
        <f t="shared" si="375"/>
        <v>1.0031848400000001</v>
      </c>
      <c r="P826" s="79">
        <f t="shared" si="376"/>
        <v>765.52647074000004</v>
      </c>
      <c r="Q826" s="83">
        <f t="shared" si="357"/>
        <v>0</v>
      </c>
      <c r="R826" s="85">
        <f t="shared" si="358"/>
        <v>0</v>
      </c>
      <c r="S826" s="79">
        <f t="shared" si="377"/>
        <v>0</v>
      </c>
      <c r="T826" s="85">
        <f t="shared" si="363"/>
        <v>9.5000000000000001E-2</v>
      </c>
      <c r="U826" s="82">
        <f t="shared" si="359"/>
        <v>1.0057538349999999</v>
      </c>
      <c r="V826" s="79">
        <f t="shared" si="360"/>
        <v>4.4047130000000001</v>
      </c>
      <c r="W826" s="79">
        <f t="shared" si="361"/>
        <v>0</v>
      </c>
      <c r="X826" s="157" t="str">
        <f t="shared" si="364"/>
        <v>A+J=</v>
      </c>
      <c r="Y826" s="81">
        <f t="shared" si="365"/>
        <v>45371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78">
        <f t="shared" si="362"/>
        <v>45365</v>
      </c>
      <c r="B827" s="79">
        <f t="shared" si="356"/>
        <v>770.24332122999999</v>
      </c>
      <c r="C827" s="79">
        <f t="shared" si="367"/>
        <v>763.09613166000008</v>
      </c>
      <c r="D827" s="77">
        <f t="shared" si="368"/>
        <v>6773.27</v>
      </c>
      <c r="E827" s="54">
        <f>IF(K827=1,VLOOKUP(A826,[1]Plan1!$JH$192:$JI$400,2),E826)</f>
        <v>6801.72</v>
      </c>
      <c r="F827" s="56">
        <f t="shared" si="369"/>
        <v>45312</v>
      </c>
      <c r="G827" s="80">
        <f t="shared" si="370"/>
        <v>4.2003345503722755E-3</v>
      </c>
      <c r="H827" s="81">
        <f>IF(DAY(A827)=H$11,VLOOKUP(A827,AF$120:AK$452,4),H826)</f>
        <v>45371</v>
      </c>
      <c r="I827" s="81">
        <f t="shared" si="371"/>
        <v>45371</v>
      </c>
      <c r="J827" s="55">
        <f t="shared" si="366"/>
        <v>29</v>
      </c>
      <c r="K827" s="55">
        <f t="shared" si="372"/>
        <v>23</v>
      </c>
      <c r="L827" s="79">
        <f t="shared" si="373"/>
        <v>1.0033298500000001</v>
      </c>
      <c r="M827" s="82">
        <v>1</v>
      </c>
      <c r="N827" s="82">
        <f t="shared" si="374"/>
        <v>1</v>
      </c>
      <c r="O827" s="79">
        <f t="shared" si="375"/>
        <v>1.0033298500000001</v>
      </c>
      <c r="P827" s="79">
        <f t="shared" si="376"/>
        <v>765.63712730999998</v>
      </c>
      <c r="Q827" s="83">
        <f t="shared" si="357"/>
        <v>0</v>
      </c>
      <c r="R827" s="85">
        <f t="shared" si="358"/>
        <v>0</v>
      </c>
      <c r="S827" s="79">
        <f t="shared" si="377"/>
        <v>0</v>
      </c>
      <c r="T827" s="85">
        <f t="shared" si="363"/>
        <v>9.5000000000000001E-2</v>
      </c>
      <c r="U827" s="82">
        <f t="shared" si="359"/>
        <v>1.006016158</v>
      </c>
      <c r="V827" s="79">
        <f t="shared" si="360"/>
        <v>4.6061939199999999</v>
      </c>
      <c r="W827" s="79">
        <f t="shared" si="361"/>
        <v>0</v>
      </c>
      <c r="X827" s="157" t="str">
        <f t="shared" si="364"/>
        <v>A+J=</v>
      </c>
      <c r="Y827" s="81">
        <f t="shared" si="365"/>
        <v>45371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78">
        <f t="shared" si="362"/>
        <v>45366</v>
      </c>
      <c r="B828" s="79">
        <f t="shared" si="356"/>
        <v>770.55558497999994</v>
      </c>
      <c r="C828" s="79">
        <f t="shared" si="367"/>
        <v>763.09613166000008</v>
      </c>
      <c r="D828" s="77">
        <f t="shared" si="368"/>
        <v>6773.27</v>
      </c>
      <c r="E828" s="54">
        <f>IF(K828=1,VLOOKUP(A827,[1]Plan1!$JH$192:$JI$400,2),E827)</f>
        <v>6801.72</v>
      </c>
      <c r="F828" s="56">
        <f t="shared" si="369"/>
        <v>45312</v>
      </c>
      <c r="G828" s="80">
        <f t="shared" si="370"/>
        <v>4.2003345503722755E-3</v>
      </c>
      <c r="H828" s="81">
        <f>IF(DAY(A828)=H$11,VLOOKUP(A828,AF$120:AK$452,4),H827)</f>
        <v>45371</v>
      </c>
      <c r="I828" s="81">
        <f t="shared" si="371"/>
        <v>45371</v>
      </c>
      <c r="J828" s="55">
        <f t="shared" si="366"/>
        <v>29</v>
      </c>
      <c r="K828" s="55">
        <f t="shared" si="372"/>
        <v>24</v>
      </c>
      <c r="L828" s="79">
        <f t="shared" si="373"/>
        <v>1.00347488</v>
      </c>
      <c r="M828" s="82">
        <v>1</v>
      </c>
      <c r="N828" s="82">
        <f t="shared" si="374"/>
        <v>1</v>
      </c>
      <c r="O828" s="79">
        <f t="shared" si="375"/>
        <v>1.00347488</v>
      </c>
      <c r="P828" s="79">
        <f t="shared" si="376"/>
        <v>765.74779913999998</v>
      </c>
      <c r="Q828" s="83">
        <f t="shared" si="357"/>
        <v>0</v>
      </c>
      <c r="R828" s="85">
        <f t="shared" si="358"/>
        <v>0</v>
      </c>
      <c r="S828" s="79">
        <f t="shared" si="377"/>
        <v>0</v>
      </c>
      <c r="T828" s="85">
        <f t="shared" si="363"/>
        <v>9.5000000000000001E-2</v>
      </c>
      <c r="U828" s="82">
        <f t="shared" si="359"/>
        <v>1.00627855</v>
      </c>
      <c r="V828" s="79">
        <f t="shared" si="360"/>
        <v>4.8077858400000002</v>
      </c>
      <c r="W828" s="79">
        <f t="shared" si="361"/>
        <v>0</v>
      </c>
      <c r="X828" s="157" t="str">
        <f t="shared" si="364"/>
        <v>A+J=</v>
      </c>
      <c r="Y828" s="81">
        <f t="shared" si="365"/>
        <v>45371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78">
        <f t="shared" si="362"/>
        <v>45367</v>
      </c>
      <c r="B829" s="79">
        <f t="shared" si="356"/>
        <v>770.86797424000008</v>
      </c>
      <c r="C829" s="79">
        <f t="shared" si="367"/>
        <v>763.09613166000008</v>
      </c>
      <c r="D829" s="77">
        <f t="shared" si="368"/>
        <v>6773.27</v>
      </c>
      <c r="E829" s="54">
        <f>IF(K829=1,VLOOKUP(A828,[1]Plan1!$JH$192:$JI$400,2),E828)</f>
        <v>6801.72</v>
      </c>
      <c r="F829" s="56">
        <f t="shared" si="369"/>
        <v>45312</v>
      </c>
      <c r="G829" s="80">
        <f t="shared" si="370"/>
        <v>4.2003345503722755E-3</v>
      </c>
      <c r="H829" s="81">
        <f>IF(DAY(A829)=H$11,VLOOKUP(A829,AF$120:AK$452,4),H828)</f>
        <v>45371</v>
      </c>
      <c r="I829" s="81">
        <f t="shared" si="371"/>
        <v>45371</v>
      </c>
      <c r="J829" s="55">
        <f t="shared" si="366"/>
        <v>29</v>
      </c>
      <c r="K829" s="55">
        <f t="shared" si="372"/>
        <v>25</v>
      </c>
      <c r="L829" s="79">
        <f t="shared" si="373"/>
        <v>1.0036199299999999</v>
      </c>
      <c r="M829" s="82">
        <v>1</v>
      </c>
      <c r="N829" s="82">
        <f t="shared" si="374"/>
        <v>1</v>
      </c>
      <c r="O829" s="79">
        <f t="shared" si="375"/>
        <v>1.0036199299999999</v>
      </c>
      <c r="P829" s="79">
        <f t="shared" si="376"/>
        <v>765.85848623000004</v>
      </c>
      <c r="Q829" s="83">
        <f t="shared" si="357"/>
        <v>0</v>
      </c>
      <c r="R829" s="85">
        <f t="shared" si="358"/>
        <v>0</v>
      </c>
      <c r="S829" s="79">
        <f t="shared" si="377"/>
        <v>0</v>
      </c>
      <c r="T829" s="85">
        <f t="shared" si="363"/>
        <v>9.5000000000000001E-2</v>
      </c>
      <c r="U829" s="82">
        <f t="shared" si="359"/>
        <v>1.0065410100000001</v>
      </c>
      <c r="V829" s="79">
        <f t="shared" si="360"/>
        <v>5.0094880100000001</v>
      </c>
      <c r="W829" s="79">
        <f t="shared" si="361"/>
        <v>0</v>
      </c>
      <c r="X829" s="157" t="str">
        <f t="shared" si="364"/>
        <v>A+J=</v>
      </c>
      <c r="Y829" s="81">
        <f t="shared" si="365"/>
        <v>45371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78">
        <f t="shared" si="362"/>
        <v>45368</v>
      </c>
      <c r="B830" s="79">
        <f t="shared" si="356"/>
        <v>771.18048907000002</v>
      </c>
      <c r="C830" s="79">
        <f t="shared" si="367"/>
        <v>763.09613166000008</v>
      </c>
      <c r="D830" s="77">
        <f t="shared" si="368"/>
        <v>6773.27</v>
      </c>
      <c r="E830" s="54">
        <f>IF(K830=1,VLOOKUP(A829,[1]Plan1!$JH$192:$JI$400,2),E829)</f>
        <v>6801.72</v>
      </c>
      <c r="F830" s="56">
        <f t="shared" si="369"/>
        <v>45312</v>
      </c>
      <c r="G830" s="80">
        <f t="shared" si="370"/>
        <v>4.2003345503722755E-3</v>
      </c>
      <c r="H830" s="81">
        <f>IF(DAY(A830)=H$11,VLOOKUP(A830,AF$120:AK$452,4),H829)</f>
        <v>45371</v>
      </c>
      <c r="I830" s="81">
        <f t="shared" si="371"/>
        <v>45371</v>
      </c>
      <c r="J830" s="55">
        <f t="shared" si="366"/>
        <v>29</v>
      </c>
      <c r="K830" s="55">
        <f t="shared" si="372"/>
        <v>26</v>
      </c>
      <c r="L830" s="79">
        <f t="shared" si="373"/>
        <v>1.003765</v>
      </c>
      <c r="M830" s="82">
        <v>1</v>
      </c>
      <c r="N830" s="82">
        <f t="shared" si="374"/>
        <v>1</v>
      </c>
      <c r="O830" s="79">
        <f t="shared" si="375"/>
        <v>1.003765</v>
      </c>
      <c r="P830" s="79">
        <f t="shared" si="376"/>
        <v>765.96918859000004</v>
      </c>
      <c r="Q830" s="83">
        <f t="shared" si="357"/>
        <v>0</v>
      </c>
      <c r="R830" s="85">
        <f t="shared" si="358"/>
        <v>0</v>
      </c>
      <c r="S830" s="79">
        <f t="shared" si="377"/>
        <v>0</v>
      </c>
      <c r="T830" s="85">
        <f t="shared" si="363"/>
        <v>9.5000000000000001E-2</v>
      </c>
      <c r="U830" s="82">
        <f t="shared" si="359"/>
        <v>1.006803538</v>
      </c>
      <c r="V830" s="79">
        <f t="shared" si="360"/>
        <v>5.2113004800000002</v>
      </c>
      <c r="W830" s="79">
        <f t="shared" si="361"/>
        <v>0</v>
      </c>
      <c r="X830" s="157" t="str">
        <f t="shared" si="364"/>
        <v>A+J=</v>
      </c>
      <c r="Y830" s="81">
        <f t="shared" si="365"/>
        <v>45371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78">
        <f t="shared" si="362"/>
        <v>45369</v>
      </c>
      <c r="B831" s="79">
        <f t="shared" si="356"/>
        <v>771.49313024000003</v>
      </c>
      <c r="C831" s="79">
        <f t="shared" si="367"/>
        <v>763.09613166000008</v>
      </c>
      <c r="D831" s="77">
        <f t="shared" si="368"/>
        <v>6773.27</v>
      </c>
      <c r="E831" s="54">
        <f>IF(K831=1,VLOOKUP(A830,[1]Plan1!$JH$192:$JI$400,2),E830)</f>
        <v>6801.72</v>
      </c>
      <c r="F831" s="56">
        <f t="shared" si="369"/>
        <v>45312</v>
      </c>
      <c r="G831" s="80">
        <f t="shared" si="370"/>
        <v>4.2003345503722755E-3</v>
      </c>
      <c r="H831" s="81">
        <f>IF(DAY(A831)=H$11,VLOOKUP(A831,AF$120:AK$452,4),H830)</f>
        <v>45371</v>
      </c>
      <c r="I831" s="81">
        <f t="shared" si="371"/>
        <v>45371</v>
      </c>
      <c r="J831" s="55">
        <f t="shared" si="366"/>
        <v>29</v>
      </c>
      <c r="K831" s="55">
        <f t="shared" si="372"/>
        <v>27</v>
      </c>
      <c r="L831" s="79">
        <f t="shared" si="373"/>
        <v>1.00391009</v>
      </c>
      <c r="M831" s="82">
        <v>1</v>
      </c>
      <c r="N831" s="82">
        <f t="shared" si="374"/>
        <v>1</v>
      </c>
      <c r="O831" s="79">
        <f t="shared" si="375"/>
        <v>1.00391009</v>
      </c>
      <c r="P831" s="79">
        <f t="shared" si="376"/>
        <v>766.07990620999999</v>
      </c>
      <c r="Q831" s="83">
        <f t="shared" si="357"/>
        <v>0</v>
      </c>
      <c r="R831" s="85">
        <f t="shared" si="358"/>
        <v>0</v>
      </c>
      <c r="S831" s="79">
        <f t="shared" si="377"/>
        <v>0</v>
      </c>
      <c r="T831" s="85">
        <f t="shared" si="363"/>
        <v>9.5000000000000001E-2</v>
      </c>
      <c r="U831" s="82">
        <f t="shared" si="359"/>
        <v>1.0070661350000001</v>
      </c>
      <c r="V831" s="79">
        <f t="shared" si="360"/>
        <v>5.4132240300000003</v>
      </c>
      <c r="W831" s="79">
        <f t="shared" si="361"/>
        <v>0</v>
      </c>
      <c r="X831" s="157" t="str">
        <f t="shared" si="364"/>
        <v>A+J=</v>
      </c>
      <c r="Y831" s="81">
        <f t="shared" si="365"/>
        <v>45371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78">
        <f t="shared" si="362"/>
        <v>45370</v>
      </c>
      <c r="B832" s="79">
        <f t="shared" si="356"/>
        <v>771.80589703999999</v>
      </c>
      <c r="C832" s="79">
        <f t="shared" si="367"/>
        <v>763.09613166000008</v>
      </c>
      <c r="D832" s="77">
        <f t="shared" si="368"/>
        <v>6773.27</v>
      </c>
      <c r="E832" s="54">
        <f>IF(K832=1,VLOOKUP(A831,[1]Plan1!$JH$192:$JI$400,2),E831)</f>
        <v>6801.72</v>
      </c>
      <c r="F832" s="56">
        <f t="shared" si="369"/>
        <v>45312</v>
      </c>
      <c r="G832" s="80">
        <f t="shared" si="370"/>
        <v>4.2003345503722755E-3</v>
      </c>
      <c r="H832" s="81">
        <f>IF(DAY(A832)=H$11,VLOOKUP(A832,AF$120:AK$452,4),H831)</f>
        <v>45371</v>
      </c>
      <c r="I832" s="81">
        <f t="shared" si="371"/>
        <v>45371</v>
      </c>
      <c r="J832" s="55">
        <f t="shared" si="366"/>
        <v>29</v>
      </c>
      <c r="K832" s="55">
        <f t="shared" si="372"/>
        <v>28</v>
      </c>
      <c r="L832" s="79">
        <f t="shared" si="373"/>
        <v>1.0040552</v>
      </c>
      <c r="M832" s="82">
        <v>1</v>
      </c>
      <c r="N832" s="82">
        <f t="shared" si="374"/>
        <v>1</v>
      </c>
      <c r="O832" s="79">
        <f t="shared" si="375"/>
        <v>1.0040552</v>
      </c>
      <c r="P832" s="79">
        <f t="shared" si="376"/>
        <v>766.19063908999999</v>
      </c>
      <c r="Q832" s="83">
        <f t="shared" si="357"/>
        <v>0</v>
      </c>
      <c r="R832" s="85">
        <f t="shared" si="358"/>
        <v>0</v>
      </c>
      <c r="S832" s="79">
        <f t="shared" si="377"/>
        <v>0</v>
      </c>
      <c r="T832" s="85">
        <f t="shared" si="363"/>
        <v>9.5000000000000001E-2</v>
      </c>
      <c r="U832" s="82">
        <f t="shared" si="359"/>
        <v>1.0073288</v>
      </c>
      <c r="V832" s="79">
        <f t="shared" si="360"/>
        <v>5.6152579500000002</v>
      </c>
      <c r="W832" s="79">
        <f t="shared" si="361"/>
        <v>0</v>
      </c>
      <c r="X832" s="157" t="str">
        <f t="shared" si="364"/>
        <v>A+J=</v>
      </c>
      <c r="Y832" s="81">
        <f t="shared" si="365"/>
        <v>45371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78">
        <f t="shared" si="362"/>
        <v>45371</v>
      </c>
      <c r="B833" s="79">
        <f t="shared" si="356"/>
        <v>772.11879026000008</v>
      </c>
      <c r="C833" s="79">
        <f t="shared" si="367"/>
        <v>763.09613166000008</v>
      </c>
      <c r="D833" s="77">
        <f t="shared" si="368"/>
        <v>6773.27</v>
      </c>
      <c r="E833" s="54">
        <f>IF(K833=1,VLOOKUP(A832,[1]Plan1!$JH$192:$JI$400,2),E832)</f>
        <v>6801.72</v>
      </c>
      <c r="F833" s="56">
        <f t="shared" si="369"/>
        <v>45312</v>
      </c>
      <c r="G833" s="80">
        <f t="shared" si="370"/>
        <v>4.2003345503722755E-3</v>
      </c>
      <c r="H833" s="81">
        <f>IF(DAY(A833)=H$11,VLOOKUP(A833,AF$120:AK$452,4),H832)</f>
        <v>45402</v>
      </c>
      <c r="I833" s="81">
        <f t="shared" si="371"/>
        <v>45371</v>
      </c>
      <c r="J833" s="55">
        <f t="shared" si="366"/>
        <v>29</v>
      </c>
      <c r="K833" s="55">
        <f t="shared" si="372"/>
        <v>29</v>
      </c>
      <c r="L833" s="79">
        <f t="shared" si="373"/>
        <v>1.00420033</v>
      </c>
      <c r="M833" s="82">
        <v>1</v>
      </c>
      <c r="N833" s="82">
        <f t="shared" si="374"/>
        <v>1</v>
      </c>
      <c r="O833" s="79">
        <f t="shared" si="375"/>
        <v>1.00420033</v>
      </c>
      <c r="P833" s="79">
        <f t="shared" si="376"/>
        <v>766.30138723000005</v>
      </c>
      <c r="Q833" s="83">
        <f t="shared" si="357"/>
        <v>27</v>
      </c>
      <c r="R833" s="85">
        <f t="shared" si="358"/>
        <v>1.8866999999999998E-2</v>
      </c>
      <c r="S833" s="79">
        <f t="shared" si="377"/>
        <v>14.457808269999999</v>
      </c>
      <c r="T833" s="85">
        <f t="shared" si="363"/>
        <v>9.5000000000000001E-2</v>
      </c>
      <c r="U833" s="82">
        <f t="shared" si="359"/>
        <v>1.0075915339999999</v>
      </c>
      <c r="V833" s="79">
        <f t="shared" si="360"/>
        <v>5.8174030300000004</v>
      </c>
      <c r="W833" s="79">
        <f t="shared" si="361"/>
        <v>20.275211299999999</v>
      </c>
      <c r="X833" s="157" t="str">
        <f t="shared" si="364"/>
        <v>A+J=</v>
      </c>
      <c r="Y833" s="81">
        <f t="shared" si="365"/>
        <v>45371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78">
        <f t="shared" si="362"/>
        <v>45372</v>
      </c>
      <c r="B834" s="79">
        <f t="shared" si="356"/>
        <v>752.22755153000003</v>
      </c>
      <c r="C834" s="79">
        <f t="shared" si="367"/>
        <v>751.84357896000006</v>
      </c>
      <c r="D834" s="77">
        <f t="shared" si="368"/>
        <v>6801.72</v>
      </c>
      <c r="E834" s="54">
        <f>IF(K834=1,VLOOKUP(A833,[1]Plan1!$JH$192:$JI$400,2),E833)</f>
        <v>6858.17</v>
      </c>
      <c r="F834" s="56">
        <f t="shared" si="369"/>
        <v>45343</v>
      </c>
      <c r="G834" s="80">
        <f t="shared" si="370"/>
        <v>8.2993713354857501E-3</v>
      </c>
      <c r="H834" s="81">
        <f>IF(DAY(A834)=H$11,VLOOKUP(A834,AF$120:AK$452,4),H833)</f>
        <v>45402</v>
      </c>
      <c r="I834" s="81">
        <f t="shared" si="371"/>
        <v>45402</v>
      </c>
      <c r="J834" s="55">
        <f t="shared" si="366"/>
        <v>31</v>
      </c>
      <c r="K834" s="55">
        <f t="shared" si="372"/>
        <v>1</v>
      </c>
      <c r="L834" s="79">
        <f t="shared" si="373"/>
        <v>1.0002666499999999</v>
      </c>
      <c r="M834" s="82">
        <v>1</v>
      </c>
      <c r="N834" s="82">
        <f t="shared" si="374"/>
        <v>1</v>
      </c>
      <c r="O834" s="79">
        <f t="shared" si="375"/>
        <v>1.0002666499999999</v>
      </c>
      <c r="P834" s="79">
        <f t="shared" si="376"/>
        <v>752.04405804999999</v>
      </c>
      <c r="Q834" s="83">
        <f t="shared" si="357"/>
        <v>0</v>
      </c>
      <c r="R834" s="85">
        <f t="shared" si="358"/>
        <v>0</v>
      </c>
      <c r="S834" s="79">
        <f t="shared" si="377"/>
        <v>0</v>
      </c>
      <c r="T834" s="85">
        <f t="shared" si="363"/>
        <v>9.5000000000000001E-2</v>
      </c>
      <c r="U834" s="82">
        <f t="shared" si="359"/>
        <v>1.000243993</v>
      </c>
      <c r="V834" s="79">
        <f t="shared" si="360"/>
        <v>0.18349347999999999</v>
      </c>
      <c r="W834" s="79">
        <f t="shared" si="361"/>
        <v>0</v>
      </c>
      <c r="X834" s="157" t="str">
        <f t="shared" si="364"/>
        <v>A+J=</v>
      </c>
      <c r="Y834" s="81">
        <f t="shared" si="365"/>
        <v>45402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78">
        <f t="shared" si="362"/>
        <v>45373</v>
      </c>
      <c r="B835" s="79">
        <f t="shared" si="356"/>
        <v>752.61171972000011</v>
      </c>
      <c r="C835" s="79">
        <f t="shared" si="367"/>
        <v>751.84357896000006</v>
      </c>
      <c r="D835" s="77">
        <f t="shared" si="368"/>
        <v>6801.72</v>
      </c>
      <c r="E835" s="54">
        <f>IF(K835=1,VLOOKUP(A834,[1]Plan1!$JH$192:$JI$400,2),E834)</f>
        <v>6858.17</v>
      </c>
      <c r="F835" s="56">
        <f t="shared" si="369"/>
        <v>45343</v>
      </c>
      <c r="G835" s="80">
        <f t="shared" si="370"/>
        <v>8.2993713354857501E-3</v>
      </c>
      <c r="H835" s="81">
        <f>IF(DAY(A835)=H$11,VLOOKUP(A835,AF$120:AK$452,4),H834)</f>
        <v>45402</v>
      </c>
      <c r="I835" s="81">
        <f t="shared" si="371"/>
        <v>45402</v>
      </c>
      <c r="J835" s="55">
        <f t="shared" si="366"/>
        <v>31</v>
      </c>
      <c r="K835" s="55">
        <f t="shared" si="372"/>
        <v>2</v>
      </c>
      <c r="L835" s="79">
        <f t="shared" si="373"/>
        <v>1.0005333700000001</v>
      </c>
      <c r="M835" s="82">
        <v>1</v>
      </c>
      <c r="N835" s="82">
        <f t="shared" si="374"/>
        <v>1</v>
      </c>
      <c r="O835" s="79">
        <f t="shared" si="375"/>
        <v>1.0005333700000001</v>
      </c>
      <c r="P835" s="79">
        <f t="shared" si="376"/>
        <v>752.24458976000005</v>
      </c>
      <c r="Q835" s="83">
        <f t="shared" si="357"/>
        <v>0</v>
      </c>
      <c r="R835" s="85">
        <f t="shared" si="358"/>
        <v>0</v>
      </c>
      <c r="S835" s="79">
        <f t="shared" si="377"/>
        <v>0</v>
      </c>
      <c r="T835" s="85">
        <f t="shared" si="363"/>
        <v>9.5000000000000001E-2</v>
      </c>
      <c r="U835" s="82">
        <f t="shared" si="359"/>
        <v>1.0004880460000001</v>
      </c>
      <c r="V835" s="79">
        <f t="shared" si="360"/>
        <v>0.36712995999999998</v>
      </c>
      <c r="W835" s="79">
        <f t="shared" si="361"/>
        <v>0</v>
      </c>
      <c r="X835" s="157" t="str">
        <f t="shared" si="364"/>
        <v>A+J=</v>
      </c>
      <c r="Y835" s="81">
        <f t="shared" si="365"/>
        <v>45402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78">
        <f t="shared" si="362"/>
        <v>45374</v>
      </c>
      <c r="B836" s="79">
        <f t="shared" si="356"/>
        <v>752.99609037999994</v>
      </c>
      <c r="C836" s="79">
        <f t="shared" si="367"/>
        <v>751.84357896000006</v>
      </c>
      <c r="D836" s="77">
        <f t="shared" si="368"/>
        <v>6801.72</v>
      </c>
      <c r="E836" s="54">
        <f>IF(K836=1,VLOOKUP(A835,[1]Plan1!$JH$192:$JI$400,2),E835)</f>
        <v>6858.17</v>
      </c>
      <c r="F836" s="56">
        <f t="shared" si="369"/>
        <v>45343</v>
      </c>
      <c r="G836" s="80">
        <f t="shared" si="370"/>
        <v>8.2993713354857501E-3</v>
      </c>
      <c r="H836" s="81">
        <f>IF(DAY(A836)=H$11,VLOOKUP(A836,AF$120:AK$452,4),H835)</f>
        <v>45402</v>
      </c>
      <c r="I836" s="81">
        <f t="shared" si="371"/>
        <v>45402</v>
      </c>
      <c r="J836" s="55">
        <f t="shared" si="366"/>
        <v>31</v>
      </c>
      <c r="K836" s="55">
        <f t="shared" si="372"/>
        <v>3</v>
      </c>
      <c r="L836" s="79">
        <f t="shared" si="373"/>
        <v>1.00080017</v>
      </c>
      <c r="M836" s="82">
        <v>1</v>
      </c>
      <c r="N836" s="82">
        <f t="shared" si="374"/>
        <v>1</v>
      </c>
      <c r="O836" s="79">
        <f t="shared" si="375"/>
        <v>1.00080017</v>
      </c>
      <c r="P836" s="79">
        <f t="shared" si="376"/>
        <v>752.44518162999998</v>
      </c>
      <c r="Q836" s="83">
        <f t="shared" si="357"/>
        <v>0</v>
      </c>
      <c r="R836" s="85">
        <f t="shared" si="358"/>
        <v>0</v>
      </c>
      <c r="S836" s="79">
        <f t="shared" si="377"/>
        <v>0</v>
      </c>
      <c r="T836" s="85">
        <f t="shared" si="363"/>
        <v>9.5000000000000001E-2</v>
      </c>
      <c r="U836" s="82">
        <f t="shared" si="359"/>
        <v>1.0007321579999999</v>
      </c>
      <c r="V836" s="79">
        <f t="shared" si="360"/>
        <v>0.55090874999999995</v>
      </c>
      <c r="W836" s="79">
        <f t="shared" si="361"/>
        <v>0</v>
      </c>
      <c r="X836" s="157" t="str">
        <f t="shared" si="364"/>
        <v>A+J=</v>
      </c>
      <c r="Y836" s="81">
        <f t="shared" si="365"/>
        <v>45402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78">
        <f t="shared" si="362"/>
        <v>45375</v>
      </c>
      <c r="B837" s="79">
        <f t="shared" si="356"/>
        <v>753.38064929999996</v>
      </c>
      <c r="C837" s="79">
        <f t="shared" si="367"/>
        <v>751.84357896000006</v>
      </c>
      <c r="D837" s="77">
        <f t="shared" si="368"/>
        <v>6801.72</v>
      </c>
      <c r="E837" s="54">
        <f>IF(K837=1,VLOOKUP(A836,[1]Plan1!$JH$192:$JI$400,2),E836)</f>
        <v>6858.17</v>
      </c>
      <c r="F837" s="56">
        <f t="shared" si="369"/>
        <v>45343</v>
      </c>
      <c r="G837" s="80">
        <f t="shared" si="370"/>
        <v>8.2993713354857501E-3</v>
      </c>
      <c r="H837" s="81">
        <f>IF(DAY(A837)=H$11,VLOOKUP(A837,AF$120:AK$452,4),H836)</f>
        <v>45402</v>
      </c>
      <c r="I837" s="81">
        <f t="shared" si="371"/>
        <v>45402</v>
      </c>
      <c r="J837" s="55">
        <f t="shared" si="366"/>
        <v>31</v>
      </c>
      <c r="K837" s="55">
        <f t="shared" si="372"/>
        <v>4</v>
      </c>
      <c r="L837" s="79">
        <f t="shared" si="373"/>
        <v>1.00106703</v>
      </c>
      <c r="M837" s="82">
        <v>1</v>
      </c>
      <c r="N837" s="82">
        <f t="shared" si="374"/>
        <v>1</v>
      </c>
      <c r="O837" s="79">
        <f t="shared" si="375"/>
        <v>1.00106703</v>
      </c>
      <c r="P837" s="79">
        <f t="shared" si="376"/>
        <v>752.64581860999999</v>
      </c>
      <c r="Q837" s="83">
        <f t="shared" si="357"/>
        <v>0</v>
      </c>
      <c r="R837" s="85">
        <f t="shared" si="358"/>
        <v>0</v>
      </c>
      <c r="S837" s="79">
        <f t="shared" si="377"/>
        <v>0</v>
      </c>
      <c r="T837" s="85">
        <f t="shared" si="363"/>
        <v>9.5000000000000001E-2</v>
      </c>
      <c r="U837" s="82">
        <f t="shared" si="359"/>
        <v>1.0009763300000001</v>
      </c>
      <c r="V837" s="79">
        <f t="shared" si="360"/>
        <v>0.73483069000000001</v>
      </c>
      <c r="W837" s="79">
        <f t="shared" si="361"/>
        <v>0</v>
      </c>
      <c r="X837" s="157" t="str">
        <f t="shared" si="364"/>
        <v>A+J=</v>
      </c>
      <c r="Y837" s="81">
        <f t="shared" si="365"/>
        <v>45402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78">
        <f t="shared" si="362"/>
        <v>45376</v>
      </c>
      <c r="B838" s="79">
        <f t="shared" si="356"/>
        <v>753.76541081999994</v>
      </c>
      <c r="C838" s="79">
        <f t="shared" si="367"/>
        <v>751.84357896000006</v>
      </c>
      <c r="D838" s="77">
        <f t="shared" si="368"/>
        <v>6801.72</v>
      </c>
      <c r="E838" s="54">
        <f>IF(K838=1,VLOOKUP(A837,[1]Plan1!$JH$192:$JI$400,2),E837)</f>
        <v>6858.17</v>
      </c>
      <c r="F838" s="56">
        <f t="shared" si="369"/>
        <v>45343</v>
      </c>
      <c r="G838" s="80">
        <f t="shared" si="370"/>
        <v>8.2993713354857501E-3</v>
      </c>
      <c r="H838" s="81">
        <f>IF(DAY(A838)=H$11,VLOOKUP(A838,AF$120:AK$452,4),H837)</f>
        <v>45402</v>
      </c>
      <c r="I838" s="81">
        <f t="shared" si="371"/>
        <v>45402</v>
      </c>
      <c r="J838" s="55">
        <f t="shared" si="366"/>
        <v>31</v>
      </c>
      <c r="K838" s="55">
        <f t="shared" si="372"/>
        <v>5</v>
      </c>
      <c r="L838" s="79">
        <f t="shared" si="373"/>
        <v>1.0013339699999999</v>
      </c>
      <c r="M838" s="82">
        <v>1</v>
      </c>
      <c r="N838" s="82">
        <f t="shared" si="374"/>
        <v>1</v>
      </c>
      <c r="O838" s="79">
        <f t="shared" si="375"/>
        <v>1.0013339699999999</v>
      </c>
      <c r="P838" s="79">
        <f t="shared" si="376"/>
        <v>752.84651572999996</v>
      </c>
      <c r="Q838" s="83">
        <f t="shared" si="357"/>
        <v>0</v>
      </c>
      <c r="R838" s="85">
        <f t="shared" si="358"/>
        <v>0</v>
      </c>
      <c r="S838" s="79">
        <f t="shared" si="377"/>
        <v>0</v>
      </c>
      <c r="T838" s="85">
        <f t="shared" si="363"/>
        <v>9.5000000000000001E-2</v>
      </c>
      <c r="U838" s="82">
        <f t="shared" si="359"/>
        <v>1.001220561</v>
      </c>
      <c r="V838" s="79">
        <f t="shared" si="360"/>
        <v>0.91889509000000003</v>
      </c>
      <c r="W838" s="79">
        <f t="shared" si="361"/>
        <v>0</v>
      </c>
      <c r="X838" s="157" t="str">
        <f t="shared" si="364"/>
        <v>A+J=</v>
      </c>
      <c r="Y838" s="81">
        <f t="shared" si="365"/>
        <v>45402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78">
        <f t="shared" si="362"/>
        <v>45377</v>
      </c>
      <c r="B839" s="79">
        <f t="shared" si="356"/>
        <v>754.15036827999995</v>
      </c>
      <c r="C839" s="79">
        <f t="shared" si="367"/>
        <v>751.84357896000006</v>
      </c>
      <c r="D839" s="77">
        <f t="shared" si="368"/>
        <v>6801.72</v>
      </c>
      <c r="E839" s="54">
        <f>IF(K839=1,VLOOKUP(A838,[1]Plan1!$JH$192:$JI$400,2),E838)</f>
        <v>6858.17</v>
      </c>
      <c r="F839" s="56">
        <f t="shared" si="369"/>
        <v>45343</v>
      </c>
      <c r="G839" s="80">
        <f t="shared" si="370"/>
        <v>8.2993713354857501E-3</v>
      </c>
      <c r="H839" s="81">
        <f>IF(DAY(A839)=H$11,VLOOKUP(A839,AF$120:AK$452,4),H838)</f>
        <v>45402</v>
      </c>
      <c r="I839" s="81">
        <f t="shared" si="371"/>
        <v>45402</v>
      </c>
      <c r="J839" s="55">
        <f t="shared" si="366"/>
        <v>31</v>
      </c>
      <c r="K839" s="55">
        <f t="shared" si="372"/>
        <v>6</v>
      </c>
      <c r="L839" s="79">
        <f t="shared" si="373"/>
        <v>1.0016009800000001</v>
      </c>
      <c r="M839" s="82">
        <v>1</v>
      </c>
      <c r="N839" s="82">
        <f t="shared" si="374"/>
        <v>1</v>
      </c>
      <c r="O839" s="79">
        <f t="shared" si="375"/>
        <v>1.0016009800000001</v>
      </c>
      <c r="P839" s="79">
        <f t="shared" si="376"/>
        <v>753.04726548999997</v>
      </c>
      <c r="Q839" s="83">
        <f t="shared" si="357"/>
        <v>0</v>
      </c>
      <c r="R839" s="85">
        <f t="shared" si="358"/>
        <v>0</v>
      </c>
      <c r="S839" s="79">
        <f t="shared" si="377"/>
        <v>0</v>
      </c>
      <c r="T839" s="85">
        <f t="shared" si="363"/>
        <v>9.5000000000000001E-2</v>
      </c>
      <c r="U839" s="82">
        <f t="shared" si="359"/>
        <v>1.001464852</v>
      </c>
      <c r="V839" s="79">
        <f t="shared" si="360"/>
        <v>1.1031027900000001</v>
      </c>
      <c r="W839" s="79">
        <f t="shared" si="361"/>
        <v>0</v>
      </c>
      <c r="X839" s="157" t="str">
        <f t="shared" si="364"/>
        <v>A+J=</v>
      </c>
      <c r="Y839" s="81">
        <f t="shared" si="365"/>
        <v>45402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78">
        <f t="shared" si="362"/>
        <v>45378</v>
      </c>
      <c r="B840" s="79">
        <f t="shared" si="356"/>
        <v>754.53552096999999</v>
      </c>
      <c r="C840" s="79">
        <f t="shared" si="367"/>
        <v>751.84357896000006</v>
      </c>
      <c r="D840" s="77">
        <f t="shared" si="368"/>
        <v>6801.72</v>
      </c>
      <c r="E840" s="54">
        <f>IF(K840=1,VLOOKUP(A839,[1]Plan1!$JH$192:$JI$400,2),E839)</f>
        <v>6858.17</v>
      </c>
      <c r="F840" s="56">
        <f t="shared" si="369"/>
        <v>45343</v>
      </c>
      <c r="G840" s="80">
        <f t="shared" si="370"/>
        <v>8.2993713354857501E-3</v>
      </c>
      <c r="H840" s="81">
        <f>IF(DAY(A840)=H$11,VLOOKUP(A840,AF$120:AK$452,4),H839)</f>
        <v>45402</v>
      </c>
      <c r="I840" s="81">
        <f t="shared" si="371"/>
        <v>45402</v>
      </c>
      <c r="J840" s="55">
        <f t="shared" si="366"/>
        <v>31</v>
      </c>
      <c r="K840" s="55">
        <f t="shared" si="372"/>
        <v>7</v>
      </c>
      <c r="L840" s="79">
        <f t="shared" si="373"/>
        <v>1.0018680600000001</v>
      </c>
      <c r="M840" s="82">
        <v>1</v>
      </c>
      <c r="N840" s="82">
        <f t="shared" si="374"/>
        <v>1</v>
      </c>
      <c r="O840" s="79">
        <f t="shared" si="375"/>
        <v>1.0018680600000001</v>
      </c>
      <c r="P840" s="79">
        <f t="shared" si="376"/>
        <v>753.24806787</v>
      </c>
      <c r="Q840" s="83">
        <f t="shared" si="357"/>
        <v>0</v>
      </c>
      <c r="R840" s="85">
        <f t="shared" si="358"/>
        <v>0</v>
      </c>
      <c r="S840" s="79">
        <f t="shared" si="377"/>
        <v>0</v>
      </c>
      <c r="T840" s="85">
        <f t="shared" si="363"/>
        <v>9.5000000000000001E-2</v>
      </c>
      <c r="U840" s="82">
        <f t="shared" si="359"/>
        <v>1.001709202</v>
      </c>
      <c r="V840" s="79">
        <f t="shared" si="360"/>
        <v>1.2874531</v>
      </c>
      <c r="W840" s="79">
        <f t="shared" si="361"/>
        <v>0</v>
      </c>
      <c r="X840" s="157" t="str">
        <f t="shared" si="364"/>
        <v>A+J=</v>
      </c>
      <c r="Y840" s="81">
        <f t="shared" si="365"/>
        <v>45402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78">
        <f t="shared" si="362"/>
        <v>45379</v>
      </c>
      <c r="B841" s="79">
        <f t="shared" si="356"/>
        <v>754.92087049000008</v>
      </c>
      <c r="C841" s="79">
        <f t="shared" si="367"/>
        <v>751.84357896000006</v>
      </c>
      <c r="D841" s="77">
        <f t="shared" si="368"/>
        <v>6801.72</v>
      </c>
      <c r="E841" s="54">
        <f>IF(K841=1,VLOOKUP(A840,[1]Plan1!$JH$192:$JI$400,2),E840)</f>
        <v>6858.17</v>
      </c>
      <c r="F841" s="56">
        <f t="shared" si="369"/>
        <v>45343</v>
      </c>
      <c r="G841" s="80">
        <f t="shared" si="370"/>
        <v>8.2993713354857501E-3</v>
      </c>
      <c r="H841" s="81">
        <f>IF(DAY(A841)=H$11,VLOOKUP(A841,AF$120:AK$452,4),H840)</f>
        <v>45402</v>
      </c>
      <c r="I841" s="81">
        <f t="shared" si="371"/>
        <v>45402</v>
      </c>
      <c r="J841" s="55">
        <f t="shared" si="366"/>
        <v>31</v>
      </c>
      <c r="K841" s="55">
        <f t="shared" si="372"/>
        <v>8</v>
      </c>
      <c r="L841" s="79">
        <f t="shared" si="373"/>
        <v>1.0021352100000001</v>
      </c>
      <c r="M841" s="82">
        <v>1</v>
      </c>
      <c r="N841" s="82">
        <f t="shared" si="374"/>
        <v>1</v>
      </c>
      <c r="O841" s="79">
        <f t="shared" si="375"/>
        <v>1.0021352100000001</v>
      </c>
      <c r="P841" s="79">
        <f t="shared" si="376"/>
        <v>753.44892288000005</v>
      </c>
      <c r="Q841" s="83">
        <f t="shared" si="357"/>
        <v>0</v>
      </c>
      <c r="R841" s="85">
        <f t="shared" si="358"/>
        <v>0</v>
      </c>
      <c r="S841" s="79">
        <f t="shared" si="377"/>
        <v>0</v>
      </c>
      <c r="T841" s="85">
        <f t="shared" si="363"/>
        <v>9.5000000000000001E-2</v>
      </c>
      <c r="U841" s="82">
        <f t="shared" si="359"/>
        <v>1.001953613</v>
      </c>
      <c r="V841" s="79">
        <f t="shared" si="360"/>
        <v>1.47194761</v>
      </c>
      <c r="W841" s="79">
        <f t="shared" si="361"/>
        <v>0</v>
      </c>
      <c r="X841" s="157" t="str">
        <f t="shared" si="364"/>
        <v>A+J=</v>
      </c>
      <c r="Y841" s="81">
        <f t="shared" si="365"/>
        <v>45402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78">
        <f t="shared" si="362"/>
        <v>45380</v>
      </c>
      <c r="B842" s="79">
        <f t="shared" si="356"/>
        <v>755.30641464000007</v>
      </c>
      <c r="C842" s="79">
        <f t="shared" si="367"/>
        <v>751.84357896000006</v>
      </c>
      <c r="D842" s="77">
        <f t="shared" si="368"/>
        <v>6801.72</v>
      </c>
      <c r="E842" s="54">
        <f>IF(K842=1,VLOOKUP(A841,[1]Plan1!$JH$192:$JI$400,2),E841)</f>
        <v>6858.17</v>
      </c>
      <c r="F842" s="56">
        <f t="shared" si="369"/>
        <v>45343</v>
      </c>
      <c r="G842" s="80">
        <f t="shared" si="370"/>
        <v>8.2993713354857501E-3</v>
      </c>
      <c r="H842" s="81">
        <f>IF(DAY(A842)=H$11,VLOOKUP(A842,AF$120:AK$452,4),H841)</f>
        <v>45402</v>
      </c>
      <c r="I842" s="81">
        <f t="shared" si="371"/>
        <v>45402</v>
      </c>
      <c r="J842" s="55">
        <f t="shared" si="366"/>
        <v>31</v>
      </c>
      <c r="K842" s="55">
        <f t="shared" si="372"/>
        <v>9</v>
      </c>
      <c r="L842" s="79">
        <f t="shared" si="373"/>
        <v>1.0024024300000001</v>
      </c>
      <c r="M842" s="82">
        <v>1</v>
      </c>
      <c r="N842" s="82">
        <f t="shared" si="374"/>
        <v>1</v>
      </c>
      <c r="O842" s="79">
        <f t="shared" si="375"/>
        <v>1.0024024300000001</v>
      </c>
      <c r="P842" s="79">
        <f t="shared" si="376"/>
        <v>753.64983052000002</v>
      </c>
      <c r="Q842" s="83">
        <f t="shared" si="357"/>
        <v>0</v>
      </c>
      <c r="R842" s="85">
        <f t="shared" si="358"/>
        <v>0</v>
      </c>
      <c r="S842" s="79">
        <f t="shared" si="377"/>
        <v>0</v>
      </c>
      <c r="T842" s="85">
        <f t="shared" si="363"/>
        <v>9.5000000000000001E-2</v>
      </c>
      <c r="U842" s="82">
        <f t="shared" si="359"/>
        <v>1.002198082</v>
      </c>
      <c r="V842" s="79">
        <f t="shared" si="360"/>
        <v>1.65658412</v>
      </c>
      <c r="W842" s="79">
        <f t="shared" si="361"/>
        <v>0</v>
      </c>
      <c r="X842" s="157" t="str">
        <f t="shared" si="364"/>
        <v>A+J=</v>
      </c>
      <c r="Y842" s="81">
        <f t="shared" si="365"/>
        <v>45402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78">
        <f t="shared" si="362"/>
        <v>45381</v>
      </c>
      <c r="B843" s="79">
        <f t="shared" si="356"/>
        <v>755.69215577</v>
      </c>
      <c r="C843" s="79">
        <f t="shared" si="367"/>
        <v>751.84357896000006</v>
      </c>
      <c r="D843" s="77">
        <f t="shared" si="368"/>
        <v>6801.72</v>
      </c>
      <c r="E843" s="54">
        <f>IF(K843=1,VLOOKUP(A842,[1]Plan1!$JH$192:$JI$400,2),E842)</f>
        <v>6858.17</v>
      </c>
      <c r="F843" s="56">
        <f t="shared" si="369"/>
        <v>45343</v>
      </c>
      <c r="G843" s="80">
        <f t="shared" si="370"/>
        <v>8.2993713354857501E-3</v>
      </c>
      <c r="H843" s="81">
        <f>IF(DAY(A843)=H$11,VLOOKUP(A843,AF$120:AK$452,4),H842)</f>
        <v>45402</v>
      </c>
      <c r="I843" s="81">
        <f t="shared" si="371"/>
        <v>45402</v>
      </c>
      <c r="J843" s="55">
        <f t="shared" si="366"/>
        <v>31</v>
      </c>
      <c r="K843" s="55">
        <f t="shared" si="372"/>
        <v>10</v>
      </c>
      <c r="L843" s="79">
        <f t="shared" si="373"/>
        <v>1.0026697200000001</v>
      </c>
      <c r="M843" s="82">
        <v>1</v>
      </c>
      <c r="N843" s="82">
        <f t="shared" si="374"/>
        <v>1</v>
      </c>
      <c r="O843" s="79">
        <f t="shared" si="375"/>
        <v>1.0026697200000001</v>
      </c>
      <c r="P843" s="79">
        <f t="shared" si="376"/>
        <v>753.85079079000002</v>
      </c>
      <c r="Q843" s="83">
        <f t="shared" si="357"/>
        <v>0</v>
      </c>
      <c r="R843" s="85">
        <f t="shared" si="358"/>
        <v>0</v>
      </c>
      <c r="S843" s="79">
        <f t="shared" si="377"/>
        <v>0</v>
      </c>
      <c r="T843" s="85">
        <f t="shared" si="363"/>
        <v>9.5000000000000001E-2</v>
      </c>
      <c r="U843" s="82">
        <f t="shared" si="359"/>
        <v>1.0024426120000001</v>
      </c>
      <c r="V843" s="79">
        <f t="shared" si="360"/>
        <v>1.84136498</v>
      </c>
      <c r="W843" s="79">
        <f t="shared" si="361"/>
        <v>0</v>
      </c>
      <c r="X843" s="157" t="str">
        <f t="shared" si="364"/>
        <v>A+J=</v>
      </c>
      <c r="Y843" s="81">
        <f t="shared" si="365"/>
        <v>45402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78">
        <f t="shared" si="362"/>
        <v>45382</v>
      </c>
      <c r="B844" s="79">
        <f t="shared" ref="B844:B907" si="378">(P844+V844)</f>
        <v>756.07809244999999</v>
      </c>
      <c r="C844" s="79">
        <f t="shared" si="367"/>
        <v>751.84357896000006</v>
      </c>
      <c r="D844" s="77">
        <f t="shared" si="368"/>
        <v>6801.72</v>
      </c>
      <c r="E844" s="54">
        <f>IF(K844=1,VLOOKUP(A843,[1]Plan1!$JH$192:$JI$400,2),E843)</f>
        <v>6858.17</v>
      </c>
      <c r="F844" s="56">
        <f t="shared" si="369"/>
        <v>45343</v>
      </c>
      <c r="G844" s="80">
        <f t="shared" si="370"/>
        <v>8.2993713354857501E-3</v>
      </c>
      <c r="H844" s="81">
        <f>IF(DAY(A844)=H$11,VLOOKUP(A844,AF$120:AK$452,4),H843)</f>
        <v>45402</v>
      </c>
      <c r="I844" s="81">
        <f t="shared" si="371"/>
        <v>45402</v>
      </c>
      <c r="J844" s="55">
        <f t="shared" si="366"/>
        <v>31</v>
      </c>
      <c r="K844" s="55">
        <f t="shared" si="372"/>
        <v>11</v>
      </c>
      <c r="L844" s="79">
        <f t="shared" si="373"/>
        <v>1.0029370799999999</v>
      </c>
      <c r="M844" s="82">
        <v>1</v>
      </c>
      <c r="N844" s="82">
        <f t="shared" si="374"/>
        <v>1</v>
      </c>
      <c r="O844" s="79">
        <f t="shared" si="375"/>
        <v>1.0029370799999999</v>
      </c>
      <c r="P844" s="79">
        <f t="shared" si="376"/>
        <v>754.05180369000004</v>
      </c>
      <c r="Q844" s="83">
        <f t="shared" ref="Q844:Q907" si="379">IF(VLOOKUP(A844,AB$12:AI$116,8)=VLOOKUP(A843,AB$12:AI$116,8),0,VLOOKUP(A844,AB$12:AI$116,8))</f>
        <v>0</v>
      </c>
      <c r="R844" s="85">
        <f t="shared" ref="R844:R907" si="380">IF(Q844&gt;0,VLOOKUP($A844,$AB$12:$AG$116,6),0)</f>
        <v>0</v>
      </c>
      <c r="S844" s="79">
        <f t="shared" si="377"/>
        <v>0</v>
      </c>
      <c r="T844" s="85">
        <f t="shared" si="363"/>
        <v>9.5000000000000001E-2</v>
      </c>
      <c r="U844" s="82">
        <f t="shared" ref="U844:U907" si="381">ROUND((1+T844)^(30/360)^(K844/J844),9)</f>
        <v>1.0026872010000001</v>
      </c>
      <c r="V844" s="79">
        <f t="shared" ref="V844:V907" si="382">TRUNC((P844*(U844-1)),8)</f>
        <v>2.0262887599999999</v>
      </c>
      <c r="W844" s="79">
        <f t="shared" ref="W844:W907" si="383">IF(Q844&gt;0,S844+V844,0)</f>
        <v>0</v>
      </c>
      <c r="X844" s="157" t="str">
        <f t="shared" si="364"/>
        <v>A+J=</v>
      </c>
      <c r="Y844" s="81">
        <f t="shared" si="365"/>
        <v>45402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78">
        <f t="shared" ref="A845:A908" si="384">(A844+1)</f>
        <v>45383</v>
      </c>
      <c r="B845" s="79">
        <f t="shared" si="378"/>
        <v>756.46423303000006</v>
      </c>
      <c r="C845" s="79">
        <f t="shared" si="367"/>
        <v>751.84357896000006</v>
      </c>
      <c r="D845" s="77">
        <f t="shared" si="368"/>
        <v>6801.72</v>
      </c>
      <c r="E845" s="54">
        <f>IF(K845=1,VLOOKUP(A844,[1]Plan1!$JH$192:$JI$400,2),E844)</f>
        <v>6858.17</v>
      </c>
      <c r="F845" s="56">
        <f t="shared" si="369"/>
        <v>45343</v>
      </c>
      <c r="G845" s="80">
        <f t="shared" si="370"/>
        <v>8.2993713354857501E-3</v>
      </c>
      <c r="H845" s="81">
        <f>IF(DAY(A845)=H$11,VLOOKUP(A845,AF$120:AK$452,4),H844)</f>
        <v>45402</v>
      </c>
      <c r="I845" s="81">
        <f t="shared" si="371"/>
        <v>45402</v>
      </c>
      <c r="J845" s="55">
        <f t="shared" si="366"/>
        <v>31</v>
      </c>
      <c r="K845" s="55">
        <f t="shared" si="372"/>
        <v>12</v>
      </c>
      <c r="L845" s="79">
        <f t="shared" si="373"/>
        <v>1.0032045199999999</v>
      </c>
      <c r="M845" s="82">
        <v>1</v>
      </c>
      <c r="N845" s="82">
        <f t="shared" si="374"/>
        <v>1</v>
      </c>
      <c r="O845" s="79">
        <f t="shared" si="375"/>
        <v>1.0032045199999999</v>
      </c>
      <c r="P845" s="79">
        <f t="shared" si="376"/>
        <v>754.25287674000003</v>
      </c>
      <c r="Q845" s="83">
        <f t="shared" si="379"/>
        <v>0</v>
      </c>
      <c r="R845" s="85">
        <f t="shared" si="380"/>
        <v>0</v>
      </c>
      <c r="S845" s="79">
        <f t="shared" si="377"/>
        <v>0</v>
      </c>
      <c r="T845" s="85">
        <f t="shared" ref="T845:T908" si="385">(T844)</f>
        <v>9.5000000000000001E-2</v>
      </c>
      <c r="U845" s="82">
        <f t="shared" si="381"/>
        <v>1.00293185</v>
      </c>
      <c r="V845" s="79">
        <f t="shared" si="382"/>
        <v>2.2113562899999999</v>
      </c>
      <c r="W845" s="79">
        <f t="shared" si="383"/>
        <v>0</v>
      </c>
      <c r="X845" s="157" t="str">
        <f t="shared" ref="X845:X908" si="386">IF($Q844&gt;0,VLOOKUP($A844,$AB$12:$AK$116,9),X844)</f>
        <v>A+J=</v>
      </c>
      <c r="Y845" s="81">
        <f t="shared" ref="Y845:Y908" si="387">IF($Q844&gt;0,VLOOKUP($A844,$AB$12:$AK$116,10),Y844)</f>
        <v>45402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78">
        <f t="shared" si="384"/>
        <v>45384</v>
      </c>
      <c r="B846" s="79">
        <f t="shared" si="378"/>
        <v>756.85056931000008</v>
      </c>
      <c r="C846" s="79">
        <f t="shared" si="367"/>
        <v>751.84357896000006</v>
      </c>
      <c r="D846" s="77">
        <f t="shared" si="368"/>
        <v>6801.72</v>
      </c>
      <c r="E846" s="54">
        <f>IF(K846=1,VLOOKUP(A845,[1]Plan1!$JH$192:$JI$400,2),E845)</f>
        <v>6858.17</v>
      </c>
      <c r="F846" s="56">
        <f t="shared" si="369"/>
        <v>45343</v>
      </c>
      <c r="G846" s="80">
        <f t="shared" si="370"/>
        <v>8.2993713354857501E-3</v>
      </c>
      <c r="H846" s="81">
        <f>IF(DAY(A846)=H$11,VLOOKUP(A846,AF$120:AK$452,4),H845)</f>
        <v>45402</v>
      </c>
      <c r="I846" s="81">
        <f t="shared" si="371"/>
        <v>45402</v>
      </c>
      <c r="J846" s="55">
        <f t="shared" si="366"/>
        <v>31</v>
      </c>
      <c r="K846" s="55">
        <f t="shared" si="372"/>
        <v>13</v>
      </c>
      <c r="L846" s="79">
        <f t="shared" si="373"/>
        <v>1.00347203</v>
      </c>
      <c r="M846" s="82">
        <v>1</v>
      </c>
      <c r="N846" s="82">
        <f t="shared" si="374"/>
        <v>1</v>
      </c>
      <c r="O846" s="79">
        <f t="shared" si="375"/>
        <v>1.00347203</v>
      </c>
      <c r="P846" s="79">
        <f t="shared" si="376"/>
        <v>754.45400242000005</v>
      </c>
      <c r="Q846" s="83">
        <f t="shared" si="379"/>
        <v>0</v>
      </c>
      <c r="R846" s="85">
        <f t="shared" si="380"/>
        <v>0</v>
      </c>
      <c r="S846" s="79">
        <f t="shared" si="377"/>
        <v>0</v>
      </c>
      <c r="T846" s="85">
        <f t="shared" si="385"/>
        <v>9.5000000000000001E-2</v>
      </c>
      <c r="U846" s="82">
        <f t="shared" si="381"/>
        <v>1.0031765580000001</v>
      </c>
      <c r="V846" s="79">
        <f t="shared" si="382"/>
        <v>2.3965668899999999</v>
      </c>
      <c r="W846" s="79">
        <f t="shared" si="383"/>
        <v>0</v>
      </c>
      <c r="X846" s="157" t="str">
        <f t="shared" si="386"/>
        <v>A+J=</v>
      </c>
      <c r="Y846" s="81">
        <f t="shared" si="387"/>
        <v>45402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78">
        <f t="shared" si="384"/>
        <v>45385</v>
      </c>
      <c r="B847" s="79">
        <f t="shared" si="378"/>
        <v>757.23710211000002</v>
      </c>
      <c r="C847" s="79">
        <f t="shared" si="367"/>
        <v>751.84357896000006</v>
      </c>
      <c r="D847" s="77">
        <f t="shared" si="368"/>
        <v>6801.72</v>
      </c>
      <c r="E847" s="54">
        <f>IF(K847=1,VLOOKUP(A846,[1]Plan1!$JH$192:$JI$400,2),E846)</f>
        <v>6858.17</v>
      </c>
      <c r="F847" s="56">
        <f t="shared" si="369"/>
        <v>45343</v>
      </c>
      <c r="G847" s="80">
        <f t="shared" si="370"/>
        <v>8.2993713354857501E-3</v>
      </c>
      <c r="H847" s="81">
        <f>IF(DAY(A847)=H$11,VLOOKUP(A847,AF$120:AK$452,4),H846)</f>
        <v>45402</v>
      </c>
      <c r="I847" s="81">
        <f t="shared" si="371"/>
        <v>45402</v>
      </c>
      <c r="J847" s="55">
        <f t="shared" si="366"/>
        <v>31</v>
      </c>
      <c r="K847" s="55">
        <f t="shared" si="372"/>
        <v>14</v>
      </c>
      <c r="L847" s="79">
        <f t="shared" si="373"/>
        <v>1.00373961</v>
      </c>
      <c r="M847" s="82">
        <v>1</v>
      </c>
      <c r="N847" s="82">
        <f t="shared" si="374"/>
        <v>1</v>
      </c>
      <c r="O847" s="79">
        <f t="shared" si="375"/>
        <v>1.00373961</v>
      </c>
      <c r="P847" s="79">
        <f t="shared" si="376"/>
        <v>754.65518071999998</v>
      </c>
      <c r="Q847" s="83">
        <f t="shared" si="379"/>
        <v>0</v>
      </c>
      <c r="R847" s="85">
        <f t="shared" si="380"/>
        <v>0</v>
      </c>
      <c r="S847" s="79">
        <f t="shared" si="377"/>
        <v>0</v>
      </c>
      <c r="T847" s="85">
        <f t="shared" si="385"/>
        <v>9.5000000000000001E-2</v>
      </c>
      <c r="U847" s="82">
        <f t="shared" si="381"/>
        <v>1.003421326</v>
      </c>
      <c r="V847" s="79">
        <f t="shared" si="382"/>
        <v>2.5819213900000002</v>
      </c>
      <c r="W847" s="79">
        <f t="shared" si="383"/>
        <v>0</v>
      </c>
      <c r="X847" s="157" t="str">
        <f t="shared" si="386"/>
        <v>A+J=</v>
      </c>
      <c r="Y847" s="81">
        <f t="shared" si="387"/>
        <v>45402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78">
        <f t="shared" si="384"/>
        <v>45386</v>
      </c>
      <c r="B848" s="79">
        <f t="shared" si="378"/>
        <v>757.62382395999998</v>
      </c>
      <c r="C848" s="79">
        <f t="shared" si="367"/>
        <v>751.84357896000006</v>
      </c>
      <c r="D848" s="77">
        <f t="shared" si="368"/>
        <v>6801.72</v>
      </c>
      <c r="E848" s="54">
        <f>IF(K848=1,VLOOKUP(A847,[1]Plan1!$JH$192:$JI$400,2),E847)</f>
        <v>6858.17</v>
      </c>
      <c r="F848" s="56">
        <f t="shared" si="369"/>
        <v>45343</v>
      </c>
      <c r="G848" s="80">
        <f t="shared" si="370"/>
        <v>8.2993713354857501E-3</v>
      </c>
      <c r="H848" s="81">
        <f>IF(DAY(A848)=H$11,VLOOKUP(A848,AF$120:AK$452,4),H847)</f>
        <v>45402</v>
      </c>
      <c r="I848" s="81">
        <f t="shared" si="371"/>
        <v>45402</v>
      </c>
      <c r="J848" s="55">
        <f t="shared" si="366"/>
        <v>31</v>
      </c>
      <c r="K848" s="55">
        <f t="shared" si="372"/>
        <v>15</v>
      </c>
      <c r="L848" s="79">
        <f t="shared" si="373"/>
        <v>1.0040072499999999</v>
      </c>
      <c r="M848" s="82">
        <v>1</v>
      </c>
      <c r="N848" s="82">
        <f t="shared" si="374"/>
        <v>1</v>
      </c>
      <c r="O848" s="79">
        <f t="shared" si="375"/>
        <v>1.0040072499999999</v>
      </c>
      <c r="P848" s="79">
        <f t="shared" si="376"/>
        <v>754.85640414</v>
      </c>
      <c r="Q848" s="83">
        <f t="shared" si="379"/>
        <v>0</v>
      </c>
      <c r="R848" s="85">
        <f t="shared" si="380"/>
        <v>0</v>
      </c>
      <c r="S848" s="79">
        <f t="shared" si="377"/>
        <v>0</v>
      </c>
      <c r="T848" s="85">
        <f t="shared" si="385"/>
        <v>9.5000000000000001E-2</v>
      </c>
      <c r="U848" s="82">
        <f t="shared" si="381"/>
        <v>1.003666154</v>
      </c>
      <c r="V848" s="79">
        <f t="shared" si="382"/>
        <v>2.7674198200000002</v>
      </c>
      <c r="W848" s="79">
        <f t="shared" si="383"/>
        <v>0</v>
      </c>
      <c r="X848" s="157" t="str">
        <f t="shared" si="386"/>
        <v>A+J=</v>
      </c>
      <c r="Y848" s="81">
        <f t="shared" si="387"/>
        <v>45402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78">
        <f t="shared" si="384"/>
        <v>45387</v>
      </c>
      <c r="B849" s="79">
        <f t="shared" si="378"/>
        <v>758.01075757000001</v>
      </c>
      <c r="C849" s="79">
        <f t="shared" si="367"/>
        <v>751.84357896000006</v>
      </c>
      <c r="D849" s="77">
        <f t="shared" si="368"/>
        <v>6801.72</v>
      </c>
      <c r="E849" s="54">
        <f>IF(K849=1,VLOOKUP(A848,[1]Plan1!$JH$192:$JI$400,2),E848)</f>
        <v>6858.17</v>
      </c>
      <c r="F849" s="56">
        <f t="shared" si="369"/>
        <v>45343</v>
      </c>
      <c r="G849" s="80">
        <f t="shared" si="370"/>
        <v>8.2993713354857501E-3</v>
      </c>
      <c r="H849" s="81">
        <f>IF(DAY(A849)=H$11,VLOOKUP(A849,AF$120:AK$452,4),H848)</f>
        <v>45402</v>
      </c>
      <c r="I849" s="81">
        <f t="shared" si="371"/>
        <v>45402</v>
      </c>
      <c r="J849" s="55">
        <f t="shared" si="366"/>
        <v>31</v>
      </c>
      <c r="K849" s="55">
        <f t="shared" si="372"/>
        <v>16</v>
      </c>
      <c r="L849" s="79">
        <f t="shared" si="373"/>
        <v>1.0042749799999999</v>
      </c>
      <c r="M849" s="82">
        <v>1</v>
      </c>
      <c r="N849" s="82">
        <f t="shared" si="374"/>
        <v>1</v>
      </c>
      <c r="O849" s="79">
        <f t="shared" si="375"/>
        <v>1.0042749799999999</v>
      </c>
      <c r="P849" s="79">
        <f t="shared" si="376"/>
        <v>755.05769522000003</v>
      </c>
      <c r="Q849" s="83">
        <f t="shared" si="379"/>
        <v>0</v>
      </c>
      <c r="R849" s="85">
        <f t="shared" si="380"/>
        <v>0</v>
      </c>
      <c r="S849" s="79">
        <f t="shared" si="377"/>
        <v>0</v>
      </c>
      <c r="T849" s="85">
        <f t="shared" si="385"/>
        <v>9.5000000000000001E-2</v>
      </c>
      <c r="U849" s="82">
        <f t="shared" si="381"/>
        <v>1.0039110419999999</v>
      </c>
      <c r="V849" s="79">
        <f t="shared" si="382"/>
        <v>2.9530623500000002</v>
      </c>
      <c r="W849" s="79">
        <f t="shared" si="383"/>
        <v>0</v>
      </c>
      <c r="X849" s="157" t="str">
        <f t="shared" si="386"/>
        <v>A+J=</v>
      </c>
      <c r="Y849" s="81">
        <f t="shared" si="387"/>
        <v>45402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78">
        <f t="shared" si="384"/>
        <v>45388</v>
      </c>
      <c r="B850" s="79">
        <f t="shared" si="378"/>
        <v>758.39787963000003</v>
      </c>
      <c r="C850" s="79">
        <f t="shared" si="367"/>
        <v>751.84357896000006</v>
      </c>
      <c r="D850" s="77">
        <f t="shared" si="368"/>
        <v>6801.72</v>
      </c>
      <c r="E850" s="54">
        <f>IF(K850=1,VLOOKUP(A849,[1]Plan1!$JH$192:$JI$400,2),E849)</f>
        <v>6858.17</v>
      </c>
      <c r="F850" s="56">
        <f t="shared" si="369"/>
        <v>45343</v>
      </c>
      <c r="G850" s="80">
        <f t="shared" si="370"/>
        <v>8.2993713354857501E-3</v>
      </c>
      <c r="H850" s="81">
        <f>IF(DAY(A850)=H$11,VLOOKUP(A850,AF$120:AK$452,4),H849)</f>
        <v>45402</v>
      </c>
      <c r="I850" s="81">
        <f t="shared" si="371"/>
        <v>45402</v>
      </c>
      <c r="J850" s="55">
        <f t="shared" si="366"/>
        <v>31</v>
      </c>
      <c r="K850" s="55">
        <f t="shared" si="372"/>
        <v>17</v>
      </c>
      <c r="L850" s="79">
        <f t="shared" si="373"/>
        <v>1.00454277</v>
      </c>
      <c r="M850" s="82">
        <v>1</v>
      </c>
      <c r="N850" s="82">
        <f t="shared" si="374"/>
        <v>1</v>
      </c>
      <c r="O850" s="79">
        <f t="shared" si="375"/>
        <v>1.00454277</v>
      </c>
      <c r="P850" s="79">
        <f t="shared" si="376"/>
        <v>755.25903141000003</v>
      </c>
      <c r="Q850" s="83">
        <f t="shared" si="379"/>
        <v>0</v>
      </c>
      <c r="R850" s="85">
        <f t="shared" si="380"/>
        <v>0</v>
      </c>
      <c r="S850" s="79">
        <f t="shared" si="377"/>
        <v>0</v>
      </c>
      <c r="T850" s="85">
        <f t="shared" si="385"/>
        <v>9.5000000000000001E-2</v>
      </c>
      <c r="U850" s="82">
        <f t="shared" si="381"/>
        <v>1.004155989</v>
      </c>
      <c r="V850" s="79">
        <f t="shared" si="382"/>
        <v>3.1388482199999999</v>
      </c>
      <c r="W850" s="79">
        <f t="shared" si="383"/>
        <v>0</v>
      </c>
      <c r="X850" s="157" t="str">
        <f t="shared" si="386"/>
        <v>A+J=</v>
      </c>
      <c r="Y850" s="81">
        <f t="shared" si="387"/>
        <v>45402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78">
        <f t="shared" si="384"/>
        <v>45389</v>
      </c>
      <c r="B851" s="79">
        <f t="shared" si="378"/>
        <v>758.78519850999999</v>
      </c>
      <c r="C851" s="79">
        <f t="shared" si="367"/>
        <v>751.84357896000006</v>
      </c>
      <c r="D851" s="77">
        <f t="shared" si="368"/>
        <v>6801.72</v>
      </c>
      <c r="E851" s="54">
        <f>IF(K851=1,VLOOKUP(A850,[1]Plan1!$JH$192:$JI$400,2),E850)</f>
        <v>6858.17</v>
      </c>
      <c r="F851" s="56">
        <f t="shared" si="369"/>
        <v>45343</v>
      </c>
      <c r="G851" s="80">
        <f t="shared" si="370"/>
        <v>8.2993713354857501E-3</v>
      </c>
      <c r="H851" s="81">
        <f>IF(DAY(A851)=H$11,VLOOKUP(A851,AF$120:AK$452,4),H850)</f>
        <v>45402</v>
      </c>
      <c r="I851" s="81">
        <f t="shared" si="371"/>
        <v>45402</v>
      </c>
      <c r="J851" s="55">
        <f t="shared" si="366"/>
        <v>31</v>
      </c>
      <c r="K851" s="55">
        <f t="shared" si="372"/>
        <v>18</v>
      </c>
      <c r="L851" s="79">
        <f t="shared" si="373"/>
        <v>1.0048106299999999</v>
      </c>
      <c r="M851" s="82">
        <v>1</v>
      </c>
      <c r="N851" s="82">
        <f t="shared" si="374"/>
        <v>1</v>
      </c>
      <c r="O851" s="79">
        <f t="shared" si="375"/>
        <v>1.0048106299999999</v>
      </c>
      <c r="P851" s="79">
        <f t="shared" si="376"/>
        <v>755.46042022999995</v>
      </c>
      <c r="Q851" s="83">
        <f t="shared" si="379"/>
        <v>0</v>
      </c>
      <c r="R851" s="85">
        <f t="shared" si="380"/>
        <v>0</v>
      </c>
      <c r="S851" s="79">
        <f t="shared" si="377"/>
        <v>0</v>
      </c>
      <c r="T851" s="85">
        <f t="shared" si="385"/>
        <v>9.5000000000000001E-2</v>
      </c>
      <c r="U851" s="82">
        <f t="shared" si="381"/>
        <v>1.004400996</v>
      </c>
      <c r="V851" s="79">
        <f t="shared" si="382"/>
        <v>3.3247782799999999</v>
      </c>
      <c r="W851" s="79">
        <f t="shared" si="383"/>
        <v>0</v>
      </c>
      <c r="X851" s="157" t="str">
        <f t="shared" si="386"/>
        <v>A+J=</v>
      </c>
      <c r="Y851" s="81">
        <f t="shared" si="387"/>
        <v>45402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78">
        <f t="shared" si="384"/>
        <v>45390</v>
      </c>
      <c r="B852" s="79">
        <f t="shared" si="378"/>
        <v>759.1727218499999</v>
      </c>
      <c r="C852" s="79">
        <f t="shared" si="367"/>
        <v>751.84357896000006</v>
      </c>
      <c r="D852" s="77">
        <f t="shared" si="368"/>
        <v>6801.72</v>
      </c>
      <c r="E852" s="54">
        <f>IF(K852=1,VLOOKUP(A851,[1]Plan1!$JH$192:$JI$400,2),E851)</f>
        <v>6858.17</v>
      </c>
      <c r="F852" s="56">
        <f t="shared" si="369"/>
        <v>45343</v>
      </c>
      <c r="G852" s="80">
        <f t="shared" si="370"/>
        <v>8.2993713354857501E-3</v>
      </c>
      <c r="H852" s="81">
        <f>IF(DAY(A852)=H$11,VLOOKUP(A852,AF$120:AK$452,4),H851)</f>
        <v>45402</v>
      </c>
      <c r="I852" s="81">
        <f t="shared" si="371"/>
        <v>45402</v>
      </c>
      <c r="J852" s="55">
        <f t="shared" si="366"/>
        <v>31</v>
      </c>
      <c r="K852" s="55">
        <f t="shared" si="372"/>
        <v>19</v>
      </c>
      <c r="L852" s="79">
        <f t="shared" si="373"/>
        <v>1.00507857</v>
      </c>
      <c r="M852" s="82">
        <v>1</v>
      </c>
      <c r="N852" s="82">
        <f t="shared" si="374"/>
        <v>1</v>
      </c>
      <c r="O852" s="79">
        <f t="shared" si="375"/>
        <v>1.00507857</v>
      </c>
      <c r="P852" s="79">
        <f t="shared" si="376"/>
        <v>755.66186919999996</v>
      </c>
      <c r="Q852" s="83">
        <f t="shared" si="379"/>
        <v>0</v>
      </c>
      <c r="R852" s="85">
        <f t="shared" si="380"/>
        <v>0</v>
      </c>
      <c r="S852" s="79">
        <f t="shared" si="377"/>
        <v>0</v>
      </c>
      <c r="T852" s="85">
        <f t="shared" si="385"/>
        <v>9.5000000000000001E-2</v>
      </c>
      <c r="U852" s="82">
        <f t="shared" si="381"/>
        <v>1.004646063</v>
      </c>
      <c r="V852" s="79">
        <f t="shared" si="382"/>
        <v>3.5108526499999999</v>
      </c>
      <c r="W852" s="79">
        <f t="shared" si="383"/>
        <v>0</v>
      </c>
      <c r="X852" s="157" t="str">
        <f t="shared" si="386"/>
        <v>A+J=</v>
      </c>
      <c r="Y852" s="81">
        <f t="shared" si="387"/>
        <v>45402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78">
        <f t="shared" si="384"/>
        <v>45391</v>
      </c>
      <c r="B853" s="79">
        <f t="shared" si="378"/>
        <v>759.56043460000001</v>
      </c>
      <c r="C853" s="79">
        <f t="shared" si="367"/>
        <v>751.84357896000006</v>
      </c>
      <c r="D853" s="77">
        <f t="shared" si="368"/>
        <v>6801.72</v>
      </c>
      <c r="E853" s="54">
        <f>IF(K853=1,VLOOKUP(A852,[1]Plan1!$JH$192:$JI$400,2),E852)</f>
        <v>6858.17</v>
      </c>
      <c r="F853" s="56">
        <f t="shared" si="369"/>
        <v>45343</v>
      </c>
      <c r="G853" s="80">
        <f t="shared" si="370"/>
        <v>8.2993713354857501E-3</v>
      </c>
      <c r="H853" s="81">
        <f>IF(DAY(A853)=H$11,VLOOKUP(A853,AF$120:AK$452,4),H852)</f>
        <v>45402</v>
      </c>
      <c r="I853" s="81">
        <f t="shared" si="371"/>
        <v>45402</v>
      </c>
      <c r="J853" s="55">
        <f t="shared" si="366"/>
        <v>31</v>
      </c>
      <c r="K853" s="55">
        <f t="shared" si="372"/>
        <v>20</v>
      </c>
      <c r="L853" s="79">
        <f t="shared" si="373"/>
        <v>1.0053465699999999</v>
      </c>
      <c r="M853" s="82">
        <v>1</v>
      </c>
      <c r="N853" s="82">
        <f t="shared" si="374"/>
        <v>1</v>
      </c>
      <c r="O853" s="79">
        <f t="shared" si="375"/>
        <v>1.0053465699999999</v>
      </c>
      <c r="P853" s="79">
        <f t="shared" si="376"/>
        <v>755.86336328000004</v>
      </c>
      <c r="Q853" s="83">
        <f t="shared" si="379"/>
        <v>0</v>
      </c>
      <c r="R853" s="85">
        <f t="shared" si="380"/>
        <v>0</v>
      </c>
      <c r="S853" s="79">
        <f t="shared" si="377"/>
        <v>0</v>
      </c>
      <c r="T853" s="85">
        <f t="shared" si="385"/>
        <v>9.5000000000000001E-2</v>
      </c>
      <c r="U853" s="82">
        <f t="shared" si="381"/>
        <v>1.0048911899999999</v>
      </c>
      <c r="V853" s="79">
        <f t="shared" si="382"/>
        <v>3.69707132</v>
      </c>
      <c r="W853" s="79">
        <f t="shared" si="383"/>
        <v>0</v>
      </c>
      <c r="X853" s="157" t="str">
        <f t="shared" si="386"/>
        <v>A+J=</v>
      </c>
      <c r="Y853" s="81">
        <f t="shared" si="387"/>
        <v>45402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78">
        <f t="shared" si="384"/>
        <v>45392</v>
      </c>
      <c r="B854" s="79">
        <f t="shared" si="378"/>
        <v>759.94835119999993</v>
      </c>
      <c r="C854" s="79">
        <f t="shared" si="367"/>
        <v>751.84357896000006</v>
      </c>
      <c r="D854" s="77">
        <f t="shared" si="368"/>
        <v>6801.72</v>
      </c>
      <c r="E854" s="54">
        <f>IF(K854=1,VLOOKUP(A853,[1]Plan1!$JH$192:$JI$400,2),E853)</f>
        <v>6858.17</v>
      </c>
      <c r="F854" s="56">
        <f t="shared" si="369"/>
        <v>45343</v>
      </c>
      <c r="G854" s="80">
        <f t="shared" si="370"/>
        <v>8.2993713354857501E-3</v>
      </c>
      <c r="H854" s="81">
        <f>IF(DAY(A854)=H$11,VLOOKUP(A854,AF$120:AK$452,4),H853)</f>
        <v>45402</v>
      </c>
      <c r="I854" s="81">
        <f t="shared" si="371"/>
        <v>45402</v>
      </c>
      <c r="J854" s="55">
        <f t="shared" si="366"/>
        <v>31</v>
      </c>
      <c r="K854" s="55">
        <f t="shared" si="372"/>
        <v>21</v>
      </c>
      <c r="L854" s="79">
        <f t="shared" si="373"/>
        <v>1.0056146500000001</v>
      </c>
      <c r="M854" s="82">
        <v>1</v>
      </c>
      <c r="N854" s="82">
        <f t="shared" si="374"/>
        <v>1</v>
      </c>
      <c r="O854" s="79">
        <f t="shared" si="375"/>
        <v>1.0056146500000001</v>
      </c>
      <c r="P854" s="79">
        <f t="shared" si="376"/>
        <v>756.06491750999999</v>
      </c>
      <c r="Q854" s="83">
        <f t="shared" si="379"/>
        <v>0</v>
      </c>
      <c r="R854" s="85">
        <f t="shared" si="380"/>
        <v>0</v>
      </c>
      <c r="S854" s="79">
        <f t="shared" si="377"/>
        <v>0</v>
      </c>
      <c r="T854" s="85">
        <f t="shared" si="385"/>
        <v>9.5000000000000001E-2</v>
      </c>
      <c r="U854" s="82">
        <f t="shared" si="381"/>
        <v>1.0051363760000001</v>
      </c>
      <c r="V854" s="79">
        <f t="shared" si="382"/>
        <v>3.8834336899999999</v>
      </c>
      <c r="W854" s="79">
        <f t="shared" si="383"/>
        <v>0</v>
      </c>
      <c r="X854" s="157" t="str">
        <f t="shared" si="386"/>
        <v>A+J=</v>
      </c>
      <c r="Y854" s="81">
        <f t="shared" si="387"/>
        <v>45402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78">
        <f t="shared" si="384"/>
        <v>45393</v>
      </c>
      <c r="B855" s="79">
        <f t="shared" si="378"/>
        <v>760.33646567999995</v>
      </c>
      <c r="C855" s="79">
        <f t="shared" si="367"/>
        <v>751.84357896000006</v>
      </c>
      <c r="D855" s="77">
        <f t="shared" si="368"/>
        <v>6801.72</v>
      </c>
      <c r="E855" s="54">
        <f>IF(K855=1,VLOOKUP(A854,[1]Plan1!$JH$192:$JI$400,2),E854)</f>
        <v>6858.17</v>
      </c>
      <c r="F855" s="56">
        <f t="shared" si="369"/>
        <v>45343</v>
      </c>
      <c r="G855" s="80">
        <f t="shared" si="370"/>
        <v>8.2993713354857501E-3</v>
      </c>
      <c r="H855" s="81">
        <f>IF(DAY(A855)=H$11,VLOOKUP(A855,AF$120:AK$452,4),H854)</f>
        <v>45402</v>
      </c>
      <c r="I855" s="81">
        <f t="shared" si="371"/>
        <v>45402</v>
      </c>
      <c r="J855" s="55">
        <f t="shared" si="366"/>
        <v>31</v>
      </c>
      <c r="K855" s="55">
        <f t="shared" si="372"/>
        <v>22</v>
      </c>
      <c r="L855" s="79">
        <f t="shared" si="373"/>
        <v>1.0058828</v>
      </c>
      <c r="M855" s="82">
        <v>1</v>
      </c>
      <c r="N855" s="82">
        <f t="shared" si="374"/>
        <v>1</v>
      </c>
      <c r="O855" s="79">
        <f t="shared" si="375"/>
        <v>1.0058828</v>
      </c>
      <c r="P855" s="79">
        <f t="shared" si="376"/>
        <v>756.26652435999995</v>
      </c>
      <c r="Q855" s="83">
        <f t="shared" si="379"/>
        <v>0</v>
      </c>
      <c r="R855" s="85">
        <f t="shared" si="380"/>
        <v>0</v>
      </c>
      <c r="S855" s="79">
        <f t="shared" si="377"/>
        <v>0</v>
      </c>
      <c r="T855" s="85">
        <f t="shared" si="385"/>
        <v>9.5000000000000001E-2</v>
      </c>
      <c r="U855" s="82">
        <f t="shared" si="381"/>
        <v>1.0053816229999999</v>
      </c>
      <c r="V855" s="79">
        <f t="shared" si="382"/>
        <v>4.0699413199999999</v>
      </c>
      <c r="W855" s="79">
        <f t="shared" si="383"/>
        <v>0</v>
      </c>
      <c r="X855" s="157" t="str">
        <f t="shared" si="386"/>
        <v>A+J=</v>
      </c>
      <c r="Y855" s="81">
        <f t="shared" si="387"/>
        <v>45402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78">
        <f t="shared" si="384"/>
        <v>45394</v>
      </c>
      <c r="B856" s="79">
        <f t="shared" si="378"/>
        <v>760.72477660999994</v>
      </c>
      <c r="C856" s="79">
        <f t="shared" si="367"/>
        <v>751.84357896000006</v>
      </c>
      <c r="D856" s="77">
        <f t="shared" si="368"/>
        <v>6801.72</v>
      </c>
      <c r="E856" s="54">
        <f>IF(K856=1,VLOOKUP(A855,[1]Plan1!$JH$192:$JI$400,2),E855)</f>
        <v>6858.17</v>
      </c>
      <c r="F856" s="56">
        <f t="shared" si="369"/>
        <v>45343</v>
      </c>
      <c r="G856" s="80">
        <f t="shared" si="370"/>
        <v>8.2993713354857501E-3</v>
      </c>
      <c r="H856" s="81">
        <f>IF(DAY(A856)=H$11,VLOOKUP(A856,AF$120:AK$452,4),H855)</f>
        <v>45402</v>
      </c>
      <c r="I856" s="81">
        <f t="shared" si="371"/>
        <v>45402</v>
      </c>
      <c r="J856" s="55">
        <f t="shared" si="366"/>
        <v>31</v>
      </c>
      <c r="K856" s="55">
        <f t="shared" si="372"/>
        <v>23</v>
      </c>
      <c r="L856" s="79">
        <f t="shared" si="373"/>
        <v>1.0061510199999999</v>
      </c>
      <c r="M856" s="82">
        <v>1</v>
      </c>
      <c r="N856" s="82">
        <f t="shared" si="374"/>
        <v>1</v>
      </c>
      <c r="O856" s="79">
        <f t="shared" si="375"/>
        <v>1.0061510199999999</v>
      </c>
      <c r="P856" s="79">
        <f t="shared" si="376"/>
        <v>756.46818384999995</v>
      </c>
      <c r="Q856" s="83">
        <f t="shared" si="379"/>
        <v>0</v>
      </c>
      <c r="R856" s="85">
        <f t="shared" si="380"/>
        <v>0</v>
      </c>
      <c r="S856" s="79">
        <f t="shared" si="377"/>
        <v>0</v>
      </c>
      <c r="T856" s="85">
        <f t="shared" si="385"/>
        <v>9.5000000000000001E-2</v>
      </c>
      <c r="U856" s="82">
        <f t="shared" si="381"/>
        <v>1.0056269289999999</v>
      </c>
      <c r="V856" s="79">
        <f t="shared" si="382"/>
        <v>4.2565927600000002</v>
      </c>
      <c r="W856" s="79">
        <f t="shared" si="383"/>
        <v>0</v>
      </c>
      <c r="X856" s="157" t="str">
        <f t="shared" si="386"/>
        <v>A+J=</v>
      </c>
      <c r="Y856" s="81">
        <f t="shared" si="387"/>
        <v>45402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78">
        <f t="shared" si="384"/>
        <v>45395</v>
      </c>
      <c r="B857" s="79">
        <f t="shared" si="378"/>
        <v>761.11328479999997</v>
      </c>
      <c r="C857" s="79">
        <f t="shared" si="367"/>
        <v>751.84357896000006</v>
      </c>
      <c r="D857" s="77">
        <f t="shared" si="368"/>
        <v>6801.72</v>
      </c>
      <c r="E857" s="54">
        <f>IF(K857=1,VLOOKUP(A856,[1]Plan1!$JH$192:$JI$400,2),E856)</f>
        <v>6858.17</v>
      </c>
      <c r="F857" s="56">
        <f t="shared" si="369"/>
        <v>45343</v>
      </c>
      <c r="G857" s="80">
        <f t="shared" si="370"/>
        <v>8.2993713354857501E-3</v>
      </c>
      <c r="H857" s="81">
        <f>IF(DAY(A857)=H$11,VLOOKUP(A857,AF$120:AK$452,4),H856)</f>
        <v>45402</v>
      </c>
      <c r="I857" s="81">
        <f t="shared" si="371"/>
        <v>45402</v>
      </c>
      <c r="J857" s="55">
        <f t="shared" si="366"/>
        <v>31</v>
      </c>
      <c r="K857" s="55">
        <f t="shared" si="372"/>
        <v>24</v>
      </c>
      <c r="L857" s="79">
        <f t="shared" si="373"/>
        <v>1.0064193100000001</v>
      </c>
      <c r="M857" s="82">
        <v>1</v>
      </c>
      <c r="N857" s="82">
        <f t="shared" si="374"/>
        <v>1</v>
      </c>
      <c r="O857" s="79">
        <f t="shared" si="375"/>
        <v>1.0064193100000001</v>
      </c>
      <c r="P857" s="79">
        <f t="shared" si="376"/>
        <v>756.66989595999996</v>
      </c>
      <c r="Q857" s="83">
        <f t="shared" si="379"/>
        <v>0</v>
      </c>
      <c r="R857" s="85">
        <f t="shared" si="380"/>
        <v>0</v>
      </c>
      <c r="S857" s="79">
        <f t="shared" si="377"/>
        <v>0</v>
      </c>
      <c r="T857" s="85">
        <f t="shared" si="385"/>
        <v>9.5000000000000001E-2</v>
      </c>
      <c r="U857" s="82">
        <f t="shared" si="381"/>
        <v>1.0058722950000001</v>
      </c>
      <c r="V857" s="79">
        <f t="shared" si="382"/>
        <v>4.4433888399999999</v>
      </c>
      <c r="W857" s="79">
        <f t="shared" si="383"/>
        <v>0</v>
      </c>
      <c r="X857" s="157" t="str">
        <f t="shared" si="386"/>
        <v>A+J=</v>
      </c>
      <c r="Y857" s="81">
        <f t="shared" si="387"/>
        <v>45402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78">
        <f t="shared" si="384"/>
        <v>45396</v>
      </c>
      <c r="B858" s="79">
        <f t="shared" si="378"/>
        <v>761.50199791</v>
      </c>
      <c r="C858" s="79">
        <f t="shared" si="367"/>
        <v>751.84357896000006</v>
      </c>
      <c r="D858" s="77">
        <f t="shared" si="368"/>
        <v>6801.72</v>
      </c>
      <c r="E858" s="54">
        <f>IF(K858=1,VLOOKUP(A857,[1]Plan1!$JH$192:$JI$400,2),E857)</f>
        <v>6858.17</v>
      </c>
      <c r="F858" s="56">
        <f t="shared" si="369"/>
        <v>45343</v>
      </c>
      <c r="G858" s="80">
        <f t="shared" si="370"/>
        <v>8.2993713354857501E-3</v>
      </c>
      <c r="H858" s="81">
        <f>IF(DAY(A858)=H$11,VLOOKUP(A858,AF$120:AK$452,4),H857)</f>
        <v>45402</v>
      </c>
      <c r="I858" s="81">
        <f t="shared" si="371"/>
        <v>45402</v>
      </c>
      <c r="J858" s="55">
        <f t="shared" si="366"/>
        <v>31</v>
      </c>
      <c r="K858" s="55">
        <f t="shared" si="372"/>
        <v>25</v>
      </c>
      <c r="L858" s="79">
        <f t="shared" si="373"/>
        <v>1.00668768</v>
      </c>
      <c r="M858" s="82">
        <v>1</v>
      </c>
      <c r="N858" s="82">
        <f t="shared" si="374"/>
        <v>1</v>
      </c>
      <c r="O858" s="79">
        <f t="shared" si="375"/>
        <v>1.00668768</v>
      </c>
      <c r="P858" s="79">
        <f t="shared" si="376"/>
        <v>756.87166821999995</v>
      </c>
      <c r="Q858" s="83">
        <f t="shared" si="379"/>
        <v>0</v>
      </c>
      <c r="R858" s="85">
        <f t="shared" si="380"/>
        <v>0</v>
      </c>
      <c r="S858" s="79">
        <f t="shared" si="377"/>
        <v>0</v>
      </c>
      <c r="T858" s="85">
        <f t="shared" si="385"/>
        <v>9.5000000000000001E-2</v>
      </c>
      <c r="U858" s="82">
        <f t="shared" si="381"/>
        <v>1.0061177210000001</v>
      </c>
      <c r="V858" s="79">
        <f t="shared" si="382"/>
        <v>4.6303296899999999</v>
      </c>
      <c r="W858" s="79">
        <f t="shared" si="383"/>
        <v>0</v>
      </c>
      <c r="X858" s="157" t="str">
        <f t="shared" si="386"/>
        <v>A+J=</v>
      </c>
      <c r="Y858" s="81">
        <f t="shared" si="387"/>
        <v>45402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78">
        <f t="shared" si="384"/>
        <v>45397</v>
      </c>
      <c r="B859" s="79">
        <f t="shared" si="378"/>
        <v>761.89090089000001</v>
      </c>
      <c r="C859" s="79">
        <f t="shared" si="367"/>
        <v>751.84357896000006</v>
      </c>
      <c r="D859" s="77">
        <f t="shared" si="368"/>
        <v>6801.72</v>
      </c>
      <c r="E859" s="54">
        <f>IF(K859=1,VLOOKUP(A858,[1]Plan1!$JH$192:$JI$400,2),E858)</f>
        <v>6858.17</v>
      </c>
      <c r="F859" s="56">
        <f t="shared" si="369"/>
        <v>45343</v>
      </c>
      <c r="G859" s="80">
        <f t="shared" si="370"/>
        <v>8.2993713354857501E-3</v>
      </c>
      <c r="H859" s="81">
        <f>IF(DAY(A859)=H$11,VLOOKUP(A859,AF$120:AK$452,4),H858)</f>
        <v>45402</v>
      </c>
      <c r="I859" s="81">
        <f t="shared" si="371"/>
        <v>45402</v>
      </c>
      <c r="J859" s="55">
        <f t="shared" si="366"/>
        <v>31</v>
      </c>
      <c r="K859" s="55">
        <f t="shared" si="372"/>
        <v>26</v>
      </c>
      <c r="L859" s="79">
        <f t="shared" si="373"/>
        <v>1.00695611</v>
      </c>
      <c r="M859" s="82">
        <v>1</v>
      </c>
      <c r="N859" s="82">
        <f t="shared" si="374"/>
        <v>1</v>
      </c>
      <c r="O859" s="79">
        <f t="shared" si="375"/>
        <v>1.00695611</v>
      </c>
      <c r="P859" s="79">
        <f t="shared" si="376"/>
        <v>757.07348559000002</v>
      </c>
      <c r="Q859" s="83">
        <f t="shared" si="379"/>
        <v>0</v>
      </c>
      <c r="R859" s="85">
        <f t="shared" si="380"/>
        <v>0</v>
      </c>
      <c r="S859" s="79">
        <f t="shared" si="377"/>
        <v>0</v>
      </c>
      <c r="T859" s="85">
        <f t="shared" si="385"/>
        <v>9.5000000000000001E-2</v>
      </c>
      <c r="U859" s="82">
        <f t="shared" si="381"/>
        <v>1.0063632069999999</v>
      </c>
      <c r="V859" s="79">
        <f t="shared" si="382"/>
        <v>4.8174153000000004</v>
      </c>
      <c r="W859" s="79">
        <f t="shared" si="383"/>
        <v>0</v>
      </c>
      <c r="X859" s="157" t="str">
        <f t="shared" si="386"/>
        <v>A+J=</v>
      </c>
      <c r="Y859" s="81">
        <f t="shared" si="387"/>
        <v>45402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78">
        <f t="shared" si="384"/>
        <v>45398</v>
      </c>
      <c r="B860" s="79">
        <f t="shared" si="378"/>
        <v>762.28000817999998</v>
      </c>
      <c r="C860" s="79">
        <f t="shared" si="367"/>
        <v>751.84357896000006</v>
      </c>
      <c r="D860" s="77">
        <f t="shared" si="368"/>
        <v>6801.72</v>
      </c>
      <c r="E860" s="54">
        <f>IF(K860=1,VLOOKUP(A859,[1]Plan1!$JH$192:$JI$400,2),E859)</f>
        <v>6858.17</v>
      </c>
      <c r="F860" s="56">
        <f t="shared" si="369"/>
        <v>45343</v>
      </c>
      <c r="G860" s="80">
        <f t="shared" si="370"/>
        <v>8.2993713354857501E-3</v>
      </c>
      <c r="H860" s="81">
        <f>IF(DAY(A860)=H$11,VLOOKUP(A860,AF$120:AK$452,4),H859)</f>
        <v>45402</v>
      </c>
      <c r="I860" s="81">
        <f t="shared" si="371"/>
        <v>45402</v>
      </c>
      <c r="J860" s="55">
        <f t="shared" si="366"/>
        <v>31</v>
      </c>
      <c r="K860" s="55">
        <f t="shared" si="372"/>
        <v>27</v>
      </c>
      <c r="L860" s="79">
        <f t="shared" si="373"/>
        <v>1.0072246199999999</v>
      </c>
      <c r="M860" s="82">
        <v>1</v>
      </c>
      <c r="N860" s="82">
        <f t="shared" si="374"/>
        <v>1</v>
      </c>
      <c r="O860" s="79">
        <f t="shared" si="375"/>
        <v>1.0072246199999999</v>
      </c>
      <c r="P860" s="79">
        <f t="shared" si="376"/>
        <v>757.27536310999994</v>
      </c>
      <c r="Q860" s="83">
        <f t="shared" si="379"/>
        <v>0</v>
      </c>
      <c r="R860" s="85">
        <f t="shared" si="380"/>
        <v>0</v>
      </c>
      <c r="S860" s="79">
        <f t="shared" si="377"/>
        <v>0</v>
      </c>
      <c r="T860" s="85">
        <f t="shared" si="385"/>
        <v>9.5000000000000001E-2</v>
      </c>
      <c r="U860" s="82">
        <f t="shared" si="381"/>
        <v>1.006608752</v>
      </c>
      <c r="V860" s="79">
        <f t="shared" si="382"/>
        <v>5.0046450699999996</v>
      </c>
      <c r="W860" s="79">
        <f t="shared" si="383"/>
        <v>0</v>
      </c>
      <c r="X860" s="157" t="str">
        <f t="shared" si="386"/>
        <v>A+J=</v>
      </c>
      <c r="Y860" s="81">
        <f t="shared" si="387"/>
        <v>45402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78">
        <f t="shared" si="384"/>
        <v>45399</v>
      </c>
      <c r="B861" s="79">
        <f t="shared" si="378"/>
        <v>762.66931380000005</v>
      </c>
      <c r="C861" s="79">
        <f t="shared" si="367"/>
        <v>751.84357896000006</v>
      </c>
      <c r="D861" s="77">
        <f t="shared" si="368"/>
        <v>6801.72</v>
      </c>
      <c r="E861" s="54">
        <f>IF(K861=1,VLOOKUP(A860,[1]Plan1!$JH$192:$JI$400,2),E860)</f>
        <v>6858.17</v>
      </c>
      <c r="F861" s="56">
        <f t="shared" si="369"/>
        <v>45343</v>
      </c>
      <c r="G861" s="80">
        <f t="shared" si="370"/>
        <v>8.2993713354857501E-3</v>
      </c>
      <c r="H861" s="81">
        <f>IF(DAY(A861)=H$11,VLOOKUP(A861,AF$120:AK$452,4),H860)</f>
        <v>45402</v>
      </c>
      <c r="I861" s="81">
        <f t="shared" si="371"/>
        <v>45402</v>
      </c>
      <c r="J861" s="55">
        <f t="shared" si="366"/>
        <v>31</v>
      </c>
      <c r="K861" s="55">
        <f t="shared" si="372"/>
        <v>28</v>
      </c>
      <c r="L861" s="79">
        <f t="shared" si="373"/>
        <v>1.0074932000000001</v>
      </c>
      <c r="M861" s="82">
        <v>1</v>
      </c>
      <c r="N861" s="82">
        <f t="shared" si="374"/>
        <v>1</v>
      </c>
      <c r="O861" s="79">
        <f t="shared" si="375"/>
        <v>1.0074932000000001</v>
      </c>
      <c r="P861" s="79">
        <f t="shared" si="376"/>
        <v>757.47729326000001</v>
      </c>
      <c r="Q861" s="83">
        <f t="shared" si="379"/>
        <v>0</v>
      </c>
      <c r="R861" s="85">
        <f t="shared" si="380"/>
        <v>0</v>
      </c>
      <c r="S861" s="79">
        <f t="shared" si="377"/>
        <v>0</v>
      </c>
      <c r="T861" s="85">
        <f t="shared" si="385"/>
        <v>9.5000000000000001E-2</v>
      </c>
      <c r="U861" s="82">
        <f t="shared" si="381"/>
        <v>1.006854358</v>
      </c>
      <c r="V861" s="79">
        <f t="shared" si="382"/>
        <v>5.1920205399999997</v>
      </c>
      <c r="W861" s="79">
        <f t="shared" si="383"/>
        <v>0</v>
      </c>
      <c r="X861" s="157" t="str">
        <f t="shared" si="386"/>
        <v>A+J=</v>
      </c>
      <c r="Y861" s="81">
        <f t="shared" si="387"/>
        <v>45402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78">
        <f t="shared" si="384"/>
        <v>45400</v>
      </c>
      <c r="B862" s="79">
        <f t="shared" si="378"/>
        <v>763.05881632000001</v>
      </c>
      <c r="C862" s="79">
        <f t="shared" si="367"/>
        <v>751.84357896000006</v>
      </c>
      <c r="D862" s="77">
        <f t="shared" si="368"/>
        <v>6801.72</v>
      </c>
      <c r="E862" s="54">
        <f>IF(K862=1,VLOOKUP(A861,[1]Plan1!$JH$192:$JI$400,2),E861)</f>
        <v>6858.17</v>
      </c>
      <c r="F862" s="56">
        <f t="shared" si="369"/>
        <v>45343</v>
      </c>
      <c r="G862" s="80">
        <f t="shared" si="370"/>
        <v>8.2993713354857501E-3</v>
      </c>
      <c r="H862" s="81">
        <f>IF(DAY(A862)=H$11,VLOOKUP(A862,AF$120:AK$452,4),H861)</f>
        <v>45402</v>
      </c>
      <c r="I862" s="81">
        <f t="shared" si="371"/>
        <v>45402</v>
      </c>
      <c r="J862" s="55">
        <f t="shared" si="366"/>
        <v>31</v>
      </c>
      <c r="K862" s="55">
        <f t="shared" si="372"/>
        <v>29</v>
      </c>
      <c r="L862" s="79">
        <f t="shared" si="373"/>
        <v>1.0077618500000001</v>
      </c>
      <c r="M862" s="82">
        <v>1</v>
      </c>
      <c r="N862" s="82">
        <f t="shared" si="374"/>
        <v>1</v>
      </c>
      <c r="O862" s="79">
        <f t="shared" si="375"/>
        <v>1.0077618500000001</v>
      </c>
      <c r="P862" s="79">
        <f t="shared" si="376"/>
        <v>757.67927603999999</v>
      </c>
      <c r="Q862" s="83">
        <f t="shared" si="379"/>
        <v>0</v>
      </c>
      <c r="R862" s="85">
        <f t="shared" si="380"/>
        <v>0</v>
      </c>
      <c r="S862" s="79">
        <f t="shared" si="377"/>
        <v>0</v>
      </c>
      <c r="T862" s="85">
        <f t="shared" si="385"/>
        <v>9.5000000000000001E-2</v>
      </c>
      <c r="U862" s="82">
        <f t="shared" si="381"/>
        <v>1.007100023</v>
      </c>
      <c r="V862" s="79">
        <f t="shared" si="382"/>
        <v>5.3795402799999996</v>
      </c>
      <c r="W862" s="79">
        <f t="shared" si="383"/>
        <v>0</v>
      </c>
      <c r="X862" s="157" t="str">
        <f t="shared" si="386"/>
        <v>A+J=</v>
      </c>
      <c r="Y862" s="81">
        <f t="shared" si="387"/>
        <v>45402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78">
        <f t="shared" si="384"/>
        <v>45401</v>
      </c>
      <c r="B863" s="79">
        <f t="shared" si="378"/>
        <v>763.44851731999995</v>
      </c>
      <c r="C863" s="79">
        <f t="shared" si="367"/>
        <v>751.84357896000006</v>
      </c>
      <c r="D863" s="77">
        <f t="shared" si="368"/>
        <v>6801.72</v>
      </c>
      <c r="E863" s="54">
        <f>IF(K863=1,VLOOKUP(A862,[1]Plan1!$JH$192:$JI$400,2),E862)</f>
        <v>6858.17</v>
      </c>
      <c r="F863" s="56">
        <f t="shared" si="369"/>
        <v>45343</v>
      </c>
      <c r="G863" s="80">
        <f t="shared" si="370"/>
        <v>8.2993713354857501E-3</v>
      </c>
      <c r="H863" s="81">
        <f>IF(DAY(A863)=H$11,VLOOKUP(A863,AF$120:AK$452,4),H862)</f>
        <v>45402</v>
      </c>
      <c r="I863" s="81">
        <f t="shared" si="371"/>
        <v>45402</v>
      </c>
      <c r="J863" s="55">
        <f t="shared" si="366"/>
        <v>31</v>
      </c>
      <c r="K863" s="55">
        <f t="shared" si="372"/>
        <v>30</v>
      </c>
      <c r="L863" s="79">
        <f t="shared" si="373"/>
        <v>1.0080305700000001</v>
      </c>
      <c r="M863" s="82">
        <v>1</v>
      </c>
      <c r="N863" s="82">
        <f t="shared" si="374"/>
        <v>1</v>
      </c>
      <c r="O863" s="79">
        <f t="shared" si="375"/>
        <v>1.0080305700000001</v>
      </c>
      <c r="P863" s="79">
        <f t="shared" si="376"/>
        <v>757.88131143999999</v>
      </c>
      <c r="Q863" s="83">
        <f t="shared" si="379"/>
        <v>0</v>
      </c>
      <c r="R863" s="85">
        <f t="shared" si="380"/>
        <v>0</v>
      </c>
      <c r="S863" s="79">
        <f t="shared" si="377"/>
        <v>0</v>
      </c>
      <c r="T863" s="85">
        <f t="shared" si="385"/>
        <v>9.5000000000000001E-2</v>
      </c>
      <c r="U863" s="82">
        <f t="shared" si="381"/>
        <v>1.007345749</v>
      </c>
      <c r="V863" s="79">
        <f t="shared" si="382"/>
        <v>5.5672058800000004</v>
      </c>
      <c r="W863" s="79">
        <f t="shared" si="383"/>
        <v>0</v>
      </c>
      <c r="X863" s="157" t="str">
        <f t="shared" si="386"/>
        <v>A+J=</v>
      </c>
      <c r="Y863" s="81">
        <f t="shared" si="387"/>
        <v>45402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78">
        <f t="shared" si="384"/>
        <v>45402</v>
      </c>
      <c r="B864" s="79">
        <f t="shared" si="378"/>
        <v>763.83842294999999</v>
      </c>
      <c r="C864" s="79">
        <f t="shared" si="367"/>
        <v>751.84357896000006</v>
      </c>
      <c r="D864" s="77">
        <f t="shared" si="368"/>
        <v>6801.72</v>
      </c>
      <c r="E864" s="54">
        <f>IF(K864=1,VLOOKUP(A863,[1]Plan1!$JH$192:$JI$400,2),E863)</f>
        <v>6858.17</v>
      </c>
      <c r="F864" s="56">
        <f t="shared" si="369"/>
        <v>45343</v>
      </c>
      <c r="G864" s="80">
        <f t="shared" si="370"/>
        <v>8.2993713354857501E-3</v>
      </c>
      <c r="H864" s="81">
        <f>IF(DAY(A864)=H$11,VLOOKUP(A864,AF$120:AK$452,4),H863)</f>
        <v>45432</v>
      </c>
      <c r="I864" s="81">
        <f t="shared" si="371"/>
        <v>45402</v>
      </c>
      <c r="J864" s="55">
        <f t="shared" si="366"/>
        <v>31</v>
      </c>
      <c r="K864" s="55">
        <f t="shared" si="372"/>
        <v>31</v>
      </c>
      <c r="L864" s="79">
        <f t="shared" si="373"/>
        <v>1.00829937</v>
      </c>
      <c r="M864" s="82">
        <v>1</v>
      </c>
      <c r="N864" s="82">
        <f t="shared" si="374"/>
        <v>1</v>
      </c>
      <c r="O864" s="79">
        <f t="shared" si="375"/>
        <v>1.00829937</v>
      </c>
      <c r="P864" s="79">
        <f t="shared" si="376"/>
        <v>758.08340699999997</v>
      </c>
      <c r="Q864" s="83">
        <f t="shared" si="379"/>
        <v>28</v>
      </c>
      <c r="R864" s="85">
        <f t="shared" si="380"/>
        <v>1.9230000000000001E-2</v>
      </c>
      <c r="S864" s="79">
        <f t="shared" si="377"/>
        <v>14.57794391</v>
      </c>
      <c r="T864" s="85">
        <f t="shared" si="385"/>
        <v>9.5000000000000001E-2</v>
      </c>
      <c r="U864" s="82">
        <f t="shared" si="381"/>
        <v>1.0075915339999999</v>
      </c>
      <c r="V864" s="79">
        <f t="shared" si="382"/>
        <v>5.7550159499999998</v>
      </c>
      <c r="W864" s="79">
        <f t="shared" si="383"/>
        <v>20.332959859999999</v>
      </c>
      <c r="X864" s="157" t="str">
        <f t="shared" si="386"/>
        <v>A+J=</v>
      </c>
      <c r="Y864" s="81">
        <f t="shared" si="387"/>
        <v>45402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78">
        <f t="shared" si="384"/>
        <v>45403</v>
      </c>
      <c r="B865" s="79">
        <f t="shared" si="378"/>
        <v>743.73253740000007</v>
      </c>
      <c r="C865" s="79">
        <f t="shared" si="367"/>
        <v>743.50546308999992</v>
      </c>
      <c r="D865" s="77">
        <f t="shared" si="368"/>
        <v>6858.17</v>
      </c>
      <c r="E865" s="54">
        <f>IF(K865=1,VLOOKUP(A864,[1]Plan1!$JH$192:$JI$400,2),E864)</f>
        <v>6869.14</v>
      </c>
      <c r="F865" s="56">
        <f t="shared" si="369"/>
        <v>45372</v>
      </c>
      <c r="G865" s="80">
        <f t="shared" si="370"/>
        <v>1.5995520670966101E-3</v>
      </c>
      <c r="H865" s="81">
        <f>IF(DAY(A865)=H$11,VLOOKUP(A865,AF$120:AK$452,4),H864)</f>
        <v>45432</v>
      </c>
      <c r="I865" s="81">
        <f t="shared" si="371"/>
        <v>45432</v>
      </c>
      <c r="J865" s="55">
        <f t="shared" si="366"/>
        <v>30</v>
      </c>
      <c r="K865" s="55">
        <f t="shared" si="372"/>
        <v>1</v>
      </c>
      <c r="L865" s="79">
        <f t="shared" si="373"/>
        <v>1.00005327</v>
      </c>
      <c r="M865" s="82">
        <v>1</v>
      </c>
      <c r="N865" s="82">
        <f t="shared" si="374"/>
        <v>1</v>
      </c>
      <c r="O865" s="79">
        <f t="shared" si="375"/>
        <v>1.00005327</v>
      </c>
      <c r="P865" s="79">
        <f t="shared" si="376"/>
        <v>743.54506962000005</v>
      </c>
      <c r="Q865" s="83">
        <f t="shared" si="379"/>
        <v>0</v>
      </c>
      <c r="R865" s="85">
        <f t="shared" si="380"/>
        <v>0</v>
      </c>
      <c r="S865" s="79">
        <f t="shared" si="377"/>
        <v>0</v>
      </c>
      <c r="T865" s="85">
        <f t="shared" si="385"/>
        <v>9.5000000000000001E-2</v>
      </c>
      <c r="U865" s="82">
        <f t="shared" si="381"/>
        <v>1.000252127</v>
      </c>
      <c r="V865" s="79">
        <f t="shared" si="382"/>
        <v>0.18746778</v>
      </c>
      <c r="W865" s="79">
        <f t="shared" si="383"/>
        <v>0</v>
      </c>
      <c r="X865" s="157" t="str">
        <f t="shared" si="386"/>
        <v>A+J=</v>
      </c>
      <c r="Y865" s="81">
        <f t="shared" si="387"/>
        <v>45432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78">
        <f t="shared" si="384"/>
        <v>45404</v>
      </c>
      <c r="B866" s="79">
        <f t="shared" si="378"/>
        <v>743.95968673000004</v>
      </c>
      <c r="C866" s="79">
        <f t="shared" si="367"/>
        <v>743.50546308999992</v>
      </c>
      <c r="D866" s="77">
        <f t="shared" si="368"/>
        <v>6858.17</v>
      </c>
      <c r="E866" s="54">
        <f>IF(K866=1,VLOOKUP(A865,[1]Plan1!$JH$192:$JI$400,2),E865)</f>
        <v>6869.14</v>
      </c>
      <c r="F866" s="56">
        <f t="shared" si="369"/>
        <v>45372</v>
      </c>
      <c r="G866" s="80">
        <f t="shared" si="370"/>
        <v>1.5995520670966101E-3</v>
      </c>
      <c r="H866" s="81">
        <f>IF(DAY(A866)=H$11,VLOOKUP(A866,AF$120:AK$452,4),H865)</f>
        <v>45432</v>
      </c>
      <c r="I866" s="81">
        <f t="shared" si="371"/>
        <v>45432</v>
      </c>
      <c r="J866" s="55">
        <f t="shared" si="366"/>
        <v>30</v>
      </c>
      <c r="K866" s="55">
        <f t="shared" si="372"/>
        <v>2</v>
      </c>
      <c r="L866" s="79">
        <f t="shared" si="373"/>
        <v>1.0001065499999999</v>
      </c>
      <c r="M866" s="82">
        <v>1</v>
      </c>
      <c r="N866" s="82">
        <f t="shared" si="374"/>
        <v>1</v>
      </c>
      <c r="O866" s="79">
        <f t="shared" si="375"/>
        <v>1.0001065499999999</v>
      </c>
      <c r="P866" s="79">
        <f t="shared" si="376"/>
        <v>743.58468359000005</v>
      </c>
      <c r="Q866" s="83">
        <f t="shared" si="379"/>
        <v>0</v>
      </c>
      <c r="R866" s="85">
        <f t="shared" si="380"/>
        <v>0</v>
      </c>
      <c r="S866" s="79">
        <f t="shared" si="377"/>
        <v>0</v>
      </c>
      <c r="T866" s="85">
        <f t="shared" si="385"/>
        <v>9.5000000000000001E-2</v>
      </c>
      <c r="U866" s="82">
        <f t="shared" si="381"/>
        <v>1.0005043179999999</v>
      </c>
      <c r="V866" s="79">
        <f t="shared" si="382"/>
        <v>0.37500314000000001</v>
      </c>
      <c r="W866" s="79">
        <f t="shared" si="383"/>
        <v>0</v>
      </c>
      <c r="X866" s="157" t="str">
        <f t="shared" si="386"/>
        <v>A+J=</v>
      </c>
      <c r="Y866" s="81">
        <f t="shared" si="387"/>
        <v>45432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78">
        <f t="shared" si="384"/>
        <v>45405</v>
      </c>
      <c r="B867" s="79">
        <f t="shared" si="378"/>
        <v>744.18691032000004</v>
      </c>
      <c r="C867" s="79">
        <f t="shared" si="367"/>
        <v>743.50546308999992</v>
      </c>
      <c r="D867" s="77">
        <f t="shared" si="368"/>
        <v>6858.17</v>
      </c>
      <c r="E867" s="54">
        <f>IF(K867=1,VLOOKUP(A866,[1]Plan1!$JH$192:$JI$400,2),E866)</f>
        <v>6869.14</v>
      </c>
      <c r="F867" s="56">
        <f t="shared" si="369"/>
        <v>45372</v>
      </c>
      <c r="G867" s="80">
        <f t="shared" si="370"/>
        <v>1.5995520670966101E-3</v>
      </c>
      <c r="H867" s="81">
        <f>IF(DAY(A867)=H$11,VLOOKUP(A867,AF$120:AK$452,4),H866)</f>
        <v>45432</v>
      </c>
      <c r="I867" s="81">
        <f t="shared" si="371"/>
        <v>45432</v>
      </c>
      <c r="J867" s="55">
        <f t="shared" si="366"/>
        <v>30</v>
      </c>
      <c r="K867" s="55">
        <f t="shared" si="372"/>
        <v>3</v>
      </c>
      <c r="L867" s="79">
        <f t="shared" si="373"/>
        <v>1.00015984</v>
      </c>
      <c r="M867" s="82">
        <v>1</v>
      </c>
      <c r="N867" s="82">
        <f t="shared" si="374"/>
        <v>1</v>
      </c>
      <c r="O867" s="79">
        <f t="shared" si="375"/>
        <v>1.00015984</v>
      </c>
      <c r="P867" s="79">
        <f t="shared" si="376"/>
        <v>743.62430500000005</v>
      </c>
      <c r="Q867" s="83">
        <f t="shared" si="379"/>
        <v>0</v>
      </c>
      <c r="R867" s="85">
        <f t="shared" si="380"/>
        <v>0</v>
      </c>
      <c r="S867" s="79">
        <f t="shared" si="377"/>
        <v>0</v>
      </c>
      <c r="T867" s="85">
        <f t="shared" si="385"/>
        <v>9.5000000000000001E-2</v>
      </c>
      <c r="U867" s="82">
        <f t="shared" si="381"/>
        <v>1.000756572</v>
      </c>
      <c r="V867" s="79">
        <f t="shared" si="382"/>
        <v>0.56260531999999996</v>
      </c>
      <c r="W867" s="79">
        <f t="shared" si="383"/>
        <v>0</v>
      </c>
      <c r="X867" s="157" t="str">
        <f t="shared" si="386"/>
        <v>A+J=</v>
      </c>
      <c r="Y867" s="81">
        <f t="shared" si="387"/>
        <v>45432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78">
        <f t="shared" si="384"/>
        <v>45406</v>
      </c>
      <c r="B868" s="79">
        <f t="shared" si="378"/>
        <v>744.41419406</v>
      </c>
      <c r="C868" s="79">
        <f t="shared" si="367"/>
        <v>743.50546308999992</v>
      </c>
      <c r="D868" s="77">
        <f t="shared" si="368"/>
        <v>6858.17</v>
      </c>
      <c r="E868" s="54">
        <f>IF(K868=1,VLOOKUP(A867,[1]Plan1!$JH$192:$JI$400,2),E867)</f>
        <v>6869.14</v>
      </c>
      <c r="F868" s="56">
        <f t="shared" si="369"/>
        <v>45372</v>
      </c>
      <c r="G868" s="80">
        <f t="shared" si="370"/>
        <v>1.5995520670966101E-3</v>
      </c>
      <c r="H868" s="81">
        <f>IF(DAY(A868)=H$11,VLOOKUP(A868,AF$120:AK$452,4),H867)</f>
        <v>45432</v>
      </c>
      <c r="I868" s="81">
        <f t="shared" si="371"/>
        <v>45432</v>
      </c>
      <c r="J868" s="55">
        <f t="shared" si="366"/>
        <v>30</v>
      </c>
      <c r="K868" s="55">
        <f t="shared" si="372"/>
        <v>4</v>
      </c>
      <c r="L868" s="79">
        <f t="shared" si="373"/>
        <v>1.00021312</v>
      </c>
      <c r="M868" s="82">
        <v>1</v>
      </c>
      <c r="N868" s="82">
        <f t="shared" si="374"/>
        <v>1</v>
      </c>
      <c r="O868" s="79">
        <f t="shared" si="375"/>
        <v>1.00021312</v>
      </c>
      <c r="P868" s="79">
        <f t="shared" si="376"/>
        <v>743.66391897000005</v>
      </c>
      <c r="Q868" s="83">
        <f t="shared" si="379"/>
        <v>0</v>
      </c>
      <c r="R868" s="85">
        <f t="shared" si="380"/>
        <v>0</v>
      </c>
      <c r="S868" s="79">
        <f t="shared" si="377"/>
        <v>0</v>
      </c>
      <c r="T868" s="85">
        <f t="shared" si="385"/>
        <v>9.5000000000000001E-2</v>
      </c>
      <c r="U868" s="82">
        <f t="shared" si="381"/>
        <v>1.00100889</v>
      </c>
      <c r="V868" s="79">
        <f t="shared" si="382"/>
        <v>0.75027509000000003</v>
      </c>
      <c r="W868" s="79">
        <f t="shared" si="383"/>
        <v>0</v>
      </c>
      <c r="X868" s="157" t="str">
        <f t="shared" si="386"/>
        <v>A+J=</v>
      </c>
      <c r="Y868" s="81">
        <f t="shared" si="387"/>
        <v>45432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78">
        <f t="shared" si="384"/>
        <v>45407</v>
      </c>
      <c r="B869" s="79">
        <f t="shared" si="378"/>
        <v>744.64155283000002</v>
      </c>
      <c r="C869" s="79">
        <f t="shared" si="367"/>
        <v>743.50546308999992</v>
      </c>
      <c r="D869" s="77">
        <f t="shared" si="368"/>
        <v>6858.17</v>
      </c>
      <c r="E869" s="54">
        <f>IF(K869=1,VLOOKUP(A868,[1]Plan1!$JH$192:$JI$400,2),E868)</f>
        <v>6869.14</v>
      </c>
      <c r="F869" s="56">
        <f t="shared" si="369"/>
        <v>45372</v>
      </c>
      <c r="G869" s="80">
        <f t="shared" si="370"/>
        <v>1.5995520670966101E-3</v>
      </c>
      <c r="H869" s="81">
        <f>IF(DAY(A869)=H$11,VLOOKUP(A869,AF$120:AK$452,4),H868)</f>
        <v>45432</v>
      </c>
      <c r="I869" s="81">
        <f t="shared" si="371"/>
        <v>45432</v>
      </c>
      <c r="J869" s="55">
        <f t="shared" si="366"/>
        <v>30</v>
      </c>
      <c r="K869" s="55">
        <f t="shared" si="372"/>
        <v>5</v>
      </c>
      <c r="L869" s="79">
        <f t="shared" si="373"/>
        <v>1.0002664100000001</v>
      </c>
      <c r="M869" s="82">
        <v>1</v>
      </c>
      <c r="N869" s="82">
        <f t="shared" si="374"/>
        <v>1</v>
      </c>
      <c r="O869" s="79">
        <f t="shared" si="375"/>
        <v>1.0002664100000001</v>
      </c>
      <c r="P869" s="79">
        <f t="shared" si="376"/>
        <v>743.70354038000005</v>
      </c>
      <c r="Q869" s="83">
        <f t="shared" si="379"/>
        <v>0</v>
      </c>
      <c r="R869" s="85">
        <f t="shared" si="380"/>
        <v>0</v>
      </c>
      <c r="S869" s="79">
        <f t="shared" si="377"/>
        <v>0</v>
      </c>
      <c r="T869" s="85">
        <f t="shared" si="385"/>
        <v>9.5000000000000001E-2</v>
      </c>
      <c r="U869" s="82">
        <f t="shared" si="381"/>
        <v>1.001261272</v>
      </c>
      <c r="V869" s="79">
        <f t="shared" si="382"/>
        <v>0.93801245</v>
      </c>
      <c r="W869" s="79">
        <f t="shared" si="383"/>
        <v>0</v>
      </c>
      <c r="X869" s="157" t="str">
        <f t="shared" si="386"/>
        <v>A+J=</v>
      </c>
      <c r="Y869" s="81">
        <f t="shared" si="387"/>
        <v>45432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78">
        <f t="shared" si="384"/>
        <v>45408</v>
      </c>
      <c r="B870" s="79">
        <f t="shared" si="378"/>
        <v>744.86897844000009</v>
      </c>
      <c r="C870" s="79">
        <f t="shared" si="367"/>
        <v>743.50546308999992</v>
      </c>
      <c r="D870" s="77">
        <f t="shared" si="368"/>
        <v>6858.17</v>
      </c>
      <c r="E870" s="54">
        <f>IF(K870=1,VLOOKUP(A869,[1]Plan1!$JH$192:$JI$400,2),E869)</f>
        <v>6869.14</v>
      </c>
      <c r="F870" s="56">
        <f t="shared" si="369"/>
        <v>45372</v>
      </c>
      <c r="G870" s="80">
        <f t="shared" si="370"/>
        <v>1.5995520670966101E-3</v>
      </c>
      <c r="H870" s="81">
        <f>IF(DAY(A870)=H$11,VLOOKUP(A870,AF$120:AK$452,4),H869)</f>
        <v>45432</v>
      </c>
      <c r="I870" s="81">
        <f t="shared" si="371"/>
        <v>45432</v>
      </c>
      <c r="J870" s="55">
        <f t="shared" si="366"/>
        <v>30</v>
      </c>
      <c r="K870" s="55">
        <f t="shared" si="372"/>
        <v>6</v>
      </c>
      <c r="L870" s="79">
        <f t="shared" si="373"/>
        <v>1.0003196999999999</v>
      </c>
      <c r="M870" s="82">
        <v>1</v>
      </c>
      <c r="N870" s="82">
        <f t="shared" si="374"/>
        <v>1</v>
      </c>
      <c r="O870" s="79">
        <f t="shared" si="375"/>
        <v>1.0003196999999999</v>
      </c>
      <c r="P870" s="79">
        <f t="shared" si="376"/>
        <v>743.74316178000004</v>
      </c>
      <c r="Q870" s="83">
        <f t="shared" si="379"/>
        <v>0</v>
      </c>
      <c r="R870" s="85">
        <f t="shared" si="380"/>
        <v>0</v>
      </c>
      <c r="S870" s="79">
        <f t="shared" si="377"/>
        <v>0</v>
      </c>
      <c r="T870" s="85">
        <f t="shared" si="385"/>
        <v>9.5000000000000001E-2</v>
      </c>
      <c r="U870" s="82">
        <f t="shared" si="381"/>
        <v>1.0015137169999999</v>
      </c>
      <c r="V870" s="79">
        <f t="shared" si="382"/>
        <v>1.1258166599999999</v>
      </c>
      <c r="W870" s="79">
        <f t="shared" si="383"/>
        <v>0</v>
      </c>
      <c r="X870" s="157" t="str">
        <f t="shared" si="386"/>
        <v>A+J=</v>
      </c>
      <c r="Y870" s="81">
        <f t="shared" si="387"/>
        <v>45432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78">
        <f t="shared" si="384"/>
        <v>45409</v>
      </c>
      <c r="B871" s="79">
        <f t="shared" si="378"/>
        <v>745.09647912000003</v>
      </c>
      <c r="C871" s="79">
        <f t="shared" si="367"/>
        <v>743.50546308999992</v>
      </c>
      <c r="D871" s="77">
        <f t="shared" si="368"/>
        <v>6858.17</v>
      </c>
      <c r="E871" s="54">
        <f>IF(K871=1,VLOOKUP(A870,[1]Plan1!$JH$192:$JI$400,2),E870)</f>
        <v>6869.14</v>
      </c>
      <c r="F871" s="56">
        <f t="shared" si="369"/>
        <v>45372</v>
      </c>
      <c r="G871" s="80">
        <f t="shared" si="370"/>
        <v>1.5995520670966101E-3</v>
      </c>
      <c r="H871" s="81">
        <f>IF(DAY(A871)=H$11,VLOOKUP(A871,AF$120:AK$452,4),H870)</f>
        <v>45432</v>
      </c>
      <c r="I871" s="81">
        <f t="shared" si="371"/>
        <v>45432</v>
      </c>
      <c r="J871" s="55">
        <f t="shared" si="366"/>
        <v>30</v>
      </c>
      <c r="K871" s="55">
        <f t="shared" si="372"/>
        <v>7</v>
      </c>
      <c r="L871" s="79">
        <f t="shared" si="373"/>
        <v>1.000373</v>
      </c>
      <c r="M871" s="82">
        <v>1</v>
      </c>
      <c r="N871" s="82">
        <f t="shared" si="374"/>
        <v>1</v>
      </c>
      <c r="O871" s="79">
        <f t="shared" si="375"/>
        <v>1.000373</v>
      </c>
      <c r="P871" s="79">
        <f t="shared" si="376"/>
        <v>743.78279062000001</v>
      </c>
      <c r="Q871" s="83">
        <f t="shared" si="379"/>
        <v>0</v>
      </c>
      <c r="R871" s="85">
        <f t="shared" si="380"/>
        <v>0</v>
      </c>
      <c r="S871" s="79">
        <f t="shared" si="377"/>
        <v>0</v>
      </c>
      <c r="T871" s="85">
        <f t="shared" si="385"/>
        <v>9.5000000000000001E-2</v>
      </c>
      <c r="U871" s="82">
        <f t="shared" si="381"/>
        <v>1.001766226</v>
      </c>
      <c r="V871" s="79">
        <f t="shared" si="382"/>
        <v>1.3136885</v>
      </c>
      <c r="W871" s="79">
        <f t="shared" si="383"/>
        <v>0</v>
      </c>
      <c r="X871" s="157" t="str">
        <f t="shared" si="386"/>
        <v>A+J=</v>
      </c>
      <c r="Y871" s="81">
        <f t="shared" si="387"/>
        <v>45432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78">
        <f t="shared" si="384"/>
        <v>45410</v>
      </c>
      <c r="B872" s="79">
        <f t="shared" si="378"/>
        <v>745.32403997000006</v>
      </c>
      <c r="C872" s="79">
        <f t="shared" si="367"/>
        <v>743.50546308999992</v>
      </c>
      <c r="D872" s="77">
        <f t="shared" si="368"/>
        <v>6858.17</v>
      </c>
      <c r="E872" s="54">
        <f>IF(K872=1,VLOOKUP(A871,[1]Plan1!$JH$192:$JI$400,2),E871)</f>
        <v>6869.14</v>
      </c>
      <c r="F872" s="56">
        <f t="shared" si="369"/>
        <v>45372</v>
      </c>
      <c r="G872" s="80">
        <f t="shared" si="370"/>
        <v>1.5995520670966101E-3</v>
      </c>
      <c r="H872" s="81">
        <f>IF(DAY(A872)=H$11,VLOOKUP(A872,AF$120:AK$452,4),H871)</f>
        <v>45432</v>
      </c>
      <c r="I872" s="81">
        <f t="shared" si="371"/>
        <v>45432</v>
      </c>
      <c r="J872" s="55">
        <f t="shared" si="366"/>
        <v>30</v>
      </c>
      <c r="K872" s="55">
        <f t="shared" si="372"/>
        <v>8</v>
      </c>
      <c r="L872" s="79">
        <f t="shared" si="373"/>
        <v>1.0004262900000001</v>
      </c>
      <c r="M872" s="82">
        <v>1</v>
      </c>
      <c r="N872" s="82">
        <f t="shared" si="374"/>
        <v>1</v>
      </c>
      <c r="O872" s="79">
        <f t="shared" si="375"/>
        <v>1.0004262900000001</v>
      </c>
      <c r="P872" s="79">
        <f t="shared" si="376"/>
        <v>743.82241203000001</v>
      </c>
      <c r="Q872" s="83">
        <f t="shared" si="379"/>
        <v>0</v>
      </c>
      <c r="R872" s="85">
        <f t="shared" si="380"/>
        <v>0</v>
      </c>
      <c r="S872" s="79">
        <f t="shared" si="377"/>
        <v>0</v>
      </c>
      <c r="T872" s="85">
        <f t="shared" si="385"/>
        <v>9.5000000000000001E-2</v>
      </c>
      <c r="U872" s="82">
        <f t="shared" si="381"/>
        <v>1.002018799</v>
      </c>
      <c r="V872" s="79">
        <f t="shared" si="382"/>
        <v>1.5016279400000001</v>
      </c>
      <c r="W872" s="79">
        <f t="shared" si="383"/>
        <v>0</v>
      </c>
      <c r="X872" s="157" t="str">
        <f t="shared" si="386"/>
        <v>A+J=</v>
      </c>
      <c r="Y872" s="81">
        <f t="shared" si="387"/>
        <v>45432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78">
        <f t="shared" si="384"/>
        <v>45411</v>
      </c>
      <c r="B873" s="79">
        <f t="shared" si="378"/>
        <v>745.55167514000004</v>
      </c>
      <c r="C873" s="79">
        <f t="shared" si="367"/>
        <v>743.50546308999992</v>
      </c>
      <c r="D873" s="77">
        <f t="shared" si="368"/>
        <v>6858.17</v>
      </c>
      <c r="E873" s="54">
        <f>IF(K873=1,VLOOKUP(A872,[1]Plan1!$JH$192:$JI$400,2),E872)</f>
        <v>6869.14</v>
      </c>
      <c r="F873" s="56">
        <f t="shared" si="369"/>
        <v>45372</v>
      </c>
      <c r="G873" s="80">
        <f t="shared" si="370"/>
        <v>1.5995520670966101E-3</v>
      </c>
      <c r="H873" s="81">
        <f>IF(DAY(A873)=H$11,VLOOKUP(A873,AF$120:AK$452,4),H872)</f>
        <v>45432</v>
      </c>
      <c r="I873" s="81">
        <f t="shared" si="371"/>
        <v>45432</v>
      </c>
      <c r="J873" s="55">
        <f t="shared" si="366"/>
        <v>30</v>
      </c>
      <c r="K873" s="55">
        <f t="shared" si="372"/>
        <v>9</v>
      </c>
      <c r="L873" s="79">
        <f t="shared" si="373"/>
        <v>1.0004795900000001</v>
      </c>
      <c r="M873" s="82">
        <v>1</v>
      </c>
      <c r="N873" s="82">
        <f t="shared" si="374"/>
        <v>1</v>
      </c>
      <c r="O873" s="79">
        <f t="shared" si="375"/>
        <v>1.0004795900000001</v>
      </c>
      <c r="P873" s="79">
        <f t="shared" si="376"/>
        <v>743.86204086999999</v>
      </c>
      <c r="Q873" s="83">
        <f t="shared" si="379"/>
        <v>0</v>
      </c>
      <c r="R873" s="85">
        <f t="shared" si="380"/>
        <v>0</v>
      </c>
      <c r="S873" s="79">
        <f t="shared" si="377"/>
        <v>0</v>
      </c>
      <c r="T873" s="85">
        <f t="shared" si="385"/>
        <v>9.5000000000000001E-2</v>
      </c>
      <c r="U873" s="82">
        <f t="shared" si="381"/>
        <v>1.0022714349999999</v>
      </c>
      <c r="V873" s="79">
        <f t="shared" si="382"/>
        <v>1.68963427</v>
      </c>
      <c r="W873" s="79">
        <f t="shared" si="383"/>
        <v>0</v>
      </c>
      <c r="X873" s="157" t="str">
        <f t="shared" si="386"/>
        <v>A+J=</v>
      </c>
      <c r="Y873" s="81">
        <f t="shared" si="387"/>
        <v>45432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78">
        <f t="shared" si="384"/>
        <v>45412</v>
      </c>
      <c r="B874" s="79">
        <f t="shared" si="378"/>
        <v>745.77937794999991</v>
      </c>
      <c r="C874" s="79">
        <f t="shared" si="367"/>
        <v>743.50546308999992</v>
      </c>
      <c r="D874" s="77">
        <f t="shared" si="368"/>
        <v>6858.17</v>
      </c>
      <c r="E874" s="54">
        <f>IF(K874=1,VLOOKUP(A873,[1]Plan1!$JH$192:$JI$400,2),E873)</f>
        <v>6869.14</v>
      </c>
      <c r="F874" s="56">
        <f t="shared" si="369"/>
        <v>45372</v>
      </c>
      <c r="G874" s="80">
        <f t="shared" si="370"/>
        <v>1.5995520670966101E-3</v>
      </c>
      <c r="H874" s="81">
        <f>IF(DAY(A874)=H$11,VLOOKUP(A874,AF$120:AK$452,4),H873)</f>
        <v>45432</v>
      </c>
      <c r="I874" s="81">
        <f t="shared" si="371"/>
        <v>45432</v>
      </c>
      <c r="J874" s="55">
        <f t="shared" si="366"/>
        <v>30</v>
      </c>
      <c r="K874" s="55">
        <f t="shared" si="372"/>
        <v>10</v>
      </c>
      <c r="L874" s="79">
        <f t="shared" si="373"/>
        <v>1.0005328899999999</v>
      </c>
      <c r="M874" s="82">
        <v>1</v>
      </c>
      <c r="N874" s="82">
        <f t="shared" si="374"/>
        <v>1</v>
      </c>
      <c r="O874" s="79">
        <f t="shared" si="375"/>
        <v>1.0005328899999999</v>
      </c>
      <c r="P874" s="79">
        <f t="shared" si="376"/>
        <v>743.90166970999996</v>
      </c>
      <c r="Q874" s="83">
        <f t="shared" si="379"/>
        <v>0</v>
      </c>
      <c r="R874" s="85">
        <f t="shared" si="380"/>
        <v>0</v>
      </c>
      <c r="S874" s="79">
        <f t="shared" si="377"/>
        <v>0</v>
      </c>
      <c r="T874" s="85">
        <f t="shared" si="385"/>
        <v>9.5000000000000001E-2</v>
      </c>
      <c r="U874" s="82">
        <f t="shared" si="381"/>
        <v>1.002524135</v>
      </c>
      <c r="V874" s="79">
        <f t="shared" si="382"/>
        <v>1.87770824</v>
      </c>
      <c r="W874" s="79">
        <f t="shared" si="383"/>
        <v>0</v>
      </c>
      <c r="X874" s="157" t="str">
        <f t="shared" si="386"/>
        <v>A+J=</v>
      </c>
      <c r="Y874" s="81">
        <f t="shared" si="387"/>
        <v>45432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78">
        <f t="shared" si="384"/>
        <v>45413</v>
      </c>
      <c r="B875" s="79">
        <f t="shared" si="378"/>
        <v>746.0071551100001</v>
      </c>
      <c r="C875" s="79">
        <f t="shared" si="367"/>
        <v>743.50546308999992</v>
      </c>
      <c r="D875" s="77">
        <f t="shared" si="368"/>
        <v>6858.17</v>
      </c>
      <c r="E875" s="54">
        <f>IF(K875=1,VLOOKUP(A874,[1]Plan1!$JH$192:$JI$400,2),E874)</f>
        <v>6869.14</v>
      </c>
      <c r="F875" s="56">
        <f t="shared" si="369"/>
        <v>45372</v>
      </c>
      <c r="G875" s="80">
        <f t="shared" si="370"/>
        <v>1.5995520670966101E-3</v>
      </c>
      <c r="H875" s="81">
        <f>IF(DAY(A875)=H$11,VLOOKUP(A875,AF$120:AK$452,4),H874)</f>
        <v>45432</v>
      </c>
      <c r="I875" s="81">
        <f t="shared" si="371"/>
        <v>45432</v>
      </c>
      <c r="J875" s="55">
        <f t="shared" si="366"/>
        <v>30</v>
      </c>
      <c r="K875" s="55">
        <f t="shared" si="372"/>
        <v>11</v>
      </c>
      <c r="L875" s="79">
        <f t="shared" si="373"/>
        <v>1.0005862000000001</v>
      </c>
      <c r="M875" s="82">
        <v>1</v>
      </c>
      <c r="N875" s="82">
        <f t="shared" si="374"/>
        <v>1</v>
      </c>
      <c r="O875" s="79">
        <f t="shared" si="375"/>
        <v>1.0005862000000001</v>
      </c>
      <c r="P875" s="79">
        <f t="shared" si="376"/>
        <v>743.94130599000005</v>
      </c>
      <c r="Q875" s="83">
        <f t="shared" si="379"/>
        <v>0</v>
      </c>
      <c r="R875" s="85">
        <f t="shared" si="380"/>
        <v>0</v>
      </c>
      <c r="S875" s="79">
        <f t="shared" si="377"/>
        <v>0</v>
      </c>
      <c r="T875" s="85">
        <f t="shared" si="385"/>
        <v>9.5000000000000001E-2</v>
      </c>
      <c r="U875" s="82">
        <f t="shared" si="381"/>
        <v>1.002776898</v>
      </c>
      <c r="V875" s="79">
        <f t="shared" si="382"/>
        <v>2.0658491200000002</v>
      </c>
      <c r="W875" s="79">
        <f t="shared" si="383"/>
        <v>0</v>
      </c>
      <c r="X875" s="157" t="str">
        <f t="shared" si="386"/>
        <v>A+J=</v>
      </c>
      <c r="Y875" s="81">
        <f t="shared" si="387"/>
        <v>45432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78">
        <f t="shared" si="384"/>
        <v>45414</v>
      </c>
      <c r="B876" s="79">
        <f t="shared" si="378"/>
        <v>746.23500065999997</v>
      </c>
      <c r="C876" s="79">
        <f t="shared" si="367"/>
        <v>743.50546308999992</v>
      </c>
      <c r="D876" s="77">
        <f t="shared" si="368"/>
        <v>6858.17</v>
      </c>
      <c r="E876" s="54">
        <f>IF(K876=1,VLOOKUP(A875,[1]Plan1!$JH$192:$JI$400,2),E875)</f>
        <v>6869.14</v>
      </c>
      <c r="F876" s="56">
        <f t="shared" si="369"/>
        <v>45372</v>
      </c>
      <c r="G876" s="80">
        <f t="shared" si="370"/>
        <v>1.5995520670966101E-3</v>
      </c>
      <c r="H876" s="81">
        <f>IF(DAY(A876)=H$11,VLOOKUP(A876,AF$120:AK$452,4),H875)</f>
        <v>45432</v>
      </c>
      <c r="I876" s="81">
        <f t="shared" si="371"/>
        <v>45432</v>
      </c>
      <c r="J876" s="55">
        <f t="shared" ref="J876:J939" si="388">IF(A875=I875,VLOOKUP(A875,$AF$120:$AJ$300,5),J875)</f>
        <v>30</v>
      </c>
      <c r="K876" s="55">
        <f t="shared" si="372"/>
        <v>12</v>
      </c>
      <c r="L876" s="79">
        <f t="shared" si="373"/>
        <v>1.0006395100000001</v>
      </c>
      <c r="M876" s="82">
        <v>1</v>
      </c>
      <c r="N876" s="82">
        <f t="shared" si="374"/>
        <v>1</v>
      </c>
      <c r="O876" s="79">
        <f t="shared" si="375"/>
        <v>1.0006395100000001</v>
      </c>
      <c r="P876" s="79">
        <f t="shared" si="376"/>
        <v>743.98094226000001</v>
      </c>
      <c r="Q876" s="83">
        <f t="shared" si="379"/>
        <v>0</v>
      </c>
      <c r="R876" s="85">
        <f t="shared" si="380"/>
        <v>0</v>
      </c>
      <c r="S876" s="79">
        <f t="shared" si="377"/>
        <v>0</v>
      </c>
      <c r="T876" s="85">
        <f t="shared" si="385"/>
        <v>9.5000000000000001E-2</v>
      </c>
      <c r="U876" s="82">
        <f t="shared" si="381"/>
        <v>1.0030297260000001</v>
      </c>
      <c r="V876" s="79">
        <f t="shared" si="382"/>
        <v>2.2540583999999999</v>
      </c>
      <c r="W876" s="79">
        <f t="shared" si="383"/>
        <v>0</v>
      </c>
      <c r="X876" s="157" t="str">
        <f t="shared" si="386"/>
        <v>A+J=</v>
      </c>
      <c r="Y876" s="81">
        <f t="shared" si="387"/>
        <v>45432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78">
        <f t="shared" si="384"/>
        <v>45415</v>
      </c>
      <c r="B877" s="79">
        <f t="shared" si="378"/>
        <v>746.46291312999995</v>
      </c>
      <c r="C877" s="79">
        <f t="shared" ref="C877:C940" si="389">IF(Q876&gt;0,(P876-S876),C876)</f>
        <v>743.50546308999992</v>
      </c>
      <c r="D877" s="77">
        <f t="shared" ref="D877:D940" si="390">IF(E877=E876,D876,E876)</f>
        <v>6858.17</v>
      </c>
      <c r="E877" s="54">
        <f>IF(K877=1,VLOOKUP(A876,[1]Plan1!$JH$192:$JI$400,2),E876)</f>
        <v>6869.14</v>
      </c>
      <c r="F877" s="56">
        <f t="shared" ref="F877:F940" si="391">IF(D877=D876,F876,EDATE(A877,-1))</f>
        <v>45372</v>
      </c>
      <c r="G877" s="80">
        <f t="shared" ref="G877:G940" si="392">(E877/D877)-1</f>
        <v>1.5995520670966101E-3</v>
      </c>
      <c r="H877" s="81">
        <f>IF(DAY(A877)=H$11,VLOOKUP(A877,AF$120:AK$452,4),H876)</f>
        <v>45432</v>
      </c>
      <c r="I877" s="81">
        <f t="shared" ref="I877:I940" si="393">IF(A877&gt;I876,H877,I876)</f>
        <v>45432</v>
      </c>
      <c r="J877" s="55">
        <f t="shared" si="388"/>
        <v>30</v>
      </c>
      <c r="K877" s="55">
        <f t="shared" ref="K877:K940" si="394">IF(A876=I876,1,K876+1)</f>
        <v>13</v>
      </c>
      <c r="L877" s="79">
        <f t="shared" ref="L877:L940" si="395">TRUNC((E877/D877)^TRUNC((K877/J877),9),8)</f>
        <v>1.00069282</v>
      </c>
      <c r="M877" s="82">
        <v>1</v>
      </c>
      <c r="N877" s="82">
        <f t="shared" ref="N877:N940" si="396">IF(I877&gt;I876,N876*M877,N876)</f>
        <v>1</v>
      </c>
      <c r="O877" s="79">
        <f t="shared" ref="O877:O940" si="397">TRUNC(TRUNC((L877*N877),15),8)</f>
        <v>1.00069282</v>
      </c>
      <c r="P877" s="79">
        <f t="shared" ref="P877:P940" si="398">TRUNC(C877*O877,8)</f>
        <v>744.02057853999997</v>
      </c>
      <c r="Q877" s="83">
        <f t="shared" si="379"/>
        <v>0</v>
      </c>
      <c r="R877" s="85">
        <f t="shared" si="380"/>
        <v>0</v>
      </c>
      <c r="S877" s="79">
        <f t="shared" ref="S877:S940" si="399">IF(R877&gt;0,TRUNC(R877*P877,8),0)</f>
        <v>0</v>
      </c>
      <c r="T877" s="85">
        <f t="shared" si="385"/>
        <v>9.5000000000000001E-2</v>
      </c>
      <c r="U877" s="82">
        <f t="shared" si="381"/>
        <v>1.003282617</v>
      </c>
      <c r="V877" s="79">
        <f t="shared" si="382"/>
        <v>2.4423345900000002</v>
      </c>
      <c r="W877" s="79">
        <f t="shared" si="383"/>
        <v>0</v>
      </c>
      <c r="X877" s="157" t="str">
        <f t="shared" si="386"/>
        <v>A+J=</v>
      </c>
      <c r="Y877" s="81">
        <f t="shared" si="387"/>
        <v>45432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78">
        <f t="shared" si="384"/>
        <v>45416</v>
      </c>
      <c r="B878" s="79">
        <f t="shared" si="378"/>
        <v>746.69089328000007</v>
      </c>
      <c r="C878" s="79">
        <f t="shared" si="389"/>
        <v>743.50546308999992</v>
      </c>
      <c r="D878" s="77">
        <f t="shared" si="390"/>
        <v>6858.17</v>
      </c>
      <c r="E878" s="54">
        <f>IF(K878=1,VLOOKUP(A877,[1]Plan1!$JH$192:$JI$400,2),E877)</f>
        <v>6869.14</v>
      </c>
      <c r="F878" s="56">
        <f t="shared" si="391"/>
        <v>45372</v>
      </c>
      <c r="G878" s="80">
        <f t="shared" si="392"/>
        <v>1.5995520670966101E-3</v>
      </c>
      <c r="H878" s="81">
        <f>IF(DAY(A878)=H$11,VLOOKUP(A878,AF$120:AK$452,4),H877)</f>
        <v>45432</v>
      </c>
      <c r="I878" s="81">
        <f t="shared" si="393"/>
        <v>45432</v>
      </c>
      <c r="J878" s="55">
        <f t="shared" si="388"/>
        <v>30</v>
      </c>
      <c r="K878" s="55">
        <f t="shared" si="394"/>
        <v>14</v>
      </c>
      <c r="L878" s="79">
        <f t="shared" si="395"/>
        <v>1.00074613</v>
      </c>
      <c r="M878" s="82">
        <v>1</v>
      </c>
      <c r="N878" s="82">
        <f t="shared" si="396"/>
        <v>1</v>
      </c>
      <c r="O878" s="79">
        <f t="shared" si="397"/>
        <v>1.00074613</v>
      </c>
      <c r="P878" s="79">
        <f t="shared" si="398"/>
        <v>744.06021482000006</v>
      </c>
      <c r="Q878" s="83">
        <f t="shared" si="379"/>
        <v>0</v>
      </c>
      <c r="R878" s="85">
        <f t="shared" si="380"/>
        <v>0</v>
      </c>
      <c r="S878" s="79">
        <f t="shared" si="399"/>
        <v>0</v>
      </c>
      <c r="T878" s="85">
        <f t="shared" si="385"/>
        <v>9.5000000000000001E-2</v>
      </c>
      <c r="U878" s="82">
        <f t="shared" si="381"/>
        <v>1.0035355720000001</v>
      </c>
      <c r="V878" s="79">
        <f t="shared" si="382"/>
        <v>2.6306784599999999</v>
      </c>
      <c r="W878" s="79">
        <f t="shared" si="383"/>
        <v>0</v>
      </c>
      <c r="X878" s="157" t="str">
        <f t="shared" si="386"/>
        <v>A+J=</v>
      </c>
      <c r="Y878" s="81">
        <f t="shared" si="387"/>
        <v>45432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78">
        <f t="shared" si="384"/>
        <v>45417</v>
      </c>
      <c r="B879" s="79">
        <f t="shared" si="378"/>
        <v>746.91894780999996</v>
      </c>
      <c r="C879" s="79">
        <f t="shared" si="389"/>
        <v>743.50546308999992</v>
      </c>
      <c r="D879" s="77">
        <f t="shared" si="390"/>
        <v>6858.17</v>
      </c>
      <c r="E879" s="54">
        <f>IF(K879=1,VLOOKUP(A878,[1]Plan1!$JH$192:$JI$400,2),E878)</f>
        <v>6869.14</v>
      </c>
      <c r="F879" s="56">
        <f t="shared" si="391"/>
        <v>45372</v>
      </c>
      <c r="G879" s="80">
        <f t="shared" si="392"/>
        <v>1.5995520670966101E-3</v>
      </c>
      <c r="H879" s="81">
        <f>IF(DAY(A879)=H$11,VLOOKUP(A879,AF$120:AK$452,4),H878)</f>
        <v>45432</v>
      </c>
      <c r="I879" s="81">
        <f t="shared" si="393"/>
        <v>45432</v>
      </c>
      <c r="J879" s="55">
        <f t="shared" si="388"/>
        <v>30</v>
      </c>
      <c r="K879" s="55">
        <f t="shared" si="394"/>
        <v>15</v>
      </c>
      <c r="L879" s="79">
        <f t="shared" si="395"/>
        <v>1.0007994499999999</v>
      </c>
      <c r="M879" s="82">
        <v>1</v>
      </c>
      <c r="N879" s="82">
        <f t="shared" si="396"/>
        <v>1</v>
      </c>
      <c r="O879" s="79">
        <f t="shared" si="397"/>
        <v>1.0007994499999999</v>
      </c>
      <c r="P879" s="79">
        <f t="shared" si="398"/>
        <v>744.09985853000001</v>
      </c>
      <c r="Q879" s="83">
        <f t="shared" si="379"/>
        <v>0</v>
      </c>
      <c r="R879" s="85">
        <f t="shared" si="380"/>
        <v>0</v>
      </c>
      <c r="S879" s="79">
        <f t="shared" si="399"/>
        <v>0</v>
      </c>
      <c r="T879" s="85">
        <f t="shared" si="385"/>
        <v>9.5000000000000001E-2</v>
      </c>
      <c r="U879" s="82">
        <f t="shared" si="381"/>
        <v>1.0037885900000001</v>
      </c>
      <c r="V879" s="79">
        <f t="shared" si="382"/>
        <v>2.81908928</v>
      </c>
      <c r="W879" s="79">
        <f t="shared" si="383"/>
        <v>0</v>
      </c>
      <c r="X879" s="157" t="str">
        <f t="shared" si="386"/>
        <v>A+J=</v>
      </c>
      <c r="Y879" s="81">
        <f t="shared" si="387"/>
        <v>45432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78">
        <f t="shared" si="384"/>
        <v>45418</v>
      </c>
      <c r="B880" s="79">
        <f t="shared" si="378"/>
        <v>747.14707076999991</v>
      </c>
      <c r="C880" s="79">
        <f t="shared" si="389"/>
        <v>743.50546308999992</v>
      </c>
      <c r="D880" s="77">
        <f t="shared" si="390"/>
        <v>6858.17</v>
      </c>
      <c r="E880" s="54">
        <f>IF(K880=1,VLOOKUP(A879,[1]Plan1!$JH$192:$JI$400,2),E879)</f>
        <v>6869.14</v>
      </c>
      <c r="F880" s="56">
        <f t="shared" si="391"/>
        <v>45372</v>
      </c>
      <c r="G880" s="80">
        <f t="shared" si="392"/>
        <v>1.5995520670966101E-3</v>
      </c>
      <c r="H880" s="81">
        <f>IF(DAY(A880)=H$11,VLOOKUP(A880,AF$120:AK$452,4),H879)</f>
        <v>45432</v>
      </c>
      <c r="I880" s="81">
        <f t="shared" si="393"/>
        <v>45432</v>
      </c>
      <c r="J880" s="55">
        <f t="shared" si="388"/>
        <v>30</v>
      </c>
      <c r="K880" s="55">
        <f t="shared" si="394"/>
        <v>16</v>
      </c>
      <c r="L880" s="79">
        <f t="shared" si="395"/>
        <v>1.0008527700000001</v>
      </c>
      <c r="M880" s="82">
        <v>1</v>
      </c>
      <c r="N880" s="82">
        <f t="shared" si="396"/>
        <v>1</v>
      </c>
      <c r="O880" s="79">
        <f t="shared" si="397"/>
        <v>1.0008527700000001</v>
      </c>
      <c r="P880" s="79">
        <f t="shared" si="398"/>
        <v>744.13950223999996</v>
      </c>
      <c r="Q880" s="83">
        <f t="shared" si="379"/>
        <v>0</v>
      </c>
      <c r="R880" s="85">
        <f t="shared" si="380"/>
        <v>0</v>
      </c>
      <c r="S880" s="79">
        <f t="shared" si="399"/>
        <v>0</v>
      </c>
      <c r="T880" s="85">
        <f t="shared" si="385"/>
        <v>9.5000000000000001E-2</v>
      </c>
      <c r="U880" s="82">
        <f t="shared" si="381"/>
        <v>1.0040416729999999</v>
      </c>
      <c r="V880" s="79">
        <f t="shared" si="382"/>
        <v>3.0075685299999999</v>
      </c>
      <c r="W880" s="79">
        <f t="shared" si="383"/>
        <v>0</v>
      </c>
      <c r="X880" s="157" t="str">
        <f t="shared" si="386"/>
        <v>A+J=</v>
      </c>
      <c r="Y880" s="81">
        <f t="shared" si="387"/>
        <v>45432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78">
        <f t="shared" si="384"/>
        <v>45419</v>
      </c>
      <c r="B881" s="79">
        <f t="shared" si="378"/>
        <v>747.37526068</v>
      </c>
      <c r="C881" s="79">
        <f t="shared" si="389"/>
        <v>743.50546308999992</v>
      </c>
      <c r="D881" s="77">
        <f t="shared" si="390"/>
        <v>6858.17</v>
      </c>
      <c r="E881" s="54">
        <f>IF(K881=1,VLOOKUP(A880,[1]Plan1!$JH$192:$JI$400,2),E880)</f>
        <v>6869.14</v>
      </c>
      <c r="F881" s="56">
        <f t="shared" si="391"/>
        <v>45372</v>
      </c>
      <c r="G881" s="80">
        <f t="shared" si="392"/>
        <v>1.5995520670966101E-3</v>
      </c>
      <c r="H881" s="81">
        <f>IF(DAY(A881)=H$11,VLOOKUP(A881,AF$120:AK$452,4),H880)</f>
        <v>45432</v>
      </c>
      <c r="I881" s="81">
        <f t="shared" si="393"/>
        <v>45432</v>
      </c>
      <c r="J881" s="55">
        <f t="shared" si="388"/>
        <v>30</v>
      </c>
      <c r="K881" s="55">
        <f t="shared" si="394"/>
        <v>17</v>
      </c>
      <c r="L881" s="79">
        <f t="shared" si="395"/>
        <v>1.00090609</v>
      </c>
      <c r="M881" s="82">
        <v>1</v>
      </c>
      <c r="N881" s="82">
        <f t="shared" si="396"/>
        <v>1</v>
      </c>
      <c r="O881" s="79">
        <f t="shared" si="397"/>
        <v>1.00090609</v>
      </c>
      <c r="P881" s="79">
        <f t="shared" si="398"/>
        <v>744.17914595000002</v>
      </c>
      <c r="Q881" s="83">
        <f t="shared" si="379"/>
        <v>0</v>
      </c>
      <c r="R881" s="85">
        <f t="shared" si="380"/>
        <v>0</v>
      </c>
      <c r="S881" s="79">
        <f t="shared" si="399"/>
        <v>0</v>
      </c>
      <c r="T881" s="85">
        <f t="shared" si="385"/>
        <v>9.5000000000000001E-2</v>
      </c>
      <c r="U881" s="82">
        <f t="shared" si="381"/>
        <v>1.0042948190000001</v>
      </c>
      <c r="V881" s="79">
        <f t="shared" si="382"/>
        <v>3.1961147300000001</v>
      </c>
      <c r="W881" s="79">
        <f t="shared" si="383"/>
        <v>0</v>
      </c>
      <c r="X881" s="157" t="str">
        <f t="shared" si="386"/>
        <v>A+J=</v>
      </c>
      <c r="Y881" s="81">
        <f t="shared" si="387"/>
        <v>45432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78">
        <f t="shared" si="384"/>
        <v>45420</v>
      </c>
      <c r="B882" s="79">
        <f t="shared" si="378"/>
        <v>747.60352576999992</v>
      </c>
      <c r="C882" s="79">
        <f t="shared" si="389"/>
        <v>743.50546308999992</v>
      </c>
      <c r="D882" s="77">
        <f t="shared" si="390"/>
        <v>6858.17</v>
      </c>
      <c r="E882" s="54">
        <f>IF(K882=1,VLOOKUP(A881,[1]Plan1!$JH$192:$JI$400,2),E881)</f>
        <v>6869.14</v>
      </c>
      <c r="F882" s="56">
        <f t="shared" si="391"/>
        <v>45372</v>
      </c>
      <c r="G882" s="80">
        <f t="shared" si="392"/>
        <v>1.5995520670966101E-3</v>
      </c>
      <c r="H882" s="81">
        <f>IF(DAY(A882)=H$11,VLOOKUP(A882,AF$120:AK$452,4),H881)</f>
        <v>45432</v>
      </c>
      <c r="I882" s="81">
        <f t="shared" si="393"/>
        <v>45432</v>
      </c>
      <c r="J882" s="55">
        <f t="shared" si="388"/>
        <v>30</v>
      </c>
      <c r="K882" s="55">
        <f t="shared" si="394"/>
        <v>18</v>
      </c>
      <c r="L882" s="79">
        <f t="shared" si="395"/>
        <v>1.00095942</v>
      </c>
      <c r="M882" s="82">
        <v>1</v>
      </c>
      <c r="N882" s="82">
        <f t="shared" si="396"/>
        <v>1</v>
      </c>
      <c r="O882" s="79">
        <f t="shared" si="397"/>
        <v>1.00095942</v>
      </c>
      <c r="P882" s="79">
        <f t="shared" si="398"/>
        <v>744.21879709999996</v>
      </c>
      <c r="Q882" s="83">
        <f t="shared" si="379"/>
        <v>0</v>
      </c>
      <c r="R882" s="85">
        <f t="shared" si="380"/>
        <v>0</v>
      </c>
      <c r="S882" s="79">
        <f t="shared" si="399"/>
        <v>0</v>
      </c>
      <c r="T882" s="85">
        <f t="shared" si="385"/>
        <v>9.5000000000000001E-2</v>
      </c>
      <c r="U882" s="82">
        <f t="shared" si="381"/>
        <v>1.004548029</v>
      </c>
      <c r="V882" s="79">
        <f t="shared" si="382"/>
        <v>3.3847286699999999</v>
      </c>
      <c r="W882" s="79">
        <f t="shared" si="383"/>
        <v>0</v>
      </c>
      <c r="X882" s="157" t="str">
        <f t="shared" si="386"/>
        <v>A+J=</v>
      </c>
      <c r="Y882" s="81">
        <f t="shared" si="387"/>
        <v>45432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78">
        <f t="shared" si="384"/>
        <v>45421</v>
      </c>
      <c r="B883" s="79">
        <f t="shared" si="378"/>
        <v>747.83185856</v>
      </c>
      <c r="C883" s="79">
        <f t="shared" si="389"/>
        <v>743.50546308999992</v>
      </c>
      <c r="D883" s="77">
        <f t="shared" si="390"/>
        <v>6858.17</v>
      </c>
      <c r="E883" s="54">
        <f>IF(K883=1,VLOOKUP(A882,[1]Plan1!$JH$192:$JI$400,2),E882)</f>
        <v>6869.14</v>
      </c>
      <c r="F883" s="56">
        <f t="shared" si="391"/>
        <v>45372</v>
      </c>
      <c r="G883" s="80">
        <f t="shared" si="392"/>
        <v>1.5995520670966101E-3</v>
      </c>
      <c r="H883" s="81">
        <f>IF(DAY(A883)=H$11,VLOOKUP(A883,AF$120:AK$452,4),H882)</f>
        <v>45432</v>
      </c>
      <c r="I883" s="81">
        <f t="shared" si="393"/>
        <v>45432</v>
      </c>
      <c r="J883" s="55">
        <f t="shared" si="388"/>
        <v>30</v>
      </c>
      <c r="K883" s="55">
        <f t="shared" si="394"/>
        <v>19</v>
      </c>
      <c r="L883" s="79">
        <f t="shared" si="395"/>
        <v>1.0010127499999999</v>
      </c>
      <c r="M883" s="82">
        <v>1</v>
      </c>
      <c r="N883" s="82">
        <f t="shared" si="396"/>
        <v>1</v>
      </c>
      <c r="O883" s="79">
        <f t="shared" si="397"/>
        <v>1.0010127499999999</v>
      </c>
      <c r="P883" s="79">
        <f t="shared" si="398"/>
        <v>744.25844824000001</v>
      </c>
      <c r="Q883" s="83">
        <f t="shared" si="379"/>
        <v>0</v>
      </c>
      <c r="R883" s="85">
        <f t="shared" si="380"/>
        <v>0</v>
      </c>
      <c r="S883" s="79">
        <f t="shared" si="399"/>
        <v>0</v>
      </c>
      <c r="T883" s="85">
        <f t="shared" si="385"/>
        <v>9.5000000000000001E-2</v>
      </c>
      <c r="U883" s="82">
        <f t="shared" si="381"/>
        <v>1.004801303</v>
      </c>
      <c r="V883" s="79">
        <f t="shared" si="382"/>
        <v>3.5734103199999998</v>
      </c>
      <c r="W883" s="79">
        <f t="shared" si="383"/>
        <v>0</v>
      </c>
      <c r="X883" s="157" t="str">
        <f t="shared" si="386"/>
        <v>A+J=</v>
      </c>
      <c r="Y883" s="81">
        <f t="shared" si="387"/>
        <v>45432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78">
        <f t="shared" si="384"/>
        <v>45422</v>
      </c>
      <c r="B884" s="79">
        <f t="shared" si="378"/>
        <v>748.06025906999992</v>
      </c>
      <c r="C884" s="79">
        <f t="shared" si="389"/>
        <v>743.50546308999992</v>
      </c>
      <c r="D884" s="77">
        <f t="shared" si="390"/>
        <v>6858.17</v>
      </c>
      <c r="E884" s="54">
        <f>IF(K884=1,VLOOKUP(A883,[1]Plan1!$JH$192:$JI$400,2),E883)</f>
        <v>6869.14</v>
      </c>
      <c r="F884" s="56">
        <f t="shared" si="391"/>
        <v>45372</v>
      </c>
      <c r="G884" s="80">
        <f t="shared" si="392"/>
        <v>1.5995520670966101E-3</v>
      </c>
      <c r="H884" s="81">
        <f>IF(DAY(A884)=H$11,VLOOKUP(A884,AF$120:AK$452,4),H883)</f>
        <v>45432</v>
      </c>
      <c r="I884" s="81">
        <f t="shared" si="393"/>
        <v>45432</v>
      </c>
      <c r="J884" s="55">
        <f t="shared" si="388"/>
        <v>30</v>
      </c>
      <c r="K884" s="55">
        <f t="shared" si="394"/>
        <v>20</v>
      </c>
      <c r="L884" s="79">
        <f t="shared" si="395"/>
        <v>1.00106608</v>
      </c>
      <c r="M884" s="82">
        <v>1</v>
      </c>
      <c r="N884" s="82">
        <f t="shared" si="396"/>
        <v>1</v>
      </c>
      <c r="O884" s="79">
        <f t="shared" si="397"/>
        <v>1.00106608</v>
      </c>
      <c r="P884" s="79">
        <f t="shared" si="398"/>
        <v>744.29809938999995</v>
      </c>
      <c r="Q884" s="83">
        <f t="shared" si="379"/>
        <v>0</v>
      </c>
      <c r="R884" s="85">
        <f t="shared" si="380"/>
        <v>0</v>
      </c>
      <c r="S884" s="79">
        <f t="shared" si="399"/>
        <v>0</v>
      </c>
      <c r="T884" s="85">
        <f t="shared" si="385"/>
        <v>9.5000000000000001E-2</v>
      </c>
      <c r="U884" s="82">
        <f t="shared" si="381"/>
        <v>1.0050546410000001</v>
      </c>
      <c r="V884" s="79">
        <f t="shared" si="382"/>
        <v>3.7621596799999999</v>
      </c>
      <c r="W884" s="79">
        <f t="shared" si="383"/>
        <v>0</v>
      </c>
      <c r="X884" s="157" t="str">
        <f t="shared" si="386"/>
        <v>A+J=</v>
      </c>
      <c r="Y884" s="81">
        <f t="shared" si="387"/>
        <v>45432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78">
        <f t="shared" si="384"/>
        <v>45423</v>
      </c>
      <c r="B885" s="79">
        <f t="shared" si="378"/>
        <v>748.28872732000002</v>
      </c>
      <c r="C885" s="79">
        <f t="shared" si="389"/>
        <v>743.50546308999992</v>
      </c>
      <c r="D885" s="77">
        <f t="shared" si="390"/>
        <v>6858.17</v>
      </c>
      <c r="E885" s="54">
        <f>IF(K885=1,VLOOKUP(A884,[1]Plan1!$JH$192:$JI$400,2),E884)</f>
        <v>6869.14</v>
      </c>
      <c r="F885" s="56">
        <f t="shared" si="391"/>
        <v>45372</v>
      </c>
      <c r="G885" s="80">
        <f t="shared" si="392"/>
        <v>1.5995520670966101E-3</v>
      </c>
      <c r="H885" s="81">
        <f>IF(DAY(A885)=H$11,VLOOKUP(A885,AF$120:AK$452,4),H884)</f>
        <v>45432</v>
      </c>
      <c r="I885" s="81">
        <f t="shared" si="393"/>
        <v>45432</v>
      </c>
      <c r="J885" s="55">
        <f t="shared" si="388"/>
        <v>30</v>
      </c>
      <c r="K885" s="55">
        <f t="shared" si="394"/>
        <v>21</v>
      </c>
      <c r="L885" s="79">
        <f t="shared" si="395"/>
        <v>1.00111941</v>
      </c>
      <c r="M885" s="82">
        <v>1</v>
      </c>
      <c r="N885" s="82">
        <f t="shared" si="396"/>
        <v>1</v>
      </c>
      <c r="O885" s="79">
        <f t="shared" si="397"/>
        <v>1.00111941</v>
      </c>
      <c r="P885" s="79">
        <f t="shared" si="398"/>
        <v>744.33775054</v>
      </c>
      <c r="Q885" s="83">
        <f t="shared" si="379"/>
        <v>0</v>
      </c>
      <c r="R885" s="85">
        <f t="shared" si="380"/>
        <v>0</v>
      </c>
      <c r="S885" s="79">
        <f t="shared" si="399"/>
        <v>0</v>
      </c>
      <c r="T885" s="85">
        <f t="shared" si="385"/>
        <v>9.5000000000000001E-2</v>
      </c>
      <c r="U885" s="82">
        <f t="shared" si="381"/>
        <v>1.0053080430000001</v>
      </c>
      <c r="V885" s="79">
        <f t="shared" si="382"/>
        <v>3.95097678</v>
      </c>
      <c r="W885" s="79">
        <f t="shared" si="383"/>
        <v>0</v>
      </c>
      <c r="X885" s="157" t="str">
        <f t="shared" si="386"/>
        <v>A+J=</v>
      </c>
      <c r="Y885" s="81">
        <f t="shared" si="387"/>
        <v>45432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78">
        <f t="shared" si="384"/>
        <v>45424</v>
      </c>
      <c r="B886" s="79">
        <f t="shared" si="378"/>
        <v>748.51727003000008</v>
      </c>
      <c r="C886" s="79">
        <f t="shared" si="389"/>
        <v>743.50546308999992</v>
      </c>
      <c r="D886" s="77">
        <f t="shared" si="390"/>
        <v>6858.17</v>
      </c>
      <c r="E886" s="54">
        <f>IF(K886=1,VLOOKUP(A885,[1]Plan1!$JH$192:$JI$400,2),E885)</f>
        <v>6869.14</v>
      </c>
      <c r="F886" s="56">
        <f t="shared" si="391"/>
        <v>45372</v>
      </c>
      <c r="G886" s="80">
        <f t="shared" si="392"/>
        <v>1.5995520670966101E-3</v>
      </c>
      <c r="H886" s="81">
        <f>IF(DAY(A886)=H$11,VLOOKUP(A886,AF$120:AK$452,4),H885)</f>
        <v>45432</v>
      </c>
      <c r="I886" s="81">
        <f t="shared" si="393"/>
        <v>45432</v>
      </c>
      <c r="J886" s="55">
        <f t="shared" si="388"/>
        <v>30</v>
      </c>
      <c r="K886" s="55">
        <f t="shared" si="394"/>
        <v>22</v>
      </c>
      <c r="L886" s="79">
        <f t="shared" si="395"/>
        <v>1.0011727500000001</v>
      </c>
      <c r="M886" s="82">
        <v>1</v>
      </c>
      <c r="N886" s="82">
        <f t="shared" si="396"/>
        <v>1</v>
      </c>
      <c r="O886" s="79">
        <f t="shared" si="397"/>
        <v>1.0011727500000001</v>
      </c>
      <c r="P886" s="79">
        <f t="shared" si="398"/>
        <v>744.37740912000004</v>
      </c>
      <c r="Q886" s="83">
        <f t="shared" si="379"/>
        <v>0</v>
      </c>
      <c r="R886" s="85">
        <f t="shared" si="380"/>
        <v>0</v>
      </c>
      <c r="S886" s="79">
        <f t="shared" si="399"/>
        <v>0</v>
      </c>
      <c r="T886" s="85">
        <f t="shared" si="385"/>
        <v>9.5000000000000001E-2</v>
      </c>
      <c r="U886" s="82">
        <f t="shared" si="381"/>
        <v>1.005561508</v>
      </c>
      <c r="V886" s="79">
        <f t="shared" si="382"/>
        <v>4.1398609100000003</v>
      </c>
      <c r="W886" s="79">
        <f t="shared" si="383"/>
        <v>0</v>
      </c>
      <c r="X886" s="157" t="str">
        <f t="shared" si="386"/>
        <v>A+J=</v>
      </c>
      <c r="Y886" s="81">
        <f t="shared" si="387"/>
        <v>45432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78">
        <f t="shared" si="384"/>
        <v>45425</v>
      </c>
      <c r="B887" s="79">
        <f t="shared" si="378"/>
        <v>748.74588123000001</v>
      </c>
      <c r="C887" s="79">
        <f t="shared" si="389"/>
        <v>743.50546308999992</v>
      </c>
      <c r="D887" s="77">
        <f t="shared" si="390"/>
        <v>6858.17</v>
      </c>
      <c r="E887" s="54">
        <f>IF(K887=1,VLOOKUP(A886,[1]Plan1!$JH$192:$JI$400,2),E886)</f>
        <v>6869.14</v>
      </c>
      <c r="F887" s="56">
        <f t="shared" si="391"/>
        <v>45372</v>
      </c>
      <c r="G887" s="80">
        <f t="shared" si="392"/>
        <v>1.5995520670966101E-3</v>
      </c>
      <c r="H887" s="81">
        <f>IF(DAY(A887)=H$11,VLOOKUP(A887,AF$120:AK$452,4),H886)</f>
        <v>45432</v>
      </c>
      <c r="I887" s="81">
        <f t="shared" si="393"/>
        <v>45432</v>
      </c>
      <c r="J887" s="55">
        <f t="shared" si="388"/>
        <v>30</v>
      </c>
      <c r="K887" s="55">
        <f t="shared" si="394"/>
        <v>23</v>
      </c>
      <c r="L887" s="79">
        <f t="shared" si="395"/>
        <v>1.0012260900000001</v>
      </c>
      <c r="M887" s="82">
        <v>1</v>
      </c>
      <c r="N887" s="82">
        <f t="shared" si="396"/>
        <v>1</v>
      </c>
      <c r="O887" s="79">
        <f t="shared" si="397"/>
        <v>1.0012260900000001</v>
      </c>
      <c r="P887" s="79">
        <f t="shared" si="398"/>
        <v>744.41706769999996</v>
      </c>
      <c r="Q887" s="83">
        <f t="shared" si="379"/>
        <v>0</v>
      </c>
      <c r="R887" s="85">
        <f t="shared" si="380"/>
        <v>0</v>
      </c>
      <c r="S887" s="79">
        <f t="shared" si="399"/>
        <v>0</v>
      </c>
      <c r="T887" s="85">
        <f t="shared" si="385"/>
        <v>9.5000000000000001E-2</v>
      </c>
      <c r="U887" s="82">
        <f t="shared" si="381"/>
        <v>1.0058150379999999</v>
      </c>
      <c r="V887" s="79">
        <f t="shared" si="382"/>
        <v>4.3288135299999997</v>
      </c>
      <c r="W887" s="79">
        <f t="shared" si="383"/>
        <v>0</v>
      </c>
      <c r="X887" s="157" t="str">
        <f t="shared" si="386"/>
        <v>A+J=</v>
      </c>
      <c r="Y887" s="81">
        <f t="shared" si="387"/>
        <v>45432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78">
        <f t="shared" si="384"/>
        <v>45426</v>
      </c>
      <c r="B888" s="79">
        <f t="shared" si="378"/>
        <v>748.97455944000001</v>
      </c>
      <c r="C888" s="79">
        <f t="shared" si="389"/>
        <v>743.50546308999992</v>
      </c>
      <c r="D888" s="77">
        <f t="shared" si="390"/>
        <v>6858.17</v>
      </c>
      <c r="E888" s="54">
        <f>IF(K888=1,VLOOKUP(A887,[1]Plan1!$JH$192:$JI$400,2),E887)</f>
        <v>6869.14</v>
      </c>
      <c r="F888" s="56">
        <f t="shared" si="391"/>
        <v>45372</v>
      </c>
      <c r="G888" s="80">
        <f t="shared" si="392"/>
        <v>1.5995520670966101E-3</v>
      </c>
      <c r="H888" s="81">
        <f>IF(DAY(A888)=H$11,VLOOKUP(A888,AF$120:AK$452,4),H887)</f>
        <v>45432</v>
      </c>
      <c r="I888" s="81">
        <f t="shared" si="393"/>
        <v>45432</v>
      </c>
      <c r="J888" s="55">
        <f t="shared" si="388"/>
        <v>30</v>
      </c>
      <c r="K888" s="55">
        <f t="shared" si="394"/>
        <v>24</v>
      </c>
      <c r="L888" s="79">
        <f t="shared" si="395"/>
        <v>1.0012794300000001</v>
      </c>
      <c r="M888" s="82">
        <v>1</v>
      </c>
      <c r="N888" s="82">
        <f t="shared" si="396"/>
        <v>1</v>
      </c>
      <c r="O888" s="79">
        <f t="shared" si="397"/>
        <v>1.0012794300000001</v>
      </c>
      <c r="P888" s="79">
        <f t="shared" si="398"/>
        <v>744.45672628</v>
      </c>
      <c r="Q888" s="83">
        <f t="shared" si="379"/>
        <v>0</v>
      </c>
      <c r="R888" s="85">
        <f t="shared" si="380"/>
        <v>0</v>
      </c>
      <c r="S888" s="79">
        <f t="shared" si="399"/>
        <v>0</v>
      </c>
      <c r="T888" s="85">
        <f t="shared" si="385"/>
        <v>9.5000000000000001E-2</v>
      </c>
      <c r="U888" s="82">
        <f t="shared" si="381"/>
        <v>1.006068631</v>
      </c>
      <c r="V888" s="79">
        <f t="shared" si="382"/>
        <v>4.5178331600000003</v>
      </c>
      <c r="W888" s="79">
        <f t="shared" si="383"/>
        <v>0</v>
      </c>
      <c r="X888" s="157" t="str">
        <f t="shared" si="386"/>
        <v>A+J=</v>
      </c>
      <c r="Y888" s="81">
        <f t="shared" si="387"/>
        <v>45432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78">
        <f t="shared" si="384"/>
        <v>45427</v>
      </c>
      <c r="B889" s="79">
        <f t="shared" si="378"/>
        <v>749.20331290000001</v>
      </c>
      <c r="C889" s="79">
        <f t="shared" si="389"/>
        <v>743.50546308999992</v>
      </c>
      <c r="D889" s="77">
        <f t="shared" si="390"/>
        <v>6858.17</v>
      </c>
      <c r="E889" s="54">
        <f>IF(K889=1,VLOOKUP(A888,[1]Plan1!$JH$192:$JI$400,2),E888)</f>
        <v>6869.14</v>
      </c>
      <c r="F889" s="56">
        <f t="shared" si="391"/>
        <v>45372</v>
      </c>
      <c r="G889" s="80">
        <f t="shared" si="392"/>
        <v>1.5995520670966101E-3</v>
      </c>
      <c r="H889" s="81">
        <f>IF(DAY(A889)=H$11,VLOOKUP(A889,AF$120:AK$452,4),H888)</f>
        <v>45432</v>
      </c>
      <c r="I889" s="81">
        <f t="shared" si="393"/>
        <v>45432</v>
      </c>
      <c r="J889" s="55">
        <f t="shared" si="388"/>
        <v>30</v>
      </c>
      <c r="K889" s="55">
        <f t="shared" si="394"/>
        <v>25</v>
      </c>
      <c r="L889" s="79">
        <f t="shared" si="395"/>
        <v>1.00133278</v>
      </c>
      <c r="M889" s="82">
        <v>1</v>
      </c>
      <c r="N889" s="82">
        <f t="shared" si="396"/>
        <v>1</v>
      </c>
      <c r="O889" s="79">
        <f t="shared" si="397"/>
        <v>1.00133278</v>
      </c>
      <c r="P889" s="79">
        <f t="shared" si="398"/>
        <v>744.49639230000002</v>
      </c>
      <c r="Q889" s="83">
        <f t="shared" si="379"/>
        <v>0</v>
      </c>
      <c r="R889" s="85">
        <f t="shared" si="380"/>
        <v>0</v>
      </c>
      <c r="S889" s="79">
        <f t="shared" si="399"/>
        <v>0</v>
      </c>
      <c r="T889" s="85">
        <f t="shared" si="385"/>
        <v>9.5000000000000001E-2</v>
      </c>
      <c r="U889" s="82">
        <f t="shared" si="381"/>
        <v>1.006322288</v>
      </c>
      <c r="V889" s="79">
        <f t="shared" si="382"/>
        <v>4.7069206000000001</v>
      </c>
      <c r="W889" s="79">
        <f t="shared" si="383"/>
        <v>0</v>
      </c>
      <c r="X889" s="157" t="str">
        <f t="shared" si="386"/>
        <v>A+J=</v>
      </c>
      <c r="Y889" s="81">
        <f t="shared" si="387"/>
        <v>45432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78">
        <f t="shared" si="384"/>
        <v>45428</v>
      </c>
      <c r="B890" s="79">
        <f t="shared" si="378"/>
        <v>749.43213413000001</v>
      </c>
      <c r="C890" s="79">
        <f t="shared" si="389"/>
        <v>743.50546308999992</v>
      </c>
      <c r="D890" s="77">
        <f t="shared" si="390"/>
        <v>6858.17</v>
      </c>
      <c r="E890" s="54">
        <f>IF(K890=1,VLOOKUP(A889,[1]Plan1!$JH$192:$JI$400,2),E889)</f>
        <v>6869.14</v>
      </c>
      <c r="F890" s="56">
        <f t="shared" si="391"/>
        <v>45372</v>
      </c>
      <c r="G890" s="80">
        <f t="shared" si="392"/>
        <v>1.5995520670966101E-3</v>
      </c>
      <c r="H890" s="81">
        <f>IF(DAY(A890)=H$11,VLOOKUP(A890,AF$120:AK$452,4),H889)</f>
        <v>45432</v>
      </c>
      <c r="I890" s="81">
        <f t="shared" si="393"/>
        <v>45432</v>
      </c>
      <c r="J890" s="55">
        <f t="shared" si="388"/>
        <v>30</v>
      </c>
      <c r="K890" s="55">
        <f t="shared" si="394"/>
        <v>26</v>
      </c>
      <c r="L890" s="79">
        <f t="shared" si="395"/>
        <v>1.00138613</v>
      </c>
      <c r="M890" s="82">
        <v>1</v>
      </c>
      <c r="N890" s="82">
        <f t="shared" si="396"/>
        <v>1</v>
      </c>
      <c r="O890" s="79">
        <f t="shared" si="397"/>
        <v>1.00138613</v>
      </c>
      <c r="P890" s="79">
        <f t="shared" si="398"/>
        <v>744.53605831000004</v>
      </c>
      <c r="Q890" s="83">
        <f t="shared" si="379"/>
        <v>0</v>
      </c>
      <c r="R890" s="85">
        <f t="shared" si="380"/>
        <v>0</v>
      </c>
      <c r="S890" s="79">
        <f t="shared" si="399"/>
        <v>0</v>
      </c>
      <c r="T890" s="85">
        <f t="shared" si="385"/>
        <v>9.5000000000000001E-2</v>
      </c>
      <c r="U890" s="82">
        <f t="shared" si="381"/>
        <v>1.006576009</v>
      </c>
      <c r="V890" s="79">
        <f t="shared" si="382"/>
        <v>4.8960758200000001</v>
      </c>
      <c r="W890" s="79">
        <f t="shared" si="383"/>
        <v>0</v>
      </c>
      <c r="X890" s="157" t="str">
        <f t="shared" si="386"/>
        <v>A+J=</v>
      </c>
      <c r="Y890" s="81">
        <f t="shared" si="387"/>
        <v>45432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78">
        <f t="shared" si="384"/>
        <v>45429</v>
      </c>
      <c r="B891" s="79">
        <f t="shared" si="378"/>
        <v>749.6610238799999</v>
      </c>
      <c r="C891" s="79">
        <f t="shared" si="389"/>
        <v>743.50546308999992</v>
      </c>
      <c r="D891" s="77">
        <f t="shared" si="390"/>
        <v>6858.17</v>
      </c>
      <c r="E891" s="54">
        <f>IF(K891=1,VLOOKUP(A890,[1]Plan1!$JH$192:$JI$400,2),E890)</f>
        <v>6869.14</v>
      </c>
      <c r="F891" s="56">
        <f t="shared" si="391"/>
        <v>45372</v>
      </c>
      <c r="G891" s="80">
        <f t="shared" si="392"/>
        <v>1.5995520670966101E-3</v>
      </c>
      <c r="H891" s="81">
        <f>IF(DAY(A891)=H$11,VLOOKUP(A891,AF$120:AK$452,4),H890)</f>
        <v>45432</v>
      </c>
      <c r="I891" s="81">
        <f t="shared" si="393"/>
        <v>45432</v>
      </c>
      <c r="J891" s="55">
        <f t="shared" si="388"/>
        <v>30</v>
      </c>
      <c r="K891" s="55">
        <f t="shared" si="394"/>
        <v>27</v>
      </c>
      <c r="L891" s="79">
        <f t="shared" si="395"/>
        <v>1.0014394799999999</v>
      </c>
      <c r="M891" s="82">
        <v>1</v>
      </c>
      <c r="N891" s="82">
        <f t="shared" si="396"/>
        <v>1</v>
      </c>
      <c r="O891" s="79">
        <f t="shared" si="397"/>
        <v>1.0014394799999999</v>
      </c>
      <c r="P891" s="79">
        <f t="shared" si="398"/>
        <v>744.57572432999996</v>
      </c>
      <c r="Q891" s="83">
        <f t="shared" si="379"/>
        <v>0</v>
      </c>
      <c r="R891" s="85">
        <f t="shared" si="380"/>
        <v>0</v>
      </c>
      <c r="S891" s="79">
        <f t="shared" si="399"/>
        <v>0</v>
      </c>
      <c r="T891" s="85">
        <f t="shared" si="385"/>
        <v>9.5000000000000001E-2</v>
      </c>
      <c r="U891" s="82">
        <f t="shared" si="381"/>
        <v>1.006829795</v>
      </c>
      <c r="V891" s="79">
        <f t="shared" si="382"/>
        <v>5.0852995500000002</v>
      </c>
      <c r="W891" s="79">
        <f t="shared" si="383"/>
        <v>0</v>
      </c>
      <c r="X891" s="157" t="str">
        <f t="shared" si="386"/>
        <v>A+J=</v>
      </c>
      <c r="Y891" s="81">
        <f t="shared" si="387"/>
        <v>45432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78">
        <f t="shared" si="384"/>
        <v>45430</v>
      </c>
      <c r="B892" s="79">
        <f t="shared" si="378"/>
        <v>749.88998069000002</v>
      </c>
      <c r="C892" s="79">
        <f t="shared" si="389"/>
        <v>743.50546308999992</v>
      </c>
      <c r="D892" s="77">
        <f t="shared" si="390"/>
        <v>6858.17</v>
      </c>
      <c r="E892" s="54">
        <f>IF(K892=1,VLOOKUP(A891,[1]Plan1!$JH$192:$JI$400,2),E891)</f>
        <v>6869.14</v>
      </c>
      <c r="F892" s="56">
        <f t="shared" si="391"/>
        <v>45372</v>
      </c>
      <c r="G892" s="80">
        <f t="shared" si="392"/>
        <v>1.5995520670966101E-3</v>
      </c>
      <c r="H892" s="81">
        <f>IF(DAY(A892)=H$11,VLOOKUP(A892,AF$120:AK$452,4),H891)</f>
        <v>45432</v>
      </c>
      <c r="I892" s="81">
        <f t="shared" si="393"/>
        <v>45432</v>
      </c>
      <c r="J892" s="55">
        <f t="shared" si="388"/>
        <v>30</v>
      </c>
      <c r="K892" s="55">
        <f t="shared" si="394"/>
        <v>28</v>
      </c>
      <c r="L892" s="79">
        <f t="shared" si="395"/>
        <v>1.0014928299999999</v>
      </c>
      <c r="M892" s="82">
        <v>1</v>
      </c>
      <c r="N892" s="82">
        <f t="shared" si="396"/>
        <v>1</v>
      </c>
      <c r="O892" s="79">
        <f t="shared" si="397"/>
        <v>1.0014928299999999</v>
      </c>
      <c r="P892" s="79">
        <f t="shared" si="398"/>
        <v>744.61539034999998</v>
      </c>
      <c r="Q892" s="83">
        <f t="shared" si="379"/>
        <v>0</v>
      </c>
      <c r="R892" s="85">
        <f t="shared" si="380"/>
        <v>0</v>
      </c>
      <c r="S892" s="79">
        <f t="shared" si="399"/>
        <v>0</v>
      </c>
      <c r="T892" s="85">
        <f t="shared" si="385"/>
        <v>9.5000000000000001E-2</v>
      </c>
      <c r="U892" s="82">
        <f t="shared" si="381"/>
        <v>1.0070836439999999</v>
      </c>
      <c r="V892" s="79">
        <f t="shared" si="382"/>
        <v>5.2745903399999996</v>
      </c>
      <c r="W892" s="79">
        <f t="shared" si="383"/>
        <v>0</v>
      </c>
      <c r="X892" s="157" t="str">
        <f t="shared" si="386"/>
        <v>A+J=</v>
      </c>
      <c r="Y892" s="81">
        <f t="shared" si="387"/>
        <v>45432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78">
        <f t="shared" si="384"/>
        <v>45431</v>
      </c>
      <c r="B893" s="79">
        <f t="shared" si="378"/>
        <v>750.11901277000004</v>
      </c>
      <c r="C893" s="79">
        <f t="shared" si="389"/>
        <v>743.50546308999992</v>
      </c>
      <c r="D893" s="77">
        <f t="shared" si="390"/>
        <v>6858.17</v>
      </c>
      <c r="E893" s="54">
        <f>IF(K893=1,VLOOKUP(A892,[1]Plan1!$JH$192:$JI$400,2),E892)</f>
        <v>6869.14</v>
      </c>
      <c r="F893" s="56">
        <f t="shared" si="391"/>
        <v>45372</v>
      </c>
      <c r="G893" s="80">
        <f t="shared" si="392"/>
        <v>1.5995520670966101E-3</v>
      </c>
      <c r="H893" s="81">
        <f>IF(DAY(A893)=H$11,VLOOKUP(A893,AF$120:AK$452,4),H892)</f>
        <v>45432</v>
      </c>
      <c r="I893" s="81">
        <f t="shared" si="393"/>
        <v>45432</v>
      </c>
      <c r="J893" s="55">
        <f t="shared" si="388"/>
        <v>30</v>
      </c>
      <c r="K893" s="55">
        <f t="shared" si="394"/>
        <v>29</v>
      </c>
      <c r="L893" s="79">
        <f t="shared" si="395"/>
        <v>1.00154619</v>
      </c>
      <c r="M893" s="82">
        <v>1</v>
      </c>
      <c r="N893" s="82">
        <f t="shared" si="396"/>
        <v>1</v>
      </c>
      <c r="O893" s="79">
        <f t="shared" si="397"/>
        <v>1.00154619</v>
      </c>
      <c r="P893" s="79">
        <f t="shared" si="398"/>
        <v>744.65506379999999</v>
      </c>
      <c r="Q893" s="83">
        <f t="shared" si="379"/>
        <v>0</v>
      </c>
      <c r="R893" s="85">
        <f t="shared" si="380"/>
        <v>0</v>
      </c>
      <c r="S893" s="79">
        <f t="shared" si="399"/>
        <v>0</v>
      </c>
      <c r="T893" s="85">
        <f t="shared" si="385"/>
        <v>9.5000000000000001E-2</v>
      </c>
      <c r="U893" s="82">
        <f t="shared" si="381"/>
        <v>1.0073375570000001</v>
      </c>
      <c r="V893" s="79">
        <f t="shared" si="382"/>
        <v>5.4639489699999997</v>
      </c>
      <c r="W893" s="79">
        <f t="shared" si="383"/>
        <v>0</v>
      </c>
      <c r="X893" s="157" t="str">
        <f t="shared" si="386"/>
        <v>A+J=</v>
      </c>
      <c r="Y893" s="81">
        <f t="shared" si="387"/>
        <v>45432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78">
        <f t="shared" si="384"/>
        <v>45432</v>
      </c>
      <c r="B894" s="79">
        <f t="shared" si="378"/>
        <v>750.34811265999997</v>
      </c>
      <c r="C894" s="79">
        <f t="shared" si="389"/>
        <v>743.50546308999992</v>
      </c>
      <c r="D894" s="77">
        <f t="shared" si="390"/>
        <v>6858.17</v>
      </c>
      <c r="E894" s="54">
        <f>IF(K894=1,VLOOKUP(A893,[1]Plan1!$JH$192:$JI$400,2),E893)</f>
        <v>6869.14</v>
      </c>
      <c r="F894" s="56">
        <f t="shared" si="391"/>
        <v>45372</v>
      </c>
      <c r="G894" s="80">
        <f t="shared" si="392"/>
        <v>1.5995520670966101E-3</v>
      </c>
      <c r="H894" s="81">
        <f>IF(DAY(A894)=H$11,VLOOKUP(A894,AF$120:AK$452,4),H893)</f>
        <v>45463</v>
      </c>
      <c r="I894" s="81">
        <f t="shared" si="393"/>
        <v>45432</v>
      </c>
      <c r="J894" s="55">
        <f t="shared" si="388"/>
        <v>30</v>
      </c>
      <c r="K894" s="55">
        <f t="shared" si="394"/>
        <v>30</v>
      </c>
      <c r="L894" s="79">
        <f t="shared" si="395"/>
        <v>1.0015995499999999</v>
      </c>
      <c r="M894" s="82">
        <v>1</v>
      </c>
      <c r="N894" s="82">
        <f t="shared" si="396"/>
        <v>1</v>
      </c>
      <c r="O894" s="79">
        <f t="shared" si="397"/>
        <v>1.0015995499999999</v>
      </c>
      <c r="P894" s="79">
        <f t="shared" si="398"/>
        <v>744.69473725</v>
      </c>
      <c r="Q894" s="83">
        <f t="shared" si="379"/>
        <v>29</v>
      </c>
      <c r="R894" s="85">
        <f t="shared" si="380"/>
        <v>1.9606999999999999E-2</v>
      </c>
      <c r="S894" s="79">
        <f t="shared" si="399"/>
        <v>14.60122971</v>
      </c>
      <c r="T894" s="85">
        <f t="shared" si="385"/>
        <v>9.5000000000000001E-2</v>
      </c>
      <c r="U894" s="82">
        <f t="shared" si="381"/>
        <v>1.0075915339999999</v>
      </c>
      <c r="V894" s="79">
        <f t="shared" si="382"/>
        <v>5.6533754099999998</v>
      </c>
      <c r="W894" s="79">
        <f t="shared" si="383"/>
        <v>20.254605120000001</v>
      </c>
      <c r="X894" s="157" t="str">
        <f t="shared" si="386"/>
        <v>A+J=</v>
      </c>
      <c r="Y894" s="81">
        <f t="shared" si="387"/>
        <v>45432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78">
        <f t="shared" si="384"/>
        <v>45433</v>
      </c>
      <c r="B895" s="79">
        <f t="shared" si="378"/>
        <v>730.36098665999998</v>
      </c>
      <c r="C895" s="79">
        <f t="shared" si="389"/>
        <v>730.09350754000002</v>
      </c>
      <c r="D895" s="77">
        <f t="shared" si="390"/>
        <v>6869.14</v>
      </c>
      <c r="E895" s="54">
        <f>IF(K895=1,VLOOKUP(A894,[1]Plan1!$JH$192:$JI$400,2),E894)</f>
        <v>6895.24</v>
      </c>
      <c r="F895" s="56">
        <f t="shared" si="391"/>
        <v>45403</v>
      </c>
      <c r="G895" s="80">
        <f t="shared" si="392"/>
        <v>3.7996022791790818E-3</v>
      </c>
      <c r="H895" s="81">
        <f>IF(DAY(A895)=H$11,VLOOKUP(A895,AF$120:AK$452,4),H894)</f>
        <v>45463</v>
      </c>
      <c r="I895" s="81">
        <f t="shared" si="393"/>
        <v>45463</v>
      </c>
      <c r="J895" s="55">
        <f t="shared" si="388"/>
        <v>31</v>
      </c>
      <c r="K895" s="55">
        <f t="shared" si="394"/>
        <v>1</v>
      </c>
      <c r="L895" s="79">
        <f t="shared" si="395"/>
        <v>1.0001223400000001</v>
      </c>
      <c r="M895" s="82">
        <v>1</v>
      </c>
      <c r="N895" s="82">
        <f t="shared" si="396"/>
        <v>1</v>
      </c>
      <c r="O895" s="79">
        <f t="shared" si="397"/>
        <v>1.0001223400000001</v>
      </c>
      <c r="P895" s="79">
        <f t="shared" si="398"/>
        <v>730.18282717</v>
      </c>
      <c r="Q895" s="83">
        <f t="shared" si="379"/>
        <v>0</v>
      </c>
      <c r="R895" s="85">
        <f t="shared" si="380"/>
        <v>0</v>
      </c>
      <c r="S895" s="79">
        <f t="shared" si="399"/>
        <v>0</v>
      </c>
      <c r="T895" s="85">
        <f t="shared" si="385"/>
        <v>9.5000000000000001E-2</v>
      </c>
      <c r="U895" s="82">
        <f t="shared" si="381"/>
        <v>1.000243993</v>
      </c>
      <c r="V895" s="79">
        <f t="shared" si="382"/>
        <v>0.17815949</v>
      </c>
      <c r="W895" s="79">
        <f t="shared" si="383"/>
        <v>0</v>
      </c>
      <c r="X895" s="157" t="str">
        <f t="shared" si="386"/>
        <v>A+J=</v>
      </c>
      <c r="Y895" s="81">
        <f t="shared" si="387"/>
        <v>45463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78">
        <f t="shared" si="384"/>
        <v>45434</v>
      </c>
      <c r="B896" s="79">
        <f t="shared" si="378"/>
        <v>730.62856781999994</v>
      </c>
      <c r="C896" s="79">
        <f t="shared" si="389"/>
        <v>730.09350754000002</v>
      </c>
      <c r="D896" s="77">
        <f t="shared" si="390"/>
        <v>6869.14</v>
      </c>
      <c r="E896" s="54">
        <f>IF(K896=1,VLOOKUP(A895,[1]Plan1!$JH$192:$JI$400,2),E895)</f>
        <v>6895.24</v>
      </c>
      <c r="F896" s="56">
        <f t="shared" si="391"/>
        <v>45403</v>
      </c>
      <c r="G896" s="80">
        <f t="shared" si="392"/>
        <v>3.7996022791790818E-3</v>
      </c>
      <c r="H896" s="81">
        <f>IF(DAY(A896)=H$11,VLOOKUP(A896,AF$120:AK$452,4),H895)</f>
        <v>45463</v>
      </c>
      <c r="I896" s="81">
        <f t="shared" si="393"/>
        <v>45463</v>
      </c>
      <c r="J896" s="55">
        <f t="shared" si="388"/>
        <v>31</v>
      </c>
      <c r="K896" s="55">
        <f t="shared" si="394"/>
        <v>2</v>
      </c>
      <c r="L896" s="79">
        <f t="shared" si="395"/>
        <v>1.0002447000000001</v>
      </c>
      <c r="M896" s="82">
        <v>1</v>
      </c>
      <c r="N896" s="82">
        <f t="shared" si="396"/>
        <v>1</v>
      </c>
      <c r="O896" s="79">
        <f t="shared" si="397"/>
        <v>1.0002447000000001</v>
      </c>
      <c r="P896" s="79">
        <f t="shared" si="398"/>
        <v>730.27216141999997</v>
      </c>
      <c r="Q896" s="83">
        <f t="shared" si="379"/>
        <v>0</v>
      </c>
      <c r="R896" s="85">
        <f t="shared" si="380"/>
        <v>0</v>
      </c>
      <c r="S896" s="79">
        <f t="shared" si="399"/>
        <v>0</v>
      </c>
      <c r="T896" s="85">
        <f t="shared" si="385"/>
        <v>9.5000000000000001E-2</v>
      </c>
      <c r="U896" s="82">
        <f t="shared" si="381"/>
        <v>1.0004880460000001</v>
      </c>
      <c r="V896" s="79">
        <f t="shared" si="382"/>
        <v>0.35640640000000001</v>
      </c>
      <c r="W896" s="79">
        <f t="shared" si="383"/>
        <v>0</v>
      </c>
      <c r="X896" s="157" t="str">
        <f t="shared" si="386"/>
        <v>A+J=</v>
      </c>
      <c r="Y896" s="81">
        <f t="shared" si="387"/>
        <v>45463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78">
        <f t="shared" si="384"/>
        <v>45435</v>
      </c>
      <c r="B897" s="79">
        <f t="shared" si="378"/>
        <v>730.89624297</v>
      </c>
      <c r="C897" s="79">
        <f t="shared" si="389"/>
        <v>730.09350754000002</v>
      </c>
      <c r="D897" s="77">
        <f t="shared" si="390"/>
        <v>6869.14</v>
      </c>
      <c r="E897" s="54">
        <f>IF(K897=1,VLOOKUP(A896,[1]Plan1!$JH$192:$JI$400,2),E896)</f>
        <v>6895.24</v>
      </c>
      <c r="F897" s="56">
        <f t="shared" si="391"/>
        <v>45403</v>
      </c>
      <c r="G897" s="80">
        <f t="shared" si="392"/>
        <v>3.7996022791790818E-3</v>
      </c>
      <c r="H897" s="81">
        <f>IF(DAY(A897)=H$11,VLOOKUP(A897,AF$120:AK$452,4),H896)</f>
        <v>45463</v>
      </c>
      <c r="I897" s="81">
        <f t="shared" si="393"/>
        <v>45463</v>
      </c>
      <c r="J897" s="55">
        <f t="shared" si="388"/>
        <v>31</v>
      </c>
      <c r="K897" s="55">
        <f t="shared" si="394"/>
        <v>3</v>
      </c>
      <c r="L897" s="79">
        <f t="shared" si="395"/>
        <v>1.00036707</v>
      </c>
      <c r="M897" s="82">
        <v>1</v>
      </c>
      <c r="N897" s="82">
        <f t="shared" si="396"/>
        <v>1</v>
      </c>
      <c r="O897" s="79">
        <f t="shared" si="397"/>
        <v>1.00036707</v>
      </c>
      <c r="P897" s="79">
        <f t="shared" si="398"/>
        <v>730.36150296000005</v>
      </c>
      <c r="Q897" s="83">
        <f t="shared" si="379"/>
        <v>0</v>
      </c>
      <c r="R897" s="85">
        <f t="shared" si="380"/>
        <v>0</v>
      </c>
      <c r="S897" s="79">
        <f t="shared" si="399"/>
        <v>0</v>
      </c>
      <c r="T897" s="85">
        <f t="shared" si="385"/>
        <v>9.5000000000000001E-2</v>
      </c>
      <c r="U897" s="82">
        <f t="shared" si="381"/>
        <v>1.0007321579999999</v>
      </c>
      <c r="V897" s="79">
        <f t="shared" si="382"/>
        <v>0.53474001000000004</v>
      </c>
      <c r="W897" s="79">
        <f t="shared" si="383"/>
        <v>0</v>
      </c>
      <c r="X897" s="157" t="str">
        <f t="shared" si="386"/>
        <v>A+J=</v>
      </c>
      <c r="Y897" s="81">
        <f t="shared" si="387"/>
        <v>45463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78">
        <f t="shared" si="384"/>
        <v>45436</v>
      </c>
      <c r="B898" s="79">
        <f t="shared" si="378"/>
        <v>731.16402017999997</v>
      </c>
      <c r="C898" s="79">
        <f t="shared" si="389"/>
        <v>730.09350754000002</v>
      </c>
      <c r="D898" s="77">
        <f t="shared" si="390"/>
        <v>6869.14</v>
      </c>
      <c r="E898" s="54">
        <f>IF(K898=1,VLOOKUP(A897,[1]Plan1!$JH$192:$JI$400,2),E897)</f>
        <v>6895.24</v>
      </c>
      <c r="F898" s="56">
        <f t="shared" si="391"/>
        <v>45403</v>
      </c>
      <c r="G898" s="80">
        <f t="shared" si="392"/>
        <v>3.7996022791790818E-3</v>
      </c>
      <c r="H898" s="81">
        <f>IF(DAY(A898)=H$11,VLOOKUP(A898,AF$120:AK$452,4),H897)</f>
        <v>45463</v>
      </c>
      <c r="I898" s="81">
        <f t="shared" si="393"/>
        <v>45463</v>
      </c>
      <c r="J898" s="55">
        <f t="shared" si="388"/>
        <v>31</v>
      </c>
      <c r="K898" s="55">
        <f t="shared" si="394"/>
        <v>4</v>
      </c>
      <c r="L898" s="79">
        <f t="shared" si="395"/>
        <v>1.0004894600000001</v>
      </c>
      <c r="M898" s="82">
        <v>1</v>
      </c>
      <c r="N898" s="82">
        <f t="shared" si="396"/>
        <v>1</v>
      </c>
      <c r="O898" s="79">
        <f t="shared" si="397"/>
        <v>1.0004894600000001</v>
      </c>
      <c r="P898" s="79">
        <f t="shared" si="398"/>
        <v>730.4508591</v>
      </c>
      <c r="Q898" s="83">
        <f t="shared" si="379"/>
        <v>0</v>
      </c>
      <c r="R898" s="85">
        <f t="shared" si="380"/>
        <v>0</v>
      </c>
      <c r="S898" s="79">
        <f t="shared" si="399"/>
        <v>0</v>
      </c>
      <c r="T898" s="85">
        <f t="shared" si="385"/>
        <v>9.5000000000000001E-2</v>
      </c>
      <c r="U898" s="82">
        <f t="shared" si="381"/>
        <v>1.0009763300000001</v>
      </c>
      <c r="V898" s="79">
        <f t="shared" si="382"/>
        <v>0.71316108</v>
      </c>
      <c r="W898" s="79">
        <f t="shared" si="383"/>
        <v>0</v>
      </c>
      <c r="X898" s="157" t="str">
        <f t="shared" si="386"/>
        <v>A+J=</v>
      </c>
      <c r="Y898" s="81">
        <f t="shared" si="387"/>
        <v>45463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78">
        <f t="shared" si="384"/>
        <v>45437</v>
      </c>
      <c r="B899" s="79">
        <f t="shared" si="378"/>
        <v>731.43189144999997</v>
      </c>
      <c r="C899" s="79">
        <f t="shared" si="389"/>
        <v>730.09350754000002</v>
      </c>
      <c r="D899" s="77">
        <f t="shared" si="390"/>
        <v>6869.14</v>
      </c>
      <c r="E899" s="54">
        <f>IF(K899=1,VLOOKUP(A898,[1]Plan1!$JH$192:$JI$400,2),E898)</f>
        <v>6895.24</v>
      </c>
      <c r="F899" s="56">
        <f t="shared" si="391"/>
        <v>45403</v>
      </c>
      <c r="G899" s="80">
        <f t="shared" si="392"/>
        <v>3.7996022791790818E-3</v>
      </c>
      <c r="H899" s="81">
        <f>IF(DAY(A899)=H$11,VLOOKUP(A899,AF$120:AK$452,4),H898)</f>
        <v>45463</v>
      </c>
      <c r="I899" s="81">
        <f t="shared" si="393"/>
        <v>45463</v>
      </c>
      <c r="J899" s="55">
        <f t="shared" si="388"/>
        <v>31</v>
      </c>
      <c r="K899" s="55">
        <f t="shared" si="394"/>
        <v>5</v>
      </c>
      <c r="L899" s="79">
        <f t="shared" si="395"/>
        <v>1.00061186</v>
      </c>
      <c r="M899" s="82">
        <v>1</v>
      </c>
      <c r="N899" s="82">
        <f t="shared" si="396"/>
        <v>1</v>
      </c>
      <c r="O899" s="79">
        <f t="shared" si="397"/>
        <v>1.00061186</v>
      </c>
      <c r="P899" s="79">
        <f t="shared" si="398"/>
        <v>730.54022254999995</v>
      </c>
      <c r="Q899" s="83">
        <f t="shared" si="379"/>
        <v>0</v>
      </c>
      <c r="R899" s="85">
        <f t="shared" si="380"/>
        <v>0</v>
      </c>
      <c r="S899" s="79">
        <f t="shared" si="399"/>
        <v>0</v>
      </c>
      <c r="T899" s="85">
        <f t="shared" si="385"/>
        <v>9.5000000000000001E-2</v>
      </c>
      <c r="U899" s="82">
        <f t="shared" si="381"/>
        <v>1.001220561</v>
      </c>
      <c r="V899" s="79">
        <f t="shared" si="382"/>
        <v>0.89166889999999999</v>
      </c>
      <c r="W899" s="79">
        <f t="shared" si="383"/>
        <v>0</v>
      </c>
      <c r="X899" s="157" t="str">
        <f t="shared" si="386"/>
        <v>A+J=</v>
      </c>
      <c r="Y899" s="81">
        <f t="shared" si="387"/>
        <v>45463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78">
        <f t="shared" si="384"/>
        <v>45438</v>
      </c>
      <c r="B900" s="79">
        <f t="shared" si="378"/>
        <v>731.69986483000002</v>
      </c>
      <c r="C900" s="79">
        <f t="shared" si="389"/>
        <v>730.09350754000002</v>
      </c>
      <c r="D900" s="77">
        <f t="shared" si="390"/>
        <v>6869.14</v>
      </c>
      <c r="E900" s="54">
        <f>IF(K900=1,VLOOKUP(A899,[1]Plan1!$JH$192:$JI$400,2),E899)</f>
        <v>6895.24</v>
      </c>
      <c r="F900" s="56">
        <f t="shared" si="391"/>
        <v>45403</v>
      </c>
      <c r="G900" s="80">
        <f t="shared" si="392"/>
        <v>3.7996022791790818E-3</v>
      </c>
      <c r="H900" s="81">
        <f>IF(DAY(A900)=H$11,VLOOKUP(A900,AF$120:AK$452,4),H899)</f>
        <v>45463</v>
      </c>
      <c r="I900" s="81">
        <f t="shared" si="393"/>
        <v>45463</v>
      </c>
      <c r="J900" s="55">
        <f t="shared" si="388"/>
        <v>31</v>
      </c>
      <c r="K900" s="55">
        <f t="shared" si="394"/>
        <v>6</v>
      </c>
      <c r="L900" s="79">
        <f t="shared" si="395"/>
        <v>1.0007342800000001</v>
      </c>
      <c r="M900" s="82">
        <v>1</v>
      </c>
      <c r="N900" s="82">
        <f t="shared" si="396"/>
        <v>1</v>
      </c>
      <c r="O900" s="79">
        <f t="shared" si="397"/>
        <v>1.0007342800000001</v>
      </c>
      <c r="P900" s="79">
        <f t="shared" si="398"/>
        <v>730.6296006</v>
      </c>
      <c r="Q900" s="83">
        <f t="shared" si="379"/>
        <v>0</v>
      </c>
      <c r="R900" s="85">
        <f t="shared" si="380"/>
        <v>0</v>
      </c>
      <c r="S900" s="79">
        <f t="shared" si="399"/>
        <v>0</v>
      </c>
      <c r="T900" s="85">
        <f t="shared" si="385"/>
        <v>9.5000000000000001E-2</v>
      </c>
      <c r="U900" s="82">
        <f t="shared" si="381"/>
        <v>1.001464852</v>
      </c>
      <c r="V900" s="79">
        <f t="shared" si="382"/>
        <v>1.07026423</v>
      </c>
      <c r="W900" s="79">
        <f t="shared" si="383"/>
        <v>0</v>
      </c>
      <c r="X900" s="157" t="str">
        <f t="shared" si="386"/>
        <v>A+J=</v>
      </c>
      <c r="Y900" s="81">
        <f t="shared" si="387"/>
        <v>45463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78">
        <f t="shared" si="384"/>
        <v>45439</v>
      </c>
      <c r="B901" s="79">
        <f t="shared" si="378"/>
        <v>731.96793229000002</v>
      </c>
      <c r="C901" s="79">
        <f t="shared" si="389"/>
        <v>730.09350754000002</v>
      </c>
      <c r="D901" s="77">
        <f t="shared" si="390"/>
        <v>6869.14</v>
      </c>
      <c r="E901" s="54">
        <f>IF(K901=1,VLOOKUP(A900,[1]Plan1!$JH$192:$JI$400,2),E900)</f>
        <v>6895.24</v>
      </c>
      <c r="F901" s="56">
        <f t="shared" si="391"/>
        <v>45403</v>
      </c>
      <c r="G901" s="80">
        <f t="shared" si="392"/>
        <v>3.7996022791790818E-3</v>
      </c>
      <c r="H901" s="81">
        <f>IF(DAY(A901)=H$11,VLOOKUP(A901,AF$120:AK$452,4),H900)</f>
        <v>45463</v>
      </c>
      <c r="I901" s="81">
        <f t="shared" si="393"/>
        <v>45463</v>
      </c>
      <c r="J901" s="55">
        <f t="shared" si="388"/>
        <v>31</v>
      </c>
      <c r="K901" s="55">
        <f t="shared" si="394"/>
        <v>7</v>
      </c>
      <c r="L901" s="79">
        <f t="shared" si="395"/>
        <v>1.0008567100000001</v>
      </c>
      <c r="M901" s="82">
        <v>1</v>
      </c>
      <c r="N901" s="82">
        <f t="shared" si="396"/>
        <v>1</v>
      </c>
      <c r="O901" s="79">
        <f t="shared" si="397"/>
        <v>1.0008567100000001</v>
      </c>
      <c r="P901" s="79">
        <f t="shared" si="398"/>
        <v>730.71898594000004</v>
      </c>
      <c r="Q901" s="83">
        <f t="shared" si="379"/>
        <v>0</v>
      </c>
      <c r="R901" s="85">
        <f t="shared" si="380"/>
        <v>0</v>
      </c>
      <c r="S901" s="79">
        <f t="shared" si="399"/>
        <v>0</v>
      </c>
      <c r="T901" s="85">
        <f t="shared" si="385"/>
        <v>9.5000000000000001E-2</v>
      </c>
      <c r="U901" s="82">
        <f t="shared" si="381"/>
        <v>1.001709202</v>
      </c>
      <c r="V901" s="79">
        <f t="shared" si="382"/>
        <v>1.24894635</v>
      </c>
      <c r="W901" s="79">
        <f t="shared" si="383"/>
        <v>0</v>
      </c>
      <c r="X901" s="157" t="str">
        <f t="shared" si="386"/>
        <v>A+J=</v>
      </c>
      <c r="Y901" s="81">
        <f t="shared" si="387"/>
        <v>45463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78">
        <f t="shared" si="384"/>
        <v>45440</v>
      </c>
      <c r="B902" s="79">
        <f t="shared" si="378"/>
        <v>732.23610264999991</v>
      </c>
      <c r="C902" s="79">
        <f t="shared" si="389"/>
        <v>730.09350754000002</v>
      </c>
      <c r="D902" s="77">
        <f t="shared" si="390"/>
        <v>6869.14</v>
      </c>
      <c r="E902" s="54">
        <f>IF(K902=1,VLOOKUP(A901,[1]Plan1!$JH$192:$JI$400,2),E901)</f>
        <v>6895.24</v>
      </c>
      <c r="F902" s="56">
        <f t="shared" si="391"/>
        <v>45403</v>
      </c>
      <c r="G902" s="80">
        <f t="shared" si="392"/>
        <v>3.7996022791790818E-3</v>
      </c>
      <c r="H902" s="81">
        <f>IF(DAY(A902)=H$11,VLOOKUP(A902,AF$120:AK$452,4),H901)</f>
        <v>45463</v>
      </c>
      <c r="I902" s="81">
        <f t="shared" si="393"/>
        <v>45463</v>
      </c>
      <c r="J902" s="55">
        <f t="shared" si="388"/>
        <v>31</v>
      </c>
      <c r="K902" s="55">
        <f t="shared" si="394"/>
        <v>8</v>
      </c>
      <c r="L902" s="79">
        <f t="shared" si="395"/>
        <v>1.00097916</v>
      </c>
      <c r="M902" s="82">
        <v>1</v>
      </c>
      <c r="N902" s="82">
        <f t="shared" si="396"/>
        <v>1</v>
      </c>
      <c r="O902" s="79">
        <f t="shared" si="397"/>
        <v>1.00097916</v>
      </c>
      <c r="P902" s="79">
        <f t="shared" si="398"/>
        <v>730.80838588999995</v>
      </c>
      <c r="Q902" s="83">
        <f t="shared" si="379"/>
        <v>0</v>
      </c>
      <c r="R902" s="85">
        <f t="shared" si="380"/>
        <v>0</v>
      </c>
      <c r="S902" s="79">
        <f t="shared" si="399"/>
        <v>0</v>
      </c>
      <c r="T902" s="85">
        <f t="shared" si="385"/>
        <v>9.5000000000000001E-2</v>
      </c>
      <c r="U902" s="82">
        <f t="shared" si="381"/>
        <v>1.001953613</v>
      </c>
      <c r="V902" s="79">
        <f t="shared" si="382"/>
        <v>1.42771676</v>
      </c>
      <c r="W902" s="79">
        <f t="shared" si="383"/>
        <v>0</v>
      </c>
      <c r="X902" s="157" t="str">
        <f t="shared" si="386"/>
        <v>A+J=</v>
      </c>
      <c r="Y902" s="81">
        <f t="shared" si="387"/>
        <v>45463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78">
        <f t="shared" si="384"/>
        <v>45441</v>
      </c>
      <c r="B903" s="79">
        <f t="shared" si="378"/>
        <v>732.50436642</v>
      </c>
      <c r="C903" s="79">
        <f t="shared" si="389"/>
        <v>730.09350754000002</v>
      </c>
      <c r="D903" s="77">
        <f t="shared" si="390"/>
        <v>6869.14</v>
      </c>
      <c r="E903" s="54">
        <f>IF(K903=1,VLOOKUP(A902,[1]Plan1!$JH$192:$JI$400,2),E902)</f>
        <v>6895.24</v>
      </c>
      <c r="F903" s="56">
        <f t="shared" si="391"/>
        <v>45403</v>
      </c>
      <c r="G903" s="80">
        <f t="shared" si="392"/>
        <v>3.7996022791790818E-3</v>
      </c>
      <c r="H903" s="81">
        <f>IF(DAY(A903)=H$11,VLOOKUP(A903,AF$120:AK$452,4),H902)</f>
        <v>45463</v>
      </c>
      <c r="I903" s="81">
        <f t="shared" si="393"/>
        <v>45463</v>
      </c>
      <c r="J903" s="55">
        <f t="shared" si="388"/>
        <v>31</v>
      </c>
      <c r="K903" s="55">
        <f t="shared" si="394"/>
        <v>9</v>
      </c>
      <c r="L903" s="79">
        <f t="shared" si="395"/>
        <v>1.00110162</v>
      </c>
      <c r="M903" s="82">
        <v>1</v>
      </c>
      <c r="N903" s="82">
        <f t="shared" si="396"/>
        <v>1</v>
      </c>
      <c r="O903" s="79">
        <f t="shared" si="397"/>
        <v>1.00110162</v>
      </c>
      <c r="P903" s="79">
        <f t="shared" si="398"/>
        <v>730.89779313999998</v>
      </c>
      <c r="Q903" s="83">
        <f t="shared" si="379"/>
        <v>0</v>
      </c>
      <c r="R903" s="85">
        <f t="shared" si="380"/>
        <v>0</v>
      </c>
      <c r="S903" s="79">
        <f t="shared" si="399"/>
        <v>0</v>
      </c>
      <c r="T903" s="85">
        <f t="shared" si="385"/>
        <v>9.5000000000000001E-2</v>
      </c>
      <c r="U903" s="82">
        <f t="shared" si="381"/>
        <v>1.002198082</v>
      </c>
      <c r="V903" s="79">
        <f t="shared" si="382"/>
        <v>1.6065732800000001</v>
      </c>
      <c r="W903" s="79">
        <f t="shared" si="383"/>
        <v>0</v>
      </c>
      <c r="X903" s="157" t="str">
        <f t="shared" si="386"/>
        <v>A+J=</v>
      </c>
      <c r="Y903" s="81">
        <f t="shared" si="387"/>
        <v>45463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78">
        <f t="shared" si="384"/>
        <v>45442</v>
      </c>
      <c r="B904" s="79">
        <f t="shared" si="378"/>
        <v>732.77273314000001</v>
      </c>
      <c r="C904" s="79">
        <f t="shared" si="389"/>
        <v>730.09350754000002</v>
      </c>
      <c r="D904" s="77">
        <f t="shared" si="390"/>
        <v>6869.14</v>
      </c>
      <c r="E904" s="54">
        <f>IF(K904=1,VLOOKUP(A903,[1]Plan1!$JH$192:$JI$400,2),E903)</f>
        <v>6895.24</v>
      </c>
      <c r="F904" s="56">
        <f t="shared" si="391"/>
        <v>45403</v>
      </c>
      <c r="G904" s="80">
        <f t="shared" si="392"/>
        <v>3.7996022791790818E-3</v>
      </c>
      <c r="H904" s="81">
        <f>IF(DAY(A904)=H$11,VLOOKUP(A904,AF$120:AK$452,4),H903)</f>
        <v>45463</v>
      </c>
      <c r="I904" s="81">
        <f t="shared" si="393"/>
        <v>45463</v>
      </c>
      <c r="J904" s="55">
        <f t="shared" si="388"/>
        <v>31</v>
      </c>
      <c r="K904" s="55">
        <f t="shared" si="394"/>
        <v>10</v>
      </c>
      <c r="L904" s="79">
        <f t="shared" si="395"/>
        <v>1.0012241</v>
      </c>
      <c r="M904" s="82">
        <v>1</v>
      </c>
      <c r="N904" s="82">
        <f t="shared" si="396"/>
        <v>1</v>
      </c>
      <c r="O904" s="79">
        <f t="shared" si="397"/>
        <v>1.0012241</v>
      </c>
      <c r="P904" s="79">
        <f t="shared" si="398"/>
        <v>730.98721499999999</v>
      </c>
      <c r="Q904" s="83">
        <f t="shared" si="379"/>
        <v>0</v>
      </c>
      <c r="R904" s="85">
        <f t="shared" si="380"/>
        <v>0</v>
      </c>
      <c r="S904" s="79">
        <f t="shared" si="399"/>
        <v>0</v>
      </c>
      <c r="T904" s="85">
        <f t="shared" si="385"/>
        <v>9.5000000000000001E-2</v>
      </c>
      <c r="U904" s="82">
        <f t="shared" si="381"/>
        <v>1.0024426120000001</v>
      </c>
      <c r="V904" s="79">
        <f t="shared" si="382"/>
        <v>1.78551814</v>
      </c>
      <c r="W904" s="79">
        <f t="shared" si="383"/>
        <v>0</v>
      </c>
      <c r="X904" s="157" t="str">
        <f t="shared" si="386"/>
        <v>A+J=</v>
      </c>
      <c r="Y904" s="81">
        <f t="shared" si="387"/>
        <v>45463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78">
        <f t="shared" si="384"/>
        <v>45443</v>
      </c>
      <c r="B905" s="79">
        <f t="shared" si="378"/>
        <v>733.04119403000004</v>
      </c>
      <c r="C905" s="79">
        <f t="shared" si="389"/>
        <v>730.09350754000002</v>
      </c>
      <c r="D905" s="77">
        <f t="shared" si="390"/>
        <v>6869.14</v>
      </c>
      <c r="E905" s="54">
        <f>IF(K905=1,VLOOKUP(A904,[1]Plan1!$JH$192:$JI$400,2),E904)</f>
        <v>6895.24</v>
      </c>
      <c r="F905" s="56">
        <f t="shared" si="391"/>
        <v>45403</v>
      </c>
      <c r="G905" s="80">
        <f t="shared" si="392"/>
        <v>3.7996022791790818E-3</v>
      </c>
      <c r="H905" s="81">
        <f>IF(DAY(A905)=H$11,VLOOKUP(A905,AF$120:AK$452,4),H904)</f>
        <v>45463</v>
      </c>
      <c r="I905" s="81">
        <f t="shared" si="393"/>
        <v>45463</v>
      </c>
      <c r="J905" s="55">
        <f t="shared" si="388"/>
        <v>31</v>
      </c>
      <c r="K905" s="55">
        <f t="shared" si="394"/>
        <v>11</v>
      </c>
      <c r="L905" s="79">
        <f t="shared" si="395"/>
        <v>1.00134659</v>
      </c>
      <c r="M905" s="82">
        <v>1</v>
      </c>
      <c r="N905" s="82">
        <f t="shared" si="396"/>
        <v>1</v>
      </c>
      <c r="O905" s="79">
        <f t="shared" si="397"/>
        <v>1.00134659</v>
      </c>
      <c r="P905" s="79">
        <f t="shared" si="398"/>
        <v>731.07664414999999</v>
      </c>
      <c r="Q905" s="83">
        <f t="shared" si="379"/>
        <v>0</v>
      </c>
      <c r="R905" s="85">
        <f t="shared" si="380"/>
        <v>0</v>
      </c>
      <c r="S905" s="79">
        <f t="shared" si="399"/>
        <v>0</v>
      </c>
      <c r="T905" s="85">
        <f t="shared" si="385"/>
        <v>9.5000000000000001E-2</v>
      </c>
      <c r="U905" s="82">
        <f t="shared" si="381"/>
        <v>1.0026872010000001</v>
      </c>
      <c r="V905" s="79">
        <f t="shared" si="382"/>
        <v>1.9645498800000001</v>
      </c>
      <c r="W905" s="79">
        <f t="shared" si="383"/>
        <v>0</v>
      </c>
      <c r="X905" s="157" t="str">
        <f t="shared" si="386"/>
        <v>A+J=</v>
      </c>
      <c r="Y905" s="81">
        <f t="shared" si="387"/>
        <v>45463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78">
        <f t="shared" si="384"/>
        <v>45444</v>
      </c>
      <c r="B906" s="79">
        <f t="shared" si="378"/>
        <v>733.30975720000004</v>
      </c>
      <c r="C906" s="79">
        <f t="shared" si="389"/>
        <v>730.09350754000002</v>
      </c>
      <c r="D906" s="77">
        <f t="shared" si="390"/>
        <v>6869.14</v>
      </c>
      <c r="E906" s="54">
        <f>IF(K906=1,VLOOKUP(A905,[1]Plan1!$JH$192:$JI$400,2),E905)</f>
        <v>6895.24</v>
      </c>
      <c r="F906" s="56">
        <f t="shared" si="391"/>
        <v>45403</v>
      </c>
      <c r="G906" s="80">
        <f t="shared" si="392"/>
        <v>3.7996022791790818E-3</v>
      </c>
      <c r="H906" s="81">
        <f>IF(DAY(A906)=H$11,VLOOKUP(A906,AF$120:AK$452,4),H905)</f>
        <v>45463</v>
      </c>
      <c r="I906" s="81">
        <f t="shared" si="393"/>
        <v>45463</v>
      </c>
      <c r="J906" s="55">
        <f t="shared" si="388"/>
        <v>31</v>
      </c>
      <c r="K906" s="55">
        <f t="shared" si="394"/>
        <v>12</v>
      </c>
      <c r="L906" s="79">
        <f t="shared" si="395"/>
        <v>1.0014691</v>
      </c>
      <c r="M906" s="82">
        <v>1</v>
      </c>
      <c r="N906" s="82">
        <f t="shared" si="396"/>
        <v>1</v>
      </c>
      <c r="O906" s="79">
        <f t="shared" si="397"/>
        <v>1.0014691</v>
      </c>
      <c r="P906" s="79">
        <f t="shared" si="398"/>
        <v>731.16608790999999</v>
      </c>
      <c r="Q906" s="83">
        <f t="shared" si="379"/>
        <v>0</v>
      </c>
      <c r="R906" s="85">
        <f t="shared" si="380"/>
        <v>0</v>
      </c>
      <c r="S906" s="79">
        <f t="shared" si="399"/>
        <v>0</v>
      </c>
      <c r="T906" s="85">
        <f t="shared" si="385"/>
        <v>9.5000000000000001E-2</v>
      </c>
      <c r="U906" s="82">
        <f t="shared" si="381"/>
        <v>1.00293185</v>
      </c>
      <c r="V906" s="79">
        <f t="shared" si="382"/>
        <v>2.1436692900000001</v>
      </c>
      <c r="W906" s="79">
        <f t="shared" si="383"/>
        <v>0</v>
      </c>
      <c r="X906" s="157" t="str">
        <f t="shared" si="386"/>
        <v>A+J=</v>
      </c>
      <c r="Y906" s="81">
        <f t="shared" si="387"/>
        <v>45463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78">
        <f t="shared" si="384"/>
        <v>45445</v>
      </c>
      <c r="B907" s="79">
        <f t="shared" si="378"/>
        <v>733.57841458999997</v>
      </c>
      <c r="C907" s="79">
        <f t="shared" si="389"/>
        <v>730.09350754000002</v>
      </c>
      <c r="D907" s="77">
        <f t="shared" si="390"/>
        <v>6869.14</v>
      </c>
      <c r="E907" s="54">
        <f>IF(K907=1,VLOOKUP(A906,[1]Plan1!$JH$192:$JI$400,2),E906)</f>
        <v>6895.24</v>
      </c>
      <c r="F907" s="56">
        <f t="shared" si="391"/>
        <v>45403</v>
      </c>
      <c r="G907" s="80">
        <f t="shared" si="392"/>
        <v>3.7996022791790818E-3</v>
      </c>
      <c r="H907" s="81">
        <f>IF(DAY(A907)=H$11,VLOOKUP(A907,AF$120:AK$452,4),H906)</f>
        <v>45463</v>
      </c>
      <c r="I907" s="81">
        <f t="shared" si="393"/>
        <v>45463</v>
      </c>
      <c r="J907" s="55">
        <f t="shared" si="388"/>
        <v>31</v>
      </c>
      <c r="K907" s="55">
        <f t="shared" si="394"/>
        <v>13</v>
      </c>
      <c r="L907" s="79">
        <f t="shared" si="395"/>
        <v>1.0015916199999999</v>
      </c>
      <c r="M907" s="82">
        <v>1</v>
      </c>
      <c r="N907" s="82">
        <f t="shared" si="396"/>
        <v>1</v>
      </c>
      <c r="O907" s="79">
        <f t="shared" si="397"/>
        <v>1.0015916199999999</v>
      </c>
      <c r="P907" s="79">
        <f t="shared" si="398"/>
        <v>731.25553895999997</v>
      </c>
      <c r="Q907" s="83">
        <f t="shared" si="379"/>
        <v>0</v>
      </c>
      <c r="R907" s="85">
        <f t="shared" si="380"/>
        <v>0</v>
      </c>
      <c r="S907" s="79">
        <f t="shared" si="399"/>
        <v>0</v>
      </c>
      <c r="T907" s="85">
        <f t="shared" si="385"/>
        <v>9.5000000000000001E-2</v>
      </c>
      <c r="U907" s="82">
        <f t="shared" si="381"/>
        <v>1.0031765580000001</v>
      </c>
      <c r="V907" s="79">
        <f t="shared" si="382"/>
        <v>2.32287563</v>
      </c>
      <c r="W907" s="79">
        <f t="shared" si="383"/>
        <v>0</v>
      </c>
      <c r="X907" s="157" t="str">
        <f t="shared" si="386"/>
        <v>A+J=</v>
      </c>
      <c r="Y907" s="81">
        <f t="shared" si="387"/>
        <v>45463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78">
        <f t="shared" si="384"/>
        <v>45446</v>
      </c>
      <c r="B908" s="79">
        <f t="shared" ref="B908:B971" si="400">(P908+V908)</f>
        <v>733.84717429</v>
      </c>
      <c r="C908" s="79">
        <f t="shared" si="389"/>
        <v>730.09350754000002</v>
      </c>
      <c r="D908" s="77">
        <f t="shared" si="390"/>
        <v>6869.14</v>
      </c>
      <c r="E908" s="54">
        <f>IF(K908=1,VLOOKUP(A907,[1]Plan1!$JH$192:$JI$400,2),E907)</f>
        <v>6895.24</v>
      </c>
      <c r="F908" s="56">
        <f t="shared" si="391"/>
        <v>45403</v>
      </c>
      <c r="G908" s="80">
        <f t="shared" si="392"/>
        <v>3.7996022791790818E-3</v>
      </c>
      <c r="H908" s="81">
        <f>IF(DAY(A908)=H$11,VLOOKUP(A908,AF$120:AK$452,4),H907)</f>
        <v>45463</v>
      </c>
      <c r="I908" s="81">
        <f t="shared" si="393"/>
        <v>45463</v>
      </c>
      <c r="J908" s="55">
        <f t="shared" si="388"/>
        <v>31</v>
      </c>
      <c r="K908" s="55">
        <f t="shared" si="394"/>
        <v>14</v>
      </c>
      <c r="L908" s="79">
        <f t="shared" si="395"/>
        <v>1.0017141599999999</v>
      </c>
      <c r="M908" s="82">
        <v>1</v>
      </c>
      <c r="N908" s="82">
        <f t="shared" si="396"/>
        <v>1</v>
      </c>
      <c r="O908" s="79">
        <f t="shared" si="397"/>
        <v>1.0017141599999999</v>
      </c>
      <c r="P908" s="79">
        <f t="shared" si="398"/>
        <v>731.34500462000005</v>
      </c>
      <c r="Q908" s="83">
        <f t="shared" ref="Q908:Q971" si="401">IF(VLOOKUP(A908,AB$12:AI$116,8)=VLOOKUP(A907,AB$12:AI$116,8),0,VLOOKUP(A908,AB$12:AI$116,8))</f>
        <v>0</v>
      </c>
      <c r="R908" s="85">
        <f t="shared" ref="R908:R971" si="402">IF(Q908&gt;0,VLOOKUP($A908,$AB$12:$AG$116,6),0)</f>
        <v>0</v>
      </c>
      <c r="S908" s="79">
        <f t="shared" si="399"/>
        <v>0</v>
      </c>
      <c r="T908" s="85">
        <f t="shared" si="385"/>
        <v>9.5000000000000001E-2</v>
      </c>
      <c r="U908" s="82">
        <f t="shared" ref="U908:U971" si="403">ROUND((1+T908)^(30/360)^(K908/J908),9)</f>
        <v>1.003421326</v>
      </c>
      <c r="V908" s="79">
        <f t="shared" ref="V908:V971" si="404">TRUNC((P908*(U908-1)),8)</f>
        <v>2.5021696699999998</v>
      </c>
      <c r="W908" s="79">
        <f t="shared" ref="W908:W971" si="405">IF(Q908&gt;0,S908+V908,0)</f>
        <v>0</v>
      </c>
      <c r="X908" s="157" t="str">
        <f t="shared" si="386"/>
        <v>A+J=</v>
      </c>
      <c r="Y908" s="81">
        <f t="shared" si="387"/>
        <v>45463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78">
        <f t="shared" ref="A909:A972" si="406">(A908+1)</f>
        <v>45447</v>
      </c>
      <c r="B909" s="79">
        <f t="shared" si="400"/>
        <v>734.11602901000003</v>
      </c>
      <c r="C909" s="79">
        <f t="shared" si="389"/>
        <v>730.09350754000002</v>
      </c>
      <c r="D909" s="77">
        <f t="shared" si="390"/>
        <v>6869.14</v>
      </c>
      <c r="E909" s="54">
        <f>IF(K909=1,VLOOKUP(A908,[1]Plan1!$JH$192:$JI$400,2),E908)</f>
        <v>6895.24</v>
      </c>
      <c r="F909" s="56">
        <f t="shared" si="391"/>
        <v>45403</v>
      </c>
      <c r="G909" s="80">
        <f t="shared" si="392"/>
        <v>3.7996022791790818E-3</v>
      </c>
      <c r="H909" s="81">
        <f>IF(DAY(A909)=H$11,VLOOKUP(A909,AF$120:AK$452,4),H908)</f>
        <v>45463</v>
      </c>
      <c r="I909" s="81">
        <f t="shared" si="393"/>
        <v>45463</v>
      </c>
      <c r="J909" s="55">
        <f t="shared" si="388"/>
        <v>31</v>
      </c>
      <c r="K909" s="55">
        <f t="shared" si="394"/>
        <v>15</v>
      </c>
      <c r="L909" s="79">
        <f t="shared" si="395"/>
        <v>1.0018367100000001</v>
      </c>
      <c r="M909" s="82">
        <v>1</v>
      </c>
      <c r="N909" s="82">
        <f t="shared" si="396"/>
        <v>1</v>
      </c>
      <c r="O909" s="79">
        <f t="shared" si="397"/>
        <v>1.0018367100000001</v>
      </c>
      <c r="P909" s="79">
        <f t="shared" si="398"/>
        <v>731.43447758000002</v>
      </c>
      <c r="Q909" s="83">
        <f t="shared" si="401"/>
        <v>0</v>
      </c>
      <c r="R909" s="85">
        <f t="shared" si="402"/>
        <v>0</v>
      </c>
      <c r="S909" s="79">
        <f t="shared" si="399"/>
        <v>0</v>
      </c>
      <c r="T909" s="85">
        <f t="shared" ref="T909:T972" si="407">(T908)</f>
        <v>9.5000000000000001E-2</v>
      </c>
      <c r="U909" s="82">
        <f t="shared" si="403"/>
        <v>1.003666154</v>
      </c>
      <c r="V909" s="79">
        <f t="shared" si="404"/>
        <v>2.6815514299999998</v>
      </c>
      <c r="W909" s="79">
        <f t="shared" si="405"/>
        <v>0</v>
      </c>
      <c r="X909" s="157" t="str">
        <f t="shared" ref="X909:X972" si="408">IF($Q908&gt;0,VLOOKUP($A908,$AB$12:$AK$116,9),X908)</f>
        <v>A+J=</v>
      </c>
      <c r="Y909" s="81">
        <f t="shared" ref="Y909:Y972" si="409">IF($Q908&gt;0,VLOOKUP($A908,$AB$12:$AK$116,10),Y908)</f>
        <v>45463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78">
        <f t="shared" si="406"/>
        <v>45448</v>
      </c>
      <c r="B910" s="79">
        <f t="shared" si="400"/>
        <v>734.38498608999998</v>
      </c>
      <c r="C910" s="79">
        <f t="shared" si="389"/>
        <v>730.09350754000002</v>
      </c>
      <c r="D910" s="77">
        <f t="shared" si="390"/>
        <v>6869.14</v>
      </c>
      <c r="E910" s="54">
        <f>IF(K910=1,VLOOKUP(A909,[1]Plan1!$JH$192:$JI$400,2),E909)</f>
        <v>6895.24</v>
      </c>
      <c r="F910" s="56">
        <f t="shared" si="391"/>
        <v>45403</v>
      </c>
      <c r="G910" s="80">
        <f t="shared" si="392"/>
        <v>3.7996022791790818E-3</v>
      </c>
      <c r="H910" s="81">
        <f>IF(DAY(A910)=H$11,VLOOKUP(A910,AF$120:AK$452,4),H909)</f>
        <v>45463</v>
      </c>
      <c r="I910" s="81">
        <f t="shared" si="393"/>
        <v>45463</v>
      </c>
      <c r="J910" s="55">
        <f t="shared" si="388"/>
        <v>31</v>
      </c>
      <c r="K910" s="55">
        <f t="shared" si="394"/>
        <v>16</v>
      </c>
      <c r="L910" s="79">
        <f t="shared" si="395"/>
        <v>1.0019592799999999</v>
      </c>
      <c r="M910" s="82">
        <v>1</v>
      </c>
      <c r="N910" s="82">
        <f t="shared" si="396"/>
        <v>1</v>
      </c>
      <c r="O910" s="79">
        <f t="shared" si="397"/>
        <v>1.0019592799999999</v>
      </c>
      <c r="P910" s="79">
        <f t="shared" si="398"/>
        <v>731.52396513999997</v>
      </c>
      <c r="Q910" s="83">
        <f t="shared" si="401"/>
        <v>0</v>
      </c>
      <c r="R910" s="85">
        <f t="shared" si="402"/>
        <v>0</v>
      </c>
      <c r="S910" s="79">
        <f t="shared" si="399"/>
        <v>0</v>
      </c>
      <c r="T910" s="85">
        <f t="shared" si="407"/>
        <v>9.5000000000000001E-2</v>
      </c>
      <c r="U910" s="82">
        <f t="shared" si="403"/>
        <v>1.0039110419999999</v>
      </c>
      <c r="V910" s="79">
        <f t="shared" si="404"/>
        <v>2.8610209499999999</v>
      </c>
      <c r="W910" s="79">
        <f t="shared" si="405"/>
        <v>0</v>
      </c>
      <c r="X910" s="157" t="str">
        <f t="shared" si="408"/>
        <v>A+J=</v>
      </c>
      <c r="Y910" s="81">
        <f t="shared" si="409"/>
        <v>45463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78">
        <f t="shared" si="406"/>
        <v>45449</v>
      </c>
      <c r="B911" s="79">
        <f t="shared" si="400"/>
        <v>734.65403749000006</v>
      </c>
      <c r="C911" s="79">
        <f t="shared" si="389"/>
        <v>730.09350754000002</v>
      </c>
      <c r="D911" s="77">
        <f t="shared" si="390"/>
        <v>6869.14</v>
      </c>
      <c r="E911" s="54">
        <f>IF(K911=1,VLOOKUP(A910,[1]Plan1!$JH$192:$JI$400,2),E910)</f>
        <v>6895.24</v>
      </c>
      <c r="F911" s="56">
        <f t="shared" si="391"/>
        <v>45403</v>
      </c>
      <c r="G911" s="80">
        <f t="shared" si="392"/>
        <v>3.7996022791790818E-3</v>
      </c>
      <c r="H911" s="81">
        <f>IF(DAY(A911)=H$11,VLOOKUP(A911,AF$120:AK$452,4),H910)</f>
        <v>45463</v>
      </c>
      <c r="I911" s="81">
        <f t="shared" si="393"/>
        <v>45463</v>
      </c>
      <c r="J911" s="55">
        <f t="shared" si="388"/>
        <v>31</v>
      </c>
      <c r="K911" s="55">
        <f t="shared" si="394"/>
        <v>17</v>
      </c>
      <c r="L911" s="79">
        <f t="shared" si="395"/>
        <v>1.0020818600000001</v>
      </c>
      <c r="M911" s="82">
        <v>1</v>
      </c>
      <c r="N911" s="82">
        <f t="shared" si="396"/>
        <v>1</v>
      </c>
      <c r="O911" s="79">
        <f t="shared" si="397"/>
        <v>1.0020818600000001</v>
      </c>
      <c r="P911" s="79">
        <f t="shared" si="398"/>
        <v>731.61346000000003</v>
      </c>
      <c r="Q911" s="83">
        <f t="shared" si="401"/>
        <v>0</v>
      </c>
      <c r="R911" s="85">
        <f t="shared" si="402"/>
        <v>0</v>
      </c>
      <c r="S911" s="79">
        <f t="shared" si="399"/>
        <v>0</v>
      </c>
      <c r="T911" s="85">
        <f t="shared" si="407"/>
        <v>9.5000000000000001E-2</v>
      </c>
      <c r="U911" s="82">
        <f t="shared" si="403"/>
        <v>1.004155989</v>
      </c>
      <c r="V911" s="79">
        <f t="shared" si="404"/>
        <v>3.04057749</v>
      </c>
      <c r="W911" s="79">
        <f t="shared" si="405"/>
        <v>0</v>
      </c>
      <c r="X911" s="157" t="str">
        <f t="shared" si="408"/>
        <v>A+J=</v>
      </c>
      <c r="Y911" s="81">
        <f t="shared" si="409"/>
        <v>45463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78">
        <f t="shared" si="406"/>
        <v>45450</v>
      </c>
      <c r="B912" s="79">
        <f t="shared" si="400"/>
        <v>734.92319130999999</v>
      </c>
      <c r="C912" s="79">
        <f t="shared" si="389"/>
        <v>730.09350754000002</v>
      </c>
      <c r="D912" s="77">
        <f t="shared" si="390"/>
        <v>6869.14</v>
      </c>
      <c r="E912" s="54">
        <f>IF(K912=1,VLOOKUP(A911,[1]Plan1!$JH$192:$JI$400,2),E911)</f>
        <v>6895.24</v>
      </c>
      <c r="F912" s="56">
        <f t="shared" si="391"/>
        <v>45403</v>
      </c>
      <c r="G912" s="80">
        <f t="shared" si="392"/>
        <v>3.7996022791790818E-3</v>
      </c>
      <c r="H912" s="81">
        <f>IF(DAY(A912)=H$11,VLOOKUP(A912,AF$120:AK$452,4),H911)</f>
        <v>45463</v>
      </c>
      <c r="I912" s="81">
        <f t="shared" si="393"/>
        <v>45463</v>
      </c>
      <c r="J912" s="55">
        <f t="shared" si="388"/>
        <v>31</v>
      </c>
      <c r="K912" s="55">
        <f t="shared" si="394"/>
        <v>18</v>
      </c>
      <c r="L912" s="79">
        <f t="shared" si="395"/>
        <v>1.00220446</v>
      </c>
      <c r="M912" s="82">
        <v>1</v>
      </c>
      <c r="N912" s="82">
        <f t="shared" si="396"/>
        <v>1</v>
      </c>
      <c r="O912" s="79">
        <f t="shared" si="397"/>
        <v>1.00220446</v>
      </c>
      <c r="P912" s="79">
        <f t="shared" si="398"/>
        <v>731.70296946999997</v>
      </c>
      <c r="Q912" s="83">
        <f t="shared" si="401"/>
        <v>0</v>
      </c>
      <c r="R912" s="85">
        <f t="shared" si="402"/>
        <v>0</v>
      </c>
      <c r="S912" s="79">
        <f t="shared" si="399"/>
        <v>0</v>
      </c>
      <c r="T912" s="85">
        <f t="shared" si="407"/>
        <v>9.5000000000000001E-2</v>
      </c>
      <c r="U912" s="82">
        <f t="shared" si="403"/>
        <v>1.004400996</v>
      </c>
      <c r="V912" s="79">
        <f t="shared" si="404"/>
        <v>3.2202218399999998</v>
      </c>
      <c r="W912" s="79">
        <f t="shared" si="405"/>
        <v>0</v>
      </c>
      <c r="X912" s="157" t="str">
        <f t="shared" si="408"/>
        <v>A+J=</v>
      </c>
      <c r="Y912" s="81">
        <f t="shared" si="409"/>
        <v>45463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78">
        <f t="shared" si="406"/>
        <v>45451</v>
      </c>
      <c r="B913" s="79">
        <f t="shared" si="400"/>
        <v>735.19244021999998</v>
      </c>
      <c r="C913" s="79">
        <f t="shared" si="389"/>
        <v>730.09350754000002</v>
      </c>
      <c r="D913" s="77">
        <f t="shared" si="390"/>
        <v>6869.14</v>
      </c>
      <c r="E913" s="54">
        <f>IF(K913=1,VLOOKUP(A912,[1]Plan1!$JH$192:$JI$400,2),E912)</f>
        <v>6895.24</v>
      </c>
      <c r="F913" s="56">
        <f t="shared" si="391"/>
        <v>45403</v>
      </c>
      <c r="G913" s="80">
        <f t="shared" si="392"/>
        <v>3.7996022791790818E-3</v>
      </c>
      <c r="H913" s="81">
        <f>IF(DAY(A913)=H$11,VLOOKUP(A913,AF$120:AK$452,4),H912)</f>
        <v>45463</v>
      </c>
      <c r="I913" s="81">
        <f t="shared" si="393"/>
        <v>45463</v>
      </c>
      <c r="J913" s="55">
        <f t="shared" si="388"/>
        <v>31</v>
      </c>
      <c r="K913" s="55">
        <f t="shared" si="394"/>
        <v>19</v>
      </c>
      <c r="L913" s="79">
        <f t="shared" si="395"/>
        <v>1.00232707</v>
      </c>
      <c r="M913" s="82">
        <v>1</v>
      </c>
      <c r="N913" s="82">
        <f t="shared" si="396"/>
        <v>1</v>
      </c>
      <c r="O913" s="79">
        <f t="shared" si="397"/>
        <v>1.00232707</v>
      </c>
      <c r="P913" s="79">
        <f t="shared" si="398"/>
        <v>731.79248623000001</v>
      </c>
      <c r="Q913" s="83">
        <f t="shared" si="401"/>
        <v>0</v>
      </c>
      <c r="R913" s="85">
        <f t="shared" si="402"/>
        <v>0</v>
      </c>
      <c r="S913" s="79">
        <f t="shared" si="399"/>
        <v>0</v>
      </c>
      <c r="T913" s="85">
        <f t="shared" si="407"/>
        <v>9.5000000000000001E-2</v>
      </c>
      <c r="U913" s="82">
        <f t="shared" si="403"/>
        <v>1.004646063</v>
      </c>
      <c r="V913" s="79">
        <f t="shared" si="404"/>
        <v>3.3999539900000002</v>
      </c>
      <c r="W913" s="79">
        <f t="shared" si="405"/>
        <v>0</v>
      </c>
      <c r="X913" s="157" t="str">
        <f t="shared" si="408"/>
        <v>A+J=</v>
      </c>
      <c r="Y913" s="81">
        <f t="shared" si="409"/>
        <v>45463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78">
        <f t="shared" si="406"/>
        <v>45452</v>
      </c>
      <c r="B914" s="79">
        <f t="shared" si="400"/>
        <v>735.46179160000008</v>
      </c>
      <c r="C914" s="79">
        <f t="shared" si="389"/>
        <v>730.09350754000002</v>
      </c>
      <c r="D914" s="77">
        <f t="shared" si="390"/>
        <v>6869.14</v>
      </c>
      <c r="E914" s="54">
        <f>IF(K914=1,VLOOKUP(A913,[1]Plan1!$JH$192:$JI$400,2),E913)</f>
        <v>6895.24</v>
      </c>
      <c r="F914" s="56">
        <f t="shared" si="391"/>
        <v>45403</v>
      </c>
      <c r="G914" s="80">
        <f t="shared" si="392"/>
        <v>3.7996022791790818E-3</v>
      </c>
      <c r="H914" s="81">
        <f>IF(DAY(A914)=H$11,VLOOKUP(A914,AF$120:AK$452,4),H913)</f>
        <v>45463</v>
      </c>
      <c r="I914" s="81">
        <f t="shared" si="393"/>
        <v>45463</v>
      </c>
      <c r="J914" s="55">
        <f t="shared" si="388"/>
        <v>31</v>
      </c>
      <c r="K914" s="55">
        <f t="shared" si="394"/>
        <v>20</v>
      </c>
      <c r="L914" s="79">
        <f t="shared" si="395"/>
        <v>1.0024497000000001</v>
      </c>
      <c r="M914" s="82">
        <v>1</v>
      </c>
      <c r="N914" s="82">
        <f t="shared" si="396"/>
        <v>1</v>
      </c>
      <c r="O914" s="79">
        <f t="shared" si="397"/>
        <v>1.0024497000000001</v>
      </c>
      <c r="P914" s="79">
        <f t="shared" si="398"/>
        <v>731.88201760000004</v>
      </c>
      <c r="Q914" s="83">
        <f t="shared" si="401"/>
        <v>0</v>
      </c>
      <c r="R914" s="85">
        <f t="shared" si="402"/>
        <v>0</v>
      </c>
      <c r="S914" s="79">
        <f t="shared" si="399"/>
        <v>0</v>
      </c>
      <c r="T914" s="85">
        <f t="shared" si="407"/>
        <v>9.5000000000000001E-2</v>
      </c>
      <c r="U914" s="82">
        <f t="shared" si="403"/>
        <v>1.0048911899999999</v>
      </c>
      <c r="V914" s="79">
        <f t="shared" si="404"/>
        <v>3.579774</v>
      </c>
      <c r="W914" s="79">
        <f t="shared" si="405"/>
        <v>0</v>
      </c>
      <c r="X914" s="157" t="str">
        <f t="shared" si="408"/>
        <v>A+J=</v>
      </c>
      <c r="Y914" s="81">
        <f t="shared" si="409"/>
        <v>45463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78">
        <f t="shared" si="406"/>
        <v>45453</v>
      </c>
      <c r="B915" s="79">
        <f t="shared" si="400"/>
        <v>735.73123739999994</v>
      </c>
      <c r="C915" s="79">
        <f t="shared" si="389"/>
        <v>730.09350754000002</v>
      </c>
      <c r="D915" s="77">
        <f t="shared" si="390"/>
        <v>6869.14</v>
      </c>
      <c r="E915" s="54">
        <f>IF(K915=1,VLOOKUP(A914,[1]Plan1!$JH$192:$JI$400,2),E914)</f>
        <v>6895.24</v>
      </c>
      <c r="F915" s="56">
        <f t="shared" si="391"/>
        <v>45403</v>
      </c>
      <c r="G915" s="80">
        <f t="shared" si="392"/>
        <v>3.7996022791790818E-3</v>
      </c>
      <c r="H915" s="81">
        <f>IF(DAY(A915)=H$11,VLOOKUP(A915,AF$120:AK$452,4),H914)</f>
        <v>45463</v>
      </c>
      <c r="I915" s="81">
        <f t="shared" si="393"/>
        <v>45463</v>
      </c>
      <c r="J915" s="55">
        <f t="shared" si="388"/>
        <v>31</v>
      </c>
      <c r="K915" s="55">
        <f t="shared" si="394"/>
        <v>21</v>
      </c>
      <c r="L915" s="79">
        <f t="shared" si="395"/>
        <v>1.00257234</v>
      </c>
      <c r="M915" s="82">
        <v>1</v>
      </c>
      <c r="N915" s="82">
        <f t="shared" si="396"/>
        <v>1</v>
      </c>
      <c r="O915" s="79">
        <f t="shared" si="397"/>
        <v>1.00257234</v>
      </c>
      <c r="P915" s="79">
        <f t="shared" si="398"/>
        <v>731.97155626999995</v>
      </c>
      <c r="Q915" s="83">
        <f t="shared" si="401"/>
        <v>0</v>
      </c>
      <c r="R915" s="85">
        <f t="shared" si="402"/>
        <v>0</v>
      </c>
      <c r="S915" s="79">
        <f t="shared" si="399"/>
        <v>0</v>
      </c>
      <c r="T915" s="85">
        <f t="shared" si="407"/>
        <v>9.5000000000000001E-2</v>
      </c>
      <c r="U915" s="82">
        <f t="shared" si="403"/>
        <v>1.0051363760000001</v>
      </c>
      <c r="V915" s="79">
        <f t="shared" si="404"/>
        <v>3.7596811300000001</v>
      </c>
      <c r="W915" s="79">
        <f t="shared" si="405"/>
        <v>0</v>
      </c>
      <c r="X915" s="157" t="str">
        <f t="shared" si="408"/>
        <v>A+J=</v>
      </c>
      <c r="Y915" s="81">
        <f t="shared" si="409"/>
        <v>45463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78">
        <f t="shared" si="406"/>
        <v>45454</v>
      </c>
      <c r="B916" s="79">
        <f t="shared" si="400"/>
        <v>736.00078643999996</v>
      </c>
      <c r="C916" s="79">
        <f t="shared" si="389"/>
        <v>730.09350754000002</v>
      </c>
      <c r="D916" s="77">
        <f t="shared" si="390"/>
        <v>6869.14</v>
      </c>
      <c r="E916" s="54">
        <f>IF(K916=1,VLOOKUP(A915,[1]Plan1!$JH$192:$JI$400,2),E915)</f>
        <v>6895.24</v>
      </c>
      <c r="F916" s="56">
        <f t="shared" si="391"/>
        <v>45403</v>
      </c>
      <c r="G916" s="80">
        <f t="shared" si="392"/>
        <v>3.7996022791790818E-3</v>
      </c>
      <c r="H916" s="81">
        <f>IF(DAY(A916)=H$11,VLOOKUP(A916,AF$120:AK$452,4),H915)</f>
        <v>45463</v>
      </c>
      <c r="I916" s="81">
        <f t="shared" si="393"/>
        <v>45463</v>
      </c>
      <c r="J916" s="55">
        <f t="shared" si="388"/>
        <v>31</v>
      </c>
      <c r="K916" s="55">
        <f t="shared" si="394"/>
        <v>22</v>
      </c>
      <c r="L916" s="79">
        <f t="shared" si="395"/>
        <v>1.0026949999999999</v>
      </c>
      <c r="M916" s="82">
        <v>1</v>
      </c>
      <c r="N916" s="82">
        <f t="shared" si="396"/>
        <v>1</v>
      </c>
      <c r="O916" s="79">
        <f t="shared" si="397"/>
        <v>1.0026949999999999</v>
      </c>
      <c r="P916" s="79">
        <f t="shared" si="398"/>
        <v>732.06110953999996</v>
      </c>
      <c r="Q916" s="83">
        <f t="shared" si="401"/>
        <v>0</v>
      </c>
      <c r="R916" s="85">
        <f t="shared" si="402"/>
        <v>0</v>
      </c>
      <c r="S916" s="79">
        <f t="shared" si="399"/>
        <v>0</v>
      </c>
      <c r="T916" s="85">
        <f t="shared" si="407"/>
        <v>9.5000000000000001E-2</v>
      </c>
      <c r="U916" s="82">
        <f t="shared" si="403"/>
        <v>1.0053816229999999</v>
      </c>
      <c r="V916" s="79">
        <f t="shared" si="404"/>
        <v>3.9396768999999998</v>
      </c>
      <c r="W916" s="79">
        <f t="shared" si="405"/>
        <v>0</v>
      </c>
      <c r="X916" s="157" t="str">
        <f t="shared" si="408"/>
        <v>A+J=</v>
      </c>
      <c r="Y916" s="81">
        <f t="shared" si="409"/>
        <v>45463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78">
        <f t="shared" si="406"/>
        <v>45455</v>
      </c>
      <c r="B917" s="79">
        <f t="shared" si="400"/>
        <v>736.27042993999999</v>
      </c>
      <c r="C917" s="79">
        <f t="shared" si="389"/>
        <v>730.09350754000002</v>
      </c>
      <c r="D917" s="77">
        <f t="shared" si="390"/>
        <v>6869.14</v>
      </c>
      <c r="E917" s="54">
        <f>IF(K917=1,VLOOKUP(A916,[1]Plan1!$JH$192:$JI$400,2),E916)</f>
        <v>6895.24</v>
      </c>
      <c r="F917" s="56">
        <f t="shared" si="391"/>
        <v>45403</v>
      </c>
      <c r="G917" s="80">
        <f t="shared" si="392"/>
        <v>3.7996022791790818E-3</v>
      </c>
      <c r="H917" s="81">
        <f>IF(DAY(A917)=H$11,VLOOKUP(A917,AF$120:AK$452,4),H916)</f>
        <v>45463</v>
      </c>
      <c r="I917" s="81">
        <f t="shared" si="393"/>
        <v>45463</v>
      </c>
      <c r="J917" s="55">
        <f t="shared" si="388"/>
        <v>31</v>
      </c>
      <c r="K917" s="55">
        <f t="shared" si="394"/>
        <v>23</v>
      </c>
      <c r="L917" s="79">
        <f t="shared" si="395"/>
        <v>1.00281767</v>
      </c>
      <c r="M917" s="82">
        <v>1</v>
      </c>
      <c r="N917" s="82">
        <f t="shared" si="396"/>
        <v>1</v>
      </c>
      <c r="O917" s="79">
        <f t="shared" si="397"/>
        <v>1.00281767</v>
      </c>
      <c r="P917" s="79">
        <f t="shared" si="398"/>
        <v>732.15067010999996</v>
      </c>
      <c r="Q917" s="83">
        <f t="shared" si="401"/>
        <v>0</v>
      </c>
      <c r="R917" s="85">
        <f t="shared" si="402"/>
        <v>0</v>
      </c>
      <c r="S917" s="79">
        <f t="shared" si="399"/>
        <v>0</v>
      </c>
      <c r="T917" s="85">
        <f t="shared" si="407"/>
        <v>9.5000000000000001E-2</v>
      </c>
      <c r="U917" s="82">
        <f t="shared" si="403"/>
        <v>1.0056269289999999</v>
      </c>
      <c r="V917" s="79">
        <f t="shared" si="404"/>
        <v>4.1197598299999996</v>
      </c>
      <c r="W917" s="79">
        <f t="shared" si="405"/>
        <v>0</v>
      </c>
      <c r="X917" s="157" t="str">
        <f t="shared" si="408"/>
        <v>A+J=</v>
      </c>
      <c r="Y917" s="81">
        <f t="shared" si="409"/>
        <v>45463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78">
        <f t="shared" si="406"/>
        <v>45456</v>
      </c>
      <c r="B918" s="79">
        <f t="shared" si="400"/>
        <v>736.54017600999998</v>
      </c>
      <c r="C918" s="79">
        <f t="shared" si="389"/>
        <v>730.09350754000002</v>
      </c>
      <c r="D918" s="77">
        <f t="shared" si="390"/>
        <v>6869.14</v>
      </c>
      <c r="E918" s="54">
        <f>IF(K918=1,VLOOKUP(A917,[1]Plan1!$JH$192:$JI$400,2),E917)</f>
        <v>6895.24</v>
      </c>
      <c r="F918" s="56">
        <f t="shared" si="391"/>
        <v>45403</v>
      </c>
      <c r="G918" s="80">
        <f t="shared" si="392"/>
        <v>3.7996022791790818E-3</v>
      </c>
      <c r="H918" s="81">
        <f>IF(DAY(A918)=H$11,VLOOKUP(A918,AF$120:AK$452,4),H917)</f>
        <v>45463</v>
      </c>
      <c r="I918" s="81">
        <f t="shared" si="393"/>
        <v>45463</v>
      </c>
      <c r="J918" s="55">
        <f t="shared" si="388"/>
        <v>31</v>
      </c>
      <c r="K918" s="55">
        <f t="shared" si="394"/>
        <v>24</v>
      </c>
      <c r="L918" s="79">
        <f t="shared" si="395"/>
        <v>1.00294036</v>
      </c>
      <c r="M918" s="82">
        <v>1</v>
      </c>
      <c r="N918" s="82">
        <f t="shared" si="396"/>
        <v>1</v>
      </c>
      <c r="O918" s="79">
        <f t="shared" si="397"/>
        <v>1.00294036</v>
      </c>
      <c r="P918" s="79">
        <f t="shared" si="398"/>
        <v>732.24024527999995</v>
      </c>
      <c r="Q918" s="83">
        <f t="shared" si="401"/>
        <v>0</v>
      </c>
      <c r="R918" s="85">
        <f t="shared" si="402"/>
        <v>0</v>
      </c>
      <c r="S918" s="79">
        <f t="shared" si="399"/>
        <v>0</v>
      </c>
      <c r="T918" s="85">
        <f t="shared" si="407"/>
        <v>9.5000000000000001E-2</v>
      </c>
      <c r="U918" s="82">
        <f t="shared" si="403"/>
        <v>1.0058722950000001</v>
      </c>
      <c r="V918" s="79">
        <f t="shared" si="404"/>
        <v>4.2999307299999998</v>
      </c>
      <c r="W918" s="79">
        <f t="shared" si="405"/>
        <v>0</v>
      </c>
      <c r="X918" s="157" t="str">
        <f t="shared" si="408"/>
        <v>A+J=</v>
      </c>
      <c r="Y918" s="81">
        <f t="shared" si="409"/>
        <v>45463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78">
        <f t="shared" si="406"/>
        <v>45457</v>
      </c>
      <c r="B919" s="79">
        <f t="shared" si="400"/>
        <v>736.81002467000008</v>
      </c>
      <c r="C919" s="79">
        <f t="shared" si="389"/>
        <v>730.09350754000002</v>
      </c>
      <c r="D919" s="77">
        <f t="shared" si="390"/>
        <v>6869.14</v>
      </c>
      <c r="E919" s="54">
        <f>IF(K919=1,VLOOKUP(A918,[1]Plan1!$JH$192:$JI$400,2),E918)</f>
        <v>6895.24</v>
      </c>
      <c r="F919" s="56">
        <f t="shared" si="391"/>
        <v>45403</v>
      </c>
      <c r="G919" s="80">
        <f t="shared" si="392"/>
        <v>3.7996022791790818E-3</v>
      </c>
      <c r="H919" s="81">
        <f>IF(DAY(A919)=H$11,VLOOKUP(A919,AF$120:AK$452,4),H918)</f>
        <v>45463</v>
      </c>
      <c r="I919" s="81">
        <f t="shared" si="393"/>
        <v>45463</v>
      </c>
      <c r="J919" s="55">
        <f t="shared" si="388"/>
        <v>31</v>
      </c>
      <c r="K919" s="55">
        <f t="shared" si="394"/>
        <v>25</v>
      </c>
      <c r="L919" s="79">
        <f t="shared" si="395"/>
        <v>1.0030630700000001</v>
      </c>
      <c r="M919" s="82">
        <v>1</v>
      </c>
      <c r="N919" s="82">
        <f t="shared" si="396"/>
        <v>1</v>
      </c>
      <c r="O919" s="79">
        <f t="shared" si="397"/>
        <v>1.0030630700000001</v>
      </c>
      <c r="P919" s="79">
        <f t="shared" si="398"/>
        <v>732.32983506000005</v>
      </c>
      <c r="Q919" s="83">
        <f t="shared" si="401"/>
        <v>0</v>
      </c>
      <c r="R919" s="85">
        <f t="shared" si="402"/>
        <v>0</v>
      </c>
      <c r="S919" s="79">
        <f t="shared" si="399"/>
        <v>0</v>
      </c>
      <c r="T919" s="85">
        <f t="shared" si="407"/>
        <v>9.5000000000000001E-2</v>
      </c>
      <c r="U919" s="82">
        <f t="shared" si="403"/>
        <v>1.0061177210000001</v>
      </c>
      <c r="V919" s="79">
        <f t="shared" si="404"/>
        <v>4.48018961</v>
      </c>
      <c r="W919" s="79">
        <f t="shared" si="405"/>
        <v>0</v>
      </c>
      <c r="X919" s="157" t="str">
        <f t="shared" si="408"/>
        <v>A+J=</v>
      </c>
      <c r="Y919" s="81">
        <f t="shared" si="409"/>
        <v>45463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78">
        <f t="shared" si="406"/>
        <v>45458</v>
      </c>
      <c r="B920" s="79">
        <f t="shared" si="400"/>
        <v>737.07996123999999</v>
      </c>
      <c r="C920" s="79">
        <f t="shared" si="389"/>
        <v>730.09350754000002</v>
      </c>
      <c r="D920" s="77">
        <f t="shared" si="390"/>
        <v>6869.14</v>
      </c>
      <c r="E920" s="54">
        <f>IF(K920=1,VLOOKUP(A919,[1]Plan1!$JH$192:$JI$400,2),E919)</f>
        <v>6895.24</v>
      </c>
      <c r="F920" s="56">
        <f t="shared" si="391"/>
        <v>45403</v>
      </c>
      <c r="G920" s="80">
        <f t="shared" si="392"/>
        <v>3.7996022791790818E-3</v>
      </c>
      <c r="H920" s="81">
        <f>IF(DAY(A920)=H$11,VLOOKUP(A920,AF$120:AK$452,4),H919)</f>
        <v>45463</v>
      </c>
      <c r="I920" s="81">
        <f t="shared" si="393"/>
        <v>45463</v>
      </c>
      <c r="J920" s="55">
        <f t="shared" si="388"/>
        <v>31</v>
      </c>
      <c r="K920" s="55">
        <f t="shared" si="394"/>
        <v>26</v>
      </c>
      <c r="L920" s="79">
        <f t="shared" si="395"/>
        <v>1.0031857799999999</v>
      </c>
      <c r="M920" s="82">
        <v>1</v>
      </c>
      <c r="N920" s="82">
        <f t="shared" si="396"/>
        <v>1</v>
      </c>
      <c r="O920" s="79">
        <f t="shared" si="397"/>
        <v>1.0031857799999999</v>
      </c>
      <c r="P920" s="79">
        <f t="shared" si="398"/>
        <v>732.41942483000003</v>
      </c>
      <c r="Q920" s="83">
        <f t="shared" si="401"/>
        <v>0</v>
      </c>
      <c r="R920" s="85">
        <f t="shared" si="402"/>
        <v>0</v>
      </c>
      <c r="S920" s="79">
        <f t="shared" si="399"/>
        <v>0</v>
      </c>
      <c r="T920" s="85">
        <f t="shared" si="407"/>
        <v>9.5000000000000001E-2</v>
      </c>
      <c r="U920" s="82">
        <f t="shared" si="403"/>
        <v>1.0063632069999999</v>
      </c>
      <c r="V920" s="79">
        <f t="shared" si="404"/>
        <v>4.6605364099999997</v>
      </c>
      <c r="W920" s="79">
        <f t="shared" si="405"/>
        <v>0</v>
      </c>
      <c r="X920" s="157" t="str">
        <f t="shared" si="408"/>
        <v>A+J=</v>
      </c>
      <c r="Y920" s="81">
        <f t="shared" si="409"/>
        <v>45463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78">
        <f t="shared" si="406"/>
        <v>45459</v>
      </c>
      <c r="B921" s="79">
        <f t="shared" si="400"/>
        <v>737.35000706999995</v>
      </c>
      <c r="C921" s="79">
        <f t="shared" si="389"/>
        <v>730.09350754000002</v>
      </c>
      <c r="D921" s="77">
        <f t="shared" si="390"/>
        <v>6869.14</v>
      </c>
      <c r="E921" s="54">
        <f>IF(K921=1,VLOOKUP(A920,[1]Plan1!$JH$192:$JI$400,2),E920)</f>
        <v>6895.24</v>
      </c>
      <c r="F921" s="56">
        <f t="shared" si="391"/>
        <v>45403</v>
      </c>
      <c r="G921" s="80">
        <f t="shared" si="392"/>
        <v>3.7996022791790818E-3</v>
      </c>
      <c r="H921" s="81">
        <f>IF(DAY(A921)=H$11,VLOOKUP(A921,AF$120:AK$452,4),H920)</f>
        <v>45463</v>
      </c>
      <c r="I921" s="81">
        <f t="shared" si="393"/>
        <v>45463</v>
      </c>
      <c r="J921" s="55">
        <f t="shared" si="388"/>
        <v>31</v>
      </c>
      <c r="K921" s="55">
        <f t="shared" si="394"/>
        <v>27</v>
      </c>
      <c r="L921" s="79">
        <f t="shared" si="395"/>
        <v>1.00330852</v>
      </c>
      <c r="M921" s="82">
        <v>1</v>
      </c>
      <c r="N921" s="82">
        <f t="shared" si="396"/>
        <v>1</v>
      </c>
      <c r="O921" s="79">
        <f t="shared" si="397"/>
        <v>1.00330852</v>
      </c>
      <c r="P921" s="79">
        <f t="shared" si="398"/>
        <v>732.50903650999999</v>
      </c>
      <c r="Q921" s="83">
        <f t="shared" si="401"/>
        <v>0</v>
      </c>
      <c r="R921" s="85">
        <f t="shared" si="402"/>
        <v>0</v>
      </c>
      <c r="S921" s="79">
        <f t="shared" si="399"/>
        <v>0</v>
      </c>
      <c r="T921" s="85">
        <f t="shared" si="407"/>
        <v>9.5000000000000001E-2</v>
      </c>
      <c r="U921" s="82">
        <f t="shared" si="403"/>
        <v>1.006608752</v>
      </c>
      <c r="V921" s="79">
        <f t="shared" si="404"/>
        <v>4.8409705599999997</v>
      </c>
      <c r="W921" s="79">
        <f t="shared" si="405"/>
        <v>0</v>
      </c>
      <c r="X921" s="157" t="str">
        <f t="shared" si="408"/>
        <v>A+J=</v>
      </c>
      <c r="Y921" s="81">
        <f t="shared" si="409"/>
        <v>45463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78">
        <f t="shared" si="406"/>
        <v>45460</v>
      </c>
      <c r="B922" s="79">
        <f t="shared" si="400"/>
        <v>737.62014158000011</v>
      </c>
      <c r="C922" s="79">
        <f t="shared" si="389"/>
        <v>730.09350754000002</v>
      </c>
      <c r="D922" s="77">
        <f t="shared" si="390"/>
        <v>6869.14</v>
      </c>
      <c r="E922" s="54">
        <f>IF(K922=1,VLOOKUP(A921,[1]Plan1!$JH$192:$JI$400,2),E921)</f>
        <v>6895.24</v>
      </c>
      <c r="F922" s="56">
        <f t="shared" si="391"/>
        <v>45403</v>
      </c>
      <c r="G922" s="80">
        <f t="shared" si="392"/>
        <v>3.7996022791790818E-3</v>
      </c>
      <c r="H922" s="81">
        <f>IF(DAY(A922)=H$11,VLOOKUP(A922,AF$120:AK$452,4),H921)</f>
        <v>45463</v>
      </c>
      <c r="I922" s="81">
        <f t="shared" si="393"/>
        <v>45463</v>
      </c>
      <c r="J922" s="55">
        <f t="shared" si="388"/>
        <v>31</v>
      </c>
      <c r="K922" s="55">
        <f t="shared" si="394"/>
        <v>28</v>
      </c>
      <c r="L922" s="79">
        <f t="shared" si="395"/>
        <v>1.0034312599999999</v>
      </c>
      <c r="M922" s="82">
        <v>1</v>
      </c>
      <c r="N922" s="82">
        <f t="shared" si="396"/>
        <v>1</v>
      </c>
      <c r="O922" s="79">
        <f t="shared" si="397"/>
        <v>1.0034312599999999</v>
      </c>
      <c r="P922" s="79">
        <f t="shared" si="398"/>
        <v>732.59864818000005</v>
      </c>
      <c r="Q922" s="83">
        <f t="shared" si="401"/>
        <v>0</v>
      </c>
      <c r="R922" s="85">
        <f t="shared" si="402"/>
        <v>0</v>
      </c>
      <c r="S922" s="79">
        <f t="shared" si="399"/>
        <v>0</v>
      </c>
      <c r="T922" s="85">
        <f t="shared" si="407"/>
        <v>9.5000000000000001E-2</v>
      </c>
      <c r="U922" s="82">
        <f t="shared" si="403"/>
        <v>1.006854358</v>
      </c>
      <c r="V922" s="79">
        <f t="shared" si="404"/>
        <v>5.0214933999999998</v>
      </c>
      <c r="W922" s="79">
        <f t="shared" si="405"/>
        <v>0</v>
      </c>
      <c r="X922" s="157" t="str">
        <f t="shared" si="408"/>
        <v>A+J=</v>
      </c>
      <c r="Y922" s="81">
        <f t="shared" si="409"/>
        <v>45463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78">
        <f t="shared" si="406"/>
        <v>45461</v>
      </c>
      <c r="B923" s="79">
        <f t="shared" si="400"/>
        <v>737.89038541000002</v>
      </c>
      <c r="C923" s="79">
        <f t="shared" si="389"/>
        <v>730.09350754000002</v>
      </c>
      <c r="D923" s="77">
        <f t="shared" si="390"/>
        <v>6869.14</v>
      </c>
      <c r="E923" s="54">
        <f>IF(K923=1,VLOOKUP(A922,[1]Plan1!$JH$192:$JI$400,2),E922)</f>
        <v>6895.24</v>
      </c>
      <c r="F923" s="56">
        <f t="shared" si="391"/>
        <v>45403</v>
      </c>
      <c r="G923" s="80">
        <f t="shared" si="392"/>
        <v>3.7996022791790818E-3</v>
      </c>
      <c r="H923" s="81">
        <f>IF(DAY(A923)=H$11,VLOOKUP(A923,AF$120:AK$452,4),H922)</f>
        <v>45463</v>
      </c>
      <c r="I923" s="81">
        <f t="shared" si="393"/>
        <v>45463</v>
      </c>
      <c r="J923" s="55">
        <f t="shared" si="388"/>
        <v>31</v>
      </c>
      <c r="K923" s="55">
        <f t="shared" si="394"/>
        <v>29</v>
      </c>
      <c r="L923" s="79">
        <f t="shared" si="395"/>
        <v>1.0035540300000001</v>
      </c>
      <c r="M923" s="82">
        <v>1</v>
      </c>
      <c r="N923" s="82">
        <f t="shared" si="396"/>
        <v>1</v>
      </c>
      <c r="O923" s="79">
        <f t="shared" si="397"/>
        <v>1.0035540300000001</v>
      </c>
      <c r="P923" s="79">
        <f t="shared" si="398"/>
        <v>732.68828176</v>
      </c>
      <c r="Q923" s="83">
        <f t="shared" si="401"/>
        <v>0</v>
      </c>
      <c r="R923" s="85">
        <f t="shared" si="402"/>
        <v>0</v>
      </c>
      <c r="S923" s="79">
        <f t="shared" si="399"/>
        <v>0</v>
      </c>
      <c r="T923" s="85">
        <f t="shared" si="407"/>
        <v>9.5000000000000001E-2</v>
      </c>
      <c r="U923" s="82">
        <f t="shared" si="403"/>
        <v>1.007100023</v>
      </c>
      <c r="V923" s="79">
        <f t="shared" si="404"/>
        <v>5.2021036499999997</v>
      </c>
      <c r="W923" s="79">
        <f t="shared" si="405"/>
        <v>0</v>
      </c>
      <c r="X923" s="157" t="str">
        <f t="shared" si="408"/>
        <v>A+J=</v>
      </c>
      <c r="Y923" s="81">
        <f t="shared" si="409"/>
        <v>45463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78">
        <f t="shared" si="406"/>
        <v>45462</v>
      </c>
      <c r="B924" s="79">
        <f t="shared" si="400"/>
        <v>738.16071797000006</v>
      </c>
      <c r="C924" s="79">
        <f t="shared" si="389"/>
        <v>730.09350754000002</v>
      </c>
      <c r="D924" s="77">
        <f t="shared" si="390"/>
        <v>6869.14</v>
      </c>
      <c r="E924" s="54">
        <f>IF(K924=1,VLOOKUP(A923,[1]Plan1!$JH$192:$JI$400,2),E923)</f>
        <v>6895.24</v>
      </c>
      <c r="F924" s="56">
        <f t="shared" si="391"/>
        <v>45403</v>
      </c>
      <c r="G924" s="80">
        <f t="shared" si="392"/>
        <v>3.7996022791790818E-3</v>
      </c>
      <c r="H924" s="81">
        <f>IF(DAY(A924)=H$11,VLOOKUP(A924,AF$120:AK$452,4),H923)</f>
        <v>45463</v>
      </c>
      <c r="I924" s="81">
        <f t="shared" si="393"/>
        <v>45463</v>
      </c>
      <c r="J924" s="55">
        <f t="shared" si="388"/>
        <v>31</v>
      </c>
      <c r="K924" s="55">
        <f t="shared" si="394"/>
        <v>30</v>
      </c>
      <c r="L924" s="79">
        <f t="shared" si="395"/>
        <v>1.0036768</v>
      </c>
      <c r="M924" s="82">
        <v>1</v>
      </c>
      <c r="N924" s="82">
        <f t="shared" si="396"/>
        <v>1</v>
      </c>
      <c r="O924" s="79">
        <f t="shared" si="397"/>
        <v>1.0036768</v>
      </c>
      <c r="P924" s="79">
        <f t="shared" si="398"/>
        <v>732.77791534000005</v>
      </c>
      <c r="Q924" s="83">
        <f t="shared" si="401"/>
        <v>0</v>
      </c>
      <c r="R924" s="85">
        <f t="shared" si="402"/>
        <v>0</v>
      </c>
      <c r="S924" s="79">
        <f t="shared" si="399"/>
        <v>0</v>
      </c>
      <c r="T924" s="85">
        <f t="shared" si="407"/>
        <v>9.5000000000000001E-2</v>
      </c>
      <c r="U924" s="82">
        <f t="shared" si="403"/>
        <v>1.007345749</v>
      </c>
      <c r="V924" s="79">
        <f t="shared" si="404"/>
        <v>5.3828026299999996</v>
      </c>
      <c r="W924" s="79">
        <f t="shared" si="405"/>
        <v>0</v>
      </c>
      <c r="X924" s="157" t="str">
        <f t="shared" si="408"/>
        <v>A+J=</v>
      </c>
      <c r="Y924" s="81">
        <f t="shared" si="409"/>
        <v>45463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78">
        <f t="shared" si="406"/>
        <v>45463</v>
      </c>
      <c r="B925" s="79">
        <f t="shared" si="400"/>
        <v>738.43115991000002</v>
      </c>
      <c r="C925" s="79">
        <f t="shared" si="389"/>
        <v>730.09350754000002</v>
      </c>
      <c r="D925" s="77">
        <f t="shared" si="390"/>
        <v>6869.14</v>
      </c>
      <c r="E925" s="54">
        <f>IF(K925=1,VLOOKUP(A924,[1]Plan1!$JH$192:$JI$400,2),E924)</f>
        <v>6895.24</v>
      </c>
      <c r="F925" s="56">
        <f t="shared" si="391"/>
        <v>45403</v>
      </c>
      <c r="G925" s="80">
        <f t="shared" si="392"/>
        <v>3.7996022791790818E-3</v>
      </c>
      <c r="H925" s="81">
        <f>IF(DAY(A925)=H$11,VLOOKUP(A925,AF$120:AK$452,4),H924)</f>
        <v>45493</v>
      </c>
      <c r="I925" s="81">
        <f t="shared" si="393"/>
        <v>45463</v>
      </c>
      <c r="J925" s="55">
        <f t="shared" si="388"/>
        <v>31</v>
      </c>
      <c r="K925" s="55">
        <f t="shared" si="394"/>
        <v>31</v>
      </c>
      <c r="L925" s="79">
        <f t="shared" si="395"/>
        <v>1.0037996</v>
      </c>
      <c r="M925" s="82">
        <v>1</v>
      </c>
      <c r="N925" s="82">
        <f t="shared" si="396"/>
        <v>1</v>
      </c>
      <c r="O925" s="79">
        <f t="shared" si="397"/>
        <v>1.0037996</v>
      </c>
      <c r="P925" s="79">
        <f t="shared" si="398"/>
        <v>732.86757082999998</v>
      </c>
      <c r="Q925" s="83">
        <f t="shared" si="401"/>
        <v>30</v>
      </c>
      <c r="R925" s="85">
        <f t="shared" si="402"/>
        <v>0.02</v>
      </c>
      <c r="S925" s="79">
        <f t="shared" si="399"/>
        <v>14.65735141</v>
      </c>
      <c r="T925" s="85">
        <f t="shared" si="407"/>
        <v>9.5000000000000001E-2</v>
      </c>
      <c r="U925" s="82">
        <f t="shared" si="403"/>
        <v>1.0075915339999999</v>
      </c>
      <c r="V925" s="79">
        <f t="shared" si="404"/>
        <v>5.5635890799999999</v>
      </c>
      <c r="W925" s="79">
        <f t="shared" si="405"/>
        <v>20.22094049</v>
      </c>
      <c r="X925" s="157" t="str">
        <f t="shared" si="408"/>
        <v>A+J=</v>
      </c>
      <c r="Y925" s="81">
        <f t="shared" si="409"/>
        <v>45463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78">
        <f t="shared" si="406"/>
        <v>45464</v>
      </c>
      <c r="B926" s="79">
        <f t="shared" si="400"/>
        <v>718.50121347000004</v>
      </c>
      <c r="C926" s="79">
        <f t="shared" si="389"/>
        <v>718.21021941999993</v>
      </c>
      <c r="D926" s="77">
        <f t="shared" si="390"/>
        <v>6895.24</v>
      </c>
      <c r="E926" s="54">
        <f>IF(K926=1,VLOOKUP(A925,[1]Plan1!$JH$192:$JI$400,2),E925)</f>
        <v>6926.96</v>
      </c>
      <c r="F926" s="56">
        <f t="shared" si="391"/>
        <v>45433</v>
      </c>
      <c r="G926" s="80">
        <f t="shared" si="392"/>
        <v>4.600274972299756E-3</v>
      </c>
      <c r="H926" s="81">
        <f>IF(DAY(A926)=H$11,VLOOKUP(A926,AF$120:AK$452,4),H925)</f>
        <v>45493</v>
      </c>
      <c r="I926" s="81">
        <f t="shared" si="393"/>
        <v>45493</v>
      </c>
      <c r="J926" s="55">
        <f t="shared" si="388"/>
        <v>30</v>
      </c>
      <c r="K926" s="55">
        <f t="shared" si="394"/>
        <v>1</v>
      </c>
      <c r="L926" s="79">
        <f t="shared" si="395"/>
        <v>1.0001530000000001</v>
      </c>
      <c r="M926" s="82">
        <v>1</v>
      </c>
      <c r="N926" s="82">
        <f t="shared" si="396"/>
        <v>1</v>
      </c>
      <c r="O926" s="79">
        <f t="shared" si="397"/>
        <v>1.0001530000000001</v>
      </c>
      <c r="P926" s="79">
        <f t="shared" si="398"/>
        <v>718.32010558000002</v>
      </c>
      <c r="Q926" s="83">
        <f t="shared" si="401"/>
        <v>0</v>
      </c>
      <c r="R926" s="85">
        <f t="shared" si="402"/>
        <v>0</v>
      </c>
      <c r="S926" s="79">
        <f t="shared" si="399"/>
        <v>0</v>
      </c>
      <c r="T926" s="85">
        <f t="shared" si="407"/>
        <v>9.5000000000000001E-2</v>
      </c>
      <c r="U926" s="82">
        <f t="shared" si="403"/>
        <v>1.000252127</v>
      </c>
      <c r="V926" s="79">
        <f t="shared" si="404"/>
        <v>0.18110788999999999</v>
      </c>
      <c r="W926" s="79">
        <f t="shared" si="405"/>
        <v>0</v>
      </c>
      <c r="X926" s="157" t="str">
        <f t="shared" si="408"/>
        <v>A+J=</v>
      </c>
      <c r="Y926" s="81">
        <f t="shared" si="409"/>
        <v>45493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78">
        <f t="shared" si="406"/>
        <v>45465</v>
      </c>
      <c r="B927" s="79">
        <f t="shared" si="400"/>
        <v>718.79232329000001</v>
      </c>
      <c r="C927" s="79">
        <f t="shared" si="389"/>
        <v>718.21021941999993</v>
      </c>
      <c r="D927" s="77">
        <f t="shared" si="390"/>
        <v>6895.24</v>
      </c>
      <c r="E927" s="54">
        <f>IF(K927=1,VLOOKUP(A926,[1]Plan1!$JH$192:$JI$400,2),E926)</f>
        <v>6926.96</v>
      </c>
      <c r="F927" s="56">
        <f t="shared" si="391"/>
        <v>45433</v>
      </c>
      <c r="G927" s="80">
        <f t="shared" si="392"/>
        <v>4.600274972299756E-3</v>
      </c>
      <c r="H927" s="81">
        <f>IF(DAY(A927)=H$11,VLOOKUP(A927,AF$120:AK$452,4),H926)</f>
        <v>45493</v>
      </c>
      <c r="I927" s="81">
        <f t="shared" si="393"/>
        <v>45493</v>
      </c>
      <c r="J927" s="55">
        <f t="shared" si="388"/>
        <v>30</v>
      </c>
      <c r="K927" s="55">
        <f t="shared" si="394"/>
        <v>2</v>
      </c>
      <c r="L927" s="79">
        <f t="shared" si="395"/>
        <v>1.00030602</v>
      </c>
      <c r="M927" s="82">
        <v>1</v>
      </c>
      <c r="N927" s="82">
        <f t="shared" si="396"/>
        <v>1</v>
      </c>
      <c r="O927" s="79">
        <f t="shared" si="397"/>
        <v>1.00030602</v>
      </c>
      <c r="P927" s="79">
        <f t="shared" si="398"/>
        <v>718.43000611000002</v>
      </c>
      <c r="Q927" s="83">
        <f t="shared" si="401"/>
        <v>0</v>
      </c>
      <c r="R927" s="85">
        <f t="shared" si="402"/>
        <v>0</v>
      </c>
      <c r="S927" s="79">
        <f t="shared" si="399"/>
        <v>0</v>
      </c>
      <c r="T927" s="85">
        <f t="shared" si="407"/>
        <v>9.5000000000000001E-2</v>
      </c>
      <c r="U927" s="82">
        <f t="shared" si="403"/>
        <v>1.0005043179999999</v>
      </c>
      <c r="V927" s="79">
        <f t="shared" si="404"/>
        <v>0.36231718000000002</v>
      </c>
      <c r="W927" s="79">
        <f t="shared" si="405"/>
        <v>0</v>
      </c>
      <c r="X927" s="157" t="str">
        <f t="shared" si="408"/>
        <v>A+J=</v>
      </c>
      <c r="Y927" s="81">
        <f t="shared" si="409"/>
        <v>45493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78">
        <f t="shared" si="406"/>
        <v>45466</v>
      </c>
      <c r="B928" s="79">
        <f t="shared" si="400"/>
        <v>719.08355537</v>
      </c>
      <c r="C928" s="79">
        <f t="shared" si="389"/>
        <v>718.21021941999993</v>
      </c>
      <c r="D928" s="77">
        <f t="shared" si="390"/>
        <v>6895.24</v>
      </c>
      <c r="E928" s="54">
        <f>IF(K928=1,VLOOKUP(A927,[1]Plan1!$JH$192:$JI$400,2),E927)</f>
        <v>6926.96</v>
      </c>
      <c r="F928" s="56">
        <f t="shared" si="391"/>
        <v>45433</v>
      </c>
      <c r="G928" s="80">
        <f t="shared" si="392"/>
        <v>4.600274972299756E-3</v>
      </c>
      <c r="H928" s="81">
        <f>IF(DAY(A928)=H$11,VLOOKUP(A928,AF$120:AK$452,4),H927)</f>
        <v>45493</v>
      </c>
      <c r="I928" s="81">
        <f t="shared" si="393"/>
        <v>45493</v>
      </c>
      <c r="J928" s="55">
        <f t="shared" si="388"/>
        <v>30</v>
      </c>
      <c r="K928" s="55">
        <f t="shared" si="394"/>
        <v>3</v>
      </c>
      <c r="L928" s="79">
        <f t="shared" si="395"/>
        <v>1.00045907</v>
      </c>
      <c r="M928" s="82">
        <v>1</v>
      </c>
      <c r="N928" s="82">
        <f t="shared" si="396"/>
        <v>1</v>
      </c>
      <c r="O928" s="79">
        <f t="shared" si="397"/>
        <v>1.00045907</v>
      </c>
      <c r="P928" s="79">
        <f t="shared" si="398"/>
        <v>718.53992817999995</v>
      </c>
      <c r="Q928" s="83">
        <f t="shared" si="401"/>
        <v>0</v>
      </c>
      <c r="R928" s="85">
        <f t="shared" si="402"/>
        <v>0</v>
      </c>
      <c r="S928" s="79">
        <f t="shared" si="399"/>
        <v>0</v>
      </c>
      <c r="T928" s="85">
        <f t="shared" si="407"/>
        <v>9.5000000000000001E-2</v>
      </c>
      <c r="U928" s="82">
        <f t="shared" si="403"/>
        <v>1.000756572</v>
      </c>
      <c r="V928" s="79">
        <f t="shared" si="404"/>
        <v>0.54362719000000004</v>
      </c>
      <c r="W928" s="79">
        <f t="shared" si="405"/>
        <v>0</v>
      </c>
      <c r="X928" s="157" t="str">
        <f t="shared" si="408"/>
        <v>A+J=</v>
      </c>
      <c r="Y928" s="81">
        <f t="shared" si="409"/>
        <v>45493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78">
        <f t="shared" si="406"/>
        <v>45467</v>
      </c>
      <c r="B929" s="79">
        <f t="shared" si="400"/>
        <v>719.37491046000002</v>
      </c>
      <c r="C929" s="79">
        <f t="shared" si="389"/>
        <v>718.21021941999993</v>
      </c>
      <c r="D929" s="77">
        <f t="shared" si="390"/>
        <v>6895.24</v>
      </c>
      <c r="E929" s="54">
        <f>IF(K929=1,VLOOKUP(A928,[1]Plan1!$JH$192:$JI$400,2),E928)</f>
        <v>6926.96</v>
      </c>
      <c r="F929" s="56">
        <f t="shared" si="391"/>
        <v>45433</v>
      </c>
      <c r="G929" s="80">
        <f t="shared" si="392"/>
        <v>4.600274972299756E-3</v>
      </c>
      <c r="H929" s="81">
        <f>IF(DAY(A929)=H$11,VLOOKUP(A929,AF$120:AK$452,4),H928)</f>
        <v>45493</v>
      </c>
      <c r="I929" s="81">
        <f t="shared" si="393"/>
        <v>45493</v>
      </c>
      <c r="J929" s="55">
        <f t="shared" si="388"/>
        <v>30</v>
      </c>
      <c r="K929" s="55">
        <f t="shared" si="394"/>
        <v>4</v>
      </c>
      <c r="L929" s="79">
        <f t="shared" si="395"/>
        <v>1.00061215</v>
      </c>
      <c r="M929" s="82">
        <v>1</v>
      </c>
      <c r="N929" s="82">
        <f t="shared" si="396"/>
        <v>1</v>
      </c>
      <c r="O929" s="79">
        <f t="shared" si="397"/>
        <v>1.00061215</v>
      </c>
      <c r="P929" s="79">
        <f t="shared" si="398"/>
        <v>718.64987180000003</v>
      </c>
      <c r="Q929" s="83">
        <f t="shared" si="401"/>
        <v>0</v>
      </c>
      <c r="R929" s="85">
        <f t="shared" si="402"/>
        <v>0</v>
      </c>
      <c r="S929" s="79">
        <f t="shared" si="399"/>
        <v>0</v>
      </c>
      <c r="T929" s="85">
        <f t="shared" si="407"/>
        <v>9.5000000000000001E-2</v>
      </c>
      <c r="U929" s="82">
        <f t="shared" si="403"/>
        <v>1.00100889</v>
      </c>
      <c r="V929" s="79">
        <f t="shared" si="404"/>
        <v>0.72503865999999995</v>
      </c>
      <c r="W929" s="79">
        <f t="shared" si="405"/>
        <v>0</v>
      </c>
      <c r="X929" s="157" t="str">
        <f t="shared" si="408"/>
        <v>A+J=</v>
      </c>
      <c r="Y929" s="81">
        <f t="shared" si="409"/>
        <v>45493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78">
        <f t="shared" si="406"/>
        <v>45468</v>
      </c>
      <c r="B930" s="79">
        <f t="shared" si="400"/>
        <v>719.66637422999997</v>
      </c>
      <c r="C930" s="79">
        <f t="shared" si="389"/>
        <v>718.21021941999993</v>
      </c>
      <c r="D930" s="77">
        <f t="shared" si="390"/>
        <v>6895.24</v>
      </c>
      <c r="E930" s="54">
        <f>IF(K930=1,VLOOKUP(A929,[1]Plan1!$JH$192:$JI$400,2),E929)</f>
        <v>6926.96</v>
      </c>
      <c r="F930" s="56">
        <f t="shared" si="391"/>
        <v>45433</v>
      </c>
      <c r="G930" s="80">
        <f t="shared" si="392"/>
        <v>4.600274972299756E-3</v>
      </c>
      <c r="H930" s="81">
        <f>IF(DAY(A930)=H$11,VLOOKUP(A930,AF$120:AK$452,4),H929)</f>
        <v>45493</v>
      </c>
      <c r="I930" s="81">
        <f t="shared" si="393"/>
        <v>45493</v>
      </c>
      <c r="J930" s="55">
        <f t="shared" si="388"/>
        <v>30</v>
      </c>
      <c r="K930" s="55">
        <f t="shared" si="394"/>
        <v>5</v>
      </c>
      <c r="L930" s="79">
        <f t="shared" si="395"/>
        <v>1.00076524</v>
      </c>
      <c r="M930" s="82">
        <v>1</v>
      </c>
      <c r="N930" s="82">
        <f t="shared" si="396"/>
        <v>1</v>
      </c>
      <c r="O930" s="79">
        <f t="shared" si="397"/>
        <v>1.00076524</v>
      </c>
      <c r="P930" s="79">
        <f t="shared" si="398"/>
        <v>718.75982260000001</v>
      </c>
      <c r="Q930" s="83">
        <f t="shared" si="401"/>
        <v>0</v>
      </c>
      <c r="R930" s="85">
        <f t="shared" si="402"/>
        <v>0</v>
      </c>
      <c r="S930" s="79">
        <f t="shared" si="399"/>
        <v>0</v>
      </c>
      <c r="T930" s="85">
        <f t="shared" si="407"/>
        <v>9.5000000000000001E-2</v>
      </c>
      <c r="U930" s="82">
        <f t="shared" si="403"/>
        <v>1.001261272</v>
      </c>
      <c r="V930" s="79">
        <f t="shared" si="404"/>
        <v>0.90655163000000005</v>
      </c>
      <c r="W930" s="79">
        <f t="shared" si="405"/>
        <v>0</v>
      </c>
      <c r="X930" s="157" t="str">
        <f t="shared" si="408"/>
        <v>A+J=</v>
      </c>
      <c r="Y930" s="81">
        <f t="shared" si="409"/>
        <v>45493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78">
        <f t="shared" si="406"/>
        <v>45469</v>
      </c>
      <c r="B931" s="79">
        <f t="shared" si="400"/>
        <v>719.95796037000002</v>
      </c>
      <c r="C931" s="79">
        <f t="shared" si="389"/>
        <v>718.21021941999993</v>
      </c>
      <c r="D931" s="77">
        <f t="shared" si="390"/>
        <v>6895.24</v>
      </c>
      <c r="E931" s="54">
        <f>IF(K931=1,VLOOKUP(A930,[1]Plan1!$JH$192:$JI$400,2),E930)</f>
        <v>6926.96</v>
      </c>
      <c r="F931" s="56">
        <f t="shared" si="391"/>
        <v>45433</v>
      </c>
      <c r="G931" s="80">
        <f t="shared" si="392"/>
        <v>4.600274972299756E-3</v>
      </c>
      <c r="H931" s="81">
        <f>IF(DAY(A931)=H$11,VLOOKUP(A931,AF$120:AK$452,4),H930)</f>
        <v>45493</v>
      </c>
      <c r="I931" s="81">
        <f t="shared" si="393"/>
        <v>45493</v>
      </c>
      <c r="J931" s="55">
        <f t="shared" si="388"/>
        <v>30</v>
      </c>
      <c r="K931" s="55">
        <f t="shared" si="394"/>
        <v>6</v>
      </c>
      <c r="L931" s="79">
        <f t="shared" si="395"/>
        <v>1.00091836</v>
      </c>
      <c r="M931" s="82">
        <v>1</v>
      </c>
      <c r="N931" s="82">
        <f t="shared" si="396"/>
        <v>1</v>
      </c>
      <c r="O931" s="79">
        <f t="shared" si="397"/>
        <v>1.00091836</v>
      </c>
      <c r="P931" s="79">
        <f t="shared" si="398"/>
        <v>718.86979495000003</v>
      </c>
      <c r="Q931" s="83">
        <f t="shared" si="401"/>
        <v>0</v>
      </c>
      <c r="R931" s="85">
        <f t="shared" si="402"/>
        <v>0</v>
      </c>
      <c r="S931" s="79">
        <f t="shared" si="399"/>
        <v>0</v>
      </c>
      <c r="T931" s="85">
        <f t="shared" si="407"/>
        <v>9.5000000000000001E-2</v>
      </c>
      <c r="U931" s="82">
        <f t="shared" si="403"/>
        <v>1.0015137169999999</v>
      </c>
      <c r="V931" s="79">
        <f t="shared" si="404"/>
        <v>1.0881654199999999</v>
      </c>
      <c r="W931" s="79">
        <f t="shared" si="405"/>
        <v>0</v>
      </c>
      <c r="X931" s="157" t="str">
        <f t="shared" si="408"/>
        <v>A+J=</v>
      </c>
      <c r="Y931" s="81">
        <f t="shared" si="409"/>
        <v>45493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78">
        <f t="shared" si="406"/>
        <v>45470</v>
      </c>
      <c r="B932" s="79">
        <f t="shared" si="400"/>
        <v>720.24966244999996</v>
      </c>
      <c r="C932" s="79">
        <f t="shared" si="389"/>
        <v>718.21021941999993</v>
      </c>
      <c r="D932" s="77">
        <f t="shared" si="390"/>
        <v>6895.24</v>
      </c>
      <c r="E932" s="54">
        <f>IF(K932=1,VLOOKUP(A931,[1]Plan1!$JH$192:$JI$400,2),E931)</f>
        <v>6926.96</v>
      </c>
      <c r="F932" s="56">
        <f t="shared" si="391"/>
        <v>45433</v>
      </c>
      <c r="G932" s="80">
        <f t="shared" si="392"/>
        <v>4.600274972299756E-3</v>
      </c>
      <c r="H932" s="81">
        <f>IF(DAY(A932)=H$11,VLOOKUP(A932,AF$120:AK$452,4),H931)</f>
        <v>45493</v>
      </c>
      <c r="I932" s="81">
        <f t="shared" si="393"/>
        <v>45493</v>
      </c>
      <c r="J932" s="55">
        <f t="shared" si="388"/>
        <v>30</v>
      </c>
      <c r="K932" s="55">
        <f t="shared" si="394"/>
        <v>7</v>
      </c>
      <c r="L932" s="79">
        <f t="shared" si="395"/>
        <v>1.0010714999999999</v>
      </c>
      <c r="M932" s="82">
        <v>1</v>
      </c>
      <c r="N932" s="82">
        <f t="shared" si="396"/>
        <v>1</v>
      </c>
      <c r="O932" s="79">
        <f t="shared" si="397"/>
        <v>1.0010714999999999</v>
      </c>
      <c r="P932" s="79">
        <f t="shared" si="398"/>
        <v>718.97978166999997</v>
      </c>
      <c r="Q932" s="83">
        <f t="shared" si="401"/>
        <v>0</v>
      </c>
      <c r="R932" s="85">
        <f t="shared" si="402"/>
        <v>0</v>
      </c>
      <c r="S932" s="79">
        <f t="shared" si="399"/>
        <v>0</v>
      </c>
      <c r="T932" s="85">
        <f t="shared" si="407"/>
        <v>9.5000000000000001E-2</v>
      </c>
      <c r="U932" s="82">
        <f t="shared" si="403"/>
        <v>1.001766226</v>
      </c>
      <c r="V932" s="79">
        <f t="shared" si="404"/>
        <v>1.26988078</v>
      </c>
      <c r="W932" s="79">
        <f t="shared" si="405"/>
        <v>0</v>
      </c>
      <c r="X932" s="157" t="str">
        <f t="shared" si="408"/>
        <v>A+J=</v>
      </c>
      <c r="Y932" s="81">
        <f t="shared" si="409"/>
        <v>45493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78">
        <f t="shared" si="406"/>
        <v>45471</v>
      </c>
      <c r="B933" s="79">
        <f t="shared" si="400"/>
        <v>720.54148766000003</v>
      </c>
      <c r="C933" s="79">
        <f t="shared" si="389"/>
        <v>718.21021941999993</v>
      </c>
      <c r="D933" s="77">
        <f t="shared" si="390"/>
        <v>6895.24</v>
      </c>
      <c r="E933" s="54">
        <f>IF(K933=1,VLOOKUP(A932,[1]Plan1!$JH$192:$JI$400,2),E932)</f>
        <v>6926.96</v>
      </c>
      <c r="F933" s="56">
        <f t="shared" si="391"/>
        <v>45433</v>
      </c>
      <c r="G933" s="80">
        <f t="shared" si="392"/>
        <v>4.600274972299756E-3</v>
      </c>
      <c r="H933" s="81">
        <f>IF(DAY(A933)=H$11,VLOOKUP(A933,AF$120:AK$452,4),H932)</f>
        <v>45493</v>
      </c>
      <c r="I933" s="81">
        <f t="shared" si="393"/>
        <v>45493</v>
      </c>
      <c r="J933" s="55">
        <f t="shared" si="388"/>
        <v>30</v>
      </c>
      <c r="K933" s="55">
        <f t="shared" si="394"/>
        <v>8</v>
      </c>
      <c r="L933" s="79">
        <f t="shared" si="395"/>
        <v>1.00122467</v>
      </c>
      <c r="M933" s="82">
        <v>1</v>
      </c>
      <c r="N933" s="82">
        <f t="shared" si="396"/>
        <v>1</v>
      </c>
      <c r="O933" s="79">
        <f t="shared" si="397"/>
        <v>1.00122467</v>
      </c>
      <c r="P933" s="79">
        <f t="shared" si="398"/>
        <v>719.08978992000004</v>
      </c>
      <c r="Q933" s="83">
        <f t="shared" si="401"/>
        <v>0</v>
      </c>
      <c r="R933" s="85">
        <f t="shared" si="402"/>
        <v>0</v>
      </c>
      <c r="S933" s="79">
        <f t="shared" si="399"/>
        <v>0</v>
      </c>
      <c r="T933" s="85">
        <f t="shared" si="407"/>
        <v>9.5000000000000001E-2</v>
      </c>
      <c r="U933" s="82">
        <f t="shared" si="403"/>
        <v>1.002018799</v>
      </c>
      <c r="V933" s="79">
        <f t="shared" si="404"/>
        <v>1.45169774</v>
      </c>
      <c r="W933" s="79">
        <f t="shared" si="405"/>
        <v>0</v>
      </c>
      <c r="X933" s="157" t="str">
        <f t="shared" si="408"/>
        <v>A+J=</v>
      </c>
      <c r="Y933" s="81">
        <f t="shared" si="409"/>
        <v>45493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78">
        <f t="shared" si="406"/>
        <v>45472</v>
      </c>
      <c r="B934" s="79">
        <f t="shared" si="400"/>
        <v>720.83342817000005</v>
      </c>
      <c r="C934" s="79">
        <f t="shared" si="389"/>
        <v>718.21021941999993</v>
      </c>
      <c r="D934" s="77">
        <f t="shared" si="390"/>
        <v>6895.24</v>
      </c>
      <c r="E934" s="54">
        <f>IF(K934=1,VLOOKUP(A933,[1]Plan1!$JH$192:$JI$400,2),E933)</f>
        <v>6926.96</v>
      </c>
      <c r="F934" s="56">
        <f t="shared" si="391"/>
        <v>45433</v>
      </c>
      <c r="G934" s="80">
        <f t="shared" si="392"/>
        <v>4.600274972299756E-3</v>
      </c>
      <c r="H934" s="81">
        <f>IF(DAY(A934)=H$11,VLOOKUP(A934,AF$120:AK$452,4),H933)</f>
        <v>45493</v>
      </c>
      <c r="I934" s="81">
        <f t="shared" si="393"/>
        <v>45493</v>
      </c>
      <c r="J934" s="55">
        <f t="shared" si="388"/>
        <v>30</v>
      </c>
      <c r="K934" s="55">
        <f t="shared" si="394"/>
        <v>9</v>
      </c>
      <c r="L934" s="79">
        <f t="shared" si="395"/>
        <v>1.0013778600000001</v>
      </c>
      <c r="M934" s="82">
        <v>1</v>
      </c>
      <c r="N934" s="82">
        <f t="shared" si="396"/>
        <v>1</v>
      </c>
      <c r="O934" s="79">
        <f t="shared" si="397"/>
        <v>1.0013778600000001</v>
      </c>
      <c r="P934" s="79">
        <f t="shared" si="398"/>
        <v>719.19981255000005</v>
      </c>
      <c r="Q934" s="83">
        <f t="shared" si="401"/>
        <v>0</v>
      </c>
      <c r="R934" s="85">
        <f t="shared" si="402"/>
        <v>0</v>
      </c>
      <c r="S934" s="79">
        <f t="shared" si="399"/>
        <v>0</v>
      </c>
      <c r="T934" s="85">
        <f t="shared" si="407"/>
        <v>9.5000000000000001E-2</v>
      </c>
      <c r="U934" s="82">
        <f t="shared" si="403"/>
        <v>1.0022714349999999</v>
      </c>
      <c r="V934" s="79">
        <f t="shared" si="404"/>
        <v>1.63361562</v>
      </c>
      <c r="W934" s="79">
        <f t="shared" si="405"/>
        <v>0</v>
      </c>
      <c r="X934" s="157" t="str">
        <f t="shared" si="408"/>
        <v>A+J=</v>
      </c>
      <c r="Y934" s="81">
        <f t="shared" si="409"/>
        <v>45493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78">
        <f t="shared" si="406"/>
        <v>45473</v>
      </c>
      <c r="B935" s="79">
        <f t="shared" si="400"/>
        <v>721.12548470000002</v>
      </c>
      <c r="C935" s="79">
        <f t="shared" si="389"/>
        <v>718.21021941999993</v>
      </c>
      <c r="D935" s="77">
        <f t="shared" si="390"/>
        <v>6895.24</v>
      </c>
      <c r="E935" s="54">
        <f>IF(K935=1,VLOOKUP(A934,[1]Plan1!$JH$192:$JI$400,2),E934)</f>
        <v>6926.96</v>
      </c>
      <c r="F935" s="56">
        <f t="shared" si="391"/>
        <v>45433</v>
      </c>
      <c r="G935" s="80">
        <f t="shared" si="392"/>
        <v>4.600274972299756E-3</v>
      </c>
      <c r="H935" s="81">
        <f>IF(DAY(A935)=H$11,VLOOKUP(A935,AF$120:AK$452,4),H934)</f>
        <v>45493</v>
      </c>
      <c r="I935" s="81">
        <f t="shared" si="393"/>
        <v>45493</v>
      </c>
      <c r="J935" s="55">
        <f t="shared" si="388"/>
        <v>30</v>
      </c>
      <c r="K935" s="55">
        <f t="shared" si="394"/>
        <v>10</v>
      </c>
      <c r="L935" s="79">
        <f t="shared" si="395"/>
        <v>1.00153107</v>
      </c>
      <c r="M935" s="82">
        <v>1</v>
      </c>
      <c r="N935" s="82">
        <f t="shared" si="396"/>
        <v>1</v>
      </c>
      <c r="O935" s="79">
        <f t="shared" si="397"/>
        <v>1.00153107</v>
      </c>
      <c r="P935" s="79">
        <f t="shared" si="398"/>
        <v>719.30984953999996</v>
      </c>
      <c r="Q935" s="83">
        <f t="shared" si="401"/>
        <v>0</v>
      </c>
      <c r="R935" s="85">
        <f t="shared" si="402"/>
        <v>0</v>
      </c>
      <c r="S935" s="79">
        <f t="shared" si="399"/>
        <v>0</v>
      </c>
      <c r="T935" s="85">
        <f t="shared" si="407"/>
        <v>9.5000000000000001E-2</v>
      </c>
      <c r="U935" s="82">
        <f t="shared" si="403"/>
        <v>1.002524135</v>
      </c>
      <c r="V935" s="79">
        <f t="shared" si="404"/>
        <v>1.81563516</v>
      </c>
      <c r="W935" s="79">
        <f t="shared" si="405"/>
        <v>0</v>
      </c>
      <c r="X935" s="157" t="str">
        <f t="shared" si="408"/>
        <v>A+J=</v>
      </c>
      <c r="Y935" s="81">
        <f t="shared" si="409"/>
        <v>45493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78">
        <f t="shared" si="406"/>
        <v>45474</v>
      </c>
      <c r="B936" s="79">
        <f t="shared" si="400"/>
        <v>721.41766376999999</v>
      </c>
      <c r="C936" s="79">
        <f t="shared" si="389"/>
        <v>718.21021941999993</v>
      </c>
      <c r="D936" s="77">
        <f t="shared" si="390"/>
        <v>6895.24</v>
      </c>
      <c r="E936" s="54">
        <f>IF(K936=1,VLOOKUP(A935,[1]Plan1!$JH$192:$JI$400,2),E935)</f>
        <v>6926.96</v>
      </c>
      <c r="F936" s="56">
        <f t="shared" si="391"/>
        <v>45433</v>
      </c>
      <c r="G936" s="80">
        <f t="shared" si="392"/>
        <v>4.600274972299756E-3</v>
      </c>
      <c r="H936" s="81">
        <f>IF(DAY(A936)=H$11,VLOOKUP(A936,AF$120:AK$452,4),H935)</f>
        <v>45493</v>
      </c>
      <c r="I936" s="81">
        <f t="shared" si="393"/>
        <v>45493</v>
      </c>
      <c r="J936" s="55">
        <f t="shared" si="388"/>
        <v>30</v>
      </c>
      <c r="K936" s="55">
        <f t="shared" si="394"/>
        <v>11</v>
      </c>
      <c r="L936" s="79">
        <f t="shared" si="395"/>
        <v>1.0016843099999999</v>
      </c>
      <c r="M936" s="82">
        <v>1</v>
      </c>
      <c r="N936" s="82">
        <f t="shared" si="396"/>
        <v>1</v>
      </c>
      <c r="O936" s="79">
        <f t="shared" si="397"/>
        <v>1.0016843099999999</v>
      </c>
      <c r="P936" s="79">
        <f t="shared" si="398"/>
        <v>719.41990807000002</v>
      </c>
      <c r="Q936" s="83">
        <f t="shared" si="401"/>
        <v>0</v>
      </c>
      <c r="R936" s="85">
        <f t="shared" si="402"/>
        <v>0</v>
      </c>
      <c r="S936" s="79">
        <f t="shared" si="399"/>
        <v>0</v>
      </c>
      <c r="T936" s="85">
        <f t="shared" si="407"/>
        <v>9.5000000000000001E-2</v>
      </c>
      <c r="U936" s="82">
        <f t="shared" si="403"/>
        <v>1.002776898</v>
      </c>
      <c r="V936" s="79">
        <f t="shared" si="404"/>
        <v>1.9977556999999999</v>
      </c>
      <c r="W936" s="79">
        <f t="shared" si="405"/>
        <v>0</v>
      </c>
      <c r="X936" s="157" t="str">
        <f t="shared" si="408"/>
        <v>A+J=</v>
      </c>
      <c r="Y936" s="81">
        <f t="shared" si="409"/>
        <v>45493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78">
        <f t="shared" si="406"/>
        <v>45475</v>
      </c>
      <c r="B937" s="79">
        <f t="shared" si="400"/>
        <v>721.70995965999998</v>
      </c>
      <c r="C937" s="79">
        <f t="shared" si="389"/>
        <v>718.21021941999993</v>
      </c>
      <c r="D937" s="77">
        <f t="shared" si="390"/>
        <v>6895.24</v>
      </c>
      <c r="E937" s="54">
        <f>IF(K937=1,VLOOKUP(A936,[1]Plan1!$JH$192:$JI$400,2),E936)</f>
        <v>6926.96</v>
      </c>
      <c r="F937" s="56">
        <f t="shared" si="391"/>
        <v>45433</v>
      </c>
      <c r="G937" s="80">
        <f t="shared" si="392"/>
        <v>4.600274972299756E-3</v>
      </c>
      <c r="H937" s="81">
        <f>IF(DAY(A937)=H$11,VLOOKUP(A937,AF$120:AK$452,4),H936)</f>
        <v>45493</v>
      </c>
      <c r="I937" s="81">
        <f t="shared" si="393"/>
        <v>45493</v>
      </c>
      <c r="J937" s="55">
        <f t="shared" si="388"/>
        <v>30</v>
      </c>
      <c r="K937" s="55">
        <f t="shared" si="394"/>
        <v>12</v>
      </c>
      <c r="L937" s="79">
        <f t="shared" si="395"/>
        <v>1.00183757</v>
      </c>
      <c r="M937" s="82">
        <v>1</v>
      </c>
      <c r="N937" s="82">
        <f t="shared" si="396"/>
        <v>1</v>
      </c>
      <c r="O937" s="79">
        <f t="shared" si="397"/>
        <v>1.00183757</v>
      </c>
      <c r="P937" s="79">
        <f t="shared" si="398"/>
        <v>719.52998097</v>
      </c>
      <c r="Q937" s="83">
        <f t="shared" si="401"/>
        <v>0</v>
      </c>
      <c r="R937" s="85">
        <f t="shared" si="402"/>
        <v>0</v>
      </c>
      <c r="S937" s="79">
        <f t="shared" si="399"/>
        <v>0</v>
      </c>
      <c r="T937" s="85">
        <f t="shared" si="407"/>
        <v>9.5000000000000001E-2</v>
      </c>
      <c r="U937" s="82">
        <f t="shared" si="403"/>
        <v>1.0030297260000001</v>
      </c>
      <c r="V937" s="79">
        <f t="shared" si="404"/>
        <v>2.17997869</v>
      </c>
      <c r="W937" s="79">
        <f t="shared" si="405"/>
        <v>0</v>
      </c>
      <c r="X937" s="157" t="str">
        <f t="shared" si="408"/>
        <v>A+J=</v>
      </c>
      <c r="Y937" s="81">
        <f t="shared" si="409"/>
        <v>45493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78">
        <f t="shared" si="406"/>
        <v>45476</v>
      </c>
      <c r="B938" s="79">
        <f t="shared" si="400"/>
        <v>722.00237815000003</v>
      </c>
      <c r="C938" s="79">
        <f t="shared" si="389"/>
        <v>718.21021941999993</v>
      </c>
      <c r="D938" s="77">
        <f t="shared" si="390"/>
        <v>6895.24</v>
      </c>
      <c r="E938" s="54">
        <f>IF(K938=1,VLOOKUP(A937,[1]Plan1!$JH$192:$JI$400,2),E937)</f>
        <v>6926.96</v>
      </c>
      <c r="F938" s="56">
        <f t="shared" si="391"/>
        <v>45433</v>
      </c>
      <c r="G938" s="80">
        <f t="shared" si="392"/>
        <v>4.600274972299756E-3</v>
      </c>
      <c r="H938" s="81">
        <f>IF(DAY(A938)=H$11,VLOOKUP(A938,AF$120:AK$452,4),H937)</f>
        <v>45493</v>
      </c>
      <c r="I938" s="81">
        <f t="shared" si="393"/>
        <v>45493</v>
      </c>
      <c r="J938" s="55">
        <f t="shared" si="388"/>
        <v>30</v>
      </c>
      <c r="K938" s="55">
        <f t="shared" si="394"/>
        <v>13</v>
      </c>
      <c r="L938" s="79">
        <f t="shared" si="395"/>
        <v>1.00199086</v>
      </c>
      <c r="M938" s="82">
        <v>1</v>
      </c>
      <c r="N938" s="82">
        <f t="shared" si="396"/>
        <v>1</v>
      </c>
      <c r="O938" s="79">
        <f t="shared" si="397"/>
        <v>1.00199086</v>
      </c>
      <c r="P938" s="79">
        <f t="shared" si="398"/>
        <v>719.64007541000001</v>
      </c>
      <c r="Q938" s="83">
        <f t="shared" si="401"/>
        <v>0</v>
      </c>
      <c r="R938" s="85">
        <f t="shared" si="402"/>
        <v>0</v>
      </c>
      <c r="S938" s="79">
        <f t="shared" si="399"/>
        <v>0</v>
      </c>
      <c r="T938" s="85">
        <f t="shared" si="407"/>
        <v>9.5000000000000001E-2</v>
      </c>
      <c r="U938" s="82">
        <f t="shared" si="403"/>
        <v>1.003282617</v>
      </c>
      <c r="V938" s="79">
        <f t="shared" si="404"/>
        <v>2.3623027400000001</v>
      </c>
      <c r="W938" s="79">
        <f t="shared" si="405"/>
        <v>0</v>
      </c>
      <c r="X938" s="157" t="str">
        <f t="shared" si="408"/>
        <v>A+J=</v>
      </c>
      <c r="Y938" s="81">
        <f t="shared" si="409"/>
        <v>45493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78">
        <f t="shared" si="406"/>
        <v>45477</v>
      </c>
      <c r="B939" s="79">
        <f t="shared" si="400"/>
        <v>722.29490561</v>
      </c>
      <c r="C939" s="79">
        <f t="shared" si="389"/>
        <v>718.21021941999993</v>
      </c>
      <c r="D939" s="77">
        <f t="shared" si="390"/>
        <v>6895.24</v>
      </c>
      <c r="E939" s="54">
        <f>IF(K939=1,VLOOKUP(A938,[1]Plan1!$JH$192:$JI$400,2),E938)</f>
        <v>6926.96</v>
      </c>
      <c r="F939" s="56">
        <f t="shared" si="391"/>
        <v>45433</v>
      </c>
      <c r="G939" s="80">
        <f t="shared" si="392"/>
        <v>4.600274972299756E-3</v>
      </c>
      <c r="H939" s="81">
        <f>IF(DAY(A939)=H$11,VLOOKUP(A939,AF$120:AK$452,4),H938)</f>
        <v>45493</v>
      </c>
      <c r="I939" s="81">
        <f t="shared" si="393"/>
        <v>45493</v>
      </c>
      <c r="J939" s="55">
        <f t="shared" si="388"/>
        <v>30</v>
      </c>
      <c r="K939" s="55">
        <f t="shared" si="394"/>
        <v>14</v>
      </c>
      <c r="L939" s="79">
        <f t="shared" si="395"/>
        <v>1.0021441600000001</v>
      </c>
      <c r="M939" s="82">
        <v>1</v>
      </c>
      <c r="N939" s="82">
        <f t="shared" si="396"/>
        <v>1</v>
      </c>
      <c r="O939" s="79">
        <f t="shared" si="397"/>
        <v>1.0021441600000001</v>
      </c>
      <c r="P939" s="79">
        <f t="shared" si="398"/>
        <v>719.75017704000004</v>
      </c>
      <c r="Q939" s="83">
        <f t="shared" si="401"/>
        <v>0</v>
      </c>
      <c r="R939" s="85">
        <f t="shared" si="402"/>
        <v>0</v>
      </c>
      <c r="S939" s="79">
        <f t="shared" si="399"/>
        <v>0</v>
      </c>
      <c r="T939" s="85">
        <f t="shared" si="407"/>
        <v>9.5000000000000001E-2</v>
      </c>
      <c r="U939" s="82">
        <f t="shared" si="403"/>
        <v>1.0035355720000001</v>
      </c>
      <c r="V939" s="79">
        <f t="shared" si="404"/>
        <v>2.5447285700000002</v>
      </c>
      <c r="W939" s="79">
        <f t="shared" si="405"/>
        <v>0</v>
      </c>
      <c r="X939" s="157" t="str">
        <f t="shared" si="408"/>
        <v>A+J=</v>
      </c>
      <c r="Y939" s="81">
        <f t="shared" si="409"/>
        <v>45493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78">
        <f t="shared" si="406"/>
        <v>45478</v>
      </c>
      <c r="B940" s="79">
        <f t="shared" si="400"/>
        <v>722.58755573999997</v>
      </c>
      <c r="C940" s="79">
        <f t="shared" si="389"/>
        <v>718.21021941999993</v>
      </c>
      <c r="D940" s="77">
        <f t="shared" si="390"/>
        <v>6895.24</v>
      </c>
      <c r="E940" s="54">
        <f>IF(K940=1,VLOOKUP(A939,[1]Plan1!$JH$192:$JI$400,2),E939)</f>
        <v>6926.96</v>
      </c>
      <c r="F940" s="56">
        <f t="shared" si="391"/>
        <v>45433</v>
      </c>
      <c r="G940" s="80">
        <f t="shared" si="392"/>
        <v>4.600274972299756E-3</v>
      </c>
      <c r="H940" s="81">
        <f>IF(DAY(A940)=H$11,VLOOKUP(A940,AF$120:AK$452,4),H939)</f>
        <v>45493</v>
      </c>
      <c r="I940" s="81">
        <f t="shared" si="393"/>
        <v>45493</v>
      </c>
      <c r="J940" s="55">
        <f t="shared" ref="J940:J1003" si="410">IF(A939=I939,VLOOKUP(A939,$AF$120:$AJ$300,5),J939)</f>
        <v>30</v>
      </c>
      <c r="K940" s="55">
        <f t="shared" si="394"/>
        <v>15</v>
      </c>
      <c r="L940" s="79">
        <f t="shared" si="395"/>
        <v>1.0022974899999999</v>
      </c>
      <c r="M940" s="82">
        <v>1</v>
      </c>
      <c r="N940" s="82">
        <f t="shared" si="396"/>
        <v>1</v>
      </c>
      <c r="O940" s="79">
        <f t="shared" si="397"/>
        <v>1.0022974899999999</v>
      </c>
      <c r="P940" s="79">
        <f t="shared" si="398"/>
        <v>719.86030020999999</v>
      </c>
      <c r="Q940" s="83">
        <f t="shared" si="401"/>
        <v>0</v>
      </c>
      <c r="R940" s="85">
        <f t="shared" si="402"/>
        <v>0</v>
      </c>
      <c r="S940" s="79">
        <f t="shared" si="399"/>
        <v>0</v>
      </c>
      <c r="T940" s="85">
        <f t="shared" si="407"/>
        <v>9.5000000000000001E-2</v>
      </c>
      <c r="U940" s="82">
        <f t="shared" si="403"/>
        <v>1.0037885900000001</v>
      </c>
      <c r="V940" s="79">
        <f t="shared" si="404"/>
        <v>2.7272555299999999</v>
      </c>
      <c r="W940" s="79">
        <f t="shared" si="405"/>
        <v>0</v>
      </c>
      <c r="X940" s="157" t="str">
        <f t="shared" si="408"/>
        <v>A+J=</v>
      </c>
      <c r="Y940" s="81">
        <f t="shared" si="409"/>
        <v>45493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78">
        <f t="shared" si="406"/>
        <v>45479</v>
      </c>
      <c r="B941" s="79">
        <f t="shared" si="400"/>
        <v>722.88033002999998</v>
      </c>
      <c r="C941" s="79">
        <f t="shared" ref="C941:C1004" si="411">IF(Q940&gt;0,(P940-S940),C940)</f>
        <v>718.21021941999993</v>
      </c>
      <c r="D941" s="77">
        <f t="shared" ref="D941:D1004" si="412">IF(E941=E940,D940,E940)</f>
        <v>6895.24</v>
      </c>
      <c r="E941" s="54">
        <f>IF(K941=1,VLOOKUP(A940,[1]Plan1!$JH$192:$JI$400,2),E940)</f>
        <v>6926.96</v>
      </c>
      <c r="F941" s="56">
        <f t="shared" ref="F941:F1004" si="413">IF(D941=D940,F940,EDATE(A941,-1))</f>
        <v>45433</v>
      </c>
      <c r="G941" s="80">
        <f t="shared" ref="G941:G1004" si="414">(E941/D941)-1</f>
        <v>4.600274972299756E-3</v>
      </c>
      <c r="H941" s="81">
        <f>IF(DAY(A941)=H$11,VLOOKUP(A941,AF$120:AK$452,4),H940)</f>
        <v>45493</v>
      </c>
      <c r="I941" s="81">
        <f t="shared" ref="I941:I1004" si="415">IF(A941&gt;I940,H941,I940)</f>
        <v>45493</v>
      </c>
      <c r="J941" s="55">
        <f t="shared" si="410"/>
        <v>30</v>
      </c>
      <c r="K941" s="55">
        <f t="shared" ref="K941:K1004" si="416">IF(A940=I940,1,K940+1)</f>
        <v>16</v>
      </c>
      <c r="L941" s="79">
        <f t="shared" ref="L941:L1004" si="417">TRUNC((E941/D941)^TRUNC((K941/J941),9),8)</f>
        <v>1.00245085</v>
      </c>
      <c r="M941" s="82">
        <v>1</v>
      </c>
      <c r="N941" s="82">
        <f t="shared" ref="N941:N1004" si="418">IF(I941&gt;I940,N940*M941,N940)</f>
        <v>1</v>
      </c>
      <c r="O941" s="79">
        <f t="shared" ref="O941:O1004" si="419">TRUNC(TRUNC((L941*N941),15),8)</f>
        <v>1.00245085</v>
      </c>
      <c r="P941" s="79">
        <f t="shared" ref="P941:P1004" si="420">TRUNC(C941*O941,8)</f>
        <v>719.97044492999999</v>
      </c>
      <c r="Q941" s="83">
        <f t="shared" si="401"/>
        <v>0</v>
      </c>
      <c r="R941" s="85">
        <f t="shared" si="402"/>
        <v>0</v>
      </c>
      <c r="S941" s="79">
        <f t="shared" ref="S941:S1004" si="421">IF(R941&gt;0,TRUNC(R941*P941,8),0)</f>
        <v>0</v>
      </c>
      <c r="T941" s="85">
        <f t="shared" si="407"/>
        <v>9.5000000000000001E-2</v>
      </c>
      <c r="U941" s="82">
        <f t="shared" si="403"/>
        <v>1.0040416729999999</v>
      </c>
      <c r="V941" s="79">
        <f t="shared" si="404"/>
        <v>2.9098850999999999</v>
      </c>
      <c r="W941" s="79">
        <f t="shared" si="405"/>
        <v>0</v>
      </c>
      <c r="X941" s="157" t="str">
        <f t="shared" si="408"/>
        <v>A+J=</v>
      </c>
      <c r="Y941" s="81">
        <f t="shared" si="409"/>
        <v>45493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78">
        <f t="shared" si="406"/>
        <v>45480</v>
      </c>
      <c r="B942" s="79">
        <f t="shared" si="400"/>
        <v>723.17321264999998</v>
      </c>
      <c r="C942" s="79">
        <f t="shared" si="411"/>
        <v>718.21021941999993</v>
      </c>
      <c r="D942" s="77">
        <f t="shared" si="412"/>
        <v>6895.24</v>
      </c>
      <c r="E942" s="54">
        <f>IF(K942=1,VLOOKUP(A941,[1]Plan1!$JH$192:$JI$400,2),E941)</f>
        <v>6926.96</v>
      </c>
      <c r="F942" s="56">
        <f t="shared" si="413"/>
        <v>45433</v>
      </c>
      <c r="G942" s="80">
        <f t="shared" si="414"/>
        <v>4.600274972299756E-3</v>
      </c>
      <c r="H942" s="81">
        <f>IF(DAY(A942)=H$11,VLOOKUP(A942,AF$120:AK$452,4),H941)</f>
        <v>45493</v>
      </c>
      <c r="I942" s="81">
        <f t="shared" si="415"/>
        <v>45493</v>
      </c>
      <c r="J942" s="55">
        <f t="shared" si="410"/>
        <v>30</v>
      </c>
      <c r="K942" s="55">
        <f t="shared" si="416"/>
        <v>17</v>
      </c>
      <c r="L942" s="79">
        <f t="shared" si="417"/>
        <v>1.00260422</v>
      </c>
      <c r="M942" s="82">
        <v>1</v>
      </c>
      <c r="N942" s="82">
        <f t="shared" si="418"/>
        <v>1</v>
      </c>
      <c r="O942" s="79">
        <f t="shared" si="419"/>
        <v>1.00260422</v>
      </c>
      <c r="P942" s="79">
        <f t="shared" si="420"/>
        <v>720.08059682999999</v>
      </c>
      <c r="Q942" s="83">
        <f t="shared" si="401"/>
        <v>0</v>
      </c>
      <c r="R942" s="85">
        <f t="shared" si="402"/>
        <v>0</v>
      </c>
      <c r="S942" s="79">
        <f t="shared" si="421"/>
        <v>0</v>
      </c>
      <c r="T942" s="85">
        <f t="shared" si="407"/>
        <v>9.5000000000000001E-2</v>
      </c>
      <c r="U942" s="82">
        <f t="shared" si="403"/>
        <v>1.0042948190000001</v>
      </c>
      <c r="V942" s="79">
        <f t="shared" si="404"/>
        <v>3.0926158199999998</v>
      </c>
      <c r="W942" s="79">
        <f t="shared" si="405"/>
        <v>0</v>
      </c>
      <c r="X942" s="157" t="str">
        <f t="shared" si="408"/>
        <v>A+J=</v>
      </c>
      <c r="Y942" s="81">
        <f t="shared" si="409"/>
        <v>45493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78">
        <f t="shared" si="406"/>
        <v>45481</v>
      </c>
      <c r="B943" s="79">
        <f t="shared" si="400"/>
        <v>723.46622600000001</v>
      </c>
      <c r="C943" s="79">
        <f t="shared" si="411"/>
        <v>718.21021941999993</v>
      </c>
      <c r="D943" s="77">
        <f t="shared" si="412"/>
        <v>6895.24</v>
      </c>
      <c r="E943" s="54">
        <f>IF(K943=1,VLOOKUP(A942,[1]Plan1!$JH$192:$JI$400,2),E942)</f>
        <v>6926.96</v>
      </c>
      <c r="F943" s="56">
        <f t="shared" si="413"/>
        <v>45433</v>
      </c>
      <c r="G943" s="80">
        <f t="shared" si="414"/>
        <v>4.600274972299756E-3</v>
      </c>
      <c r="H943" s="81">
        <f>IF(DAY(A943)=H$11,VLOOKUP(A943,AF$120:AK$452,4),H942)</f>
        <v>45493</v>
      </c>
      <c r="I943" s="81">
        <f t="shared" si="415"/>
        <v>45493</v>
      </c>
      <c r="J943" s="55">
        <f t="shared" si="410"/>
        <v>30</v>
      </c>
      <c r="K943" s="55">
        <f t="shared" si="416"/>
        <v>18</v>
      </c>
      <c r="L943" s="79">
        <f t="shared" si="417"/>
        <v>1.0027576300000001</v>
      </c>
      <c r="M943" s="82">
        <v>1</v>
      </c>
      <c r="N943" s="82">
        <f t="shared" si="418"/>
        <v>1</v>
      </c>
      <c r="O943" s="79">
        <f t="shared" si="419"/>
        <v>1.0027576300000001</v>
      </c>
      <c r="P943" s="79">
        <f t="shared" si="420"/>
        <v>720.19077746000005</v>
      </c>
      <c r="Q943" s="83">
        <f t="shared" si="401"/>
        <v>0</v>
      </c>
      <c r="R943" s="85">
        <f t="shared" si="402"/>
        <v>0</v>
      </c>
      <c r="S943" s="79">
        <f t="shared" si="421"/>
        <v>0</v>
      </c>
      <c r="T943" s="85">
        <f t="shared" si="407"/>
        <v>9.5000000000000001E-2</v>
      </c>
      <c r="U943" s="82">
        <f t="shared" si="403"/>
        <v>1.004548029</v>
      </c>
      <c r="V943" s="79">
        <f t="shared" si="404"/>
        <v>3.2754485400000002</v>
      </c>
      <c r="W943" s="79">
        <f t="shared" si="405"/>
        <v>0</v>
      </c>
      <c r="X943" s="157" t="str">
        <f t="shared" si="408"/>
        <v>A+J=</v>
      </c>
      <c r="Y943" s="81">
        <f t="shared" si="409"/>
        <v>45493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78">
        <f t="shared" si="406"/>
        <v>45482</v>
      </c>
      <c r="B944" s="79">
        <f t="shared" si="400"/>
        <v>723.75934845000006</v>
      </c>
      <c r="C944" s="79">
        <f t="shared" si="411"/>
        <v>718.21021941999993</v>
      </c>
      <c r="D944" s="77">
        <f t="shared" si="412"/>
        <v>6895.24</v>
      </c>
      <c r="E944" s="54">
        <f>IF(K944=1,VLOOKUP(A943,[1]Plan1!$JH$192:$JI$400,2),E943)</f>
        <v>6926.96</v>
      </c>
      <c r="F944" s="56">
        <f t="shared" si="413"/>
        <v>45433</v>
      </c>
      <c r="G944" s="80">
        <f t="shared" si="414"/>
        <v>4.600274972299756E-3</v>
      </c>
      <c r="H944" s="81">
        <f>IF(DAY(A944)=H$11,VLOOKUP(A944,AF$120:AK$452,4),H943)</f>
        <v>45493</v>
      </c>
      <c r="I944" s="81">
        <f t="shared" si="415"/>
        <v>45493</v>
      </c>
      <c r="J944" s="55">
        <f t="shared" si="410"/>
        <v>30</v>
      </c>
      <c r="K944" s="55">
        <f t="shared" si="416"/>
        <v>19</v>
      </c>
      <c r="L944" s="79">
        <f t="shared" si="417"/>
        <v>1.00291105</v>
      </c>
      <c r="M944" s="82">
        <v>1</v>
      </c>
      <c r="N944" s="82">
        <f t="shared" si="418"/>
        <v>1</v>
      </c>
      <c r="O944" s="79">
        <f t="shared" si="419"/>
        <v>1.00291105</v>
      </c>
      <c r="P944" s="79">
        <f t="shared" si="420"/>
        <v>720.30096527000001</v>
      </c>
      <c r="Q944" s="83">
        <f t="shared" si="401"/>
        <v>0</v>
      </c>
      <c r="R944" s="85">
        <f t="shared" si="402"/>
        <v>0</v>
      </c>
      <c r="S944" s="79">
        <f t="shared" si="421"/>
        <v>0</v>
      </c>
      <c r="T944" s="85">
        <f t="shared" si="407"/>
        <v>9.5000000000000001E-2</v>
      </c>
      <c r="U944" s="82">
        <f t="shared" si="403"/>
        <v>1.004801303</v>
      </c>
      <c r="V944" s="79">
        <f t="shared" si="404"/>
        <v>3.4583831799999998</v>
      </c>
      <c r="W944" s="79">
        <f t="shared" si="405"/>
        <v>0</v>
      </c>
      <c r="X944" s="157" t="str">
        <f t="shared" si="408"/>
        <v>A+J=</v>
      </c>
      <c r="Y944" s="81">
        <f t="shared" si="409"/>
        <v>45493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78">
        <f t="shared" si="406"/>
        <v>45483</v>
      </c>
      <c r="B945" s="79">
        <f t="shared" si="400"/>
        <v>724.05259449000005</v>
      </c>
      <c r="C945" s="79">
        <f t="shared" si="411"/>
        <v>718.21021941999993</v>
      </c>
      <c r="D945" s="77">
        <f t="shared" si="412"/>
        <v>6895.24</v>
      </c>
      <c r="E945" s="54">
        <f>IF(K945=1,VLOOKUP(A944,[1]Plan1!$JH$192:$JI$400,2),E944)</f>
        <v>6926.96</v>
      </c>
      <c r="F945" s="56">
        <f t="shared" si="413"/>
        <v>45433</v>
      </c>
      <c r="G945" s="80">
        <f t="shared" si="414"/>
        <v>4.600274972299756E-3</v>
      </c>
      <c r="H945" s="81">
        <f>IF(DAY(A945)=H$11,VLOOKUP(A945,AF$120:AK$452,4),H944)</f>
        <v>45493</v>
      </c>
      <c r="I945" s="81">
        <f t="shared" si="415"/>
        <v>45493</v>
      </c>
      <c r="J945" s="55">
        <f t="shared" si="410"/>
        <v>30</v>
      </c>
      <c r="K945" s="55">
        <f t="shared" si="416"/>
        <v>20</v>
      </c>
      <c r="L945" s="79">
        <f t="shared" si="417"/>
        <v>1.0030645</v>
      </c>
      <c r="M945" s="82">
        <v>1</v>
      </c>
      <c r="N945" s="82">
        <f t="shared" si="418"/>
        <v>1</v>
      </c>
      <c r="O945" s="79">
        <f t="shared" si="419"/>
        <v>1.0030645</v>
      </c>
      <c r="P945" s="79">
        <f t="shared" si="420"/>
        <v>720.41117463</v>
      </c>
      <c r="Q945" s="83">
        <f t="shared" si="401"/>
        <v>0</v>
      </c>
      <c r="R945" s="85">
        <f t="shared" si="402"/>
        <v>0</v>
      </c>
      <c r="S945" s="79">
        <f t="shared" si="421"/>
        <v>0</v>
      </c>
      <c r="T945" s="85">
        <f t="shared" si="407"/>
        <v>9.5000000000000001E-2</v>
      </c>
      <c r="U945" s="82">
        <f t="shared" si="403"/>
        <v>1.0050546410000001</v>
      </c>
      <c r="V945" s="79">
        <f t="shared" si="404"/>
        <v>3.6414198600000001</v>
      </c>
      <c r="W945" s="79">
        <f t="shared" si="405"/>
        <v>0</v>
      </c>
      <c r="X945" s="157" t="str">
        <f t="shared" si="408"/>
        <v>A+J=</v>
      </c>
      <c r="Y945" s="81">
        <f t="shared" si="409"/>
        <v>45493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78">
        <f t="shared" si="406"/>
        <v>45484</v>
      </c>
      <c r="B946" s="79">
        <f t="shared" si="400"/>
        <v>724.34595691000004</v>
      </c>
      <c r="C946" s="79">
        <f t="shared" si="411"/>
        <v>718.21021941999993</v>
      </c>
      <c r="D946" s="77">
        <f t="shared" si="412"/>
        <v>6895.24</v>
      </c>
      <c r="E946" s="54">
        <f>IF(K946=1,VLOOKUP(A945,[1]Plan1!$JH$192:$JI$400,2),E945)</f>
        <v>6926.96</v>
      </c>
      <c r="F946" s="56">
        <f t="shared" si="413"/>
        <v>45433</v>
      </c>
      <c r="G946" s="80">
        <f t="shared" si="414"/>
        <v>4.600274972299756E-3</v>
      </c>
      <c r="H946" s="81">
        <f>IF(DAY(A946)=H$11,VLOOKUP(A946,AF$120:AK$452,4),H945)</f>
        <v>45493</v>
      </c>
      <c r="I946" s="81">
        <f t="shared" si="415"/>
        <v>45493</v>
      </c>
      <c r="J946" s="55">
        <f t="shared" si="410"/>
        <v>30</v>
      </c>
      <c r="K946" s="55">
        <f t="shared" si="416"/>
        <v>21</v>
      </c>
      <c r="L946" s="79">
        <f t="shared" si="417"/>
        <v>1.0032179699999999</v>
      </c>
      <c r="M946" s="82">
        <v>1</v>
      </c>
      <c r="N946" s="82">
        <f t="shared" si="418"/>
        <v>1</v>
      </c>
      <c r="O946" s="79">
        <f t="shared" si="419"/>
        <v>1.0032179699999999</v>
      </c>
      <c r="P946" s="79">
        <f t="shared" si="420"/>
        <v>720.52139835000003</v>
      </c>
      <c r="Q946" s="83">
        <f t="shared" si="401"/>
        <v>0</v>
      </c>
      <c r="R946" s="85">
        <f t="shared" si="402"/>
        <v>0</v>
      </c>
      <c r="S946" s="79">
        <f t="shared" si="421"/>
        <v>0</v>
      </c>
      <c r="T946" s="85">
        <f t="shared" si="407"/>
        <v>9.5000000000000001E-2</v>
      </c>
      <c r="U946" s="82">
        <f t="shared" si="403"/>
        <v>1.0053080430000001</v>
      </c>
      <c r="V946" s="79">
        <f t="shared" si="404"/>
        <v>3.8245585599999998</v>
      </c>
      <c r="W946" s="79">
        <f t="shared" si="405"/>
        <v>0</v>
      </c>
      <c r="X946" s="157" t="str">
        <f t="shared" si="408"/>
        <v>A+J=</v>
      </c>
      <c r="Y946" s="81">
        <f t="shared" si="409"/>
        <v>45493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78">
        <f t="shared" si="406"/>
        <v>45485</v>
      </c>
      <c r="B947" s="79">
        <f t="shared" si="400"/>
        <v>724.63943504999997</v>
      </c>
      <c r="C947" s="79">
        <f t="shared" si="411"/>
        <v>718.21021941999993</v>
      </c>
      <c r="D947" s="77">
        <f t="shared" si="412"/>
        <v>6895.24</v>
      </c>
      <c r="E947" s="54">
        <f>IF(K947=1,VLOOKUP(A946,[1]Plan1!$JH$192:$JI$400,2),E946)</f>
        <v>6926.96</v>
      </c>
      <c r="F947" s="56">
        <f t="shared" si="413"/>
        <v>45433</v>
      </c>
      <c r="G947" s="80">
        <f t="shared" si="414"/>
        <v>4.600274972299756E-3</v>
      </c>
      <c r="H947" s="81">
        <f>IF(DAY(A947)=H$11,VLOOKUP(A947,AF$120:AK$452,4),H946)</f>
        <v>45493</v>
      </c>
      <c r="I947" s="81">
        <f t="shared" si="415"/>
        <v>45493</v>
      </c>
      <c r="J947" s="55">
        <f t="shared" si="410"/>
        <v>30</v>
      </c>
      <c r="K947" s="55">
        <f t="shared" si="416"/>
        <v>22</v>
      </c>
      <c r="L947" s="79">
        <f t="shared" si="417"/>
        <v>1.0033714600000001</v>
      </c>
      <c r="M947" s="82">
        <v>1</v>
      </c>
      <c r="N947" s="82">
        <f t="shared" si="418"/>
        <v>1</v>
      </c>
      <c r="O947" s="79">
        <f t="shared" si="419"/>
        <v>1.0033714600000001</v>
      </c>
      <c r="P947" s="79">
        <f t="shared" si="420"/>
        <v>720.63163643999997</v>
      </c>
      <c r="Q947" s="83">
        <f t="shared" si="401"/>
        <v>0</v>
      </c>
      <c r="R947" s="85">
        <f t="shared" si="402"/>
        <v>0</v>
      </c>
      <c r="S947" s="79">
        <f t="shared" si="421"/>
        <v>0</v>
      </c>
      <c r="T947" s="85">
        <f t="shared" si="407"/>
        <v>9.5000000000000001E-2</v>
      </c>
      <c r="U947" s="82">
        <f t="shared" si="403"/>
        <v>1.005561508</v>
      </c>
      <c r="V947" s="79">
        <f t="shared" si="404"/>
        <v>4.00779861</v>
      </c>
      <c r="W947" s="79">
        <f t="shared" si="405"/>
        <v>0</v>
      </c>
      <c r="X947" s="157" t="str">
        <f t="shared" si="408"/>
        <v>A+J=</v>
      </c>
      <c r="Y947" s="81">
        <f t="shared" si="409"/>
        <v>45493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78">
        <f t="shared" si="406"/>
        <v>45486</v>
      </c>
      <c r="B948" s="79">
        <f t="shared" si="400"/>
        <v>724.93303758000002</v>
      </c>
      <c r="C948" s="79">
        <f t="shared" si="411"/>
        <v>718.21021941999993</v>
      </c>
      <c r="D948" s="77">
        <f t="shared" si="412"/>
        <v>6895.24</v>
      </c>
      <c r="E948" s="54">
        <f>IF(K948=1,VLOOKUP(A947,[1]Plan1!$JH$192:$JI$400,2),E947)</f>
        <v>6926.96</v>
      </c>
      <c r="F948" s="56">
        <f t="shared" si="413"/>
        <v>45433</v>
      </c>
      <c r="G948" s="80">
        <f t="shared" si="414"/>
        <v>4.600274972299756E-3</v>
      </c>
      <c r="H948" s="81">
        <f>IF(DAY(A948)=H$11,VLOOKUP(A948,AF$120:AK$452,4),H947)</f>
        <v>45493</v>
      </c>
      <c r="I948" s="81">
        <f t="shared" si="415"/>
        <v>45493</v>
      </c>
      <c r="J948" s="55">
        <f t="shared" si="410"/>
        <v>30</v>
      </c>
      <c r="K948" s="55">
        <f t="shared" si="416"/>
        <v>23</v>
      </c>
      <c r="L948" s="79">
        <f t="shared" si="417"/>
        <v>1.0035249799999999</v>
      </c>
      <c r="M948" s="82">
        <v>1</v>
      </c>
      <c r="N948" s="82">
        <f t="shared" si="418"/>
        <v>1</v>
      </c>
      <c r="O948" s="79">
        <f t="shared" si="419"/>
        <v>1.0035249799999999</v>
      </c>
      <c r="P948" s="79">
        <f t="shared" si="420"/>
        <v>720.74189607000005</v>
      </c>
      <c r="Q948" s="83">
        <f t="shared" si="401"/>
        <v>0</v>
      </c>
      <c r="R948" s="85">
        <f t="shared" si="402"/>
        <v>0</v>
      </c>
      <c r="S948" s="79">
        <f t="shared" si="421"/>
        <v>0</v>
      </c>
      <c r="T948" s="85">
        <f t="shared" si="407"/>
        <v>9.5000000000000001E-2</v>
      </c>
      <c r="U948" s="82">
        <f t="shared" si="403"/>
        <v>1.0058150379999999</v>
      </c>
      <c r="V948" s="79">
        <f t="shared" si="404"/>
        <v>4.1911415099999996</v>
      </c>
      <c r="W948" s="79">
        <f t="shared" si="405"/>
        <v>0</v>
      </c>
      <c r="X948" s="157" t="str">
        <f t="shared" si="408"/>
        <v>A+J=</v>
      </c>
      <c r="Y948" s="81">
        <f t="shared" si="409"/>
        <v>45493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78">
        <f t="shared" si="406"/>
        <v>45487</v>
      </c>
      <c r="B949" s="79">
        <f t="shared" si="400"/>
        <v>725.22676310999998</v>
      </c>
      <c r="C949" s="79">
        <f t="shared" si="411"/>
        <v>718.21021941999993</v>
      </c>
      <c r="D949" s="77">
        <f t="shared" si="412"/>
        <v>6895.24</v>
      </c>
      <c r="E949" s="54">
        <f>IF(K949=1,VLOOKUP(A948,[1]Plan1!$JH$192:$JI$400,2),E948)</f>
        <v>6926.96</v>
      </c>
      <c r="F949" s="56">
        <f t="shared" si="413"/>
        <v>45433</v>
      </c>
      <c r="G949" s="80">
        <f t="shared" si="414"/>
        <v>4.600274972299756E-3</v>
      </c>
      <c r="H949" s="81">
        <f>IF(DAY(A949)=H$11,VLOOKUP(A949,AF$120:AK$452,4),H948)</f>
        <v>45493</v>
      </c>
      <c r="I949" s="81">
        <f t="shared" si="415"/>
        <v>45493</v>
      </c>
      <c r="J949" s="55">
        <f t="shared" si="410"/>
        <v>30</v>
      </c>
      <c r="K949" s="55">
        <f t="shared" si="416"/>
        <v>24</v>
      </c>
      <c r="L949" s="79">
        <f t="shared" si="417"/>
        <v>1.00367853</v>
      </c>
      <c r="M949" s="82">
        <v>1</v>
      </c>
      <c r="N949" s="82">
        <f t="shared" si="418"/>
        <v>1</v>
      </c>
      <c r="O949" s="79">
        <f t="shared" si="419"/>
        <v>1.00367853</v>
      </c>
      <c r="P949" s="79">
        <f t="shared" si="420"/>
        <v>720.85217724999995</v>
      </c>
      <c r="Q949" s="83">
        <f t="shared" si="401"/>
        <v>0</v>
      </c>
      <c r="R949" s="85">
        <f t="shared" si="402"/>
        <v>0</v>
      </c>
      <c r="S949" s="79">
        <f t="shared" si="421"/>
        <v>0</v>
      </c>
      <c r="T949" s="85">
        <f t="shared" si="407"/>
        <v>9.5000000000000001E-2</v>
      </c>
      <c r="U949" s="82">
        <f t="shared" si="403"/>
        <v>1.006068631</v>
      </c>
      <c r="V949" s="79">
        <f t="shared" si="404"/>
        <v>4.3745858599999998</v>
      </c>
      <c r="W949" s="79">
        <f t="shared" si="405"/>
        <v>0</v>
      </c>
      <c r="X949" s="157" t="str">
        <f t="shared" si="408"/>
        <v>A+J=</v>
      </c>
      <c r="Y949" s="81">
        <f t="shared" si="409"/>
        <v>45493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78">
        <f t="shared" si="406"/>
        <v>45488</v>
      </c>
      <c r="B950" s="79">
        <f t="shared" si="400"/>
        <v>725.52059795000002</v>
      </c>
      <c r="C950" s="79">
        <f t="shared" si="411"/>
        <v>718.21021941999993</v>
      </c>
      <c r="D950" s="77">
        <f t="shared" si="412"/>
        <v>6895.24</v>
      </c>
      <c r="E950" s="54">
        <f>IF(K950=1,VLOOKUP(A949,[1]Plan1!$JH$192:$JI$400,2),E949)</f>
        <v>6926.96</v>
      </c>
      <c r="F950" s="56">
        <f t="shared" si="413"/>
        <v>45433</v>
      </c>
      <c r="G950" s="80">
        <f t="shared" si="414"/>
        <v>4.600274972299756E-3</v>
      </c>
      <c r="H950" s="81">
        <f>IF(DAY(A950)=H$11,VLOOKUP(A950,AF$120:AK$452,4),H949)</f>
        <v>45493</v>
      </c>
      <c r="I950" s="81">
        <f t="shared" si="415"/>
        <v>45493</v>
      </c>
      <c r="J950" s="55">
        <f t="shared" si="410"/>
        <v>30</v>
      </c>
      <c r="K950" s="55">
        <f t="shared" si="416"/>
        <v>25</v>
      </c>
      <c r="L950" s="79">
        <f t="shared" si="417"/>
        <v>1.00383209</v>
      </c>
      <c r="M950" s="82">
        <v>1</v>
      </c>
      <c r="N950" s="82">
        <f t="shared" si="418"/>
        <v>1</v>
      </c>
      <c r="O950" s="79">
        <f t="shared" si="419"/>
        <v>1.00383209</v>
      </c>
      <c r="P950" s="79">
        <f t="shared" si="420"/>
        <v>720.96246560999998</v>
      </c>
      <c r="Q950" s="83">
        <f t="shared" si="401"/>
        <v>0</v>
      </c>
      <c r="R950" s="85">
        <f t="shared" si="402"/>
        <v>0</v>
      </c>
      <c r="S950" s="79">
        <f t="shared" si="421"/>
        <v>0</v>
      </c>
      <c r="T950" s="85">
        <f t="shared" si="407"/>
        <v>9.5000000000000001E-2</v>
      </c>
      <c r="U950" s="82">
        <f t="shared" si="403"/>
        <v>1.006322288</v>
      </c>
      <c r="V950" s="79">
        <f t="shared" si="404"/>
        <v>4.5581323400000002</v>
      </c>
      <c r="W950" s="79">
        <f t="shared" si="405"/>
        <v>0</v>
      </c>
      <c r="X950" s="157" t="str">
        <f t="shared" si="408"/>
        <v>A+J=</v>
      </c>
      <c r="Y950" s="81">
        <f t="shared" si="409"/>
        <v>45493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78">
        <f t="shared" si="406"/>
        <v>45489</v>
      </c>
      <c r="B951" s="79">
        <f t="shared" si="400"/>
        <v>725.81455658000004</v>
      </c>
      <c r="C951" s="79">
        <f t="shared" si="411"/>
        <v>718.21021941999993</v>
      </c>
      <c r="D951" s="77">
        <f t="shared" si="412"/>
        <v>6895.24</v>
      </c>
      <c r="E951" s="54">
        <f>IF(K951=1,VLOOKUP(A950,[1]Plan1!$JH$192:$JI$400,2),E950)</f>
        <v>6926.96</v>
      </c>
      <c r="F951" s="56">
        <f t="shared" si="413"/>
        <v>45433</v>
      </c>
      <c r="G951" s="80">
        <f t="shared" si="414"/>
        <v>4.600274972299756E-3</v>
      </c>
      <c r="H951" s="81">
        <f>IF(DAY(A951)=H$11,VLOOKUP(A951,AF$120:AK$452,4),H950)</f>
        <v>45493</v>
      </c>
      <c r="I951" s="81">
        <f t="shared" si="415"/>
        <v>45493</v>
      </c>
      <c r="J951" s="55">
        <f t="shared" si="410"/>
        <v>30</v>
      </c>
      <c r="K951" s="55">
        <f t="shared" si="416"/>
        <v>26</v>
      </c>
      <c r="L951" s="79">
        <f t="shared" si="417"/>
        <v>1.00398568</v>
      </c>
      <c r="M951" s="82">
        <v>1</v>
      </c>
      <c r="N951" s="82">
        <f t="shared" si="418"/>
        <v>1</v>
      </c>
      <c r="O951" s="79">
        <f t="shared" si="419"/>
        <v>1.00398568</v>
      </c>
      <c r="P951" s="79">
        <f t="shared" si="420"/>
        <v>721.07277552000005</v>
      </c>
      <c r="Q951" s="83">
        <f t="shared" si="401"/>
        <v>0</v>
      </c>
      <c r="R951" s="85">
        <f t="shared" si="402"/>
        <v>0</v>
      </c>
      <c r="S951" s="79">
        <f t="shared" si="421"/>
        <v>0</v>
      </c>
      <c r="T951" s="85">
        <f t="shared" si="407"/>
        <v>9.5000000000000001E-2</v>
      </c>
      <c r="U951" s="82">
        <f t="shared" si="403"/>
        <v>1.006576009</v>
      </c>
      <c r="V951" s="79">
        <f t="shared" si="404"/>
        <v>4.7417810600000001</v>
      </c>
      <c r="W951" s="79">
        <f t="shared" si="405"/>
        <v>0</v>
      </c>
      <c r="X951" s="157" t="str">
        <f t="shared" si="408"/>
        <v>A+J=</v>
      </c>
      <c r="Y951" s="81">
        <f t="shared" si="409"/>
        <v>45493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78">
        <f t="shared" si="406"/>
        <v>45490</v>
      </c>
      <c r="B952" s="79">
        <f t="shared" si="400"/>
        <v>726.10863251000001</v>
      </c>
      <c r="C952" s="79">
        <f t="shared" si="411"/>
        <v>718.21021941999993</v>
      </c>
      <c r="D952" s="77">
        <f t="shared" si="412"/>
        <v>6895.24</v>
      </c>
      <c r="E952" s="54">
        <f>IF(K952=1,VLOOKUP(A951,[1]Plan1!$JH$192:$JI$400,2),E951)</f>
        <v>6926.96</v>
      </c>
      <c r="F952" s="56">
        <f t="shared" si="413"/>
        <v>45433</v>
      </c>
      <c r="G952" s="80">
        <f t="shared" si="414"/>
        <v>4.600274972299756E-3</v>
      </c>
      <c r="H952" s="81">
        <f>IF(DAY(A952)=H$11,VLOOKUP(A952,AF$120:AK$452,4),H951)</f>
        <v>45493</v>
      </c>
      <c r="I952" s="81">
        <f t="shared" si="415"/>
        <v>45493</v>
      </c>
      <c r="J952" s="55">
        <f t="shared" si="410"/>
        <v>30</v>
      </c>
      <c r="K952" s="55">
        <f t="shared" si="416"/>
        <v>27</v>
      </c>
      <c r="L952" s="79">
        <f t="shared" si="417"/>
        <v>1.0041392899999999</v>
      </c>
      <c r="M952" s="82">
        <v>1</v>
      </c>
      <c r="N952" s="82">
        <f t="shared" si="418"/>
        <v>1</v>
      </c>
      <c r="O952" s="79">
        <f t="shared" si="419"/>
        <v>1.0041392899999999</v>
      </c>
      <c r="P952" s="79">
        <f t="shared" si="420"/>
        <v>721.18309979000003</v>
      </c>
      <c r="Q952" s="83">
        <f t="shared" si="401"/>
        <v>0</v>
      </c>
      <c r="R952" s="85">
        <f t="shared" si="402"/>
        <v>0</v>
      </c>
      <c r="S952" s="79">
        <f t="shared" si="421"/>
        <v>0</v>
      </c>
      <c r="T952" s="85">
        <f t="shared" si="407"/>
        <v>9.5000000000000001E-2</v>
      </c>
      <c r="U952" s="82">
        <f t="shared" si="403"/>
        <v>1.006829795</v>
      </c>
      <c r="V952" s="79">
        <f t="shared" si="404"/>
        <v>4.9255327199999996</v>
      </c>
      <c r="W952" s="79">
        <f t="shared" si="405"/>
        <v>0</v>
      </c>
      <c r="X952" s="157" t="str">
        <f t="shared" si="408"/>
        <v>A+J=</v>
      </c>
      <c r="Y952" s="81">
        <f t="shared" si="409"/>
        <v>45493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78">
        <f t="shared" si="406"/>
        <v>45491</v>
      </c>
      <c r="B953" s="79">
        <f t="shared" si="400"/>
        <v>726.40283159000001</v>
      </c>
      <c r="C953" s="79">
        <f t="shared" si="411"/>
        <v>718.21021941999993</v>
      </c>
      <c r="D953" s="77">
        <f t="shared" si="412"/>
        <v>6895.24</v>
      </c>
      <c r="E953" s="54">
        <f>IF(K953=1,VLOOKUP(A952,[1]Plan1!$JH$192:$JI$400,2),E952)</f>
        <v>6926.96</v>
      </c>
      <c r="F953" s="56">
        <f t="shared" si="413"/>
        <v>45433</v>
      </c>
      <c r="G953" s="80">
        <f t="shared" si="414"/>
        <v>4.600274972299756E-3</v>
      </c>
      <c r="H953" s="81">
        <f>IF(DAY(A953)=H$11,VLOOKUP(A953,AF$120:AK$452,4),H952)</f>
        <v>45493</v>
      </c>
      <c r="I953" s="81">
        <f t="shared" si="415"/>
        <v>45493</v>
      </c>
      <c r="J953" s="55">
        <f t="shared" si="410"/>
        <v>30</v>
      </c>
      <c r="K953" s="55">
        <f t="shared" si="416"/>
        <v>28</v>
      </c>
      <c r="L953" s="79">
        <f t="shared" si="417"/>
        <v>1.0042929300000001</v>
      </c>
      <c r="M953" s="82">
        <v>1</v>
      </c>
      <c r="N953" s="82">
        <f t="shared" si="418"/>
        <v>1</v>
      </c>
      <c r="O953" s="79">
        <f t="shared" si="419"/>
        <v>1.0042929300000001</v>
      </c>
      <c r="P953" s="79">
        <f t="shared" si="420"/>
        <v>721.29344561000005</v>
      </c>
      <c r="Q953" s="83">
        <f t="shared" si="401"/>
        <v>0</v>
      </c>
      <c r="R953" s="85">
        <f t="shared" si="402"/>
        <v>0</v>
      </c>
      <c r="S953" s="79">
        <f t="shared" si="421"/>
        <v>0</v>
      </c>
      <c r="T953" s="85">
        <f t="shared" si="407"/>
        <v>9.5000000000000001E-2</v>
      </c>
      <c r="U953" s="82">
        <f t="shared" si="403"/>
        <v>1.0070836439999999</v>
      </c>
      <c r="V953" s="79">
        <f t="shared" si="404"/>
        <v>5.1093859799999999</v>
      </c>
      <c r="W953" s="79">
        <f t="shared" si="405"/>
        <v>0</v>
      </c>
      <c r="X953" s="157" t="str">
        <f t="shared" si="408"/>
        <v>A+J=</v>
      </c>
      <c r="Y953" s="81">
        <f t="shared" si="409"/>
        <v>45493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78">
        <f t="shared" si="406"/>
        <v>45492</v>
      </c>
      <c r="B954" s="79">
        <f t="shared" si="400"/>
        <v>726.69714733000001</v>
      </c>
      <c r="C954" s="79">
        <f t="shared" si="411"/>
        <v>718.21021941999993</v>
      </c>
      <c r="D954" s="77">
        <f t="shared" si="412"/>
        <v>6895.24</v>
      </c>
      <c r="E954" s="54">
        <f>IF(K954=1,VLOOKUP(A953,[1]Plan1!$JH$192:$JI$400,2),E953)</f>
        <v>6926.96</v>
      </c>
      <c r="F954" s="56">
        <f t="shared" si="413"/>
        <v>45433</v>
      </c>
      <c r="G954" s="80">
        <f t="shared" si="414"/>
        <v>4.600274972299756E-3</v>
      </c>
      <c r="H954" s="81">
        <f>IF(DAY(A954)=H$11,VLOOKUP(A954,AF$120:AK$452,4),H953)</f>
        <v>45493</v>
      </c>
      <c r="I954" s="81">
        <f t="shared" si="415"/>
        <v>45493</v>
      </c>
      <c r="J954" s="55">
        <f t="shared" si="410"/>
        <v>30</v>
      </c>
      <c r="K954" s="55">
        <f t="shared" si="416"/>
        <v>29</v>
      </c>
      <c r="L954" s="79">
        <f t="shared" si="417"/>
        <v>1.0044465899999999</v>
      </c>
      <c r="M954" s="82">
        <v>1</v>
      </c>
      <c r="N954" s="82">
        <f t="shared" si="418"/>
        <v>1</v>
      </c>
      <c r="O954" s="79">
        <f t="shared" si="419"/>
        <v>1.0044465899999999</v>
      </c>
      <c r="P954" s="79">
        <f t="shared" si="420"/>
        <v>721.40380578999998</v>
      </c>
      <c r="Q954" s="83">
        <f t="shared" si="401"/>
        <v>0</v>
      </c>
      <c r="R954" s="85">
        <f t="shared" si="402"/>
        <v>0</v>
      </c>
      <c r="S954" s="79">
        <f t="shared" si="421"/>
        <v>0</v>
      </c>
      <c r="T954" s="85">
        <f t="shared" si="407"/>
        <v>9.5000000000000001E-2</v>
      </c>
      <c r="U954" s="82">
        <f t="shared" si="403"/>
        <v>1.0073375570000001</v>
      </c>
      <c r="V954" s="79">
        <f t="shared" si="404"/>
        <v>5.2933415400000001</v>
      </c>
      <c r="W954" s="79">
        <f t="shared" si="405"/>
        <v>0</v>
      </c>
      <c r="X954" s="157" t="str">
        <f t="shared" si="408"/>
        <v>A+J=</v>
      </c>
      <c r="Y954" s="81">
        <f t="shared" si="409"/>
        <v>45493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78">
        <f t="shared" si="406"/>
        <v>45493</v>
      </c>
      <c r="B955" s="79">
        <f t="shared" si="400"/>
        <v>726.99157977000004</v>
      </c>
      <c r="C955" s="79">
        <f t="shared" si="411"/>
        <v>718.21021941999993</v>
      </c>
      <c r="D955" s="77">
        <f t="shared" si="412"/>
        <v>6895.24</v>
      </c>
      <c r="E955" s="54">
        <f>IF(K955=1,VLOOKUP(A954,[1]Plan1!$JH$192:$JI$400,2),E954)</f>
        <v>6926.96</v>
      </c>
      <c r="F955" s="56">
        <f t="shared" si="413"/>
        <v>45433</v>
      </c>
      <c r="G955" s="80">
        <f t="shared" si="414"/>
        <v>4.600274972299756E-3</v>
      </c>
      <c r="H955" s="81">
        <f>IF(DAY(A955)=H$11,VLOOKUP(A955,AF$120:AK$452,4),H954)</f>
        <v>45524</v>
      </c>
      <c r="I955" s="81">
        <f t="shared" si="415"/>
        <v>45493</v>
      </c>
      <c r="J955" s="55">
        <f t="shared" si="410"/>
        <v>30</v>
      </c>
      <c r="K955" s="55">
        <f t="shared" si="416"/>
        <v>30</v>
      </c>
      <c r="L955" s="79">
        <f t="shared" si="417"/>
        <v>1.0046002700000001</v>
      </c>
      <c r="M955" s="82">
        <v>1</v>
      </c>
      <c r="N955" s="82">
        <f t="shared" si="418"/>
        <v>1</v>
      </c>
      <c r="O955" s="79">
        <f t="shared" si="419"/>
        <v>1.0046002700000001</v>
      </c>
      <c r="P955" s="79">
        <f t="shared" si="420"/>
        <v>721.51418034000005</v>
      </c>
      <c r="Q955" s="83">
        <f t="shared" si="401"/>
        <v>31</v>
      </c>
      <c r="R955" s="85">
        <f t="shared" si="402"/>
        <v>2.0407999999999999E-2</v>
      </c>
      <c r="S955" s="79">
        <f t="shared" si="421"/>
        <v>14.72466139</v>
      </c>
      <c r="T955" s="85">
        <f t="shared" si="407"/>
        <v>9.5000000000000001E-2</v>
      </c>
      <c r="U955" s="82">
        <f t="shared" si="403"/>
        <v>1.0075915339999999</v>
      </c>
      <c r="V955" s="79">
        <f t="shared" si="404"/>
        <v>5.4773994300000002</v>
      </c>
      <c r="W955" s="79">
        <f t="shared" si="405"/>
        <v>20.20206082</v>
      </c>
      <c r="X955" s="157" t="str">
        <f t="shared" si="408"/>
        <v>A+J=</v>
      </c>
      <c r="Y955" s="81">
        <f t="shared" si="409"/>
        <v>45493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78">
        <f t="shared" si="406"/>
        <v>45494</v>
      </c>
      <c r="B956" s="79">
        <f t="shared" si="400"/>
        <v>707.00981782000008</v>
      </c>
      <c r="C956" s="79">
        <f t="shared" si="411"/>
        <v>706.78951895</v>
      </c>
      <c r="D956" s="77">
        <f t="shared" si="412"/>
        <v>6926.96</v>
      </c>
      <c r="E956" s="54">
        <f>IF(K956=1,VLOOKUP(A955,[1]Plan1!$JH$192:$JI$400,2),E955)</f>
        <v>6941.51</v>
      </c>
      <c r="F956" s="56">
        <f t="shared" si="413"/>
        <v>45464</v>
      </c>
      <c r="G956" s="80">
        <f t="shared" si="414"/>
        <v>2.1004885259912065E-3</v>
      </c>
      <c r="H956" s="81">
        <f>IF(DAY(A956)=H$11,VLOOKUP(A956,AF$120:AK$452,4),H955)</f>
        <v>45524</v>
      </c>
      <c r="I956" s="81">
        <f t="shared" si="415"/>
        <v>45524</v>
      </c>
      <c r="J956" s="55">
        <f t="shared" si="410"/>
        <v>31</v>
      </c>
      <c r="K956" s="55">
        <f t="shared" si="416"/>
        <v>1</v>
      </c>
      <c r="L956" s="79">
        <f t="shared" si="417"/>
        <v>1.0000676799999999</v>
      </c>
      <c r="M956" s="82">
        <v>1</v>
      </c>
      <c r="N956" s="82">
        <f t="shared" si="418"/>
        <v>1</v>
      </c>
      <c r="O956" s="79">
        <f t="shared" si="419"/>
        <v>1.0000676799999999</v>
      </c>
      <c r="P956" s="79">
        <f t="shared" si="420"/>
        <v>706.83735446000003</v>
      </c>
      <c r="Q956" s="83">
        <f t="shared" si="401"/>
        <v>0</v>
      </c>
      <c r="R956" s="85">
        <f t="shared" si="402"/>
        <v>0</v>
      </c>
      <c r="S956" s="79">
        <f t="shared" si="421"/>
        <v>0</v>
      </c>
      <c r="T956" s="85">
        <f t="shared" si="407"/>
        <v>9.5000000000000001E-2</v>
      </c>
      <c r="U956" s="82">
        <f t="shared" si="403"/>
        <v>1.000243993</v>
      </c>
      <c r="V956" s="79">
        <f t="shared" si="404"/>
        <v>0.17246336000000001</v>
      </c>
      <c r="W956" s="79">
        <f t="shared" si="405"/>
        <v>0</v>
      </c>
      <c r="X956" s="157" t="str">
        <f t="shared" si="408"/>
        <v>A+J=</v>
      </c>
      <c r="Y956" s="81">
        <f t="shared" si="409"/>
        <v>45524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78">
        <f t="shared" si="406"/>
        <v>45495</v>
      </c>
      <c r="B957" s="79">
        <f t="shared" si="400"/>
        <v>707.2301966</v>
      </c>
      <c r="C957" s="79">
        <f t="shared" si="411"/>
        <v>706.78951895</v>
      </c>
      <c r="D957" s="77">
        <f t="shared" si="412"/>
        <v>6926.96</v>
      </c>
      <c r="E957" s="54">
        <f>IF(K957=1,VLOOKUP(A956,[1]Plan1!$JH$192:$JI$400,2),E956)</f>
        <v>6941.51</v>
      </c>
      <c r="F957" s="56">
        <f t="shared" si="413"/>
        <v>45464</v>
      </c>
      <c r="G957" s="80">
        <f t="shared" si="414"/>
        <v>2.1004885259912065E-3</v>
      </c>
      <c r="H957" s="81">
        <f>IF(DAY(A957)=H$11,VLOOKUP(A957,AF$120:AK$452,4),H956)</f>
        <v>45524</v>
      </c>
      <c r="I957" s="81">
        <f t="shared" si="415"/>
        <v>45524</v>
      </c>
      <c r="J957" s="55">
        <f t="shared" si="410"/>
        <v>31</v>
      </c>
      <c r="K957" s="55">
        <f t="shared" si="416"/>
        <v>2</v>
      </c>
      <c r="L957" s="79">
        <f t="shared" si="417"/>
        <v>1.0001353799999999</v>
      </c>
      <c r="M957" s="82">
        <v>1</v>
      </c>
      <c r="N957" s="82">
        <f t="shared" si="418"/>
        <v>1</v>
      </c>
      <c r="O957" s="79">
        <f t="shared" si="419"/>
        <v>1.0001353799999999</v>
      </c>
      <c r="P957" s="79">
        <f t="shared" si="420"/>
        <v>706.88520411000002</v>
      </c>
      <c r="Q957" s="83">
        <f t="shared" si="401"/>
        <v>0</v>
      </c>
      <c r="R957" s="85">
        <f t="shared" si="402"/>
        <v>0</v>
      </c>
      <c r="S957" s="79">
        <f t="shared" si="421"/>
        <v>0</v>
      </c>
      <c r="T957" s="85">
        <f t="shared" si="407"/>
        <v>9.5000000000000001E-2</v>
      </c>
      <c r="U957" s="82">
        <f t="shared" si="403"/>
        <v>1.0004880460000001</v>
      </c>
      <c r="V957" s="79">
        <f t="shared" si="404"/>
        <v>0.34499248999999998</v>
      </c>
      <c r="W957" s="79">
        <f t="shared" si="405"/>
        <v>0</v>
      </c>
      <c r="X957" s="157" t="str">
        <f t="shared" si="408"/>
        <v>A+J=</v>
      </c>
      <c r="Y957" s="81">
        <f t="shared" si="409"/>
        <v>45524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78">
        <f t="shared" si="406"/>
        <v>45496</v>
      </c>
      <c r="B958" s="79">
        <f t="shared" si="400"/>
        <v>707.45064045000004</v>
      </c>
      <c r="C958" s="79">
        <f t="shared" si="411"/>
        <v>706.78951895</v>
      </c>
      <c r="D958" s="77">
        <f t="shared" si="412"/>
        <v>6926.96</v>
      </c>
      <c r="E958" s="54">
        <f>IF(K958=1,VLOOKUP(A957,[1]Plan1!$JH$192:$JI$400,2),E957)</f>
        <v>6941.51</v>
      </c>
      <c r="F958" s="56">
        <f t="shared" si="413"/>
        <v>45464</v>
      </c>
      <c r="G958" s="80">
        <f t="shared" si="414"/>
        <v>2.1004885259912065E-3</v>
      </c>
      <c r="H958" s="81">
        <f>IF(DAY(A958)=H$11,VLOOKUP(A958,AF$120:AK$452,4),H957)</f>
        <v>45524</v>
      </c>
      <c r="I958" s="81">
        <f t="shared" si="415"/>
        <v>45524</v>
      </c>
      <c r="J958" s="55">
        <f t="shared" si="410"/>
        <v>31</v>
      </c>
      <c r="K958" s="55">
        <f t="shared" si="416"/>
        <v>3</v>
      </c>
      <c r="L958" s="79">
        <f t="shared" si="417"/>
        <v>1.0002030799999999</v>
      </c>
      <c r="M958" s="82">
        <v>1</v>
      </c>
      <c r="N958" s="82">
        <f t="shared" si="418"/>
        <v>1</v>
      </c>
      <c r="O958" s="79">
        <f t="shared" si="419"/>
        <v>1.0002030799999999</v>
      </c>
      <c r="P958" s="79">
        <f t="shared" si="420"/>
        <v>706.93305376000001</v>
      </c>
      <c r="Q958" s="83">
        <f t="shared" si="401"/>
        <v>0</v>
      </c>
      <c r="R958" s="85">
        <f t="shared" si="402"/>
        <v>0</v>
      </c>
      <c r="S958" s="79">
        <f t="shared" si="421"/>
        <v>0</v>
      </c>
      <c r="T958" s="85">
        <f t="shared" si="407"/>
        <v>9.5000000000000001E-2</v>
      </c>
      <c r="U958" s="82">
        <f t="shared" si="403"/>
        <v>1.0007321579999999</v>
      </c>
      <c r="V958" s="79">
        <f t="shared" si="404"/>
        <v>0.51758669000000002</v>
      </c>
      <c r="W958" s="79">
        <f t="shared" si="405"/>
        <v>0</v>
      </c>
      <c r="X958" s="157" t="str">
        <f t="shared" si="408"/>
        <v>A+J=</v>
      </c>
      <c r="Y958" s="81">
        <f t="shared" si="409"/>
        <v>45524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78">
        <f t="shared" si="406"/>
        <v>45497</v>
      </c>
      <c r="B959" s="79">
        <f t="shared" si="400"/>
        <v>707.67115006999995</v>
      </c>
      <c r="C959" s="79">
        <f t="shared" si="411"/>
        <v>706.78951895</v>
      </c>
      <c r="D959" s="77">
        <f t="shared" si="412"/>
        <v>6926.96</v>
      </c>
      <c r="E959" s="54">
        <f>IF(K959=1,VLOOKUP(A958,[1]Plan1!$JH$192:$JI$400,2),E958)</f>
        <v>6941.51</v>
      </c>
      <c r="F959" s="56">
        <f t="shared" si="413"/>
        <v>45464</v>
      </c>
      <c r="G959" s="80">
        <f t="shared" si="414"/>
        <v>2.1004885259912065E-3</v>
      </c>
      <c r="H959" s="81">
        <f>IF(DAY(A959)=H$11,VLOOKUP(A959,AF$120:AK$452,4),H958)</f>
        <v>45524</v>
      </c>
      <c r="I959" s="81">
        <f t="shared" si="415"/>
        <v>45524</v>
      </c>
      <c r="J959" s="55">
        <f t="shared" si="410"/>
        <v>31</v>
      </c>
      <c r="K959" s="55">
        <f t="shared" si="416"/>
        <v>4</v>
      </c>
      <c r="L959" s="79">
        <f t="shared" si="417"/>
        <v>1.0002707799999999</v>
      </c>
      <c r="M959" s="82">
        <v>1</v>
      </c>
      <c r="N959" s="82">
        <f t="shared" si="418"/>
        <v>1</v>
      </c>
      <c r="O959" s="79">
        <f t="shared" si="419"/>
        <v>1.0002707799999999</v>
      </c>
      <c r="P959" s="79">
        <f t="shared" si="420"/>
        <v>706.98090341</v>
      </c>
      <c r="Q959" s="83">
        <f t="shared" si="401"/>
        <v>0</v>
      </c>
      <c r="R959" s="85">
        <f t="shared" si="402"/>
        <v>0</v>
      </c>
      <c r="S959" s="79">
        <f t="shared" si="421"/>
        <v>0</v>
      </c>
      <c r="T959" s="85">
        <f t="shared" si="407"/>
        <v>9.5000000000000001E-2</v>
      </c>
      <c r="U959" s="82">
        <f t="shared" si="403"/>
        <v>1.0009763300000001</v>
      </c>
      <c r="V959" s="79">
        <f t="shared" si="404"/>
        <v>0.69024666000000001</v>
      </c>
      <c r="W959" s="79">
        <f t="shared" si="405"/>
        <v>0</v>
      </c>
      <c r="X959" s="157" t="str">
        <f t="shared" si="408"/>
        <v>A+J=</v>
      </c>
      <c r="Y959" s="81">
        <f t="shared" si="409"/>
        <v>45524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78">
        <f t="shared" si="406"/>
        <v>45498</v>
      </c>
      <c r="B960" s="79">
        <f t="shared" si="400"/>
        <v>707.89173186000005</v>
      </c>
      <c r="C960" s="79">
        <f t="shared" si="411"/>
        <v>706.78951895</v>
      </c>
      <c r="D960" s="77">
        <f t="shared" si="412"/>
        <v>6926.96</v>
      </c>
      <c r="E960" s="54">
        <f>IF(K960=1,VLOOKUP(A959,[1]Plan1!$JH$192:$JI$400,2),E959)</f>
        <v>6941.51</v>
      </c>
      <c r="F960" s="56">
        <f t="shared" si="413"/>
        <v>45464</v>
      </c>
      <c r="G960" s="80">
        <f t="shared" si="414"/>
        <v>2.1004885259912065E-3</v>
      </c>
      <c r="H960" s="81">
        <f>IF(DAY(A960)=H$11,VLOOKUP(A960,AF$120:AK$452,4),H959)</f>
        <v>45524</v>
      </c>
      <c r="I960" s="81">
        <f t="shared" si="415"/>
        <v>45524</v>
      </c>
      <c r="J960" s="55">
        <f t="shared" si="410"/>
        <v>31</v>
      </c>
      <c r="K960" s="55">
        <f t="shared" si="416"/>
        <v>5</v>
      </c>
      <c r="L960" s="79">
        <f t="shared" si="417"/>
        <v>1.0003384900000001</v>
      </c>
      <c r="M960" s="82">
        <v>1</v>
      </c>
      <c r="N960" s="82">
        <f t="shared" si="418"/>
        <v>1</v>
      </c>
      <c r="O960" s="79">
        <f t="shared" si="419"/>
        <v>1.0003384900000001</v>
      </c>
      <c r="P960" s="79">
        <f t="shared" si="420"/>
        <v>707.02876013000002</v>
      </c>
      <c r="Q960" s="83">
        <f t="shared" si="401"/>
        <v>0</v>
      </c>
      <c r="R960" s="85">
        <f t="shared" si="402"/>
        <v>0</v>
      </c>
      <c r="S960" s="79">
        <f t="shared" si="421"/>
        <v>0</v>
      </c>
      <c r="T960" s="85">
        <f t="shared" si="407"/>
        <v>9.5000000000000001E-2</v>
      </c>
      <c r="U960" s="82">
        <f t="shared" si="403"/>
        <v>1.001220561</v>
      </c>
      <c r="V960" s="79">
        <f t="shared" si="404"/>
        <v>0.86297173000000005</v>
      </c>
      <c r="W960" s="79">
        <f t="shared" si="405"/>
        <v>0</v>
      </c>
      <c r="X960" s="157" t="str">
        <f t="shared" si="408"/>
        <v>A+J=</v>
      </c>
      <c r="Y960" s="81">
        <f t="shared" si="409"/>
        <v>45524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78">
        <f t="shared" si="406"/>
        <v>45499</v>
      </c>
      <c r="B961" s="79">
        <f t="shared" si="400"/>
        <v>708.11237944000004</v>
      </c>
      <c r="C961" s="79">
        <f t="shared" si="411"/>
        <v>706.78951895</v>
      </c>
      <c r="D961" s="77">
        <f t="shared" si="412"/>
        <v>6926.96</v>
      </c>
      <c r="E961" s="54">
        <f>IF(K961=1,VLOOKUP(A960,[1]Plan1!$JH$192:$JI$400,2),E960)</f>
        <v>6941.51</v>
      </c>
      <c r="F961" s="56">
        <f t="shared" si="413"/>
        <v>45464</v>
      </c>
      <c r="G961" s="80">
        <f t="shared" si="414"/>
        <v>2.1004885259912065E-3</v>
      </c>
      <c r="H961" s="81">
        <f>IF(DAY(A961)=H$11,VLOOKUP(A961,AF$120:AK$452,4),H960)</f>
        <v>45524</v>
      </c>
      <c r="I961" s="81">
        <f t="shared" si="415"/>
        <v>45524</v>
      </c>
      <c r="J961" s="55">
        <f t="shared" si="410"/>
        <v>31</v>
      </c>
      <c r="K961" s="55">
        <f t="shared" si="416"/>
        <v>6</v>
      </c>
      <c r="L961" s="79">
        <f t="shared" si="417"/>
        <v>1.0004062</v>
      </c>
      <c r="M961" s="82">
        <v>1</v>
      </c>
      <c r="N961" s="82">
        <f t="shared" si="418"/>
        <v>1</v>
      </c>
      <c r="O961" s="79">
        <f t="shared" si="419"/>
        <v>1.0004062</v>
      </c>
      <c r="P961" s="79">
        <f t="shared" si="420"/>
        <v>707.07661685000005</v>
      </c>
      <c r="Q961" s="83">
        <f t="shared" si="401"/>
        <v>0</v>
      </c>
      <c r="R961" s="85">
        <f t="shared" si="402"/>
        <v>0</v>
      </c>
      <c r="S961" s="79">
        <f t="shared" si="421"/>
        <v>0</v>
      </c>
      <c r="T961" s="85">
        <f t="shared" si="407"/>
        <v>9.5000000000000001E-2</v>
      </c>
      <c r="U961" s="82">
        <f t="shared" si="403"/>
        <v>1.001464852</v>
      </c>
      <c r="V961" s="79">
        <f t="shared" si="404"/>
        <v>1.03576259</v>
      </c>
      <c r="W961" s="79">
        <f t="shared" si="405"/>
        <v>0</v>
      </c>
      <c r="X961" s="157" t="str">
        <f t="shared" si="408"/>
        <v>A+J=</v>
      </c>
      <c r="Y961" s="81">
        <f t="shared" si="409"/>
        <v>45524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78">
        <f t="shared" si="406"/>
        <v>45500</v>
      </c>
      <c r="B962" s="79">
        <f t="shared" si="400"/>
        <v>708.33309212999995</v>
      </c>
      <c r="C962" s="79">
        <f t="shared" si="411"/>
        <v>706.78951895</v>
      </c>
      <c r="D962" s="77">
        <f t="shared" si="412"/>
        <v>6926.96</v>
      </c>
      <c r="E962" s="54">
        <f>IF(K962=1,VLOOKUP(A961,[1]Plan1!$JH$192:$JI$400,2),E961)</f>
        <v>6941.51</v>
      </c>
      <c r="F962" s="56">
        <f t="shared" si="413"/>
        <v>45464</v>
      </c>
      <c r="G962" s="80">
        <f t="shared" si="414"/>
        <v>2.1004885259912065E-3</v>
      </c>
      <c r="H962" s="81">
        <f>IF(DAY(A962)=H$11,VLOOKUP(A962,AF$120:AK$452,4),H961)</f>
        <v>45524</v>
      </c>
      <c r="I962" s="81">
        <f t="shared" si="415"/>
        <v>45524</v>
      </c>
      <c r="J962" s="55">
        <f t="shared" si="410"/>
        <v>31</v>
      </c>
      <c r="K962" s="55">
        <f t="shared" si="416"/>
        <v>7</v>
      </c>
      <c r="L962" s="79">
        <f t="shared" si="417"/>
        <v>1.00047391</v>
      </c>
      <c r="M962" s="82">
        <v>1</v>
      </c>
      <c r="N962" s="82">
        <f t="shared" si="418"/>
        <v>1</v>
      </c>
      <c r="O962" s="79">
        <f t="shared" si="419"/>
        <v>1.00047391</v>
      </c>
      <c r="P962" s="79">
        <f t="shared" si="420"/>
        <v>707.12447356999996</v>
      </c>
      <c r="Q962" s="83">
        <f t="shared" si="401"/>
        <v>0</v>
      </c>
      <c r="R962" s="85">
        <f t="shared" si="402"/>
        <v>0</v>
      </c>
      <c r="S962" s="79">
        <f t="shared" si="421"/>
        <v>0</v>
      </c>
      <c r="T962" s="85">
        <f t="shared" si="407"/>
        <v>9.5000000000000001E-2</v>
      </c>
      <c r="U962" s="82">
        <f t="shared" si="403"/>
        <v>1.001709202</v>
      </c>
      <c r="V962" s="79">
        <f t="shared" si="404"/>
        <v>1.2086185599999999</v>
      </c>
      <c r="W962" s="79">
        <f t="shared" si="405"/>
        <v>0</v>
      </c>
      <c r="X962" s="157" t="str">
        <f t="shared" si="408"/>
        <v>A+J=</v>
      </c>
      <c r="Y962" s="81">
        <f t="shared" si="409"/>
        <v>45524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78">
        <f t="shared" si="406"/>
        <v>45501</v>
      </c>
      <c r="B963" s="79">
        <f t="shared" si="400"/>
        <v>708.55387842000005</v>
      </c>
      <c r="C963" s="79">
        <f t="shared" si="411"/>
        <v>706.78951895</v>
      </c>
      <c r="D963" s="77">
        <f t="shared" si="412"/>
        <v>6926.96</v>
      </c>
      <c r="E963" s="54">
        <f>IF(K963=1,VLOOKUP(A962,[1]Plan1!$JH$192:$JI$400,2),E962)</f>
        <v>6941.51</v>
      </c>
      <c r="F963" s="56">
        <f t="shared" si="413"/>
        <v>45464</v>
      </c>
      <c r="G963" s="80">
        <f t="shared" si="414"/>
        <v>2.1004885259912065E-3</v>
      </c>
      <c r="H963" s="81">
        <f>IF(DAY(A963)=H$11,VLOOKUP(A963,AF$120:AK$452,4),H962)</f>
        <v>45524</v>
      </c>
      <c r="I963" s="81">
        <f t="shared" si="415"/>
        <v>45524</v>
      </c>
      <c r="J963" s="55">
        <f t="shared" si="410"/>
        <v>31</v>
      </c>
      <c r="K963" s="55">
        <f t="shared" si="416"/>
        <v>8</v>
      </c>
      <c r="L963" s="79">
        <f t="shared" si="417"/>
        <v>1.0005416300000001</v>
      </c>
      <c r="M963" s="82">
        <v>1</v>
      </c>
      <c r="N963" s="82">
        <f t="shared" si="418"/>
        <v>1</v>
      </c>
      <c r="O963" s="79">
        <f t="shared" si="419"/>
        <v>1.0005416300000001</v>
      </c>
      <c r="P963" s="79">
        <f t="shared" si="420"/>
        <v>707.17233735000002</v>
      </c>
      <c r="Q963" s="83">
        <f t="shared" si="401"/>
        <v>0</v>
      </c>
      <c r="R963" s="85">
        <f t="shared" si="402"/>
        <v>0</v>
      </c>
      <c r="S963" s="79">
        <f t="shared" si="421"/>
        <v>0</v>
      </c>
      <c r="T963" s="85">
        <f t="shared" si="407"/>
        <v>9.5000000000000001E-2</v>
      </c>
      <c r="U963" s="82">
        <f t="shared" si="403"/>
        <v>1.001953613</v>
      </c>
      <c r="V963" s="79">
        <f t="shared" si="404"/>
        <v>1.3815410699999999</v>
      </c>
      <c r="W963" s="79">
        <f t="shared" si="405"/>
        <v>0</v>
      </c>
      <c r="X963" s="157" t="str">
        <f t="shared" si="408"/>
        <v>A+J=</v>
      </c>
      <c r="Y963" s="81">
        <f t="shared" si="409"/>
        <v>45524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78">
        <f t="shared" si="406"/>
        <v>45502</v>
      </c>
      <c r="B964" s="79">
        <f t="shared" si="400"/>
        <v>708.77473621000001</v>
      </c>
      <c r="C964" s="79">
        <f t="shared" si="411"/>
        <v>706.78951895</v>
      </c>
      <c r="D964" s="77">
        <f t="shared" si="412"/>
        <v>6926.96</v>
      </c>
      <c r="E964" s="54">
        <f>IF(K964=1,VLOOKUP(A963,[1]Plan1!$JH$192:$JI$400,2),E963)</f>
        <v>6941.51</v>
      </c>
      <c r="F964" s="56">
        <f t="shared" si="413"/>
        <v>45464</v>
      </c>
      <c r="G964" s="80">
        <f t="shared" si="414"/>
        <v>2.1004885259912065E-3</v>
      </c>
      <c r="H964" s="81">
        <f>IF(DAY(A964)=H$11,VLOOKUP(A964,AF$120:AK$452,4),H963)</f>
        <v>45524</v>
      </c>
      <c r="I964" s="81">
        <f t="shared" si="415"/>
        <v>45524</v>
      </c>
      <c r="J964" s="55">
        <f t="shared" si="410"/>
        <v>31</v>
      </c>
      <c r="K964" s="55">
        <f t="shared" si="416"/>
        <v>9</v>
      </c>
      <c r="L964" s="79">
        <f t="shared" si="417"/>
        <v>1.0006093599999999</v>
      </c>
      <c r="M964" s="82">
        <v>1</v>
      </c>
      <c r="N964" s="82">
        <f t="shared" si="418"/>
        <v>1</v>
      </c>
      <c r="O964" s="79">
        <f t="shared" si="419"/>
        <v>1.0006093599999999</v>
      </c>
      <c r="P964" s="79">
        <f t="shared" si="420"/>
        <v>707.22020821000001</v>
      </c>
      <c r="Q964" s="83">
        <f t="shared" si="401"/>
        <v>0</v>
      </c>
      <c r="R964" s="85">
        <f t="shared" si="402"/>
        <v>0</v>
      </c>
      <c r="S964" s="79">
        <f t="shared" si="421"/>
        <v>0</v>
      </c>
      <c r="T964" s="85">
        <f t="shared" si="407"/>
        <v>9.5000000000000001E-2</v>
      </c>
      <c r="U964" s="82">
        <f t="shared" si="403"/>
        <v>1.002198082</v>
      </c>
      <c r="V964" s="79">
        <f t="shared" si="404"/>
        <v>1.5545279999999999</v>
      </c>
      <c r="W964" s="79">
        <f t="shared" si="405"/>
        <v>0</v>
      </c>
      <c r="X964" s="157" t="str">
        <f t="shared" si="408"/>
        <v>A+J=</v>
      </c>
      <c r="Y964" s="81">
        <f t="shared" si="409"/>
        <v>45524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78">
        <f t="shared" si="406"/>
        <v>45503</v>
      </c>
      <c r="B965" s="79">
        <f t="shared" si="400"/>
        <v>708.99566055000003</v>
      </c>
      <c r="C965" s="79">
        <f t="shared" si="411"/>
        <v>706.78951895</v>
      </c>
      <c r="D965" s="77">
        <f t="shared" si="412"/>
        <v>6926.96</v>
      </c>
      <c r="E965" s="54">
        <f>IF(K965=1,VLOOKUP(A964,[1]Plan1!$JH$192:$JI$400,2),E964)</f>
        <v>6941.51</v>
      </c>
      <c r="F965" s="56">
        <f t="shared" si="413"/>
        <v>45464</v>
      </c>
      <c r="G965" s="80">
        <f t="shared" si="414"/>
        <v>2.1004885259912065E-3</v>
      </c>
      <c r="H965" s="81">
        <f>IF(DAY(A965)=H$11,VLOOKUP(A965,AF$120:AK$452,4),H964)</f>
        <v>45524</v>
      </c>
      <c r="I965" s="81">
        <f t="shared" si="415"/>
        <v>45524</v>
      </c>
      <c r="J965" s="55">
        <f t="shared" si="410"/>
        <v>31</v>
      </c>
      <c r="K965" s="55">
        <f t="shared" si="416"/>
        <v>10</v>
      </c>
      <c r="L965" s="79">
        <f t="shared" si="417"/>
        <v>1.0006770899999999</v>
      </c>
      <c r="M965" s="82">
        <v>1</v>
      </c>
      <c r="N965" s="82">
        <f t="shared" si="418"/>
        <v>1</v>
      </c>
      <c r="O965" s="79">
        <f t="shared" si="419"/>
        <v>1.0006770899999999</v>
      </c>
      <c r="P965" s="79">
        <f t="shared" si="420"/>
        <v>707.26807905999999</v>
      </c>
      <c r="Q965" s="83">
        <f t="shared" si="401"/>
        <v>0</v>
      </c>
      <c r="R965" s="85">
        <f t="shared" si="402"/>
        <v>0</v>
      </c>
      <c r="S965" s="79">
        <f t="shared" si="421"/>
        <v>0</v>
      </c>
      <c r="T965" s="85">
        <f t="shared" si="407"/>
        <v>9.5000000000000001E-2</v>
      </c>
      <c r="U965" s="82">
        <f t="shared" si="403"/>
        <v>1.0024426120000001</v>
      </c>
      <c r="V965" s="79">
        <f t="shared" si="404"/>
        <v>1.7275814899999999</v>
      </c>
      <c r="W965" s="79">
        <f t="shared" si="405"/>
        <v>0</v>
      </c>
      <c r="X965" s="157" t="str">
        <f t="shared" si="408"/>
        <v>A+J=</v>
      </c>
      <c r="Y965" s="81">
        <f t="shared" si="409"/>
        <v>45524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78">
        <f t="shared" si="406"/>
        <v>45504</v>
      </c>
      <c r="B966" s="79">
        <f t="shared" si="400"/>
        <v>709.21665712000004</v>
      </c>
      <c r="C966" s="79">
        <f t="shared" si="411"/>
        <v>706.78951895</v>
      </c>
      <c r="D966" s="77">
        <f t="shared" si="412"/>
        <v>6926.96</v>
      </c>
      <c r="E966" s="54">
        <f>IF(K966=1,VLOOKUP(A965,[1]Plan1!$JH$192:$JI$400,2),E965)</f>
        <v>6941.51</v>
      </c>
      <c r="F966" s="56">
        <f t="shared" si="413"/>
        <v>45464</v>
      </c>
      <c r="G966" s="80">
        <f t="shared" si="414"/>
        <v>2.1004885259912065E-3</v>
      </c>
      <c r="H966" s="81">
        <f>IF(DAY(A966)=H$11,VLOOKUP(A966,AF$120:AK$452,4),H965)</f>
        <v>45524</v>
      </c>
      <c r="I966" s="81">
        <f t="shared" si="415"/>
        <v>45524</v>
      </c>
      <c r="J966" s="55">
        <f t="shared" si="410"/>
        <v>31</v>
      </c>
      <c r="K966" s="55">
        <f t="shared" si="416"/>
        <v>11</v>
      </c>
      <c r="L966" s="79">
        <f t="shared" si="417"/>
        <v>1.0007448299999999</v>
      </c>
      <c r="M966" s="82">
        <v>1</v>
      </c>
      <c r="N966" s="82">
        <f t="shared" si="418"/>
        <v>1</v>
      </c>
      <c r="O966" s="79">
        <f t="shared" si="419"/>
        <v>1.0007448299999999</v>
      </c>
      <c r="P966" s="79">
        <f t="shared" si="420"/>
        <v>707.31595698000001</v>
      </c>
      <c r="Q966" s="83">
        <f t="shared" si="401"/>
        <v>0</v>
      </c>
      <c r="R966" s="85">
        <f t="shared" si="402"/>
        <v>0</v>
      </c>
      <c r="S966" s="79">
        <f t="shared" si="421"/>
        <v>0</v>
      </c>
      <c r="T966" s="85">
        <f t="shared" si="407"/>
        <v>9.5000000000000001E-2</v>
      </c>
      <c r="U966" s="82">
        <f t="shared" si="403"/>
        <v>1.0026872010000001</v>
      </c>
      <c r="V966" s="79">
        <f t="shared" si="404"/>
        <v>1.9007001400000001</v>
      </c>
      <c r="W966" s="79">
        <f t="shared" si="405"/>
        <v>0</v>
      </c>
      <c r="X966" s="157" t="str">
        <f t="shared" si="408"/>
        <v>A+J=</v>
      </c>
      <c r="Y966" s="81">
        <f t="shared" si="409"/>
        <v>45524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78">
        <f t="shared" si="406"/>
        <v>45505</v>
      </c>
      <c r="B967" s="79">
        <f t="shared" si="400"/>
        <v>709.43771246999995</v>
      </c>
      <c r="C967" s="79">
        <f t="shared" si="411"/>
        <v>706.78951895</v>
      </c>
      <c r="D967" s="77">
        <f t="shared" si="412"/>
        <v>6926.96</v>
      </c>
      <c r="E967" s="54">
        <f>IF(K967=1,VLOOKUP(A966,[1]Plan1!$JH$192:$JI$400,2),E966)</f>
        <v>6941.51</v>
      </c>
      <c r="F967" s="56">
        <f t="shared" si="413"/>
        <v>45464</v>
      </c>
      <c r="G967" s="80">
        <f t="shared" si="414"/>
        <v>2.1004885259912065E-3</v>
      </c>
      <c r="H967" s="81">
        <f>IF(DAY(A967)=H$11,VLOOKUP(A967,AF$120:AK$452,4),H966)</f>
        <v>45524</v>
      </c>
      <c r="I967" s="81">
        <f t="shared" si="415"/>
        <v>45524</v>
      </c>
      <c r="J967" s="55">
        <f t="shared" si="410"/>
        <v>31</v>
      </c>
      <c r="K967" s="55">
        <f t="shared" si="416"/>
        <v>12</v>
      </c>
      <c r="L967" s="79">
        <f t="shared" si="417"/>
        <v>1.00081256</v>
      </c>
      <c r="M967" s="82">
        <v>1</v>
      </c>
      <c r="N967" s="82">
        <f t="shared" si="418"/>
        <v>1</v>
      </c>
      <c r="O967" s="79">
        <f t="shared" si="419"/>
        <v>1.00081256</v>
      </c>
      <c r="P967" s="79">
        <f t="shared" si="420"/>
        <v>707.36382784</v>
      </c>
      <c r="Q967" s="83">
        <f t="shared" si="401"/>
        <v>0</v>
      </c>
      <c r="R967" s="85">
        <f t="shared" si="402"/>
        <v>0</v>
      </c>
      <c r="S967" s="79">
        <f t="shared" si="421"/>
        <v>0</v>
      </c>
      <c r="T967" s="85">
        <f t="shared" si="407"/>
        <v>9.5000000000000001E-2</v>
      </c>
      <c r="U967" s="82">
        <f t="shared" si="403"/>
        <v>1.00293185</v>
      </c>
      <c r="V967" s="79">
        <f t="shared" si="404"/>
        <v>2.0738846299999998</v>
      </c>
      <c r="W967" s="79">
        <f t="shared" si="405"/>
        <v>0</v>
      </c>
      <c r="X967" s="157" t="str">
        <f t="shared" si="408"/>
        <v>A+J=</v>
      </c>
      <c r="Y967" s="81">
        <f t="shared" si="409"/>
        <v>45524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78">
        <f t="shared" si="406"/>
        <v>45506</v>
      </c>
      <c r="B968" s="79">
        <f t="shared" si="400"/>
        <v>709.65884716000005</v>
      </c>
      <c r="C968" s="79">
        <f t="shared" si="411"/>
        <v>706.78951895</v>
      </c>
      <c r="D968" s="77">
        <f t="shared" si="412"/>
        <v>6926.96</v>
      </c>
      <c r="E968" s="54">
        <f>IF(K968=1,VLOOKUP(A967,[1]Plan1!$JH$192:$JI$400,2),E967)</f>
        <v>6941.51</v>
      </c>
      <c r="F968" s="56">
        <f t="shared" si="413"/>
        <v>45464</v>
      </c>
      <c r="G968" s="80">
        <f t="shared" si="414"/>
        <v>2.1004885259912065E-3</v>
      </c>
      <c r="H968" s="81">
        <f>IF(DAY(A968)=H$11,VLOOKUP(A968,AF$120:AK$452,4),H967)</f>
        <v>45524</v>
      </c>
      <c r="I968" s="81">
        <f t="shared" si="415"/>
        <v>45524</v>
      </c>
      <c r="J968" s="55">
        <f t="shared" si="410"/>
        <v>31</v>
      </c>
      <c r="K968" s="55">
        <f t="shared" si="416"/>
        <v>13</v>
      </c>
      <c r="L968" s="79">
        <f t="shared" si="417"/>
        <v>1.0008803100000001</v>
      </c>
      <c r="M968" s="82">
        <v>1</v>
      </c>
      <c r="N968" s="82">
        <f t="shared" si="418"/>
        <v>1</v>
      </c>
      <c r="O968" s="79">
        <f t="shared" si="419"/>
        <v>1.0008803100000001</v>
      </c>
      <c r="P968" s="79">
        <f t="shared" si="420"/>
        <v>707.41171283000006</v>
      </c>
      <c r="Q968" s="83">
        <f t="shared" si="401"/>
        <v>0</v>
      </c>
      <c r="R968" s="85">
        <f t="shared" si="402"/>
        <v>0</v>
      </c>
      <c r="S968" s="79">
        <f t="shared" si="421"/>
        <v>0</v>
      </c>
      <c r="T968" s="85">
        <f t="shared" si="407"/>
        <v>9.5000000000000001E-2</v>
      </c>
      <c r="U968" s="82">
        <f t="shared" si="403"/>
        <v>1.0031765580000001</v>
      </c>
      <c r="V968" s="79">
        <f t="shared" si="404"/>
        <v>2.2471343300000002</v>
      </c>
      <c r="W968" s="79">
        <f t="shared" si="405"/>
        <v>0</v>
      </c>
      <c r="X968" s="157" t="str">
        <f t="shared" si="408"/>
        <v>A+J=</v>
      </c>
      <c r="Y968" s="81">
        <f t="shared" si="409"/>
        <v>45524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78">
        <f t="shared" si="406"/>
        <v>45507</v>
      </c>
      <c r="B969" s="79">
        <f t="shared" si="400"/>
        <v>709.88004773</v>
      </c>
      <c r="C969" s="79">
        <f t="shared" si="411"/>
        <v>706.78951895</v>
      </c>
      <c r="D969" s="77">
        <f t="shared" si="412"/>
        <v>6926.96</v>
      </c>
      <c r="E969" s="54">
        <f>IF(K969=1,VLOOKUP(A968,[1]Plan1!$JH$192:$JI$400,2),E968)</f>
        <v>6941.51</v>
      </c>
      <c r="F969" s="56">
        <f t="shared" si="413"/>
        <v>45464</v>
      </c>
      <c r="G969" s="80">
        <f t="shared" si="414"/>
        <v>2.1004885259912065E-3</v>
      </c>
      <c r="H969" s="81">
        <f>IF(DAY(A969)=H$11,VLOOKUP(A969,AF$120:AK$452,4),H968)</f>
        <v>45524</v>
      </c>
      <c r="I969" s="81">
        <f t="shared" si="415"/>
        <v>45524</v>
      </c>
      <c r="J969" s="55">
        <f t="shared" si="410"/>
        <v>31</v>
      </c>
      <c r="K969" s="55">
        <f t="shared" si="416"/>
        <v>14</v>
      </c>
      <c r="L969" s="79">
        <f t="shared" si="417"/>
        <v>1.00094806</v>
      </c>
      <c r="M969" s="82">
        <v>1</v>
      </c>
      <c r="N969" s="82">
        <f t="shared" si="418"/>
        <v>1</v>
      </c>
      <c r="O969" s="79">
        <f t="shared" si="419"/>
        <v>1.00094806</v>
      </c>
      <c r="P969" s="79">
        <f t="shared" si="420"/>
        <v>707.45959782</v>
      </c>
      <c r="Q969" s="83">
        <f t="shared" si="401"/>
        <v>0</v>
      </c>
      <c r="R969" s="85">
        <f t="shared" si="402"/>
        <v>0</v>
      </c>
      <c r="S969" s="79">
        <f t="shared" si="421"/>
        <v>0</v>
      </c>
      <c r="T969" s="85">
        <f t="shared" si="407"/>
        <v>9.5000000000000001E-2</v>
      </c>
      <c r="U969" s="82">
        <f t="shared" si="403"/>
        <v>1.003421326</v>
      </c>
      <c r="V969" s="79">
        <f t="shared" si="404"/>
        <v>2.4204499099999999</v>
      </c>
      <c r="W969" s="79">
        <f t="shared" si="405"/>
        <v>0</v>
      </c>
      <c r="X969" s="157" t="str">
        <f t="shared" si="408"/>
        <v>A+J=</v>
      </c>
      <c r="Y969" s="81">
        <f t="shared" si="409"/>
        <v>45524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78">
        <f t="shared" si="406"/>
        <v>45508</v>
      </c>
      <c r="B970" s="79">
        <f t="shared" si="400"/>
        <v>710.10131419000004</v>
      </c>
      <c r="C970" s="79">
        <f t="shared" si="411"/>
        <v>706.78951895</v>
      </c>
      <c r="D970" s="77">
        <f t="shared" si="412"/>
        <v>6926.96</v>
      </c>
      <c r="E970" s="54">
        <f>IF(K970=1,VLOOKUP(A969,[1]Plan1!$JH$192:$JI$400,2),E969)</f>
        <v>6941.51</v>
      </c>
      <c r="F970" s="56">
        <f t="shared" si="413"/>
        <v>45464</v>
      </c>
      <c r="G970" s="80">
        <f t="shared" si="414"/>
        <v>2.1004885259912065E-3</v>
      </c>
      <c r="H970" s="81">
        <f>IF(DAY(A970)=H$11,VLOOKUP(A970,AF$120:AK$452,4),H969)</f>
        <v>45524</v>
      </c>
      <c r="I970" s="81">
        <f t="shared" si="415"/>
        <v>45524</v>
      </c>
      <c r="J970" s="55">
        <f t="shared" si="410"/>
        <v>31</v>
      </c>
      <c r="K970" s="55">
        <f t="shared" si="416"/>
        <v>15</v>
      </c>
      <c r="L970" s="79">
        <f t="shared" si="417"/>
        <v>1.00101581</v>
      </c>
      <c r="M970" s="82">
        <v>1</v>
      </c>
      <c r="N970" s="82">
        <f t="shared" si="418"/>
        <v>1</v>
      </c>
      <c r="O970" s="79">
        <f t="shared" si="419"/>
        <v>1.00101581</v>
      </c>
      <c r="P970" s="79">
        <f t="shared" si="420"/>
        <v>707.50748281000006</v>
      </c>
      <c r="Q970" s="83">
        <f t="shared" si="401"/>
        <v>0</v>
      </c>
      <c r="R970" s="85">
        <f t="shared" si="402"/>
        <v>0</v>
      </c>
      <c r="S970" s="79">
        <f t="shared" si="421"/>
        <v>0</v>
      </c>
      <c r="T970" s="85">
        <f t="shared" si="407"/>
        <v>9.5000000000000001E-2</v>
      </c>
      <c r="U970" s="82">
        <f t="shared" si="403"/>
        <v>1.003666154</v>
      </c>
      <c r="V970" s="79">
        <f t="shared" si="404"/>
        <v>2.5938313800000001</v>
      </c>
      <c r="W970" s="79">
        <f t="shared" si="405"/>
        <v>0</v>
      </c>
      <c r="X970" s="157" t="str">
        <f t="shared" si="408"/>
        <v>A+J=</v>
      </c>
      <c r="Y970" s="81">
        <f t="shared" si="409"/>
        <v>45524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78">
        <f t="shared" si="406"/>
        <v>45509</v>
      </c>
      <c r="B971" s="79">
        <f t="shared" si="400"/>
        <v>710.32265364</v>
      </c>
      <c r="C971" s="79">
        <f t="shared" si="411"/>
        <v>706.78951895</v>
      </c>
      <c r="D971" s="77">
        <f t="shared" si="412"/>
        <v>6926.96</v>
      </c>
      <c r="E971" s="54">
        <f>IF(K971=1,VLOOKUP(A970,[1]Plan1!$JH$192:$JI$400,2),E970)</f>
        <v>6941.51</v>
      </c>
      <c r="F971" s="56">
        <f t="shared" si="413"/>
        <v>45464</v>
      </c>
      <c r="G971" s="80">
        <f t="shared" si="414"/>
        <v>2.1004885259912065E-3</v>
      </c>
      <c r="H971" s="81">
        <f>IF(DAY(A971)=H$11,VLOOKUP(A971,AF$120:AK$452,4),H970)</f>
        <v>45524</v>
      </c>
      <c r="I971" s="81">
        <f t="shared" si="415"/>
        <v>45524</v>
      </c>
      <c r="J971" s="55">
        <f t="shared" si="410"/>
        <v>31</v>
      </c>
      <c r="K971" s="55">
        <f t="shared" si="416"/>
        <v>16</v>
      </c>
      <c r="L971" s="79">
        <f t="shared" si="417"/>
        <v>1.00108357</v>
      </c>
      <c r="M971" s="82">
        <v>1</v>
      </c>
      <c r="N971" s="82">
        <f t="shared" si="418"/>
        <v>1</v>
      </c>
      <c r="O971" s="79">
        <f t="shared" si="419"/>
        <v>1.00108357</v>
      </c>
      <c r="P971" s="79">
        <f t="shared" si="420"/>
        <v>707.55537486000003</v>
      </c>
      <c r="Q971" s="83">
        <f t="shared" si="401"/>
        <v>0</v>
      </c>
      <c r="R971" s="85">
        <f t="shared" si="402"/>
        <v>0</v>
      </c>
      <c r="S971" s="79">
        <f t="shared" si="421"/>
        <v>0</v>
      </c>
      <c r="T971" s="85">
        <f t="shared" si="407"/>
        <v>9.5000000000000001E-2</v>
      </c>
      <c r="U971" s="82">
        <f t="shared" si="403"/>
        <v>1.0039110419999999</v>
      </c>
      <c r="V971" s="79">
        <f t="shared" si="404"/>
        <v>2.7672787799999998</v>
      </c>
      <c r="W971" s="79">
        <f t="shared" si="405"/>
        <v>0</v>
      </c>
      <c r="X971" s="157" t="str">
        <f t="shared" si="408"/>
        <v>A+J=</v>
      </c>
      <c r="Y971" s="81">
        <f t="shared" si="409"/>
        <v>45524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78">
        <f t="shared" si="406"/>
        <v>45510</v>
      </c>
      <c r="B972" s="79">
        <f t="shared" ref="B972:B1035" si="422">(P972+V972)</f>
        <v>710.54405830999997</v>
      </c>
      <c r="C972" s="79">
        <f t="shared" si="411"/>
        <v>706.78951895</v>
      </c>
      <c r="D972" s="77">
        <f t="shared" si="412"/>
        <v>6926.96</v>
      </c>
      <c r="E972" s="54">
        <f>IF(K972=1,VLOOKUP(A971,[1]Plan1!$JH$192:$JI$400,2),E971)</f>
        <v>6941.51</v>
      </c>
      <c r="F972" s="56">
        <f t="shared" si="413"/>
        <v>45464</v>
      </c>
      <c r="G972" s="80">
        <f t="shared" si="414"/>
        <v>2.1004885259912065E-3</v>
      </c>
      <c r="H972" s="81">
        <f>IF(DAY(A972)=H$11,VLOOKUP(A972,AF$120:AK$452,4),H971)</f>
        <v>45524</v>
      </c>
      <c r="I972" s="81">
        <f t="shared" si="415"/>
        <v>45524</v>
      </c>
      <c r="J972" s="55">
        <f t="shared" si="410"/>
        <v>31</v>
      </c>
      <c r="K972" s="55">
        <f t="shared" si="416"/>
        <v>17</v>
      </c>
      <c r="L972" s="79">
        <f t="shared" si="417"/>
        <v>1.0011513299999999</v>
      </c>
      <c r="M972" s="82">
        <v>1</v>
      </c>
      <c r="N972" s="82">
        <f t="shared" si="418"/>
        <v>1</v>
      </c>
      <c r="O972" s="79">
        <f t="shared" si="419"/>
        <v>1.0011513299999999</v>
      </c>
      <c r="P972" s="79">
        <f t="shared" si="420"/>
        <v>707.60326692000001</v>
      </c>
      <c r="Q972" s="83">
        <f t="shared" ref="Q972:Q1035" si="423">IF(VLOOKUP(A972,AB$12:AI$116,8)=VLOOKUP(A971,AB$12:AI$116,8),0,VLOOKUP(A972,AB$12:AI$116,8))</f>
        <v>0</v>
      </c>
      <c r="R972" s="85">
        <f t="shared" ref="R972:R1035" si="424">IF(Q972&gt;0,VLOOKUP($A972,$AB$12:$AG$116,6),0)</f>
        <v>0</v>
      </c>
      <c r="S972" s="79">
        <f t="shared" si="421"/>
        <v>0</v>
      </c>
      <c r="T972" s="85">
        <f t="shared" si="407"/>
        <v>9.5000000000000001E-2</v>
      </c>
      <c r="U972" s="82">
        <f t="shared" ref="U972:U1035" si="425">ROUND((1+T972)^(30/360)^(K972/J972),9)</f>
        <v>1.004155989</v>
      </c>
      <c r="V972" s="79">
        <f t="shared" ref="V972:V1035" si="426">TRUNC((P972*(U972-1)),8)</f>
        <v>2.9407913899999998</v>
      </c>
      <c r="W972" s="79">
        <f t="shared" ref="W972:W1035" si="427">IF(Q972&gt;0,S972+V972,0)</f>
        <v>0</v>
      </c>
      <c r="X972" s="157" t="str">
        <f t="shared" si="408"/>
        <v>A+J=</v>
      </c>
      <c r="Y972" s="81">
        <f t="shared" si="409"/>
        <v>45524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78">
        <f t="shared" ref="A973:A1036" si="428">(A972+1)</f>
        <v>45511</v>
      </c>
      <c r="B973" s="79">
        <f t="shared" si="422"/>
        <v>710.765536</v>
      </c>
      <c r="C973" s="79">
        <f t="shared" si="411"/>
        <v>706.78951895</v>
      </c>
      <c r="D973" s="77">
        <f t="shared" si="412"/>
        <v>6926.96</v>
      </c>
      <c r="E973" s="54">
        <f>IF(K973=1,VLOOKUP(A972,[1]Plan1!$JH$192:$JI$400,2),E972)</f>
        <v>6941.51</v>
      </c>
      <c r="F973" s="56">
        <f t="shared" si="413"/>
        <v>45464</v>
      </c>
      <c r="G973" s="80">
        <f t="shared" si="414"/>
        <v>2.1004885259912065E-3</v>
      </c>
      <c r="H973" s="81">
        <f>IF(DAY(A973)=H$11,VLOOKUP(A973,AF$120:AK$452,4),H972)</f>
        <v>45524</v>
      </c>
      <c r="I973" s="81">
        <f t="shared" si="415"/>
        <v>45524</v>
      </c>
      <c r="J973" s="55">
        <f t="shared" si="410"/>
        <v>31</v>
      </c>
      <c r="K973" s="55">
        <f t="shared" si="416"/>
        <v>18</v>
      </c>
      <c r="L973" s="79">
        <f t="shared" si="417"/>
        <v>1.0012190999999999</v>
      </c>
      <c r="M973" s="82">
        <v>1</v>
      </c>
      <c r="N973" s="82">
        <f t="shared" si="418"/>
        <v>1</v>
      </c>
      <c r="O973" s="79">
        <f t="shared" si="419"/>
        <v>1.0012190999999999</v>
      </c>
      <c r="P973" s="79">
        <f t="shared" si="420"/>
        <v>707.65116605000003</v>
      </c>
      <c r="Q973" s="83">
        <f t="shared" si="423"/>
        <v>0</v>
      </c>
      <c r="R973" s="85">
        <f t="shared" si="424"/>
        <v>0</v>
      </c>
      <c r="S973" s="79">
        <f t="shared" si="421"/>
        <v>0</v>
      </c>
      <c r="T973" s="85">
        <f t="shared" ref="T973:T1036" si="429">(T972)</f>
        <v>9.5000000000000001E-2</v>
      </c>
      <c r="U973" s="82">
        <f t="shared" si="425"/>
        <v>1.004400996</v>
      </c>
      <c r="V973" s="79">
        <f t="shared" si="426"/>
        <v>3.1143699499999999</v>
      </c>
      <c r="W973" s="79">
        <f t="shared" si="427"/>
        <v>0</v>
      </c>
      <c r="X973" s="157" t="str">
        <f t="shared" ref="X973:X1036" si="430">IF($Q972&gt;0,VLOOKUP($A972,$AB$12:$AK$116,9),X972)</f>
        <v>A+J=</v>
      </c>
      <c r="Y973" s="81">
        <f t="shared" ref="Y973:Y1036" si="431">IF($Q972&gt;0,VLOOKUP($A972,$AB$12:$AK$116,10),Y972)</f>
        <v>45524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78">
        <f t="shared" si="428"/>
        <v>45512</v>
      </c>
      <c r="B974" s="79">
        <f t="shared" si="422"/>
        <v>710.98707961000002</v>
      </c>
      <c r="C974" s="79">
        <f t="shared" si="411"/>
        <v>706.78951895</v>
      </c>
      <c r="D974" s="77">
        <f t="shared" si="412"/>
        <v>6926.96</v>
      </c>
      <c r="E974" s="54">
        <f>IF(K974=1,VLOOKUP(A973,[1]Plan1!$JH$192:$JI$400,2),E973)</f>
        <v>6941.51</v>
      </c>
      <c r="F974" s="56">
        <f t="shared" si="413"/>
        <v>45464</v>
      </c>
      <c r="G974" s="80">
        <f t="shared" si="414"/>
        <v>2.1004885259912065E-3</v>
      </c>
      <c r="H974" s="81">
        <f>IF(DAY(A974)=H$11,VLOOKUP(A974,AF$120:AK$452,4),H973)</f>
        <v>45524</v>
      </c>
      <c r="I974" s="81">
        <f t="shared" si="415"/>
        <v>45524</v>
      </c>
      <c r="J974" s="55">
        <f t="shared" si="410"/>
        <v>31</v>
      </c>
      <c r="K974" s="55">
        <f t="shared" si="416"/>
        <v>19</v>
      </c>
      <c r="L974" s="79">
        <f t="shared" si="417"/>
        <v>1.0012868699999999</v>
      </c>
      <c r="M974" s="82">
        <v>1</v>
      </c>
      <c r="N974" s="82">
        <f t="shared" si="418"/>
        <v>1</v>
      </c>
      <c r="O974" s="79">
        <f t="shared" si="419"/>
        <v>1.0012868699999999</v>
      </c>
      <c r="P974" s="79">
        <f t="shared" si="420"/>
        <v>707.69906517000004</v>
      </c>
      <c r="Q974" s="83">
        <f t="shared" si="423"/>
        <v>0</v>
      </c>
      <c r="R974" s="85">
        <f t="shared" si="424"/>
        <v>0</v>
      </c>
      <c r="S974" s="79">
        <f t="shared" si="421"/>
        <v>0</v>
      </c>
      <c r="T974" s="85">
        <f t="shared" si="429"/>
        <v>9.5000000000000001E-2</v>
      </c>
      <c r="U974" s="82">
        <f t="shared" si="425"/>
        <v>1.004646063</v>
      </c>
      <c r="V974" s="79">
        <f t="shared" si="426"/>
        <v>3.28801444</v>
      </c>
      <c r="W974" s="79">
        <f t="shared" si="427"/>
        <v>0</v>
      </c>
      <c r="X974" s="157" t="str">
        <f t="shared" si="430"/>
        <v>A+J=</v>
      </c>
      <c r="Y974" s="81">
        <f t="shared" si="431"/>
        <v>45524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78">
        <f t="shared" si="428"/>
        <v>45513</v>
      </c>
      <c r="B975" s="79">
        <f t="shared" si="422"/>
        <v>711.20868916999996</v>
      </c>
      <c r="C975" s="79">
        <f t="shared" si="411"/>
        <v>706.78951895</v>
      </c>
      <c r="D975" s="77">
        <f t="shared" si="412"/>
        <v>6926.96</v>
      </c>
      <c r="E975" s="54">
        <f>IF(K975=1,VLOOKUP(A974,[1]Plan1!$JH$192:$JI$400,2),E974)</f>
        <v>6941.51</v>
      </c>
      <c r="F975" s="56">
        <f t="shared" si="413"/>
        <v>45464</v>
      </c>
      <c r="G975" s="80">
        <f t="shared" si="414"/>
        <v>2.1004885259912065E-3</v>
      </c>
      <c r="H975" s="81">
        <f>IF(DAY(A975)=H$11,VLOOKUP(A975,AF$120:AK$452,4),H974)</f>
        <v>45524</v>
      </c>
      <c r="I975" s="81">
        <f t="shared" si="415"/>
        <v>45524</v>
      </c>
      <c r="J975" s="55">
        <f t="shared" si="410"/>
        <v>31</v>
      </c>
      <c r="K975" s="55">
        <f t="shared" si="416"/>
        <v>20</v>
      </c>
      <c r="L975" s="79">
        <f t="shared" si="417"/>
        <v>1.00135464</v>
      </c>
      <c r="M975" s="82">
        <v>1</v>
      </c>
      <c r="N975" s="82">
        <f t="shared" si="418"/>
        <v>1</v>
      </c>
      <c r="O975" s="79">
        <f t="shared" si="419"/>
        <v>1.00135464</v>
      </c>
      <c r="P975" s="79">
        <f t="shared" si="420"/>
        <v>707.74696429999995</v>
      </c>
      <c r="Q975" s="83">
        <f t="shared" si="423"/>
        <v>0</v>
      </c>
      <c r="R975" s="85">
        <f t="shared" si="424"/>
        <v>0</v>
      </c>
      <c r="S975" s="79">
        <f t="shared" si="421"/>
        <v>0</v>
      </c>
      <c r="T975" s="85">
        <f t="shared" si="429"/>
        <v>9.5000000000000001E-2</v>
      </c>
      <c r="U975" s="82">
        <f t="shared" si="425"/>
        <v>1.0048911899999999</v>
      </c>
      <c r="V975" s="79">
        <f t="shared" si="426"/>
        <v>3.4617248699999998</v>
      </c>
      <c r="W975" s="79">
        <f t="shared" si="427"/>
        <v>0</v>
      </c>
      <c r="X975" s="157" t="str">
        <f t="shared" si="430"/>
        <v>A+J=</v>
      </c>
      <c r="Y975" s="81">
        <f t="shared" si="431"/>
        <v>45524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78">
        <f t="shared" si="428"/>
        <v>45514</v>
      </c>
      <c r="B976" s="79">
        <f t="shared" si="422"/>
        <v>711.43037106999998</v>
      </c>
      <c r="C976" s="79">
        <f t="shared" si="411"/>
        <v>706.78951895</v>
      </c>
      <c r="D976" s="77">
        <f t="shared" si="412"/>
        <v>6926.96</v>
      </c>
      <c r="E976" s="54">
        <f>IF(K976=1,VLOOKUP(A975,[1]Plan1!$JH$192:$JI$400,2),E975)</f>
        <v>6941.51</v>
      </c>
      <c r="F976" s="56">
        <f t="shared" si="413"/>
        <v>45464</v>
      </c>
      <c r="G976" s="80">
        <f t="shared" si="414"/>
        <v>2.1004885259912065E-3</v>
      </c>
      <c r="H976" s="81">
        <f>IF(DAY(A976)=H$11,VLOOKUP(A976,AF$120:AK$452,4),H975)</f>
        <v>45524</v>
      </c>
      <c r="I976" s="81">
        <f t="shared" si="415"/>
        <v>45524</v>
      </c>
      <c r="J976" s="55">
        <f t="shared" si="410"/>
        <v>31</v>
      </c>
      <c r="K976" s="55">
        <f t="shared" si="416"/>
        <v>21</v>
      </c>
      <c r="L976" s="79">
        <f t="shared" si="417"/>
        <v>1.0014224199999999</v>
      </c>
      <c r="M976" s="82">
        <v>1</v>
      </c>
      <c r="N976" s="82">
        <f t="shared" si="418"/>
        <v>1</v>
      </c>
      <c r="O976" s="79">
        <f t="shared" si="419"/>
        <v>1.0014224199999999</v>
      </c>
      <c r="P976" s="79">
        <f t="shared" si="420"/>
        <v>707.79487048999999</v>
      </c>
      <c r="Q976" s="83">
        <f t="shared" si="423"/>
        <v>0</v>
      </c>
      <c r="R976" s="85">
        <f t="shared" si="424"/>
        <v>0</v>
      </c>
      <c r="S976" s="79">
        <f t="shared" si="421"/>
        <v>0</v>
      </c>
      <c r="T976" s="85">
        <f t="shared" si="429"/>
        <v>9.5000000000000001E-2</v>
      </c>
      <c r="U976" s="82">
        <f t="shared" si="425"/>
        <v>1.0051363760000001</v>
      </c>
      <c r="V976" s="79">
        <f t="shared" si="426"/>
        <v>3.63550058</v>
      </c>
      <c r="W976" s="79">
        <f t="shared" si="427"/>
        <v>0</v>
      </c>
      <c r="X976" s="157" t="str">
        <f t="shared" si="430"/>
        <v>A+J=</v>
      </c>
      <c r="Y976" s="81">
        <f t="shared" si="431"/>
        <v>45524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78">
        <f t="shared" si="428"/>
        <v>45515</v>
      </c>
      <c r="B977" s="79">
        <f t="shared" si="422"/>
        <v>711.65212674999998</v>
      </c>
      <c r="C977" s="79">
        <f t="shared" si="411"/>
        <v>706.78951895</v>
      </c>
      <c r="D977" s="77">
        <f t="shared" si="412"/>
        <v>6926.96</v>
      </c>
      <c r="E977" s="54">
        <f>IF(K977=1,VLOOKUP(A976,[1]Plan1!$JH$192:$JI$400,2),E976)</f>
        <v>6941.51</v>
      </c>
      <c r="F977" s="56">
        <f t="shared" si="413"/>
        <v>45464</v>
      </c>
      <c r="G977" s="80">
        <f t="shared" si="414"/>
        <v>2.1004885259912065E-3</v>
      </c>
      <c r="H977" s="81">
        <f>IF(DAY(A977)=H$11,VLOOKUP(A977,AF$120:AK$452,4),H976)</f>
        <v>45524</v>
      </c>
      <c r="I977" s="81">
        <f t="shared" si="415"/>
        <v>45524</v>
      </c>
      <c r="J977" s="55">
        <f t="shared" si="410"/>
        <v>31</v>
      </c>
      <c r="K977" s="55">
        <f t="shared" si="416"/>
        <v>22</v>
      </c>
      <c r="L977" s="79">
        <f t="shared" si="417"/>
        <v>1.00149021</v>
      </c>
      <c r="M977" s="82">
        <v>1</v>
      </c>
      <c r="N977" s="82">
        <f t="shared" si="418"/>
        <v>1</v>
      </c>
      <c r="O977" s="79">
        <f t="shared" si="419"/>
        <v>1.00149021</v>
      </c>
      <c r="P977" s="79">
        <f t="shared" si="420"/>
        <v>707.84278374999997</v>
      </c>
      <c r="Q977" s="83">
        <f t="shared" si="423"/>
        <v>0</v>
      </c>
      <c r="R977" s="85">
        <f t="shared" si="424"/>
        <v>0</v>
      </c>
      <c r="S977" s="79">
        <f t="shared" si="421"/>
        <v>0</v>
      </c>
      <c r="T977" s="85">
        <f t="shared" si="429"/>
        <v>9.5000000000000001E-2</v>
      </c>
      <c r="U977" s="82">
        <f t="shared" si="425"/>
        <v>1.0053816229999999</v>
      </c>
      <c r="V977" s="79">
        <f t="shared" si="426"/>
        <v>3.8093430000000001</v>
      </c>
      <c r="W977" s="79">
        <f t="shared" si="427"/>
        <v>0</v>
      </c>
      <c r="X977" s="157" t="str">
        <f t="shared" si="430"/>
        <v>A+J=</v>
      </c>
      <c r="Y977" s="81">
        <f t="shared" si="431"/>
        <v>45524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78">
        <f t="shared" si="428"/>
        <v>45516</v>
      </c>
      <c r="B978" s="79">
        <f t="shared" si="422"/>
        <v>711.87394770999992</v>
      </c>
      <c r="C978" s="79">
        <f t="shared" si="411"/>
        <v>706.78951895</v>
      </c>
      <c r="D978" s="77">
        <f t="shared" si="412"/>
        <v>6926.96</v>
      </c>
      <c r="E978" s="54">
        <f>IF(K978=1,VLOOKUP(A977,[1]Plan1!$JH$192:$JI$400,2),E977)</f>
        <v>6941.51</v>
      </c>
      <c r="F978" s="56">
        <f t="shared" si="413"/>
        <v>45464</v>
      </c>
      <c r="G978" s="80">
        <f t="shared" si="414"/>
        <v>2.1004885259912065E-3</v>
      </c>
      <c r="H978" s="81">
        <f>IF(DAY(A978)=H$11,VLOOKUP(A978,AF$120:AK$452,4),H977)</f>
        <v>45524</v>
      </c>
      <c r="I978" s="81">
        <f t="shared" si="415"/>
        <v>45524</v>
      </c>
      <c r="J978" s="55">
        <f t="shared" si="410"/>
        <v>31</v>
      </c>
      <c r="K978" s="55">
        <f t="shared" si="416"/>
        <v>23</v>
      </c>
      <c r="L978" s="79">
        <f t="shared" si="417"/>
        <v>1.0015579999999999</v>
      </c>
      <c r="M978" s="82">
        <v>1</v>
      </c>
      <c r="N978" s="82">
        <f t="shared" si="418"/>
        <v>1</v>
      </c>
      <c r="O978" s="79">
        <f t="shared" si="419"/>
        <v>1.0015579999999999</v>
      </c>
      <c r="P978" s="79">
        <f t="shared" si="420"/>
        <v>707.89069701999995</v>
      </c>
      <c r="Q978" s="83">
        <f t="shared" si="423"/>
        <v>0</v>
      </c>
      <c r="R978" s="85">
        <f t="shared" si="424"/>
        <v>0</v>
      </c>
      <c r="S978" s="79">
        <f t="shared" si="421"/>
        <v>0</v>
      </c>
      <c r="T978" s="85">
        <f t="shared" si="429"/>
        <v>9.5000000000000001E-2</v>
      </c>
      <c r="U978" s="82">
        <f t="shared" si="425"/>
        <v>1.0056269289999999</v>
      </c>
      <c r="V978" s="79">
        <f t="shared" si="426"/>
        <v>3.9832506900000002</v>
      </c>
      <c r="W978" s="79">
        <f t="shared" si="427"/>
        <v>0</v>
      </c>
      <c r="X978" s="157" t="str">
        <f t="shared" si="430"/>
        <v>A+J=</v>
      </c>
      <c r="Y978" s="81">
        <f t="shared" si="431"/>
        <v>45524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78">
        <f t="shared" si="428"/>
        <v>45517</v>
      </c>
      <c r="B979" s="79">
        <f t="shared" si="422"/>
        <v>712.09583464000002</v>
      </c>
      <c r="C979" s="79">
        <f t="shared" si="411"/>
        <v>706.78951895</v>
      </c>
      <c r="D979" s="77">
        <f t="shared" si="412"/>
        <v>6926.96</v>
      </c>
      <c r="E979" s="54">
        <f>IF(K979=1,VLOOKUP(A978,[1]Plan1!$JH$192:$JI$400,2),E978)</f>
        <v>6941.51</v>
      </c>
      <c r="F979" s="56">
        <f t="shared" si="413"/>
        <v>45464</v>
      </c>
      <c r="G979" s="80">
        <f t="shared" si="414"/>
        <v>2.1004885259912065E-3</v>
      </c>
      <c r="H979" s="81">
        <f>IF(DAY(A979)=H$11,VLOOKUP(A979,AF$120:AK$452,4),H978)</f>
        <v>45524</v>
      </c>
      <c r="I979" s="81">
        <f t="shared" si="415"/>
        <v>45524</v>
      </c>
      <c r="J979" s="55">
        <f t="shared" si="410"/>
        <v>31</v>
      </c>
      <c r="K979" s="55">
        <f t="shared" si="416"/>
        <v>24</v>
      </c>
      <c r="L979" s="79">
        <f t="shared" si="417"/>
        <v>1.0016257900000001</v>
      </c>
      <c r="M979" s="82">
        <v>1</v>
      </c>
      <c r="N979" s="82">
        <f t="shared" si="418"/>
        <v>1</v>
      </c>
      <c r="O979" s="79">
        <f t="shared" si="419"/>
        <v>1.0016257900000001</v>
      </c>
      <c r="P979" s="79">
        <f t="shared" si="420"/>
        <v>707.93861028000003</v>
      </c>
      <c r="Q979" s="83">
        <f t="shared" si="423"/>
        <v>0</v>
      </c>
      <c r="R979" s="85">
        <f t="shared" si="424"/>
        <v>0</v>
      </c>
      <c r="S979" s="79">
        <f t="shared" si="421"/>
        <v>0</v>
      </c>
      <c r="T979" s="85">
        <f t="shared" si="429"/>
        <v>9.5000000000000001E-2</v>
      </c>
      <c r="U979" s="82">
        <f t="shared" si="425"/>
        <v>1.0058722950000001</v>
      </c>
      <c r="V979" s="79">
        <f t="shared" si="426"/>
        <v>4.1572243599999998</v>
      </c>
      <c r="W979" s="79">
        <f t="shared" si="427"/>
        <v>0</v>
      </c>
      <c r="X979" s="157" t="str">
        <f t="shared" si="430"/>
        <v>A+J=</v>
      </c>
      <c r="Y979" s="81">
        <f t="shared" si="431"/>
        <v>45524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78">
        <f t="shared" si="428"/>
        <v>45518</v>
      </c>
      <c r="B980" s="79">
        <f t="shared" si="422"/>
        <v>712.31779467000001</v>
      </c>
      <c r="C980" s="79">
        <f t="shared" si="411"/>
        <v>706.78951895</v>
      </c>
      <c r="D980" s="77">
        <f t="shared" si="412"/>
        <v>6926.96</v>
      </c>
      <c r="E980" s="54">
        <f>IF(K980=1,VLOOKUP(A979,[1]Plan1!$JH$192:$JI$400,2),E979)</f>
        <v>6941.51</v>
      </c>
      <c r="F980" s="56">
        <f t="shared" si="413"/>
        <v>45464</v>
      </c>
      <c r="G980" s="80">
        <f t="shared" si="414"/>
        <v>2.1004885259912065E-3</v>
      </c>
      <c r="H980" s="81">
        <f>IF(DAY(A980)=H$11,VLOOKUP(A980,AF$120:AK$452,4),H979)</f>
        <v>45524</v>
      </c>
      <c r="I980" s="81">
        <f t="shared" si="415"/>
        <v>45524</v>
      </c>
      <c r="J980" s="55">
        <f t="shared" si="410"/>
        <v>31</v>
      </c>
      <c r="K980" s="55">
        <f t="shared" si="416"/>
        <v>25</v>
      </c>
      <c r="L980" s="79">
        <f t="shared" si="417"/>
        <v>1.0016935899999999</v>
      </c>
      <c r="M980" s="82">
        <v>1</v>
      </c>
      <c r="N980" s="82">
        <f t="shared" si="418"/>
        <v>1</v>
      </c>
      <c r="O980" s="79">
        <f t="shared" si="419"/>
        <v>1.0016935899999999</v>
      </c>
      <c r="P980" s="79">
        <f t="shared" si="420"/>
        <v>707.98653061000005</v>
      </c>
      <c r="Q980" s="83">
        <f t="shared" si="423"/>
        <v>0</v>
      </c>
      <c r="R980" s="85">
        <f t="shared" si="424"/>
        <v>0</v>
      </c>
      <c r="S980" s="79">
        <f t="shared" si="421"/>
        <v>0</v>
      </c>
      <c r="T980" s="85">
        <f t="shared" si="429"/>
        <v>9.5000000000000001E-2</v>
      </c>
      <c r="U980" s="82">
        <f t="shared" si="425"/>
        <v>1.0061177210000001</v>
      </c>
      <c r="V980" s="79">
        <f t="shared" si="426"/>
        <v>4.3312640599999996</v>
      </c>
      <c r="W980" s="79">
        <f t="shared" si="427"/>
        <v>0</v>
      </c>
      <c r="X980" s="157" t="str">
        <f t="shared" si="430"/>
        <v>A+J=</v>
      </c>
      <c r="Y980" s="81">
        <f t="shared" si="431"/>
        <v>45524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78">
        <f t="shared" si="428"/>
        <v>45519</v>
      </c>
      <c r="B981" s="79">
        <f t="shared" si="422"/>
        <v>712.53982781000002</v>
      </c>
      <c r="C981" s="79">
        <f t="shared" si="411"/>
        <v>706.78951895</v>
      </c>
      <c r="D981" s="77">
        <f t="shared" si="412"/>
        <v>6926.96</v>
      </c>
      <c r="E981" s="54">
        <f>IF(K981=1,VLOOKUP(A980,[1]Plan1!$JH$192:$JI$400,2),E980)</f>
        <v>6941.51</v>
      </c>
      <c r="F981" s="56">
        <f t="shared" si="413"/>
        <v>45464</v>
      </c>
      <c r="G981" s="80">
        <f t="shared" si="414"/>
        <v>2.1004885259912065E-3</v>
      </c>
      <c r="H981" s="81">
        <f>IF(DAY(A981)=H$11,VLOOKUP(A981,AF$120:AK$452,4),H980)</f>
        <v>45524</v>
      </c>
      <c r="I981" s="81">
        <f t="shared" si="415"/>
        <v>45524</v>
      </c>
      <c r="J981" s="55">
        <f t="shared" si="410"/>
        <v>31</v>
      </c>
      <c r="K981" s="55">
        <f t="shared" si="416"/>
        <v>26</v>
      </c>
      <c r="L981" s="79">
        <f t="shared" si="417"/>
        <v>1.0017613999999999</v>
      </c>
      <c r="M981" s="82">
        <v>1</v>
      </c>
      <c r="N981" s="82">
        <f t="shared" si="418"/>
        <v>1</v>
      </c>
      <c r="O981" s="79">
        <f t="shared" si="419"/>
        <v>1.0017613999999999</v>
      </c>
      <c r="P981" s="79">
        <f t="shared" si="420"/>
        <v>708.03445799999997</v>
      </c>
      <c r="Q981" s="83">
        <f t="shared" si="423"/>
        <v>0</v>
      </c>
      <c r="R981" s="85">
        <f t="shared" si="424"/>
        <v>0</v>
      </c>
      <c r="S981" s="79">
        <f t="shared" si="421"/>
        <v>0</v>
      </c>
      <c r="T981" s="85">
        <f t="shared" si="429"/>
        <v>9.5000000000000001E-2</v>
      </c>
      <c r="U981" s="82">
        <f t="shared" si="425"/>
        <v>1.0063632069999999</v>
      </c>
      <c r="V981" s="79">
        <f t="shared" si="426"/>
        <v>4.5053698100000004</v>
      </c>
      <c r="W981" s="79">
        <f t="shared" si="427"/>
        <v>0</v>
      </c>
      <c r="X981" s="157" t="str">
        <f t="shared" si="430"/>
        <v>A+J=</v>
      </c>
      <c r="Y981" s="81">
        <f t="shared" si="431"/>
        <v>45524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78">
        <f t="shared" si="428"/>
        <v>45520</v>
      </c>
      <c r="B982" s="79">
        <f t="shared" si="422"/>
        <v>712.76192628000001</v>
      </c>
      <c r="C982" s="79">
        <f t="shared" si="411"/>
        <v>706.78951895</v>
      </c>
      <c r="D982" s="77">
        <f t="shared" si="412"/>
        <v>6926.96</v>
      </c>
      <c r="E982" s="54">
        <f>IF(K982=1,VLOOKUP(A981,[1]Plan1!$JH$192:$JI$400,2),E981)</f>
        <v>6941.51</v>
      </c>
      <c r="F982" s="56">
        <f t="shared" si="413"/>
        <v>45464</v>
      </c>
      <c r="G982" s="80">
        <f t="shared" si="414"/>
        <v>2.1004885259912065E-3</v>
      </c>
      <c r="H982" s="81">
        <f>IF(DAY(A982)=H$11,VLOOKUP(A982,AF$120:AK$452,4),H981)</f>
        <v>45524</v>
      </c>
      <c r="I982" s="81">
        <f t="shared" si="415"/>
        <v>45524</v>
      </c>
      <c r="J982" s="55">
        <f t="shared" si="410"/>
        <v>31</v>
      </c>
      <c r="K982" s="55">
        <f t="shared" si="416"/>
        <v>27</v>
      </c>
      <c r="L982" s="79">
        <f t="shared" si="417"/>
        <v>1.0018292099999999</v>
      </c>
      <c r="M982" s="82">
        <v>1</v>
      </c>
      <c r="N982" s="82">
        <f t="shared" si="418"/>
        <v>1</v>
      </c>
      <c r="O982" s="79">
        <f t="shared" si="419"/>
        <v>1.0018292099999999</v>
      </c>
      <c r="P982" s="79">
        <f t="shared" si="420"/>
        <v>708.08238540000002</v>
      </c>
      <c r="Q982" s="83">
        <f t="shared" si="423"/>
        <v>0</v>
      </c>
      <c r="R982" s="85">
        <f t="shared" si="424"/>
        <v>0</v>
      </c>
      <c r="S982" s="79">
        <f t="shared" si="421"/>
        <v>0</v>
      </c>
      <c r="T982" s="85">
        <f t="shared" si="429"/>
        <v>9.5000000000000001E-2</v>
      </c>
      <c r="U982" s="82">
        <f t="shared" si="425"/>
        <v>1.006608752</v>
      </c>
      <c r="V982" s="79">
        <f t="shared" si="426"/>
        <v>4.6795408800000002</v>
      </c>
      <c r="W982" s="79">
        <f t="shared" si="427"/>
        <v>0</v>
      </c>
      <c r="X982" s="157" t="str">
        <f t="shared" si="430"/>
        <v>A+J=</v>
      </c>
      <c r="Y982" s="81">
        <f t="shared" si="431"/>
        <v>45524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78">
        <f t="shared" si="428"/>
        <v>45521</v>
      </c>
      <c r="B983" s="79">
        <f t="shared" si="422"/>
        <v>712.98409146999995</v>
      </c>
      <c r="C983" s="79">
        <f t="shared" si="411"/>
        <v>706.78951895</v>
      </c>
      <c r="D983" s="77">
        <f t="shared" si="412"/>
        <v>6926.96</v>
      </c>
      <c r="E983" s="54">
        <f>IF(K983=1,VLOOKUP(A982,[1]Plan1!$JH$192:$JI$400,2),E982)</f>
        <v>6941.51</v>
      </c>
      <c r="F983" s="56">
        <f t="shared" si="413"/>
        <v>45464</v>
      </c>
      <c r="G983" s="80">
        <f t="shared" si="414"/>
        <v>2.1004885259912065E-3</v>
      </c>
      <c r="H983" s="81">
        <f>IF(DAY(A983)=H$11,VLOOKUP(A983,AF$120:AK$452,4),H982)</f>
        <v>45524</v>
      </c>
      <c r="I983" s="81">
        <f t="shared" si="415"/>
        <v>45524</v>
      </c>
      <c r="J983" s="55">
        <f t="shared" si="410"/>
        <v>31</v>
      </c>
      <c r="K983" s="55">
        <f t="shared" si="416"/>
        <v>28</v>
      </c>
      <c r="L983" s="79">
        <f t="shared" si="417"/>
        <v>1.0018970199999999</v>
      </c>
      <c r="M983" s="82">
        <v>1</v>
      </c>
      <c r="N983" s="82">
        <f t="shared" si="418"/>
        <v>1</v>
      </c>
      <c r="O983" s="79">
        <f t="shared" si="419"/>
        <v>1.0018970199999999</v>
      </c>
      <c r="P983" s="79">
        <f t="shared" si="420"/>
        <v>708.13031279999996</v>
      </c>
      <c r="Q983" s="83">
        <f t="shared" si="423"/>
        <v>0</v>
      </c>
      <c r="R983" s="85">
        <f t="shared" si="424"/>
        <v>0</v>
      </c>
      <c r="S983" s="79">
        <f t="shared" si="421"/>
        <v>0</v>
      </c>
      <c r="T983" s="85">
        <f t="shared" si="429"/>
        <v>9.5000000000000001E-2</v>
      </c>
      <c r="U983" s="82">
        <f t="shared" si="425"/>
        <v>1.006854358</v>
      </c>
      <c r="V983" s="79">
        <f t="shared" si="426"/>
        <v>4.8537786699999996</v>
      </c>
      <c r="W983" s="79">
        <f t="shared" si="427"/>
        <v>0</v>
      </c>
      <c r="X983" s="157" t="str">
        <f t="shared" si="430"/>
        <v>A+J=</v>
      </c>
      <c r="Y983" s="81">
        <f t="shared" si="431"/>
        <v>45524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78">
        <f t="shared" si="428"/>
        <v>45522</v>
      </c>
      <c r="B984" s="79">
        <f t="shared" si="422"/>
        <v>713.20632910000006</v>
      </c>
      <c r="C984" s="79">
        <f t="shared" si="411"/>
        <v>706.78951895</v>
      </c>
      <c r="D984" s="77">
        <f t="shared" si="412"/>
        <v>6926.96</v>
      </c>
      <c r="E984" s="54">
        <f>IF(K984=1,VLOOKUP(A983,[1]Plan1!$JH$192:$JI$400,2),E983)</f>
        <v>6941.51</v>
      </c>
      <c r="F984" s="56">
        <f t="shared" si="413"/>
        <v>45464</v>
      </c>
      <c r="G984" s="80">
        <f t="shared" si="414"/>
        <v>2.1004885259912065E-3</v>
      </c>
      <c r="H984" s="81">
        <f>IF(DAY(A984)=H$11,VLOOKUP(A984,AF$120:AK$452,4),H983)</f>
        <v>45524</v>
      </c>
      <c r="I984" s="81">
        <f t="shared" si="415"/>
        <v>45524</v>
      </c>
      <c r="J984" s="55">
        <f t="shared" si="410"/>
        <v>31</v>
      </c>
      <c r="K984" s="55">
        <f t="shared" si="416"/>
        <v>29</v>
      </c>
      <c r="L984" s="79">
        <f t="shared" si="417"/>
        <v>1.0019648400000001</v>
      </c>
      <c r="M984" s="82">
        <v>1</v>
      </c>
      <c r="N984" s="82">
        <f t="shared" si="418"/>
        <v>1</v>
      </c>
      <c r="O984" s="79">
        <f t="shared" si="419"/>
        <v>1.0019648400000001</v>
      </c>
      <c r="P984" s="79">
        <f t="shared" si="420"/>
        <v>708.17824726000003</v>
      </c>
      <c r="Q984" s="83">
        <f t="shared" si="423"/>
        <v>0</v>
      </c>
      <c r="R984" s="85">
        <f t="shared" si="424"/>
        <v>0</v>
      </c>
      <c r="S984" s="79">
        <f t="shared" si="421"/>
        <v>0</v>
      </c>
      <c r="T984" s="85">
        <f t="shared" si="429"/>
        <v>9.5000000000000001E-2</v>
      </c>
      <c r="U984" s="82">
        <f t="shared" si="425"/>
        <v>1.007100023</v>
      </c>
      <c r="V984" s="79">
        <f t="shared" si="426"/>
        <v>5.0280818399999996</v>
      </c>
      <c r="W984" s="79">
        <f t="shared" si="427"/>
        <v>0</v>
      </c>
      <c r="X984" s="157" t="str">
        <f t="shared" si="430"/>
        <v>A+J=</v>
      </c>
      <c r="Y984" s="81">
        <f t="shared" si="431"/>
        <v>45524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78">
        <f t="shared" si="428"/>
        <v>45523</v>
      </c>
      <c r="B985" s="79">
        <f t="shared" si="422"/>
        <v>713.42863349000004</v>
      </c>
      <c r="C985" s="79">
        <f t="shared" si="411"/>
        <v>706.78951895</v>
      </c>
      <c r="D985" s="77">
        <f t="shared" si="412"/>
        <v>6926.96</v>
      </c>
      <c r="E985" s="54">
        <f>IF(K985=1,VLOOKUP(A984,[1]Plan1!$JH$192:$JI$400,2),E984)</f>
        <v>6941.51</v>
      </c>
      <c r="F985" s="56">
        <f t="shared" si="413"/>
        <v>45464</v>
      </c>
      <c r="G985" s="80">
        <f t="shared" si="414"/>
        <v>2.1004885259912065E-3</v>
      </c>
      <c r="H985" s="81">
        <f>IF(DAY(A985)=H$11,VLOOKUP(A985,AF$120:AK$452,4),H984)</f>
        <v>45524</v>
      </c>
      <c r="I985" s="81">
        <f t="shared" si="415"/>
        <v>45524</v>
      </c>
      <c r="J985" s="55">
        <f t="shared" si="410"/>
        <v>31</v>
      </c>
      <c r="K985" s="55">
        <f t="shared" si="416"/>
        <v>30</v>
      </c>
      <c r="L985" s="79">
        <f t="shared" si="417"/>
        <v>1.00203266</v>
      </c>
      <c r="M985" s="82">
        <v>1</v>
      </c>
      <c r="N985" s="82">
        <f t="shared" si="418"/>
        <v>1</v>
      </c>
      <c r="O985" s="79">
        <f t="shared" si="419"/>
        <v>1.00203266</v>
      </c>
      <c r="P985" s="79">
        <f t="shared" si="420"/>
        <v>708.22618173000001</v>
      </c>
      <c r="Q985" s="83">
        <f t="shared" si="423"/>
        <v>0</v>
      </c>
      <c r="R985" s="85">
        <f t="shared" si="424"/>
        <v>0</v>
      </c>
      <c r="S985" s="79">
        <f t="shared" si="421"/>
        <v>0</v>
      </c>
      <c r="T985" s="85">
        <f t="shared" si="429"/>
        <v>9.5000000000000001E-2</v>
      </c>
      <c r="U985" s="82">
        <f t="shared" si="425"/>
        <v>1.007345749</v>
      </c>
      <c r="V985" s="79">
        <f t="shared" si="426"/>
        <v>5.2024517599999998</v>
      </c>
      <c r="W985" s="79">
        <f t="shared" si="427"/>
        <v>0</v>
      </c>
      <c r="X985" s="157" t="str">
        <f t="shared" si="430"/>
        <v>A+J=</v>
      </c>
      <c r="Y985" s="81">
        <f t="shared" si="431"/>
        <v>45524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78">
        <f t="shared" si="428"/>
        <v>45524</v>
      </c>
      <c r="B986" s="79">
        <f t="shared" si="422"/>
        <v>713.65100322000001</v>
      </c>
      <c r="C986" s="79">
        <f t="shared" si="411"/>
        <v>706.78951895</v>
      </c>
      <c r="D986" s="77">
        <f t="shared" si="412"/>
        <v>6926.96</v>
      </c>
      <c r="E986" s="54">
        <f>IF(K986=1,VLOOKUP(A985,[1]Plan1!$JH$192:$JI$400,2),E985)</f>
        <v>6941.51</v>
      </c>
      <c r="F986" s="56">
        <f t="shared" si="413"/>
        <v>45464</v>
      </c>
      <c r="G986" s="80">
        <f t="shared" si="414"/>
        <v>2.1004885259912065E-3</v>
      </c>
      <c r="H986" s="81">
        <f>IF(DAY(A986)=H$11,VLOOKUP(A986,AF$120:AK$452,4),H985)</f>
        <v>45555</v>
      </c>
      <c r="I986" s="81">
        <f t="shared" si="415"/>
        <v>45524</v>
      </c>
      <c r="J986" s="55">
        <f t="shared" si="410"/>
        <v>31</v>
      </c>
      <c r="K986" s="55">
        <f t="shared" si="416"/>
        <v>31</v>
      </c>
      <c r="L986" s="79">
        <f t="shared" si="417"/>
        <v>1.00210048</v>
      </c>
      <c r="M986" s="82">
        <v>1</v>
      </c>
      <c r="N986" s="82">
        <f t="shared" si="418"/>
        <v>1</v>
      </c>
      <c r="O986" s="79">
        <f t="shared" si="419"/>
        <v>1.00210048</v>
      </c>
      <c r="P986" s="79">
        <f t="shared" si="420"/>
        <v>708.27411618999997</v>
      </c>
      <c r="Q986" s="83">
        <f t="shared" si="423"/>
        <v>32</v>
      </c>
      <c r="R986" s="85">
        <f t="shared" si="424"/>
        <v>2.0833000000000001E-2</v>
      </c>
      <c r="S986" s="79">
        <f t="shared" si="421"/>
        <v>14.755474660000001</v>
      </c>
      <c r="T986" s="85">
        <f t="shared" si="429"/>
        <v>9.5000000000000001E-2</v>
      </c>
      <c r="U986" s="82">
        <f t="shared" si="425"/>
        <v>1.0075915339999999</v>
      </c>
      <c r="V986" s="79">
        <f t="shared" si="426"/>
        <v>5.3768870299999998</v>
      </c>
      <c r="W986" s="79">
        <f t="shared" si="427"/>
        <v>20.13236169</v>
      </c>
      <c r="X986" s="157" t="str">
        <f t="shared" si="430"/>
        <v>A+J=</v>
      </c>
      <c r="Y986" s="81">
        <f t="shared" si="431"/>
        <v>45524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78">
        <f t="shared" si="428"/>
        <v>45525</v>
      </c>
      <c r="B987" s="79">
        <f t="shared" si="422"/>
        <v>693.77273486000001</v>
      </c>
      <c r="C987" s="79">
        <f t="shared" si="411"/>
        <v>693.51864152999997</v>
      </c>
      <c r="D987" s="77">
        <f t="shared" si="412"/>
        <v>6941.51</v>
      </c>
      <c r="E987" s="54">
        <f>IF(K987=1,VLOOKUP(A986,[1]Plan1!$JH$192:$JI$400,2),E986)</f>
        <v>6967.89</v>
      </c>
      <c r="F987" s="56">
        <f t="shared" si="413"/>
        <v>45494</v>
      </c>
      <c r="G987" s="80">
        <f t="shared" si="414"/>
        <v>3.8003258656977845E-3</v>
      </c>
      <c r="H987" s="81">
        <f>IF(DAY(A987)=H$11,VLOOKUP(A987,AF$120:AK$452,4),H986)</f>
        <v>45555</v>
      </c>
      <c r="I987" s="81">
        <f t="shared" si="415"/>
        <v>45555</v>
      </c>
      <c r="J987" s="55">
        <f t="shared" si="410"/>
        <v>31</v>
      </c>
      <c r="K987" s="55">
        <f t="shared" si="416"/>
        <v>1</v>
      </c>
      <c r="L987" s="79">
        <f t="shared" si="417"/>
        <v>1.00012236</v>
      </c>
      <c r="M987" s="82">
        <v>1</v>
      </c>
      <c r="N987" s="82">
        <f t="shared" si="418"/>
        <v>1</v>
      </c>
      <c r="O987" s="79">
        <f t="shared" si="419"/>
        <v>1.00012236</v>
      </c>
      <c r="P987" s="79">
        <f t="shared" si="420"/>
        <v>693.60350046999997</v>
      </c>
      <c r="Q987" s="83">
        <f t="shared" si="423"/>
        <v>0</v>
      </c>
      <c r="R987" s="85">
        <f t="shared" si="424"/>
        <v>0</v>
      </c>
      <c r="S987" s="79">
        <f t="shared" si="421"/>
        <v>0</v>
      </c>
      <c r="T987" s="85">
        <f t="shared" si="429"/>
        <v>9.5000000000000001E-2</v>
      </c>
      <c r="U987" s="82">
        <f t="shared" si="425"/>
        <v>1.000243993</v>
      </c>
      <c r="V987" s="79">
        <f t="shared" si="426"/>
        <v>0.16923439000000001</v>
      </c>
      <c r="W987" s="79">
        <f t="shared" si="427"/>
        <v>0</v>
      </c>
      <c r="X987" s="157" t="str">
        <f t="shared" si="430"/>
        <v>A+J=</v>
      </c>
      <c r="Y987" s="81">
        <f t="shared" si="431"/>
        <v>45555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78">
        <f t="shared" si="428"/>
        <v>45526</v>
      </c>
      <c r="B988" s="79">
        <f t="shared" si="422"/>
        <v>694.02692510999998</v>
      </c>
      <c r="C988" s="79">
        <f t="shared" si="411"/>
        <v>693.51864152999997</v>
      </c>
      <c r="D988" s="77">
        <f t="shared" si="412"/>
        <v>6941.51</v>
      </c>
      <c r="E988" s="54">
        <f>IF(K988=1,VLOOKUP(A987,[1]Plan1!$JH$192:$JI$400,2),E987)</f>
        <v>6967.89</v>
      </c>
      <c r="F988" s="56">
        <f t="shared" si="413"/>
        <v>45494</v>
      </c>
      <c r="G988" s="80">
        <f t="shared" si="414"/>
        <v>3.8003258656977845E-3</v>
      </c>
      <c r="H988" s="81">
        <f>IF(DAY(A988)=H$11,VLOOKUP(A988,AF$120:AK$452,4),H987)</f>
        <v>45555</v>
      </c>
      <c r="I988" s="81">
        <f t="shared" si="415"/>
        <v>45555</v>
      </c>
      <c r="J988" s="55">
        <f t="shared" si="410"/>
        <v>31</v>
      </c>
      <c r="K988" s="55">
        <f t="shared" si="416"/>
        <v>2</v>
      </c>
      <c r="L988" s="79">
        <f t="shared" si="417"/>
        <v>1.0002447400000001</v>
      </c>
      <c r="M988" s="82">
        <v>1</v>
      </c>
      <c r="N988" s="82">
        <f t="shared" si="418"/>
        <v>1</v>
      </c>
      <c r="O988" s="79">
        <f t="shared" si="419"/>
        <v>1.0002447400000001</v>
      </c>
      <c r="P988" s="79">
        <f t="shared" si="420"/>
        <v>693.68837327999995</v>
      </c>
      <c r="Q988" s="83">
        <f t="shared" si="423"/>
        <v>0</v>
      </c>
      <c r="R988" s="85">
        <f t="shared" si="424"/>
        <v>0</v>
      </c>
      <c r="S988" s="79">
        <f t="shared" si="421"/>
        <v>0</v>
      </c>
      <c r="T988" s="85">
        <f t="shared" si="429"/>
        <v>9.5000000000000001E-2</v>
      </c>
      <c r="U988" s="82">
        <f t="shared" si="425"/>
        <v>1.0004880460000001</v>
      </c>
      <c r="V988" s="79">
        <f t="shared" si="426"/>
        <v>0.33855183</v>
      </c>
      <c r="W988" s="79">
        <f t="shared" si="427"/>
        <v>0</v>
      </c>
      <c r="X988" s="157" t="str">
        <f t="shared" si="430"/>
        <v>A+J=</v>
      </c>
      <c r="Y988" s="81">
        <f t="shared" si="431"/>
        <v>45555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78">
        <f t="shared" si="428"/>
        <v>45527</v>
      </c>
      <c r="B989" s="79">
        <f t="shared" si="422"/>
        <v>694.28121160000001</v>
      </c>
      <c r="C989" s="79">
        <f t="shared" si="411"/>
        <v>693.51864152999997</v>
      </c>
      <c r="D989" s="77">
        <f t="shared" si="412"/>
        <v>6941.51</v>
      </c>
      <c r="E989" s="54">
        <f>IF(K989=1,VLOOKUP(A988,[1]Plan1!$JH$192:$JI$400,2),E988)</f>
        <v>6967.89</v>
      </c>
      <c r="F989" s="56">
        <f t="shared" si="413"/>
        <v>45494</v>
      </c>
      <c r="G989" s="80">
        <f t="shared" si="414"/>
        <v>3.8003258656977845E-3</v>
      </c>
      <c r="H989" s="81">
        <f>IF(DAY(A989)=H$11,VLOOKUP(A989,AF$120:AK$452,4),H988)</f>
        <v>45555</v>
      </c>
      <c r="I989" s="81">
        <f t="shared" si="415"/>
        <v>45555</v>
      </c>
      <c r="J989" s="55">
        <f t="shared" si="410"/>
        <v>31</v>
      </c>
      <c r="K989" s="55">
        <f t="shared" si="416"/>
        <v>3</v>
      </c>
      <c r="L989" s="79">
        <f t="shared" si="417"/>
        <v>1.00036714</v>
      </c>
      <c r="M989" s="82">
        <v>1</v>
      </c>
      <c r="N989" s="82">
        <f t="shared" si="418"/>
        <v>1</v>
      </c>
      <c r="O989" s="79">
        <f t="shared" si="419"/>
        <v>1.00036714</v>
      </c>
      <c r="P989" s="79">
        <f t="shared" si="420"/>
        <v>693.77325996000002</v>
      </c>
      <c r="Q989" s="83">
        <f t="shared" si="423"/>
        <v>0</v>
      </c>
      <c r="R989" s="85">
        <f t="shared" si="424"/>
        <v>0</v>
      </c>
      <c r="S989" s="79">
        <f t="shared" si="421"/>
        <v>0</v>
      </c>
      <c r="T989" s="85">
        <f t="shared" si="429"/>
        <v>9.5000000000000001E-2</v>
      </c>
      <c r="U989" s="82">
        <f t="shared" si="425"/>
        <v>1.0007321579999999</v>
      </c>
      <c r="V989" s="79">
        <f t="shared" si="426"/>
        <v>0.50795164000000004</v>
      </c>
      <c r="W989" s="79">
        <f t="shared" si="427"/>
        <v>0</v>
      </c>
      <c r="X989" s="157" t="str">
        <f t="shared" si="430"/>
        <v>A+J=</v>
      </c>
      <c r="Y989" s="81">
        <f t="shared" si="431"/>
        <v>45555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78">
        <f t="shared" si="428"/>
        <v>45528</v>
      </c>
      <c r="B990" s="79">
        <f t="shared" si="422"/>
        <v>694.53558811000005</v>
      </c>
      <c r="C990" s="79">
        <f t="shared" si="411"/>
        <v>693.51864152999997</v>
      </c>
      <c r="D990" s="77">
        <f t="shared" si="412"/>
        <v>6941.51</v>
      </c>
      <c r="E990" s="54">
        <f>IF(K990=1,VLOOKUP(A989,[1]Plan1!$JH$192:$JI$400,2),E989)</f>
        <v>6967.89</v>
      </c>
      <c r="F990" s="56">
        <f t="shared" si="413"/>
        <v>45494</v>
      </c>
      <c r="G990" s="80">
        <f t="shared" si="414"/>
        <v>3.8003258656977845E-3</v>
      </c>
      <c r="H990" s="81">
        <f>IF(DAY(A990)=H$11,VLOOKUP(A990,AF$120:AK$452,4),H989)</f>
        <v>45555</v>
      </c>
      <c r="I990" s="81">
        <f t="shared" si="415"/>
        <v>45555</v>
      </c>
      <c r="J990" s="55">
        <f t="shared" si="410"/>
        <v>31</v>
      </c>
      <c r="K990" s="55">
        <f t="shared" si="416"/>
        <v>4</v>
      </c>
      <c r="L990" s="79">
        <f t="shared" si="417"/>
        <v>1.0004895499999999</v>
      </c>
      <c r="M990" s="82">
        <v>1</v>
      </c>
      <c r="N990" s="82">
        <f t="shared" si="418"/>
        <v>1</v>
      </c>
      <c r="O990" s="79">
        <f t="shared" si="419"/>
        <v>1.0004895499999999</v>
      </c>
      <c r="P990" s="79">
        <f t="shared" si="420"/>
        <v>693.85815358000002</v>
      </c>
      <c r="Q990" s="83">
        <f t="shared" si="423"/>
        <v>0</v>
      </c>
      <c r="R990" s="85">
        <f t="shared" si="424"/>
        <v>0</v>
      </c>
      <c r="S990" s="79">
        <f t="shared" si="421"/>
        <v>0</v>
      </c>
      <c r="T990" s="85">
        <f t="shared" si="429"/>
        <v>9.5000000000000001E-2</v>
      </c>
      <c r="U990" s="82">
        <f t="shared" si="425"/>
        <v>1.0009763300000001</v>
      </c>
      <c r="V990" s="79">
        <f t="shared" si="426"/>
        <v>0.67743452999999998</v>
      </c>
      <c r="W990" s="79">
        <f t="shared" si="427"/>
        <v>0</v>
      </c>
      <c r="X990" s="157" t="str">
        <f t="shared" si="430"/>
        <v>A+J=</v>
      </c>
      <c r="Y990" s="81">
        <f t="shared" si="431"/>
        <v>45555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78">
        <f t="shared" si="428"/>
        <v>45529</v>
      </c>
      <c r="B991" s="79">
        <f t="shared" si="422"/>
        <v>694.79006088999995</v>
      </c>
      <c r="C991" s="79">
        <f t="shared" si="411"/>
        <v>693.51864152999997</v>
      </c>
      <c r="D991" s="77">
        <f t="shared" si="412"/>
        <v>6941.51</v>
      </c>
      <c r="E991" s="54">
        <f>IF(K991=1,VLOOKUP(A990,[1]Plan1!$JH$192:$JI$400,2),E990)</f>
        <v>6967.89</v>
      </c>
      <c r="F991" s="56">
        <f t="shared" si="413"/>
        <v>45494</v>
      </c>
      <c r="G991" s="80">
        <f t="shared" si="414"/>
        <v>3.8003258656977845E-3</v>
      </c>
      <c r="H991" s="81">
        <f>IF(DAY(A991)=H$11,VLOOKUP(A991,AF$120:AK$452,4),H990)</f>
        <v>45555</v>
      </c>
      <c r="I991" s="81">
        <f t="shared" si="415"/>
        <v>45555</v>
      </c>
      <c r="J991" s="55">
        <f t="shared" si="410"/>
        <v>31</v>
      </c>
      <c r="K991" s="55">
        <f t="shared" si="416"/>
        <v>5</v>
      </c>
      <c r="L991" s="79">
        <f t="shared" si="417"/>
        <v>1.00061198</v>
      </c>
      <c r="M991" s="82">
        <v>1</v>
      </c>
      <c r="N991" s="82">
        <f t="shared" si="418"/>
        <v>1</v>
      </c>
      <c r="O991" s="79">
        <f t="shared" si="419"/>
        <v>1.00061198</v>
      </c>
      <c r="P991" s="79">
        <f t="shared" si="420"/>
        <v>693.94306105999999</v>
      </c>
      <c r="Q991" s="83">
        <f t="shared" si="423"/>
        <v>0</v>
      </c>
      <c r="R991" s="85">
        <f t="shared" si="424"/>
        <v>0</v>
      </c>
      <c r="S991" s="79">
        <f t="shared" si="421"/>
        <v>0</v>
      </c>
      <c r="T991" s="85">
        <f t="shared" si="429"/>
        <v>9.5000000000000001E-2</v>
      </c>
      <c r="U991" s="82">
        <f t="shared" si="425"/>
        <v>1.001220561</v>
      </c>
      <c r="V991" s="79">
        <f t="shared" si="426"/>
        <v>0.84699983000000001</v>
      </c>
      <c r="W991" s="79">
        <f t="shared" si="427"/>
        <v>0</v>
      </c>
      <c r="X991" s="157" t="str">
        <f t="shared" si="430"/>
        <v>A+J=</v>
      </c>
      <c r="Y991" s="81">
        <f t="shared" si="431"/>
        <v>45555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78">
        <f t="shared" si="428"/>
        <v>45530</v>
      </c>
      <c r="B992" s="79">
        <f t="shared" si="422"/>
        <v>695.04462375000003</v>
      </c>
      <c r="C992" s="79">
        <f t="shared" si="411"/>
        <v>693.51864152999997</v>
      </c>
      <c r="D992" s="77">
        <f t="shared" si="412"/>
        <v>6941.51</v>
      </c>
      <c r="E992" s="54">
        <f>IF(K992=1,VLOOKUP(A991,[1]Plan1!$JH$192:$JI$400,2),E991)</f>
        <v>6967.89</v>
      </c>
      <c r="F992" s="56">
        <f t="shared" si="413"/>
        <v>45494</v>
      </c>
      <c r="G992" s="80">
        <f t="shared" si="414"/>
        <v>3.8003258656977845E-3</v>
      </c>
      <c r="H992" s="81">
        <f>IF(DAY(A992)=H$11,VLOOKUP(A992,AF$120:AK$452,4),H991)</f>
        <v>45555</v>
      </c>
      <c r="I992" s="81">
        <f t="shared" si="415"/>
        <v>45555</v>
      </c>
      <c r="J992" s="55">
        <f t="shared" si="410"/>
        <v>31</v>
      </c>
      <c r="K992" s="55">
        <f t="shared" si="416"/>
        <v>6</v>
      </c>
      <c r="L992" s="79">
        <f t="shared" si="417"/>
        <v>1.0007344199999999</v>
      </c>
      <c r="M992" s="82">
        <v>1</v>
      </c>
      <c r="N992" s="82">
        <f t="shared" si="418"/>
        <v>1</v>
      </c>
      <c r="O992" s="79">
        <f t="shared" si="419"/>
        <v>1.0007344199999999</v>
      </c>
      <c r="P992" s="79">
        <f t="shared" si="420"/>
        <v>694.02797549000002</v>
      </c>
      <c r="Q992" s="83">
        <f t="shared" si="423"/>
        <v>0</v>
      </c>
      <c r="R992" s="85">
        <f t="shared" si="424"/>
        <v>0</v>
      </c>
      <c r="S992" s="79">
        <f t="shared" si="421"/>
        <v>0</v>
      </c>
      <c r="T992" s="85">
        <f t="shared" si="429"/>
        <v>9.5000000000000001E-2</v>
      </c>
      <c r="U992" s="82">
        <f t="shared" si="425"/>
        <v>1.001464852</v>
      </c>
      <c r="V992" s="79">
        <f t="shared" si="426"/>
        <v>1.01664826</v>
      </c>
      <c r="W992" s="79">
        <f t="shared" si="427"/>
        <v>0</v>
      </c>
      <c r="X992" s="157" t="str">
        <f t="shared" si="430"/>
        <v>A+J=</v>
      </c>
      <c r="Y992" s="81">
        <f t="shared" si="431"/>
        <v>45555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78">
        <f t="shared" si="428"/>
        <v>45531</v>
      </c>
      <c r="B993" s="79">
        <f t="shared" si="422"/>
        <v>695.29927598999996</v>
      </c>
      <c r="C993" s="79">
        <f t="shared" si="411"/>
        <v>693.51864152999997</v>
      </c>
      <c r="D993" s="77">
        <f t="shared" si="412"/>
        <v>6941.51</v>
      </c>
      <c r="E993" s="54">
        <f>IF(K993=1,VLOOKUP(A992,[1]Plan1!$JH$192:$JI$400,2),E992)</f>
        <v>6967.89</v>
      </c>
      <c r="F993" s="56">
        <f t="shared" si="413"/>
        <v>45494</v>
      </c>
      <c r="G993" s="80">
        <f t="shared" si="414"/>
        <v>3.8003258656977845E-3</v>
      </c>
      <c r="H993" s="81">
        <f>IF(DAY(A993)=H$11,VLOOKUP(A993,AF$120:AK$452,4),H992)</f>
        <v>45555</v>
      </c>
      <c r="I993" s="81">
        <f t="shared" si="415"/>
        <v>45555</v>
      </c>
      <c r="J993" s="55">
        <f t="shared" si="410"/>
        <v>31</v>
      </c>
      <c r="K993" s="55">
        <f t="shared" si="416"/>
        <v>7</v>
      </c>
      <c r="L993" s="79">
        <f t="shared" si="417"/>
        <v>1.00085687</v>
      </c>
      <c r="M993" s="82">
        <v>1</v>
      </c>
      <c r="N993" s="82">
        <f t="shared" si="418"/>
        <v>1</v>
      </c>
      <c r="O993" s="79">
        <f t="shared" si="419"/>
        <v>1.00085687</v>
      </c>
      <c r="P993" s="79">
        <f t="shared" si="420"/>
        <v>694.11289683999996</v>
      </c>
      <c r="Q993" s="83">
        <f t="shared" si="423"/>
        <v>0</v>
      </c>
      <c r="R993" s="85">
        <f t="shared" si="424"/>
        <v>0</v>
      </c>
      <c r="S993" s="79">
        <f t="shared" si="421"/>
        <v>0</v>
      </c>
      <c r="T993" s="85">
        <f t="shared" si="429"/>
        <v>9.5000000000000001E-2</v>
      </c>
      <c r="U993" s="82">
        <f t="shared" si="425"/>
        <v>1.001709202</v>
      </c>
      <c r="V993" s="79">
        <f t="shared" si="426"/>
        <v>1.18637915</v>
      </c>
      <c r="W993" s="79">
        <f t="shared" si="427"/>
        <v>0</v>
      </c>
      <c r="X993" s="157" t="str">
        <f t="shared" si="430"/>
        <v>A+J=</v>
      </c>
      <c r="Y993" s="81">
        <f t="shared" si="431"/>
        <v>45555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78">
        <f t="shared" si="428"/>
        <v>45532</v>
      </c>
      <c r="B994" s="79">
        <f t="shared" si="422"/>
        <v>695.55402597</v>
      </c>
      <c r="C994" s="79">
        <f t="shared" si="411"/>
        <v>693.51864152999997</v>
      </c>
      <c r="D994" s="77">
        <f t="shared" si="412"/>
        <v>6941.51</v>
      </c>
      <c r="E994" s="54">
        <f>IF(K994=1,VLOOKUP(A993,[1]Plan1!$JH$192:$JI$400,2),E993)</f>
        <v>6967.89</v>
      </c>
      <c r="F994" s="56">
        <f t="shared" si="413"/>
        <v>45494</v>
      </c>
      <c r="G994" s="80">
        <f t="shared" si="414"/>
        <v>3.8003258656977845E-3</v>
      </c>
      <c r="H994" s="81">
        <f>IF(DAY(A994)=H$11,VLOOKUP(A994,AF$120:AK$452,4),H993)</f>
        <v>45555</v>
      </c>
      <c r="I994" s="81">
        <f t="shared" si="415"/>
        <v>45555</v>
      </c>
      <c r="J994" s="55">
        <f t="shared" si="410"/>
        <v>31</v>
      </c>
      <c r="K994" s="55">
        <f t="shared" si="416"/>
        <v>8</v>
      </c>
      <c r="L994" s="79">
        <f t="shared" si="417"/>
        <v>1.00097934</v>
      </c>
      <c r="M994" s="82">
        <v>1</v>
      </c>
      <c r="N994" s="82">
        <f t="shared" si="418"/>
        <v>1</v>
      </c>
      <c r="O994" s="79">
        <f t="shared" si="419"/>
        <v>1.00097934</v>
      </c>
      <c r="P994" s="79">
        <f t="shared" si="420"/>
        <v>694.19783207</v>
      </c>
      <c r="Q994" s="83">
        <f t="shared" si="423"/>
        <v>0</v>
      </c>
      <c r="R994" s="85">
        <f t="shared" si="424"/>
        <v>0</v>
      </c>
      <c r="S994" s="79">
        <f t="shared" si="421"/>
        <v>0</v>
      </c>
      <c r="T994" s="85">
        <f t="shared" si="429"/>
        <v>9.5000000000000001E-2</v>
      </c>
      <c r="U994" s="82">
        <f t="shared" si="425"/>
        <v>1.001953613</v>
      </c>
      <c r="V994" s="79">
        <f t="shared" si="426"/>
        <v>1.3561939000000001</v>
      </c>
      <c r="W994" s="79">
        <f t="shared" si="427"/>
        <v>0</v>
      </c>
      <c r="X994" s="157" t="str">
        <f t="shared" si="430"/>
        <v>A+J=</v>
      </c>
      <c r="Y994" s="81">
        <f t="shared" si="431"/>
        <v>45555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78">
        <f t="shared" si="428"/>
        <v>45533</v>
      </c>
      <c r="B995" s="79">
        <f t="shared" si="422"/>
        <v>695.80887165000001</v>
      </c>
      <c r="C995" s="79">
        <f t="shared" si="411"/>
        <v>693.51864152999997</v>
      </c>
      <c r="D995" s="77">
        <f t="shared" si="412"/>
        <v>6941.51</v>
      </c>
      <c r="E995" s="54">
        <f>IF(K995=1,VLOOKUP(A994,[1]Plan1!$JH$192:$JI$400,2),E994)</f>
        <v>6967.89</v>
      </c>
      <c r="F995" s="56">
        <f t="shared" si="413"/>
        <v>45494</v>
      </c>
      <c r="G995" s="80">
        <f t="shared" si="414"/>
        <v>3.8003258656977845E-3</v>
      </c>
      <c r="H995" s="81">
        <f>IF(DAY(A995)=H$11,VLOOKUP(A995,AF$120:AK$452,4),H994)</f>
        <v>45555</v>
      </c>
      <c r="I995" s="81">
        <f t="shared" si="415"/>
        <v>45555</v>
      </c>
      <c r="J995" s="55">
        <f t="shared" si="410"/>
        <v>31</v>
      </c>
      <c r="K995" s="55">
        <f t="shared" si="416"/>
        <v>9</v>
      </c>
      <c r="L995" s="79">
        <f t="shared" si="417"/>
        <v>1.0011018300000001</v>
      </c>
      <c r="M995" s="82">
        <v>1</v>
      </c>
      <c r="N995" s="82">
        <f t="shared" si="418"/>
        <v>1</v>
      </c>
      <c r="O995" s="79">
        <f t="shared" si="419"/>
        <v>1.0011018300000001</v>
      </c>
      <c r="P995" s="79">
        <f t="shared" si="420"/>
        <v>694.28278117000002</v>
      </c>
      <c r="Q995" s="83">
        <f t="shared" si="423"/>
        <v>0</v>
      </c>
      <c r="R995" s="85">
        <f t="shared" si="424"/>
        <v>0</v>
      </c>
      <c r="S995" s="79">
        <f t="shared" si="421"/>
        <v>0</v>
      </c>
      <c r="T995" s="85">
        <f t="shared" si="429"/>
        <v>9.5000000000000001E-2</v>
      </c>
      <c r="U995" s="82">
        <f t="shared" si="425"/>
        <v>1.002198082</v>
      </c>
      <c r="V995" s="79">
        <f t="shared" si="426"/>
        <v>1.5260904799999999</v>
      </c>
      <c r="W995" s="79">
        <f t="shared" si="427"/>
        <v>0</v>
      </c>
      <c r="X995" s="157" t="str">
        <f t="shared" si="430"/>
        <v>A+J=</v>
      </c>
      <c r="Y995" s="81">
        <f t="shared" si="431"/>
        <v>45555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78">
        <f t="shared" si="428"/>
        <v>45534</v>
      </c>
      <c r="B996" s="79">
        <f t="shared" si="422"/>
        <v>696.06380816000001</v>
      </c>
      <c r="C996" s="79">
        <f t="shared" si="411"/>
        <v>693.51864152999997</v>
      </c>
      <c r="D996" s="77">
        <f t="shared" si="412"/>
        <v>6941.51</v>
      </c>
      <c r="E996" s="54">
        <f>IF(K996=1,VLOOKUP(A995,[1]Plan1!$JH$192:$JI$400,2),E995)</f>
        <v>6967.89</v>
      </c>
      <c r="F996" s="56">
        <f t="shared" si="413"/>
        <v>45494</v>
      </c>
      <c r="G996" s="80">
        <f t="shared" si="414"/>
        <v>3.8003258656977845E-3</v>
      </c>
      <c r="H996" s="81">
        <f>IF(DAY(A996)=H$11,VLOOKUP(A996,AF$120:AK$452,4),H995)</f>
        <v>45555</v>
      </c>
      <c r="I996" s="81">
        <f t="shared" si="415"/>
        <v>45555</v>
      </c>
      <c r="J996" s="55">
        <f t="shared" si="410"/>
        <v>31</v>
      </c>
      <c r="K996" s="55">
        <f t="shared" si="416"/>
        <v>10</v>
      </c>
      <c r="L996" s="79">
        <f t="shared" si="417"/>
        <v>1.0012243300000001</v>
      </c>
      <c r="M996" s="82">
        <v>1</v>
      </c>
      <c r="N996" s="82">
        <f t="shared" si="418"/>
        <v>1</v>
      </c>
      <c r="O996" s="79">
        <f t="shared" si="419"/>
        <v>1.0012243300000001</v>
      </c>
      <c r="P996" s="79">
        <f t="shared" si="420"/>
        <v>694.36773719999997</v>
      </c>
      <c r="Q996" s="83">
        <f t="shared" si="423"/>
        <v>0</v>
      </c>
      <c r="R996" s="85">
        <f t="shared" si="424"/>
        <v>0</v>
      </c>
      <c r="S996" s="79">
        <f t="shared" si="421"/>
        <v>0</v>
      </c>
      <c r="T996" s="85">
        <f t="shared" si="429"/>
        <v>9.5000000000000001E-2</v>
      </c>
      <c r="U996" s="82">
        <f t="shared" si="425"/>
        <v>1.0024426120000001</v>
      </c>
      <c r="V996" s="79">
        <f t="shared" si="426"/>
        <v>1.6960709599999999</v>
      </c>
      <c r="W996" s="79">
        <f t="shared" si="427"/>
        <v>0</v>
      </c>
      <c r="X996" s="157" t="str">
        <f t="shared" si="430"/>
        <v>A+J=</v>
      </c>
      <c r="Y996" s="81">
        <f t="shared" si="431"/>
        <v>45555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78">
        <f t="shared" si="428"/>
        <v>45535</v>
      </c>
      <c r="B997" s="79">
        <f t="shared" si="422"/>
        <v>696.31884110999999</v>
      </c>
      <c r="C997" s="79">
        <f t="shared" si="411"/>
        <v>693.51864152999997</v>
      </c>
      <c r="D997" s="77">
        <f t="shared" si="412"/>
        <v>6941.51</v>
      </c>
      <c r="E997" s="54">
        <f>IF(K997=1,VLOOKUP(A996,[1]Plan1!$JH$192:$JI$400,2),E996)</f>
        <v>6967.89</v>
      </c>
      <c r="F997" s="56">
        <f t="shared" si="413"/>
        <v>45494</v>
      </c>
      <c r="G997" s="80">
        <f t="shared" si="414"/>
        <v>3.8003258656977845E-3</v>
      </c>
      <c r="H997" s="81">
        <f>IF(DAY(A997)=H$11,VLOOKUP(A997,AF$120:AK$452,4),H996)</f>
        <v>45555</v>
      </c>
      <c r="I997" s="81">
        <f t="shared" si="415"/>
        <v>45555</v>
      </c>
      <c r="J997" s="55">
        <f t="shared" si="410"/>
        <v>31</v>
      </c>
      <c r="K997" s="55">
        <f t="shared" si="416"/>
        <v>11</v>
      </c>
      <c r="L997" s="79">
        <f t="shared" si="417"/>
        <v>1.00134685</v>
      </c>
      <c r="M997" s="82">
        <v>1</v>
      </c>
      <c r="N997" s="82">
        <f t="shared" si="418"/>
        <v>1</v>
      </c>
      <c r="O997" s="79">
        <f t="shared" si="419"/>
        <v>1.00134685</v>
      </c>
      <c r="P997" s="79">
        <f t="shared" si="420"/>
        <v>694.45270711000001</v>
      </c>
      <c r="Q997" s="83">
        <f t="shared" si="423"/>
        <v>0</v>
      </c>
      <c r="R997" s="85">
        <f t="shared" si="424"/>
        <v>0</v>
      </c>
      <c r="S997" s="79">
        <f t="shared" si="421"/>
        <v>0</v>
      </c>
      <c r="T997" s="85">
        <f t="shared" si="429"/>
        <v>9.5000000000000001E-2</v>
      </c>
      <c r="U997" s="82">
        <f t="shared" si="425"/>
        <v>1.0026872010000001</v>
      </c>
      <c r="V997" s="79">
        <f t="shared" si="426"/>
        <v>1.866134</v>
      </c>
      <c r="W997" s="79">
        <f t="shared" si="427"/>
        <v>0</v>
      </c>
      <c r="X997" s="157" t="str">
        <f t="shared" si="430"/>
        <v>A+J=</v>
      </c>
      <c r="Y997" s="81">
        <f t="shared" si="431"/>
        <v>45555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78">
        <f t="shared" si="428"/>
        <v>45536</v>
      </c>
      <c r="B998" s="79">
        <f t="shared" si="422"/>
        <v>696.57396425000002</v>
      </c>
      <c r="C998" s="79">
        <f t="shared" si="411"/>
        <v>693.51864152999997</v>
      </c>
      <c r="D998" s="77">
        <f t="shared" si="412"/>
        <v>6941.51</v>
      </c>
      <c r="E998" s="54">
        <f>IF(K998=1,VLOOKUP(A997,[1]Plan1!$JH$192:$JI$400,2),E997)</f>
        <v>6967.89</v>
      </c>
      <c r="F998" s="56">
        <f t="shared" si="413"/>
        <v>45494</v>
      </c>
      <c r="G998" s="80">
        <f t="shared" si="414"/>
        <v>3.8003258656977845E-3</v>
      </c>
      <c r="H998" s="81">
        <f>IF(DAY(A998)=H$11,VLOOKUP(A998,AF$120:AK$452,4),H997)</f>
        <v>45555</v>
      </c>
      <c r="I998" s="81">
        <f t="shared" si="415"/>
        <v>45555</v>
      </c>
      <c r="J998" s="55">
        <f t="shared" si="410"/>
        <v>31</v>
      </c>
      <c r="K998" s="55">
        <f t="shared" si="416"/>
        <v>12</v>
      </c>
      <c r="L998" s="79">
        <f t="shared" si="417"/>
        <v>1.0014693800000001</v>
      </c>
      <c r="M998" s="82">
        <v>1</v>
      </c>
      <c r="N998" s="82">
        <f t="shared" si="418"/>
        <v>1</v>
      </c>
      <c r="O998" s="79">
        <f t="shared" si="419"/>
        <v>1.0014693800000001</v>
      </c>
      <c r="P998" s="79">
        <f t="shared" si="420"/>
        <v>694.53768394999997</v>
      </c>
      <c r="Q998" s="83">
        <f t="shared" si="423"/>
        <v>0</v>
      </c>
      <c r="R998" s="85">
        <f t="shared" si="424"/>
        <v>0</v>
      </c>
      <c r="S998" s="79">
        <f t="shared" si="421"/>
        <v>0</v>
      </c>
      <c r="T998" s="85">
        <f t="shared" si="429"/>
        <v>9.5000000000000001E-2</v>
      </c>
      <c r="U998" s="82">
        <f t="shared" si="425"/>
        <v>1.00293185</v>
      </c>
      <c r="V998" s="79">
        <f t="shared" si="426"/>
        <v>2.0362803</v>
      </c>
      <c r="W998" s="79">
        <f t="shared" si="427"/>
        <v>0</v>
      </c>
      <c r="X998" s="157" t="str">
        <f t="shared" si="430"/>
        <v>A+J=</v>
      </c>
      <c r="Y998" s="81">
        <f t="shared" si="431"/>
        <v>45555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78">
        <f t="shared" si="428"/>
        <v>45537</v>
      </c>
      <c r="B999" s="79">
        <f t="shared" si="422"/>
        <v>696.82918387000007</v>
      </c>
      <c r="C999" s="79">
        <f t="shared" si="411"/>
        <v>693.51864152999997</v>
      </c>
      <c r="D999" s="77">
        <f t="shared" si="412"/>
        <v>6941.51</v>
      </c>
      <c r="E999" s="54">
        <f>IF(K999=1,VLOOKUP(A998,[1]Plan1!$JH$192:$JI$400,2),E998)</f>
        <v>6967.89</v>
      </c>
      <c r="F999" s="56">
        <f t="shared" si="413"/>
        <v>45494</v>
      </c>
      <c r="G999" s="80">
        <f t="shared" si="414"/>
        <v>3.8003258656977845E-3</v>
      </c>
      <c r="H999" s="81">
        <f>IF(DAY(A999)=H$11,VLOOKUP(A999,AF$120:AK$452,4),H998)</f>
        <v>45555</v>
      </c>
      <c r="I999" s="81">
        <f t="shared" si="415"/>
        <v>45555</v>
      </c>
      <c r="J999" s="55">
        <f t="shared" si="410"/>
        <v>31</v>
      </c>
      <c r="K999" s="55">
        <f t="shared" si="416"/>
        <v>13</v>
      </c>
      <c r="L999" s="79">
        <f t="shared" si="417"/>
        <v>1.00159193</v>
      </c>
      <c r="M999" s="82">
        <v>1</v>
      </c>
      <c r="N999" s="82">
        <f t="shared" si="418"/>
        <v>1</v>
      </c>
      <c r="O999" s="79">
        <f t="shared" si="419"/>
        <v>1.00159193</v>
      </c>
      <c r="P999" s="79">
        <f t="shared" si="420"/>
        <v>694.62267466000003</v>
      </c>
      <c r="Q999" s="83">
        <f t="shared" si="423"/>
        <v>0</v>
      </c>
      <c r="R999" s="85">
        <f t="shared" si="424"/>
        <v>0</v>
      </c>
      <c r="S999" s="79">
        <f t="shared" si="421"/>
        <v>0</v>
      </c>
      <c r="T999" s="85">
        <f t="shared" si="429"/>
        <v>9.5000000000000001E-2</v>
      </c>
      <c r="U999" s="82">
        <f t="shared" si="425"/>
        <v>1.0031765580000001</v>
      </c>
      <c r="V999" s="79">
        <f t="shared" si="426"/>
        <v>2.2065092100000001</v>
      </c>
      <c r="W999" s="79">
        <f t="shared" si="427"/>
        <v>0</v>
      </c>
      <c r="X999" s="157" t="str">
        <f t="shared" si="430"/>
        <v>A+J=</v>
      </c>
      <c r="Y999" s="81">
        <f t="shared" si="431"/>
        <v>45555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78">
        <f t="shared" si="428"/>
        <v>45538</v>
      </c>
      <c r="B1000" s="79">
        <f t="shared" si="422"/>
        <v>697.08449372000007</v>
      </c>
      <c r="C1000" s="79">
        <f t="shared" si="411"/>
        <v>693.51864152999997</v>
      </c>
      <c r="D1000" s="77">
        <f t="shared" si="412"/>
        <v>6941.51</v>
      </c>
      <c r="E1000" s="54">
        <f>IF(K1000=1,VLOOKUP(A999,[1]Plan1!$JH$192:$JI$400,2),E999)</f>
        <v>6967.89</v>
      </c>
      <c r="F1000" s="56">
        <f t="shared" si="413"/>
        <v>45494</v>
      </c>
      <c r="G1000" s="80">
        <f t="shared" si="414"/>
        <v>3.8003258656977845E-3</v>
      </c>
      <c r="H1000" s="81">
        <f>IF(DAY(A1000)=H$11,VLOOKUP(A1000,AF$120:AK$452,4),H999)</f>
        <v>45555</v>
      </c>
      <c r="I1000" s="81">
        <f t="shared" si="415"/>
        <v>45555</v>
      </c>
      <c r="J1000" s="55">
        <f t="shared" si="410"/>
        <v>31</v>
      </c>
      <c r="K1000" s="55">
        <f t="shared" si="416"/>
        <v>14</v>
      </c>
      <c r="L1000" s="79">
        <f t="shared" si="417"/>
        <v>1.0017144899999999</v>
      </c>
      <c r="M1000" s="82">
        <v>1</v>
      </c>
      <c r="N1000" s="82">
        <f t="shared" si="418"/>
        <v>1</v>
      </c>
      <c r="O1000" s="79">
        <f t="shared" si="419"/>
        <v>1.0017144899999999</v>
      </c>
      <c r="P1000" s="79">
        <f t="shared" si="420"/>
        <v>694.70767230000001</v>
      </c>
      <c r="Q1000" s="83">
        <f t="shared" si="423"/>
        <v>0</v>
      </c>
      <c r="R1000" s="85">
        <f t="shared" si="424"/>
        <v>0</v>
      </c>
      <c r="S1000" s="79">
        <f t="shared" si="421"/>
        <v>0</v>
      </c>
      <c r="T1000" s="85">
        <f t="shared" si="429"/>
        <v>9.5000000000000001E-2</v>
      </c>
      <c r="U1000" s="82">
        <f t="shared" si="425"/>
        <v>1.003421326</v>
      </c>
      <c r="V1000" s="79">
        <f t="shared" si="426"/>
        <v>2.3768214200000002</v>
      </c>
      <c r="W1000" s="79">
        <f t="shared" si="427"/>
        <v>0</v>
      </c>
      <c r="X1000" s="157" t="str">
        <f t="shared" si="430"/>
        <v>A+J=</v>
      </c>
      <c r="Y1000" s="81">
        <f t="shared" si="431"/>
        <v>45555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78">
        <f t="shared" si="428"/>
        <v>45539</v>
      </c>
      <c r="B1001" s="79">
        <f t="shared" si="422"/>
        <v>697.33989383000005</v>
      </c>
      <c r="C1001" s="79">
        <f t="shared" si="411"/>
        <v>693.51864152999997</v>
      </c>
      <c r="D1001" s="77">
        <f t="shared" si="412"/>
        <v>6941.51</v>
      </c>
      <c r="E1001" s="54">
        <f>IF(K1001=1,VLOOKUP(A1000,[1]Plan1!$JH$192:$JI$400,2),E1000)</f>
        <v>6967.89</v>
      </c>
      <c r="F1001" s="56">
        <f t="shared" si="413"/>
        <v>45494</v>
      </c>
      <c r="G1001" s="80">
        <f t="shared" si="414"/>
        <v>3.8003258656977845E-3</v>
      </c>
      <c r="H1001" s="81">
        <f>IF(DAY(A1001)=H$11,VLOOKUP(A1001,AF$120:AK$452,4),H1000)</f>
        <v>45555</v>
      </c>
      <c r="I1001" s="81">
        <f t="shared" si="415"/>
        <v>45555</v>
      </c>
      <c r="J1001" s="55">
        <f t="shared" si="410"/>
        <v>31</v>
      </c>
      <c r="K1001" s="55">
        <f t="shared" si="416"/>
        <v>15</v>
      </c>
      <c r="L1001" s="79">
        <f t="shared" si="417"/>
        <v>1.0018370599999999</v>
      </c>
      <c r="M1001" s="82">
        <v>1</v>
      </c>
      <c r="N1001" s="82">
        <f t="shared" si="418"/>
        <v>1</v>
      </c>
      <c r="O1001" s="79">
        <f t="shared" si="419"/>
        <v>1.0018370599999999</v>
      </c>
      <c r="P1001" s="79">
        <f t="shared" si="420"/>
        <v>694.79267688000004</v>
      </c>
      <c r="Q1001" s="83">
        <f t="shared" si="423"/>
        <v>0</v>
      </c>
      <c r="R1001" s="85">
        <f t="shared" si="424"/>
        <v>0</v>
      </c>
      <c r="S1001" s="79">
        <f t="shared" si="421"/>
        <v>0</v>
      </c>
      <c r="T1001" s="85">
        <f t="shared" si="429"/>
        <v>9.5000000000000001E-2</v>
      </c>
      <c r="U1001" s="82">
        <f t="shared" si="425"/>
        <v>1.003666154</v>
      </c>
      <c r="V1001" s="79">
        <f t="shared" si="426"/>
        <v>2.5472169500000001</v>
      </c>
      <c r="W1001" s="79">
        <f t="shared" si="427"/>
        <v>0</v>
      </c>
      <c r="X1001" s="157" t="str">
        <f t="shared" si="430"/>
        <v>A+J=</v>
      </c>
      <c r="Y1001" s="81">
        <f t="shared" si="431"/>
        <v>45555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78">
        <f t="shared" si="428"/>
        <v>45540</v>
      </c>
      <c r="B1002" s="79">
        <f t="shared" si="422"/>
        <v>697.59539118000009</v>
      </c>
      <c r="C1002" s="79">
        <f t="shared" si="411"/>
        <v>693.51864152999997</v>
      </c>
      <c r="D1002" s="77">
        <f t="shared" si="412"/>
        <v>6941.51</v>
      </c>
      <c r="E1002" s="54">
        <f>IF(K1002=1,VLOOKUP(A1001,[1]Plan1!$JH$192:$JI$400,2),E1001)</f>
        <v>6967.89</v>
      </c>
      <c r="F1002" s="56">
        <f t="shared" si="413"/>
        <v>45494</v>
      </c>
      <c r="G1002" s="80">
        <f t="shared" si="414"/>
        <v>3.8003258656977845E-3</v>
      </c>
      <c r="H1002" s="81">
        <f>IF(DAY(A1002)=H$11,VLOOKUP(A1002,AF$120:AK$452,4),H1001)</f>
        <v>45555</v>
      </c>
      <c r="I1002" s="81">
        <f t="shared" si="415"/>
        <v>45555</v>
      </c>
      <c r="J1002" s="55">
        <f t="shared" si="410"/>
        <v>31</v>
      </c>
      <c r="K1002" s="55">
        <f t="shared" si="416"/>
        <v>16</v>
      </c>
      <c r="L1002" s="79">
        <f t="shared" si="417"/>
        <v>1.0019596500000001</v>
      </c>
      <c r="M1002" s="82">
        <v>1</v>
      </c>
      <c r="N1002" s="82">
        <f t="shared" si="418"/>
        <v>1</v>
      </c>
      <c r="O1002" s="79">
        <f t="shared" si="419"/>
        <v>1.0019596500000001</v>
      </c>
      <c r="P1002" s="79">
        <f t="shared" si="420"/>
        <v>694.87769533000005</v>
      </c>
      <c r="Q1002" s="83">
        <f t="shared" si="423"/>
        <v>0</v>
      </c>
      <c r="R1002" s="85">
        <f t="shared" si="424"/>
        <v>0</v>
      </c>
      <c r="S1002" s="79">
        <f t="shared" si="421"/>
        <v>0</v>
      </c>
      <c r="T1002" s="85">
        <f t="shared" si="429"/>
        <v>9.5000000000000001E-2</v>
      </c>
      <c r="U1002" s="82">
        <f t="shared" si="425"/>
        <v>1.0039110419999999</v>
      </c>
      <c r="V1002" s="79">
        <f t="shared" si="426"/>
        <v>2.7176958500000001</v>
      </c>
      <c r="W1002" s="79">
        <f t="shared" si="427"/>
        <v>0</v>
      </c>
      <c r="X1002" s="157" t="str">
        <f t="shared" si="430"/>
        <v>A+J=</v>
      </c>
      <c r="Y1002" s="81">
        <f t="shared" si="431"/>
        <v>45555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78">
        <f t="shared" si="428"/>
        <v>45541</v>
      </c>
      <c r="B1003" s="79">
        <f t="shared" si="422"/>
        <v>697.8509851</v>
      </c>
      <c r="C1003" s="79">
        <f t="shared" si="411"/>
        <v>693.51864152999997</v>
      </c>
      <c r="D1003" s="77">
        <f t="shared" si="412"/>
        <v>6941.51</v>
      </c>
      <c r="E1003" s="54">
        <f>IF(K1003=1,VLOOKUP(A1002,[1]Plan1!$JH$192:$JI$400,2),E1002)</f>
        <v>6967.89</v>
      </c>
      <c r="F1003" s="56">
        <f t="shared" si="413"/>
        <v>45494</v>
      </c>
      <c r="G1003" s="80">
        <f t="shared" si="414"/>
        <v>3.8003258656977845E-3</v>
      </c>
      <c r="H1003" s="81">
        <f>IF(DAY(A1003)=H$11,VLOOKUP(A1003,AF$120:AK$452,4),H1002)</f>
        <v>45555</v>
      </c>
      <c r="I1003" s="81">
        <f t="shared" si="415"/>
        <v>45555</v>
      </c>
      <c r="J1003" s="55">
        <f t="shared" si="410"/>
        <v>31</v>
      </c>
      <c r="K1003" s="55">
        <f t="shared" si="416"/>
        <v>17</v>
      </c>
      <c r="L1003" s="79">
        <f t="shared" si="417"/>
        <v>1.0020822599999999</v>
      </c>
      <c r="M1003" s="82">
        <v>1</v>
      </c>
      <c r="N1003" s="82">
        <f t="shared" si="418"/>
        <v>1</v>
      </c>
      <c r="O1003" s="79">
        <f t="shared" si="419"/>
        <v>1.0020822599999999</v>
      </c>
      <c r="P1003" s="79">
        <f t="shared" si="420"/>
        <v>694.96272765000003</v>
      </c>
      <c r="Q1003" s="83">
        <f t="shared" si="423"/>
        <v>0</v>
      </c>
      <c r="R1003" s="85">
        <f t="shared" si="424"/>
        <v>0</v>
      </c>
      <c r="S1003" s="79">
        <f t="shared" si="421"/>
        <v>0</v>
      </c>
      <c r="T1003" s="85">
        <f t="shared" si="429"/>
        <v>9.5000000000000001E-2</v>
      </c>
      <c r="U1003" s="82">
        <f t="shared" si="425"/>
        <v>1.004155989</v>
      </c>
      <c r="V1003" s="79">
        <f t="shared" si="426"/>
        <v>2.8882574499999998</v>
      </c>
      <c r="W1003" s="79">
        <f t="shared" si="427"/>
        <v>0</v>
      </c>
      <c r="X1003" s="157" t="str">
        <f t="shared" si="430"/>
        <v>A+J=</v>
      </c>
      <c r="Y1003" s="81">
        <f t="shared" si="431"/>
        <v>45555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78">
        <f t="shared" si="428"/>
        <v>45542</v>
      </c>
      <c r="B1004" s="79">
        <f t="shared" si="422"/>
        <v>698.10666934999995</v>
      </c>
      <c r="C1004" s="79">
        <f t="shared" si="411"/>
        <v>693.51864152999997</v>
      </c>
      <c r="D1004" s="77">
        <f t="shared" si="412"/>
        <v>6941.51</v>
      </c>
      <c r="E1004" s="54">
        <f>IF(K1004=1,VLOOKUP(A1003,[1]Plan1!$JH$192:$JI$400,2),E1003)</f>
        <v>6967.89</v>
      </c>
      <c r="F1004" s="56">
        <f t="shared" si="413"/>
        <v>45494</v>
      </c>
      <c r="G1004" s="80">
        <f t="shared" si="414"/>
        <v>3.8003258656977845E-3</v>
      </c>
      <c r="H1004" s="81">
        <f>IF(DAY(A1004)=H$11,VLOOKUP(A1004,AF$120:AK$452,4),H1003)</f>
        <v>45555</v>
      </c>
      <c r="I1004" s="81">
        <f t="shared" si="415"/>
        <v>45555</v>
      </c>
      <c r="J1004" s="55">
        <f t="shared" ref="J1004:J1067" si="432">IF(A1003=I1003,VLOOKUP(A1003,$AF$120:$AJ$300,5),J1003)</f>
        <v>31</v>
      </c>
      <c r="K1004" s="55">
        <f t="shared" si="416"/>
        <v>18</v>
      </c>
      <c r="L1004" s="79">
        <f t="shared" si="417"/>
        <v>1.0022048800000001</v>
      </c>
      <c r="M1004" s="82">
        <v>1</v>
      </c>
      <c r="N1004" s="82">
        <f t="shared" si="418"/>
        <v>1</v>
      </c>
      <c r="O1004" s="79">
        <f t="shared" si="419"/>
        <v>1.0022048800000001</v>
      </c>
      <c r="P1004" s="79">
        <f t="shared" si="420"/>
        <v>695.04776690999995</v>
      </c>
      <c r="Q1004" s="83">
        <f t="shared" si="423"/>
        <v>0</v>
      </c>
      <c r="R1004" s="85">
        <f t="shared" si="424"/>
        <v>0</v>
      </c>
      <c r="S1004" s="79">
        <f t="shared" si="421"/>
        <v>0</v>
      </c>
      <c r="T1004" s="85">
        <f t="shared" si="429"/>
        <v>9.5000000000000001E-2</v>
      </c>
      <c r="U1004" s="82">
        <f t="shared" si="425"/>
        <v>1.004400996</v>
      </c>
      <c r="V1004" s="79">
        <f t="shared" si="426"/>
        <v>3.0589024399999998</v>
      </c>
      <c r="W1004" s="79">
        <f t="shared" si="427"/>
        <v>0</v>
      </c>
      <c r="X1004" s="157" t="str">
        <f t="shared" si="430"/>
        <v>A+J=</v>
      </c>
      <c r="Y1004" s="81">
        <f t="shared" si="431"/>
        <v>45555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78">
        <f t="shared" si="428"/>
        <v>45543</v>
      </c>
      <c r="B1005" s="79">
        <f t="shared" si="422"/>
        <v>698.3624509</v>
      </c>
      <c r="C1005" s="79">
        <f t="shared" ref="C1005:C1068" si="433">IF(Q1004&gt;0,(P1004-S1004),C1004)</f>
        <v>693.51864152999997</v>
      </c>
      <c r="D1005" s="77">
        <f t="shared" ref="D1005:D1068" si="434">IF(E1005=E1004,D1004,E1004)</f>
        <v>6941.51</v>
      </c>
      <c r="E1005" s="54">
        <f>IF(K1005=1,VLOOKUP(A1004,[1]Plan1!$JH$192:$JI$400,2),E1004)</f>
        <v>6967.89</v>
      </c>
      <c r="F1005" s="56">
        <f t="shared" ref="F1005:F1068" si="435">IF(D1005=D1004,F1004,EDATE(A1005,-1))</f>
        <v>45494</v>
      </c>
      <c r="G1005" s="80">
        <f t="shared" ref="G1005:G1068" si="436">(E1005/D1005)-1</f>
        <v>3.8003258656977845E-3</v>
      </c>
      <c r="H1005" s="81">
        <f>IF(DAY(A1005)=H$11,VLOOKUP(A1005,AF$120:AK$452,4),H1004)</f>
        <v>45555</v>
      </c>
      <c r="I1005" s="81">
        <f t="shared" ref="I1005:I1068" si="437">IF(A1005&gt;I1004,H1005,I1004)</f>
        <v>45555</v>
      </c>
      <c r="J1005" s="55">
        <f t="shared" si="432"/>
        <v>31</v>
      </c>
      <c r="K1005" s="55">
        <f t="shared" ref="K1005:K1068" si="438">IF(A1004=I1004,1,K1004+1)</f>
        <v>19</v>
      </c>
      <c r="L1005" s="79">
        <f t="shared" ref="L1005:L1068" si="439">TRUNC((E1005/D1005)^TRUNC((K1005/J1005),9),8)</f>
        <v>1.0023275199999999</v>
      </c>
      <c r="M1005" s="82">
        <v>1</v>
      </c>
      <c r="N1005" s="82">
        <f t="shared" ref="N1005:N1068" si="440">IF(I1005&gt;I1004,N1004*M1005,N1004)</f>
        <v>1</v>
      </c>
      <c r="O1005" s="79">
        <f t="shared" ref="O1005:O1068" si="441">TRUNC(TRUNC((L1005*N1005),15),8)</f>
        <v>1.0023275199999999</v>
      </c>
      <c r="P1005" s="79">
        <f t="shared" ref="P1005:P1068" si="442">TRUNC(C1005*O1005,8)</f>
        <v>695.13282002999995</v>
      </c>
      <c r="Q1005" s="83">
        <f t="shared" si="423"/>
        <v>0</v>
      </c>
      <c r="R1005" s="85">
        <f t="shared" si="424"/>
        <v>0</v>
      </c>
      <c r="S1005" s="79">
        <f t="shared" ref="S1005:S1068" si="443">IF(R1005&gt;0,TRUNC(R1005*P1005,8),0)</f>
        <v>0</v>
      </c>
      <c r="T1005" s="85">
        <f t="shared" si="429"/>
        <v>9.5000000000000001E-2</v>
      </c>
      <c r="U1005" s="82">
        <f t="shared" si="425"/>
        <v>1.004646063</v>
      </c>
      <c r="V1005" s="79">
        <f t="shared" si="426"/>
        <v>3.2296308699999998</v>
      </c>
      <c r="W1005" s="79">
        <f t="shared" si="427"/>
        <v>0</v>
      </c>
      <c r="X1005" s="157" t="str">
        <f t="shared" si="430"/>
        <v>A+J=</v>
      </c>
      <c r="Y1005" s="81">
        <f t="shared" si="431"/>
        <v>45555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78">
        <f t="shared" si="428"/>
        <v>45544</v>
      </c>
      <c r="B1006" s="79">
        <f t="shared" si="422"/>
        <v>698.61832283000001</v>
      </c>
      <c r="C1006" s="79">
        <f t="shared" si="433"/>
        <v>693.51864152999997</v>
      </c>
      <c r="D1006" s="77">
        <f t="shared" si="434"/>
        <v>6941.51</v>
      </c>
      <c r="E1006" s="54">
        <f>IF(K1006=1,VLOOKUP(A1005,[1]Plan1!$JH$192:$JI$400,2),E1005)</f>
        <v>6967.89</v>
      </c>
      <c r="F1006" s="56">
        <f t="shared" si="435"/>
        <v>45494</v>
      </c>
      <c r="G1006" s="80">
        <f t="shared" si="436"/>
        <v>3.8003258656977845E-3</v>
      </c>
      <c r="H1006" s="81">
        <f>IF(DAY(A1006)=H$11,VLOOKUP(A1006,AF$120:AK$452,4),H1005)</f>
        <v>45555</v>
      </c>
      <c r="I1006" s="81">
        <f t="shared" si="437"/>
        <v>45555</v>
      </c>
      <c r="J1006" s="55">
        <f t="shared" si="432"/>
        <v>31</v>
      </c>
      <c r="K1006" s="55">
        <f t="shared" si="438"/>
        <v>20</v>
      </c>
      <c r="L1006" s="79">
        <f t="shared" si="439"/>
        <v>1.0024501699999999</v>
      </c>
      <c r="M1006" s="82">
        <v>1</v>
      </c>
      <c r="N1006" s="82">
        <f t="shared" si="440"/>
        <v>1</v>
      </c>
      <c r="O1006" s="79">
        <f t="shared" si="441"/>
        <v>1.0024501699999999</v>
      </c>
      <c r="P1006" s="79">
        <f t="shared" si="442"/>
        <v>695.21788008999999</v>
      </c>
      <c r="Q1006" s="83">
        <f t="shared" si="423"/>
        <v>0</v>
      </c>
      <c r="R1006" s="85">
        <f t="shared" si="424"/>
        <v>0</v>
      </c>
      <c r="S1006" s="79">
        <f t="shared" si="443"/>
        <v>0</v>
      </c>
      <c r="T1006" s="85">
        <f t="shared" si="429"/>
        <v>9.5000000000000001E-2</v>
      </c>
      <c r="U1006" s="82">
        <f t="shared" si="425"/>
        <v>1.0048911899999999</v>
      </c>
      <c r="V1006" s="79">
        <f t="shared" si="426"/>
        <v>3.4004427399999999</v>
      </c>
      <c r="W1006" s="79">
        <f t="shared" si="427"/>
        <v>0</v>
      </c>
      <c r="X1006" s="157" t="str">
        <f t="shared" si="430"/>
        <v>A+J=</v>
      </c>
      <c r="Y1006" s="81">
        <f t="shared" si="431"/>
        <v>45555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78">
        <f t="shared" si="428"/>
        <v>45545</v>
      </c>
      <c r="B1007" s="79">
        <f t="shared" si="422"/>
        <v>698.87428446000001</v>
      </c>
      <c r="C1007" s="79">
        <f t="shared" si="433"/>
        <v>693.51864152999997</v>
      </c>
      <c r="D1007" s="77">
        <f t="shared" si="434"/>
        <v>6941.51</v>
      </c>
      <c r="E1007" s="54">
        <f>IF(K1007=1,VLOOKUP(A1006,[1]Plan1!$JH$192:$JI$400,2),E1006)</f>
        <v>6967.89</v>
      </c>
      <c r="F1007" s="56">
        <f t="shared" si="435"/>
        <v>45494</v>
      </c>
      <c r="G1007" s="80">
        <f t="shared" si="436"/>
        <v>3.8003258656977845E-3</v>
      </c>
      <c r="H1007" s="81">
        <f>IF(DAY(A1007)=H$11,VLOOKUP(A1007,AF$120:AK$452,4),H1006)</f>
        <v>45555</v>
      </c>
      <c r="I1007" s="81">
        <f t="shared" si="437"/>
        <v>45555</v>
      </c>
      <c r="J1007" s="55">
        <f t="shared" si="432"/>
        <v>31</v>
      </c>
      <c r="K1007" s="55">
        <f t="shared" si="438"/>
        <v>21</v>
      </c>
      <c r="L1007" s="79">
        <f t="shared" si="439"/>
        <v>1.0025728300000001</v>
      </c>
      <c r="M1007" s="82">
        <v>1</v>
      </c>
      <c r="N1007" s="82">
        <f t="shared" si="440"/>
        <v>1</v>
      </c>
      <c r="O1007" s="79">
        <f t="shared" si="441"/>
        <v>1.0025728300000001</v>
      </c>
      <c r="P1007" s="79">
        <f t="shared" si="442"/>
        <v>695.30294708999998</v>
      </c>
      <c r="Q1007" s="83">
        <f t="shared" si="423"/>
        <v>0</v>
      </c>
      <c r="R1007" s="85">
        <f t="shared" si="424"/>
        <v>0</v>
      </c>
      <c r="S1007" s="79">
        <f t="shared" si="443"/>
        <v>0</v>
      </c>
      <c r="T1007" s="85">
        <f t="shared" si="429"/>
        <v>9.5000000000000001E-2</v>
      </c>
      <c r="U1007" s="82">
        <f t="shared" si="425"/>
        <v>1.0051363760000001</v>
      </c>
      <c r="V1007" s="79">
        <f t="shared" si="426"/>
        <v>3.5713373700000002</v>
      </c>
      <c r="W1007" s="79">
        <f t="shared" si="427"/>
        <v>0</v>
      </c>
      <c r="X1007" s="157" t="str">
        <f t="shared" si="430"/>
        <v>A+J=</v>
      </c>
      <c r="Y1007" s="81">
        <f t="shared" si="431"/>
        <v>45555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78">
        <f t="shared" si="428"/>
        <v>45546</v>
      </c>
      <c r="B1008" s="79">
        <f t="shared" si="422"/>
        <v>699.13035113000001</v>
      </c>
      <c r="C1008" s="79">
        <f t="shared" si="433"/>
        <v>693.51864152999997</v>
      </c>
      <c r="D1008" s="77">
        <f t="shared" si="434"/>
        <v>6941.51</v>
      </c>
      <c r="E1008" s="54">
        <f>IF(K1008=1,VLOOKUP(A1007,[1]Plan1!$JH$192:$JI$400,2),E1007)</f>
        <v>6967.89</v>
      </c>
      <c r="F1008" s="56">
        <f t="shared" si="435"/>
        <v>45494</v>
      </c>
      <c r="G1008" s="80">
        <f t="shared" si="436"/>
        <v>3.8003258656977845E-3</v>
      </c>
      <c r="H1008" s="81">
        <f>IF(DAY(A1008)=H$11,VLOOKUP(A1008,AF$120:AK$452,4),H1007)</f>
        <v>45555</v>
      </c>
      <c r="I1008" s="81">
        <f t="shared" si="437"/>
        <v>45555</v>
      </c>
      <c r="J1008" s="55">
        <f t="shared" si="432"/>
        <v>31</v>
      </c>
      <c r="K1008" s="55">
        <f t="shared" si="438"/>
        <v>22</v>
      </c>
      <c r="L1008" s="79">
        <f t="shared" si="439"/>
        <v>1.0026955200000001</v>
      </c>
      <c r="M1008" s="82">
        <v>1</v>
      </c>
      <c r="N1008" s="82">
        <f t="shared" si="440"/>
        <v>1</v>
      </c>
      <c r="O1008" s="79">
        <f t="shared" si="441"/>
        <v>1.0026955200000001</v>
      </c>
      <c r="P1008" s="79">
        <f t="shared" si="442"/>
        <v>695.38803488999997</v>
      </c>
      <c r="Q1008" s="83">
        <f t="shared" si="423"/>
        <v>0</v>
      </c>
      <c r="R1008" s="85">
        <f t="shared" si="424"/>
        <v>0</v>
      </c>
      <c r="S1008" s="79">
        <f t="shared" si="443"/>
        <v>0</v>
      </c>
      <c r="T1008" s="85">
        <f t="shared" si="429"/>
        <v>9.5000000000000001E-2</v>
      </c>
      <c r="U1008" s="82">
        <f t="shared" si="425"/>
        <v>1.0053816229999999</v>
      </c>
      <c r="V1008" s="79">
        <f t="shared" si="426"/>
        <v>3.7423162400000001</v>
      </c>
      <c r="W1008" s="79">
        <f t="shared" si="427"/>
        <v>0</v>
      </c>
      <c r="X1008" s="157" t="str">
        <f t="shared" si="430"/>
        <v>A+J=</v>
      </c>
      <c r="Y1008" s="81">
        <f t="shared" si="431"/>
        <v>45555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78">
        <f t="shared" si="428"/>
        <v>45547</v>
      </c>
      <c r="B1009" s="79">
        <f t="shared" si="422"/>
        <v>699.38650057999996</v>
      </c>
      <c r="C1009" s="79">
        <f t="shared" si="433"/>
        <v>693.51864152999997</v>
      </c>
      <c r="D1009" s="77">
        <f t="shared" si="434"/>
        <v>6941.51</v>
      </c>
      <c r="E1009" s="54">
        <f>IF(K1009=1,VLOOKUP(A1008,[1]Plan1!$JH$192:$JI$400,2),E1008)</f>
        <v>6967.89</v>
      </c>
      <c r="F1009" s="56">
        <f t="shared" si="435"/>
        <v>45494</v>
      </c>
      <c r="G1009" s="80">
        <f t="shared" si="436"/>
        <v>3.8003258656977845E-3</v>
      </c>
      <c r="H1009" s="81">
        <f>IF(DAY(A1009)=H$11,VLOOKUP(A1009,AF$120:AK$452,4),H1008)</f>
        <v>45555</v>
      </c>
      <c r="I1009" s="81">
        <f t="shared" si="437"/>
        <v>45555</v>
      </c>
      <c r="J1009" s="55">
        <f t="shared" si="432"/>
        <v>31</v>
      </c>
      <c r="K1009" s="55">
        <f t="shared" si="438"/>
        <v>23</v>
      </c>
      <c r="L1009" s="79">
        <f t="shared" si="439"/>
        <v>1.00281821</v>
      </c>
      <c r="M1009" s="82">
        <v>1</v>
      </c>
      <c r="N1009" s="82">
        <f t="shared" si="440"/>
        <v>1</v>
      </c>
      <c r="O1009" s="79">
        <f t="shared" si="441"/>
        <v>1.00281821</v>
      </c>
      <c r="P1009" s="79">
        <f t="shared" si="442"/>
        <v>695.47312269999998</v>
      </c>
      <c r="Q1009" s="83">
        <f t="shared" si="423"/>
        <v>0</v>
      </c>
      <c r="R1009" s="85">
        <f t="shared" si="424"/>
        <v>0</v>
      </c>
      <c r="S1009" s="79">
        <f t="shared" si="443"/>
        <v>0</v>
      </c>
      <c r="T1009" s="85">
        <f t="shared" si="429"/>
        <v>9.5000000000000001E-2</v>
      </c>
      <c r="U1009" s="82">
        <f t="shared" si="425"/>
        <v>1.0056269289999999</v>
      </c>
      <c r="V1009" s="79">
        <f t="shared" si="426"/>
        <v>3.9133778800000001</v>
      </c>
      <c r="W1009" s="79">
        <f t="shared" si="427"/>
        <v>0</v>
      </c>
      <c r="X1009" s="157" t="str">
        <f t="shared" si="430"/>
        <v>A+J=</v>
      </c>
      <c r="Y1009" s="81">
        <f t="shared" si="431"/>
        <v>45555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78">
        <f t="shared" si="428"/>
        <v>45548</v>
      </c>
      <c r="B1010" s="79">
        <f t="shared" si="422"/>
        <v>699.64274745</v>
      </c>
      <c r="C1010" s="79">
        <f t="shared" si="433"/>
        <v>693.51864152999997</v>
      </c>
      <c r="D1010" s="77">
        <f t="shared" si="434"/>
        <v>6941.51</v>
      </c>
      <c r="E1010" s="54">
        <f>IF(K1010=1,VLOOKUP(A1009,[1]Plan1!$JH$192:$JI$400,2),E1009)</f>
        <v>6967.89</v>
      </c>
      <c r="F1010" s="56">
        <f t="shared" si="435"/>
        <v>45494</v>
      </c>
      <c r="G1010" s="80">
        <f t="shared" si="436"/>
        <v>3.8003258656977845E-3</v>
      </c>
      <c r="H1010" s="81">
        <f>IF(DAY(A1010)=H$11,VLOOKUP(A1010,AF$120:AK$452,4),H1009)</f>
        <v>45555</v>
      </c>
      <c r="I1010" s="81">
        <f t="shared" si="437"/>
        <v>45555</v>
      </c>
      <c r="J1010" s="55">
        <f t="shared" si="432"/>
        <v>31</v>
      </c>
      <c r="K1010" s="55">
        <f t="shared" si="438"/>
        <v>24</v>
      </c>
      <c r="L1010" s="79">
        <f t="shared" si="439"/>
        <v>1.0029409199999999</v>
      </c>
      <c r="M1010" s="82">
        <v>1</v>
      </c>
      <c r="N1010" s="82">
        <f t="shared" si="440"/>
        <v>1</v>
      </c>
      <c r="O1010" s="79">
        <f t="shared" si="441"/>
        <v>1.0029409199999999</v>
      </c>
      <c r="P1010" s="79">
        <f t="shared" si="442"/>
        <v>695.55822436999995</v>
      </c>
      <c r="Q1010" s="83">
        <f t="shared" si="423"/>
        <v>0</v>
      </c>
      <c r="R1010" s="85">
        <f t="shared" si="424"/>
        <v>0</v>
      </c>
      <c r="S1010" s="79">
        <f t="shared" si="443"/>
        <v>0</v>
      </c>
      <c r="T1010" s="85">
        <f t="shared" si="429"/>
        <v>9.5000000000000001E-2</v>
      </c>
      <c r="U1010" s="82">
        <f t="shared" si="425"/>
        <v>1.0058722950000001</v>
      </c>
      <c r="V1010" s="79">
        <f t="shared" si="426"/>
        <v>4.0845230800000003</v>
      </c>
      <c r="W1010" s="79">
        <f t="shared" si="427"/>
        <v>0</v>
      </c>
      <c r="X1010" s="157" t="str">
        <f t="shared" si="430"/>
        <v>A+J=</v>
      </c>
      <c r="Y1010" s="81">
        <f t="shared" si="431"/>
        <v>45555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78">
        <f t="shared" si="428"/>
        <v>45549</v>
      </c>
      <c r="B1011" s="79">
        <f t="shared" si="422"/>
        <v>699.89909177000004</v>
      </c>
      <c r="C1011" s="79">
        <f t="shared" si="433"/>
        <v>693.51864152999997</v>
      </c>
      <c r="D1011" s="77">
        <f t="shared" si="434"/>
        <v>6941.51</v>
      </c>
      <c r="E1011" s="54">
        <f>IF(K1011=1,VLOOKUP(A1010,[1]Plan1!$JH$192:$JI$400,2),E1010)</f>
        <v>6967.89</v>
      </c>
      <c r="F1011" s="56">
        <f t="shared" si="435"/>
        <v>45494</v>
      </c>
      <c r="G1011" s="80">
        <f t="shared" si="436"/>
        <v>3.8003258656977845E-3</v>
      </c>
      <c r="H1011" s="81">
        <f>IF(DAY(A1011)=H$11,VLOOKUP(A1011,AF$120:AK$452,4),H1010)</f>
        <v>45555</v>
      </c>
      <c r="I1011" s="81">
        <f t="shared" si="437"/>
        <v>45555</v>
      </c>
      <c r="J1011" s="55">
        <f t="shared" si="432"/>
        <v>31</v>
      </c>
      <c r="K1011" s="55">
        <f t="shared" si="438"/>
        <v>25</v>
      </c>
      <c r="L1011" s="79">
        <f t="shared" si="439"/>
        <v>1.0030636500000001</v>
      </c>
      <c r="M1011" s="82">
        <v>1</v>
      </c>
      <c r="N1011" s="82">
        <f t="shared" si="440"/>
        <v>1</v>
      </c>
      <c r="O1011" s="79">
        <f t="shared" si="441"/>
        <v>1.0030636500000001</v>
      </c>
      <c r="P1011" s="79">
        <f t="shared" si="442"/>
        <v>695.64333991000001</v>
      </c>
      <c r="Q1011" s="83">
        <f t="shared" si="423"/>
        <v>0</v>
      </c>
      <c r="R1011" s="85">
        <f t="shared" si="424"/>
        <v>0</v>
      </c>
      <c r="S1011" s="79">
        <f t="shared" si="443"/>
        <v>0</v>
      </c>
      <c r="T1011" s="85">
        <f t="shared" si="429"/>
        <v>9.5000000000000001E-2</v>
      </c>
      <c r="U1011" s="82">
        <f t="shared" si="425"/>
        <v>1.0061177210000001</v>
      </c>
      <c r="V1011" s="79">
        <f t="shared" si="426"/>
        <v>4.2557518600000002</v>
      </c>
      <c r="W1011" s="79">
        <f t="shared" si="427"/>
        <v>0</v>
      </c>
      <c r="X1011" s="157" t="str">
        <f t="shared" si="430"/>
        <v>A+J=</v>
      </c>
      <c r="Y1011" s="81">
        <f t="shared" si="431"/>
        <v>45555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78">
        <f t="shared" si="428"/>
        <v>45550</v>
      </c>
      <c r="B1012" s="79">
        <f t="shared" si="422"/>
        <v>700.15552661000004</v>
      </c>
      <c r="C1012" s="79">
        <f t="shared" si="433"/>
        <v>693.51864152999997</v>
      </c>
      <c r="D1012" s="77">
        <f t="shared" si="434"/>
        <v>6941.51</v>
      </c>
      <c r="E1012" s="54">
        <f>IF(K1012=1,VLOOKUP(A1011,[1]Plan1!$JH$192:$JI$400,2),E1011)</f>
        <v>6967.89</v>
      </c>
      <c r="F1012" s="56">
        <f t="shared" si="435"/>
        <v>45494</v>
      </c>
      <c r="G1012" s="80">
        <f t="shared" si="436"/>
        <v>3.8003258656977845E-3</v>
      </c>
      <c r="H1012" s="81">
        <f>IF(DAY(A1012)=H$11,VLOOKUP(A1012,AF$120:AK$452,4),H1011)</f>
        <v>45555</v>
      </c>
      <c r="I1012" s="81">
        <f t="shared" si="437"/>
        <v>45555</v>
      </c>
      <c r="J1012" s="55">
        <f t="shared" si="432"/>
        <v>31</v>
      </c>
      <c r="K1012" s="55">
        <f t="shared" si="438"/>
        <v>26</v>
      </c>
      <c r="L1012" s="79">
        <f t="shared" si="439"/>
        <v>1.00318639</v>
      </c>
      <c r="M1012" s="82">
        <v>1</v>
      </c>
      <c r="N1012" s="82">
        <f t="shared" si="440"/>
        <v>1</v>
      </c>
      <c r="O1012" s="79">
        <f t="shared" si="441"/>
        <v>1.00318639</v>
      </c>
      <c r="P1012" s="79">
        <f t="shared" si="442"/>
        <v>695.72846239</v>
      </c>
      <c r="Q1012" s="83">
        <f t="shared" si="423"/>
        <v>0</v>
      </c>
      <c r="R1012" s="85">
        <f t="shared" si="424"/>
        <v>0</v>
      </c>
      <c r="S1012" s="79">
        <f t="shared" si="443"/>
        <v>0</v>
      </c>
      <c r="T1012" s="85">
        <f t="shared" si="429"/>
        <v>9.5000000000000001E-2</v>
      </c>
      <c r="U1012" s="82">
        <f t="shared" si="425"/>
        <v>1.0063632069999999</v>
      </c>
      <c r="V1012" s="79">
        <f t="shared" si="426"/>
        <v>4.4270642200000001</v>
      </c>
      <c r="W1012" s="79">
        <f t="shared" si="427"/>
        <v>0</v>
      </c>
      <c r="X1012" s="157" t="str">
        <f t="shared" si="430"/>
        <v>A+J=</v>
      </c>
      <c r="Y1012" s="81">
        <f t="shared" si="431"/>
        <v>45555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78">
        <f t="shared" si="428"/>
        <v>45551</v>
      </c>
      <c r="B1013" s="79">
        <f t="shared" si="422"/>
        <v>700.41205824999997</v>
      </c>
      <c r="C1013" s="79">
        <f t="shared" si="433"/>
        <v>693.51864152999997</v>
      </c>
      <c r="D1013" s="77">
        <f t="shared" si="434"/>
        <v>6941.51</v>
      </c>
      <c r="E1013" s="54">
        <f>IF(K1013=1,VLOOKUP(A1012,[1]Plan1!$JH$192:$JI$400,2),E1012)</f>
        <v>6967.89</v>
      </c>
      <c r="F1013" s="56">
        <f t="shared" si="435"/>
        <v>45494</v>
      </c>
      <c r="G1013" s="80">
        <f t="shared" si="436"/>
        <v>3.8003258656977845E-3</v>
      </c>
      <c r="H1013" s="81">
        <f>IF(DAY(A1013)=H$11,VLOOKUP(A1013,AF$120:AK$452,4),H1012)</f>
        <v>45555</v>
      </c>
      <c r="I1013" s="81">
        <f t="shared" si="437"/>
        <v>45555</v>
      </c>
      <c r="J1013" s="55">
        <f t="shared" si="432"/>
        <v>31</v>
      </c>
      <c r="K1013" s="55">
        <f t="shared" si="438"/>
        <v>27</v>
      </c>
      <c r="L1013" s="79">
        <f t="shared" si="439"/>
        <v>1.00330915</v>
      </c>
      <c r="M1013" s="82">
        <v>1</v>
      </c>
      <c r="N1013" s="82">
        <f t="shared" si="440"/>
        <v>1</v>
      </c>
      <c r="O1013" s="79">
        <f t="shared" si="441"/>
        <v>1.00330915</v>
      </c>
      <c r="P1013" s="79">
        <f t="shared" si="442"/>
        <v>695.81359873999997</v>
      </c>
      <c r="Q1013" s="83">
        <f t="shared" si="423"/>
        <v>0</v>
      </c>
      <c r="R1013" s="85">
        <f t="shared" si="424"/>
        <v>0</v>
      </c>
      <c r="S1013" s="79">
        <f t="shared" si="443"/>
        <v>0</v>
      </c>
      <c r="T1013" s="85">
        <f t="shared" si="429"/>
        <v>9.5000000000000001E-2</v>
      </c>
      <c r="U1013" s="82">
        <f t="shared" si="425"/>
        <v>1.006608752</v>
      </c>
      <c r="V1013" s="79">
        <f t="shared" si="426"/>
        <v>4.5984595099999996</v>
      </c>
      <c r="W1013" s="79">
        <f t="shared" si="427"/>
        <v>0</v>
      </c>
      <c r="X1013" s="157" t="str">
        <f t="shared" si="430"/>
        <v>A+J=</v>
      </c>
      <c r="Y1013" s="81">
        <f t="shared" si="431"/>
        <v>45555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78">
        <f t="shared" si="428"/>
        <v>45552</v>
      </c>
      <c r="B1014" s="79">
        <f t="shared" si="422"/>
        <v>700.66868111999997</v>
      </c>
      <c r="C1014" s="79">
        <f t="shared" si="433"/>
        <v>693.51864152999997</v>
      </c>
      <c r="D1014" s="77">
        <f t="shared" si="434"/>
        <v>6941.51</v>
      </c>
      <c r="E1014" s="54">
        <f>IF(K1014=1,VLOOKUP(A1013,[1]Plan1!$JH$192:$JI$400,2),E1013)</f>
        <v>6967.89</v>
      </c>
      <c r="F1014" s="56">
        <f t="shared" si="435"/>
        <v>45494</v>
      </c>
      <c r="G1014" s="80">
        <f t="shared" si="436"/>
        <v>3.8003258656977845E-3</v>
      </c>
      <c r="H1014" s="81">
        <f>IF(DAY(A1014)=H$11,VLOOKUP(A1014,AF$120:AK$452,4),H1013)</f>
        <v>45555</v>
      </c>
      <c r="I1014" s="81">
        <f t="shared" si="437"/>
        <v>45555</v>
      </c>
      <c r="J1014" s="55">
        <f t="shared" si="432"/>
        <v>31</v>
      </c>
      <c r="K1014" s="55">
        <f t="shared" si="438"/>
        <v>28</v>
      </c>
      <c r="L1014" s="79">
        <f t="shared" si="439"/>
        <v>1.0034319199999999</v>
      </c>
      <c r="M1014" s="82">
        <v>1</v>
      </c>
      <c r="N1014" s="82">
        <f t="shared" si="440"/>
        <v>1</v>
      </c>
      <c r="O1014" s="79">
        <f t="shared" si="441"/>
        <v>1.0034319199999999</v>
      </c>
      <c r="P1014" s="79">
        <f t="shared" si="442"/>
        <v>695.89874201999999</v>
      </c>
      <c r="Q1014" s="83">
        <f t="shared" si="423"/>
        <v>0</v>
      </c>
      <c r="R1014" s="85">
        <f t="shared" si="424"/>
        <v>0</v>
      </c>
      <c r="S1014" s="79">
        <f t="shared" si="443"/>
        <v>0</v>
      </c>
      <c r="T1014" s="85">
        <f t="shared" si="429"/>
        <v>9.5000000000000001E-2</v>
      </c>
      <c r="U1014" s="82">
        <f t="shared" si="425"/>
        <v>1.006854358</v>
      </c>
      <c r="V1014" s="79">
        <f t="shared" si="426"/>
        <v>4.7699391000000002</v>
      </c>
      <c r="W1014" s="79">
        <f t="shared" si="427"/>
        <v>0</v>
      </c>
      <c r="X1014" s="157" t="str">
        <f t="shared" si="430"/>
        <v>A+J=</v>
      </c>
      <c r="Y1014" s="81">
        <f t="shared" si="431"/>
        <v>45555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78">
        <f t="shared" si="428"/>
        <v>45553</v>
      </c>
      <c r="B1015" s="79">
        <f t="shared" si="422"/>
        <v>700.92539388</v>
      </c>
      <c r="C1015" s="79">
        <f t="shared" si="433"/>
        <v>693.51864152999997</v>
      </c>
      <c r="D1015" s="77">
        <f t="shared" si="434"/>
        <v>6941.51</v>
      </c>
      <c r="E1015" s="54">
        <f>IF(K1015=1,VLOOKUP(A1014,[1]Plan1!$JH$192:$JI$400,2),E1014)</f>
        <v>6967.89</v>
      </c>
      <c r="F1015" s="56">
        <f t="shared" si="435"/>
        <v>45494</v>
      </c>
      <c r="G1015" s="80">
        <f t="shared" si="436"/>
        <v>3.8003258656977845E-3</v>
      </c>
      <c r="H1015" s="81">
        <f>IF(DAY(A1015)=H$11,VLOOKUP(A1015,AF$120:AK$452,4),H1014)</f>
        <v>45555</v>
      </c>
      <c r="I1015" s="81">
        <f t="shared" si="437"/>
        <v>45555</v>
      </c>
      <c r="J1015" s="55">
        <f t="shared" si="432"/>
        <v>31</v>
      </c>
      <c r="K1015" s="55">
        <f t="shared" si="438"/>
        <v>29</v>
      </c>
      <c r="L1015" s="79">
        <f t="shared" si="439"/>
        <v>1.0035547</v>
      </c>
      <c r="M1015" s="82">
        <v>1</v>
      </c>
      <c r="N1015" s="82">
        <f t="shared" si="440"/>
        <v>1</v>
      </c>
      <c r="O1015" s="79">
        <f t="shared" si="441"/>
        <v>1.0035547</v>
      </c>
      <c r="P1015" s="79">
        <f t="shared" si="442"/>
        <v>695.98389224000005</v>
      </c>
      <c r="Q1015" s="83">
        <f t="shared" si="423"/>
        <v>0</v>
      </c>
      <c r="R1015" s="85">
        <f t="shared" si="424"/>
        <v>0</v>
      </c>
      <c r="S1015" s="79">
        <f t="shared" si="443"/>
        <v>0</v>
      </c>
      <c r="T1015" s="85">
        <f t="shared" si="429"/>
        <v>9.5000000000000001E-2</v>
      </c>
      <c r="U1015" s="82">
        <f t="shared" si="425"/>
        <v>1.007100023</v>
      </c>
      <c r="V1015" s="79">
        <f t="shared" si="426"/>
        <v>4.9415016400000003</v>
      </c>
      <c r="W1015" s="79">
        <f t="shared" si="427"/>
        <v>0</v>
      </c>
      <c r="X1015" s="157" t="str">
        <f t="shared" si="430"/>
        <v>A+J=</v>
      </c>
      <c r="Y1015" s="81">
        <f t="shared" si="431"/>
        <v>45555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78">
        <f t="shared" si="428"/>
        <v>45554</v>
      </c>
      <c r="B1016" s="79">
        <f t="shared" si="422"/>
        <v>701.18220489999999</v>
      </c>
      <c r="C1016" s="79">
        <f t="shared" si="433"/>
        <v>693.51864152999997</v>
      </c>
      <c r="D1016" s="77">
        <f t="shared" si="434"/>
        <v>6941.51</v>
      </c>
      <c r="E1016" s="54">
        <f>IF(K1016=1,VLOOKUP(A1015,[1]Plan1!$JH$192:$JI$400,2),E1015)</f>
        <v>6967.89</v>
      </c>
      <c r="F1016" s="56">
        <f t="shared" si="435"/>
        <v>45494</v>
      </c>
      <c r="G1016" s="80">
        <f t="shared" si="436"/>
        <v>3.8003258656977845E-3</v>
      </c>
      <c r="H1016" s="81">
        <f>IF(DAY(A1016)=H$11,VLOOKUP(A1016,AF$120:AK$452,4),H1015)</f>
        <v>45555</v>
      </c>
      <c r="I1016" s="81">
        <f t="shared" si="437"/>
        <v>45555</v>
      </c>
      <c r="J1016" s="55">
        <f t="shared" si="432"/>
        <v>31</v>
      </c>
      <c r="K1016" s="55">
        <f t="shared" si="438"/>
        <v>30</v>
      </c>
      <c r="L1016" s="79">
        <f t="shared" si="439"/>
        <v>1.0036775</v>
      </c>
      <c r="M1016" s="82">
        <v>1</v>
      </c>
      <c r="N1016" s="82">
        <f t="shared" si="440"/>
        <v>1</v>
      </c>
      <c r="O1016" s="79">
        <f t="shared" si="441"/>
        <v>1.0036775</v>
      </c>
      <c r="P1016" s="79">
        <f t="shared" si="442"/>
        <v>696.06905632999997</v>
      </c>
      <c r="Q1016" s="83">
        <f t="shared" si="423"/>
        <v>0</v>
      </c>
      <c r="R1016" s="85">
        <f t="shared" si="424"/>
        <v>0</v>
      </c>
      <c r="S1016" s="79">
        <f t="shared" si="443"/>
        <v>0</v>
      </c>
      <c r="T1016" s="85">
        <f t="shared" si="429"/>
        <v>9.5000000000000001E-2</v>
      </c>
      <c r="U1016" s="82">
        <f t="shared" si="425"/>
        <v>1.007345749</v>
      </c>
      <c r="V1016" s="79">
        <f t="shared" si="426"/>
        <v>5.1131485699999999</v>
      </c>
      <c r="W1016" s="79">
        <f t="shared" si="427"/>
        <v>0</v>
      </c>
      <c r="X1016" s="157" t="str">
        <f t="shared" si="430"/>
        <v>A+J=</v>
      </c>
      <c r="Y1016" s="81">
        <f t="shared" si="431"/>
        <v>45555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78">
        <f t="shared" si="428"/>
        <v>45555</v>
      </c>
      <c r="B1017" s="79">
        <f t="shared" si="422"/>
        <v>701.43911281999999</v>
      </c>
      <c r="C1017" s="79">
        <f t="shared" si="433"/>
        <v>693.51864152999997</v>
      </c>
      <c r="D1017" s="77">
        <f t="shared" si="434"/>
        <v>6941.51</v>
      </c>
      <c r="E1017" s="54">
        <f>IF(K1017=1,VLOOKUP(A1016,[1]Plan1!$JH$192:$JI$400,2),E1016)</f>
        <v>6967.89</v>
      </c>
      <c r="F1017" s="56">
        <f t="shared" si="435"/>
        <v>45494</v>
      </c>
      <c r="G1017" s="80">
        <f t="shared" si="436"/>
        <v>3.8003258656977845E-3</v>
      </c>
      <c r="H1017" s="81">
        <f>IF(DAY(A1017)=H$11,VLOOKUP(A1017,AF$120:AK$452,4),H1016)</f>
        <v>45585</v>
      </c>
      <c r="I1017" s="81">
        <f t="shared" si="437"/>
        <v>45555</v>
      </c>
      <c r="J1017" s="55">
        <f t="shared" si="432"/>
        <v>31</v>
      </c>
      <c r="K1017" s="55">
        <f t="shared" si="438"/>
        <v>31</v>
      </c>
      <c r="L1017" s="79">
        <f t="shared" si="439"/>
        <v>1.0038003200000001</v>
      </c>
      <c r="M1017" s="82">
        <v>1</v>
      </c>
      <c r="N1017" s="82">
        <f t="shared" si="440"/>
        <v>1</v>
      </c>
      <c r="O1017" s="79">
        <f t="shared" si="441"/>
        <v>1.0038003200000001</v>
      </c>
      <c r="P1017" s="79">
        <f t="shared" si="442"/>
        <v>696.15423428999998</v>
      </c>
      <c r="Q1017" s="83">
        <f t="shared" si="423"/>
        <v>33</v>
      </c>
      <c r="R1017" s="85">
        <f t="shared" si="424"/>
        <v>2.1276E-2</v>
      </c>
      <c r="S1017" s="79">
        <f t="shared" si="443"/>
        <v>14.811377480000001</v>
      </c>
      <c r="T1017" s="85">
        <f t="shared" si="429"/>
        <v>9.5000000000000001E-2</v>
      </c>
      <c r="U1017" s="82">
        <f t="shared" si="425"/>
        <v>1.0075915339999999</v>
      </c>
      <c r="V1017" s="79">
        <f t="shared" si="426"/>
        <v>5.2848785300000003</v>
      </c>
      <c r="W1017" s="79">
        <f t="shared" si="427"/>
        <v>20.096256010000001</v>
      </c>
      <c r="X1017" s="157" t="str">
        <f t="shared" si="430"/>
        <v>A+J=</v>
      </c>
      <c r="Y1017" s="81">
        <f t="shared" si="431"/>
        <v>45555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78">
        <f t="shared" si="428"/>
        <v>45556</v>
      </c>
      <c r="B1018" s="79">
        <f t="shared" si="422"/>
        <v>681.51010284000006</v>
      </c>
      <c r="C1018" s="79">
        <f t="shared" si="433"/>
        <v>681.34285680999994</v>
      </c>
      <c r="D1018" s="77">
        <f t="shared" si="434"/>
        <v>6967.89</v>
      </c>
      <c r="E1018" s="54">
        <f>IF(K1018=1,VLOOKUP(A1017,[1]Plan1!$JH$192:$JI$400,2),E1017)</f>
        <v>6966.5</v>
      </c>
      <c r="F1018" s="56">
        <f t="shared" si="435"/>
        <v>45525</v>
      </c>
      <c r="G1018" s="80">
        <f t="shared" si="436"/>
        <v>-1.9948650165257931E-4</v>
      </c>
      <c r="H1018" s="81">
        <f>IF(DAY(A1018)=H$11,VLOOKUP(A1018,AF$120:AK$452,4),H1017)</f>
        <v>45585</v>
      </c>
      <c r="I1018" s="81">
        <f t="shared" si="437"/>
        <v>45585</v>
      </c>
      <c r="J1018" s="55">
        <f t="shared" si="432"/>
        <v>30</v>
      </c>
      <c r="K1018" s="55">
        <f t="shared" si="438"/>
        <v>1</v>
      </c>
      <c r="L1018" s="79">
        <f t="shared" si="439"/>
        <v>0.99999333999999995</v>
      </c>
      <c r="M1018" s="82">
        <v>1</v>
      </c>
      <c r="N1018" s="82">
        <f t="shared" si="440"/>
        <v>1</v>
      </c>
      <c r="O1018" s="79">
        <f t="shared" si="441"/>
        <v>0.99999333999999995</v>
      </c>
      <c r="P1018" s="79">
        <f t="shared" si="442"/>
        <v>681.33831906</v>
      </c>
      <c r="Q1018" s="83">
        <f t="shared" si="423"/>
        <v>0</v>
      </c>
      <c r="R1018" s="85">
        <f t="shared" si="424"/>
        <v>0</v>
      </c>
      <c r="S1018" s="79">
        <f t="shared" si="443"/>
        <v>0</v>
      </c>
      <c r="T1018" s="85">
        <f t="shared" si="429"/>
        <v>9.5000000000000001E-2</v>
      </c>
      <c r="U1018" s="82">
        <f t="shared" si="425"/>
        <v>1.000252127</v>
      </c>
      <c r="V1018" s="79">
        <f t="shared" si="426"/>
        <v>0.17178378</v>
      </c>
      <c r="W1018" s="79">
        <f t="shared" si="427"/>
        <v>0</v>
      </c>
      <c r="X1018" s="157" t="str">
        <f t="shared" si="430"/>
        <v>A+J=</v>
      </c>
      <c r="Y1018" s="81">
        <f t="shared" si="431"/>
        <v>45585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78">
        <f t="shared" si="428"/>
        <v>45557</v>
      </c>
      <c r="B1019" s="79">
        <f t="shared" si="422"/>
        <v>681.67739702000006</v>
      </c>
      <c r="C1019" s="79">
        <f t="shared" si="433"/>
        <v>681.34285680999994</v>
      </c>
      <c r="D1019" s="77">
        <f t="shared" si="434"/>
        <v>6967.89</v>
      </c>
      <c r="E1019" s="54">
        <f>IF(K1019=1,VLOOKUP(A1018,[1]Plan1!$JH$192:$JI$400,2),E1018)</f>
        <v>6966.5</v>
      </c>
      <c r="F1019" s="56">
        <f t="shared" si="435"/>
        <v>45525</v>
      </c>
      <c r="G1019" s="80">
        <f t="shared" si="436"/>
        <v>-1.9948650165257931E-4</v>
      </c>
      <c r="H1019" s="81">
        <f>IF(DAY(A1019)=H$11,VLOOKUP(A1019,AF$120:AK$452,4),H1018)</f>
        <v>45585</v>
      </c>
      <c r="I1019" s="81">
        <f t="shared" si="437"/>
        <v>45585</v>
      </c>
      <c r="J1019" s="55">
        <f t="shared" si="432"/>
        <v>30</v>
      </c>
      <c r="K1019" s="55">
        <f t="shared" si="438"/>
        <v>2</v>
      </c>
      <c r="L1019" s="79">
        <f t="shared" si="439"/>
        <v>0.99998668999999996</v>
      </c>
      <c r="M1019" s="82">
        <v>1</v>
      </c>
      <c r="N1019" s="82">
        <f t="shared" si="440"/>
        <v>1</v>
      </c>
      <c r="O1019" s="79">
        <f t="shared" si="441"/>
        <v>0.99998668999999996</v>
      </c>
      <c r="P1019" s="79">
        <f t="shared" si="442"/>
        <v>681.33378813000002</v>
      </c>
      <c r="Q1019" s="83">
        <f t="shared" si="423"/>
        <v>0</v>
      </c>
      <c r="R1019" s="85">
        <f t="shared" si="424"/>
        <v>0</v>
      </c>
      <c r="S1019" s="79">
        <f t="shared" si="443"/>
        <v>0</v>
      </c>
      <c r="T1019" s="85">
        <f t="shared" si="429"/>
        <v>9.5000000000000001E-2</v>
      </c>
      <c r="U1019" s="82">
        <f t="shared" si="425"/>
        <v>1.0005043179999999</v>
      </c>
      <c r="V1019" s="79">
        <f t="shared" si="426"/>
        <v>0.34360889</v>
      </c>
      <c r="W1019" s="79">
        <f t="shared" si="427"/>
        <v>0</v>
      </c>
      <c r="X1019" s="157" t="str">
        <f t="shared" si="430"/>
        <v>A+J=</v>
      </c>
      <c r="Y1019" s="81">
        <f t="shared" si="431"/>
        <v>45585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78">
        <f t="shared" si="428"/>
        <v>45558</v>
      </c>
      <c r="B1020" s="79">
        <f t="shared" si="422"/>
        <v>681.84473183</v>
      </c>
      <c r="C1020" s="79">
        <f t="shared" si="433"/>
        <v>681.34285680999994</v>
      </c>
      <c r="D1020" s="77">
        <f t="shared" si="434"/>
        <v>6967.89</v>
      </c>
      <c r="E1020" s="54">
        <f>IF(K1020=1,VLOOKUP(A1019,[1]Plan1!$JH$192:$JI$400,2),E1019)</f>
        <v>6966.5</v>
      </c>
      <c r="F1020" s="56">
        <f t="shared" si="435"/>
        <v>45525</v>
      </c>
      <c r="G1020" s="80">
        <f t="shared" si="436"/>
        <v>-1.9948650165257931E-4</v>
      </c>
      <c r="H1020" s="81">
        <f>IF(DAY(A1020)=H$11,VLOOKUP(A1020,AF$120:AK$452,4),H1019)</f>
        <v>45585</v>
      </c>
      <c r="I1020" s="81">
        <f t="shared" si="437"/>
        <v>45585</v>
      </c>
      <c r="J1020" s="55">
        <f t="shared" si="432"/>
        <v>30</v>
      </c>
      <c r="K1020" s="55">
        <f t="shared" si="438"/>
        <v>3</v>
      </c>
      <c r="L1020" s="79">
        <f t="shared" si="439"/>
        <v>0.99998003999999996</v>
      </c>
      <c r="M1020" s="82">
        <v>1</v>
      </c>
      <c r="N1020" s="82">
        <f t="shared" si="440"/>
        <v>1</v>
      </c>
      <c r="O1020" s="79">
        <f t="shared" si="441"/>
        <v>0.99998003999999996</v>
      </c>
      <c r="P1020" s="79">
        <f t="shared" si="442"/>
        <v>681.32925720000003</v>
      </c>
      <c r="Q1020" s="83">
        <f t="shared" si="423"/>
        <v>0</v>
      </c>
      <c r="R1020" s="85">
        <f t="shared" si="424"/>
        <v>0</v>
      </c>
      <c r="S1020" s="79">
        <f t="shared" si="443"/>
        <v>0</v>
      </c>
      <c r="T1020" s="85">
        <f t="shared" si="429"/>
        <v>9.5000000000000001E-2</v>
      </c>
      <c r="U1020" s="82">
        <f t="shared" si="425"/>
        <v>1.000756572</v>
      </c>
      <c r="V1020" s="79">
        <f t="shared" si="426"/>
        <v>0.51547463000000004</v>
      </c>
      <c r="W1020" s="79">
        <f t="shared" si="427"/>
        <v>0</v>
      </c>
      <c r="X1020" s="157" t="str">
        <f t="shared" si="430"/>
        <v>A+J=</v>
      </c>
      <c r="Y1020" s="81">
        <f t="shared" si="431"/>
        <v>45585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78">
        <f t="shared" si="428"/>
        <v>45559</v>
      </c>
      <c r="B1021" s="79">
        <f t="shared" si="422"/>
        <v>682.01210796999999</v>
      </c>
      <c r="C1021" s="79">
        <f t="shared" si="433"/>
        <v>681.34285680999994</v>
      </c>
      <c r="D1021" s="77">
        <f t="shared" si="434"/>
        <v>6967.89</v>
      </c>
      <c r="E1021" s="54">
        <f>IF(K1021=1,VLOOKUP(A1020,[1]Plan1!$JH$192:$JI$400,2),E1020)</f>
        <v>6966.5</v>
      </c>
      <c r="F1021" s="56">
        <f t="shared" si="435"/>
        <v>45525</v>
      </c>
      <c r="G1021" s="80">
        <f t="shared" si="436"/>
        <v>-1.9948650165257931E-4</v>
      </c>
      <c r="H1021" s="81">
        <f>IF(DAY(A1021)=H$11,VLOOKUP(A1021,AF$120:AK$452,4),H1020)</f>
        <v>45585</v>
      </c>
      <c r="I1021" s="81">
        <f t="shared" si="437"/>
        <v>45585</v>
      </c>
      <c r="J1021" s="55">
        <f t="shared" si="432"/>
        <v>30</v>
      </c>
      <c r="K1021" s="55">
        <f t="shared" si="438"/>
        <v>4</v>
      </c>
      <c r="L1021" s="79">
        <f t="shared" si="439"/>
        <v>0.99997338999999996</v>
      </c>
      <c r="M1021" s="82">
        <v>1</v>
      </c>
      <c r="N1021" s="82">
        <f t="shared" si="440"/>
        <v>1</v>
      </c>
      <c r="O1021" s="79">
        <f t="shared" si="441"/>
        <v>0.99997338999999996</v>
      </c>
      <c r="P1021" s="79">
        <f t="shared" si="442"/>
        <v>681.32472627000004</v>
      </c>
      <c r="Q1021" s="83">
        <f t="shared" si="423"/>
        <v>0</v>
      </c>
      <c r="R1021" s="85">
        <f t="shared" si="424"/>
        <v>0</v>
      </c>
      <c r="S1021" s="79">
        <f t="shared" si="443"/>
        <v>0</v>
      </c>
      <c r="T1021" s="85">
        <f t="shared" si="429"/>
        <v>9.5000000000000001E-2</v>
      </c>
      <c r="U1021" s="82">
        <f t="shared" si="425"/>
        <v>1.00100889</v>
      </c>
      <c r="V1021" s="79">
        <f t="shared" si="426"/>
        <v>0.68738169999999998</v>
      </c>
      <c r="W1021" s="79">
        <f t="shared" si="427"/>
        <v>0</v>
      </c>
      <c r="X1021" s="157" t="str">
        <f t="shared" si="430"/>
        <v>A+J=</v>
      </c>
      <c r="Y1021" s="81">
        <f t="shared" si="431"/>
        <v>45585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78">
        <f t="shared" si="428"/>
        <v>45560</v>
      </c>
      <c r="B1022" s="79">
        <f t="shared" si="422"/>
        <v>682.17952542</v>
      </c>
      <c r="C1022" s="79">
        <f t="shared" si="433"/>
        <v>681.34285680999994</v>
      </c>
      <c r="D1022" s="77">
        <f t="shared" si="434"/>
        <v>6967.89</v>
      </c>
      <c r="E1022" s="54">
        <f>IF(K1022=1,VLOOKUP(A1021,[1]Plan1!$JH$192:$JI$400,2),E1021)</f>
        <v>6966.5</v>
      </c>
      <c r="F1022" s="56">
        <f t="shared" si="435"/>
        <v>45525</v>
      </c>
      <c r="G1022" s="80">
        <f t="shared" si="436"/>
        <v>-1.9948650165257931E-4</v>
      </c>
      <c r="H1022" s="81">
        <f>IF(DAY(A1022)=H$11,VLOOKUP(A1022,AF$120:AK$452,4),H1021)</f>
        <v>45585</v>
      </c>
      <c r="I1022" s="81">
        <f t="shared" si="437"/>
        <v>45585</v>
      </c>
      <c r="J1022" s="55">
        <f t="shared" si="432"/>
        <v>30</v>
      </c>
      <c r="K1022" s="55">
        <f t="shared" si="438"/>
        <v>5</v>
      </c>
      <c r="L1022" s="79">
        <f t="shared" si="439"/>
        <v>0.99996673999999997</v>
      </c>
      <c r="M1022" s="82">
        <v>1</v>
      </c>
      <c r="N1022" s="82">
        <f t="shared" si="440"/>
        <v>1</v>
      </c>
      <c r="O1022" s="79">
        <f t="shared" si="441"/>
        <v>0.99996673999999997</v>
      </c>
      <c r="P1022" s="79">
        <f t="shared" si="442"/>
        <v>681.32019534000005</v>
      </c>
      <c r="Q1022" s="83">
        <f t="shared" si="423"/>
        <v>0</v>
      </c>
      <c r="R1022" s="85">
        <f t="shared" si="424"/>
        <v>0</v>
      </c>
      <c r="S1022" s="79">
        <f t="shared" si="443"/>
        <v>0</v>
      </c>
      <c r="T1022" s="85">
        <f t="shared" si="429"/>
        <v>9.5000000000000001E-2</v>
      </c>
      <c r="U1022" s="82">
        <f t="shared" si="425"/>
        <v>1.001261272</v>
      </c>
      <c r="V1022" s="79">
        <f t="shared" si="426"/>
        <v>0.85933008</v>
      </c>
      <c r="W1022" s="79">
        <f t="shared" si="427"/>
        <v>0</v>
      </c>
      <c r="X1022" s="157" t="str">
        <f t="shared" si="430"/>
        <v>A+J=</v>
      </c>
      <c r="Y1022" s="81">
        <f t="shared" si="431"/>
        <v>45585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78">
        <f t="shared" si="428"/>
        <v>45561</v>
      </c>
      <c r="B1023" s="79">
        <f t="shared" si="422"/>
        <v>682.34698350999997</v>
      </c>
      <c r="C1023" s="79">
        <f t="shared" si="433"/>
        <v>681.34285680999994</v>
      </c>
      <c r="D1023" s="77">
        <f t="shared" si="434"/>
        <v>6967.89</v>
      </c>
      <c r="E1023" s="54">
        <f>IF(K1023=1,VLOOKUP(A1022,[1]Plan1!$JH$192:$JI$400,2),E1022)</f>
        <v>6966.5</v>
      </c>
      <c r="F1023" s="56">
        <f t="shared" si="435"/>
        <v>45525</v>
      </c>
      <c r="G1023" s="80">
        <f t="shared" si="436"/>
        <v>-1.9948650165257931E-4</v>
      </c>
      <c r="H1023" s="81">
        <f>IF(DAY(A1023)=H$11,VLOOKUP(A1023,AF$120:AK$452,4),H1022)</f>
        <v>45585</v>
      </c>
      <c r="I1023" s="81">
        <f t="shared" si="437"/>
        <v>45585</v>
      </c>
      <c r="J1023" s="55">
        <f t="shared" si="432"/>
        <v>30</v>
      </c>
      <c r="K1023" s="55">
        <f t="shared" si="438"/>
        <v>6</v>
      </c>
      <c r="L1023" s="79">
        <f t="shared" si="439"/>
        <v>0.99996008999999997</v>
      </c>
      <c r="M1023" s="82">
        <v>1</v>
      </c>
      <c r="N1023" s="82">
        <f t="shared" si="440"/>
        <v>1</v>
      </c>
      <c r="O1023" s="79">
        <f t="shared" si="441"/>
        <v>0.99996008999999997</v>
      </c>
      <c r="P1023" s="79">
        <f t="shared" si="442"/>
        <v>681.31566440999995</v>
      </c>
      <c r="Q1023" s="83">
        <f t="shared" si="423"/>
        <v>0</v>
      </c>
      <c r="R1023" s="85">
        <f t="shared" si="424"/>
        <v>0</v>
      </c>
      <c r="S1023" s="79">
        <f t="shared" si="443"/>
        <v>0</v>
      </c>
      <c r="T1023" s="85">
        <f t="shared" si="429"/>
        <v>9.5000000000000001E-2</v>
      </c>
      <c r="U1023" s="82">
        <f t="shared" si="425"/>
        <v>1.0015137169999999</v>
      </c>
      <c r="V1023" s="79">
        <f t="shared" si="426"/>
        <v>1.0313190999999999</v>
      </c>
      <c r="W1023" s="79">
        <f t="shared" si="427"/>
        <v>0</v>
      </c>
      <c r="X1023" s="157" t="str">
        <f t="shared" si="430"/>
        <v>A+J=</v>
      </c>
      <c r="Y1023" s="81">
        <f t="shared" si="431"/>
        <v>45585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78">
        <f t="shared" si="428"/>
        <v>45562</v>
      </c>
      <c r="B1024" s="79">
        <f t="shared" si="422"/>
        <v>682.51448290999997</v>
      </c>
      <c r="C1024" s="79">
        <f t="shared" si="433"/>
        <v>681.34285680999994</v>
      </c>
      <c r="D1024" s="77">
        <f t="shared" si="434"/>
        <v>6967.89</v>
      </c>
      <c r="E1024" s="54">
        <f>IF(K1024=1,VLOOKUP(A1023,[1]Plan1!$JH$192:$JI$400,2),E1023)</f>
        <v>6966.5</v>
      </c>
      <c r="F1024" s="56">
        <f t="shared" si="435"/>
        <v>45525</v>
      </c>
      <c r="G1024" s="80">
        <f t="shared" si="436"/>
        <v>-1.9948650165257931E-4</v>
      </c>
      <c r="H1024" s="81">
        <f>IF(DAY(A1024)=H$11,VLOOKUP(A1024,AF$120:AK$452,4),H1023)</f>
        <v>45585</v>
      </c>
      <c r="I1024" s="81">
        <f t="shared" si="437"/>
        <v>45585</v>
      </c>
      <c r="J1024" s="55">
        <f t="shared" si="432"/>
        <v>30</v>
      </c>
      <c r="K1024" s="55">
        <f t="shared" si="438"/>
        <v>7</v>
      </c>
      <c r="L1024" s="79">
        <f t="shared" si="439"/>
        <v>0.99995343999999997</v>
      </c>
      <c r="M1024" s="82">
        <v>1</v>
      </c>
      <c r="N1024" s="82">
        <f t="shared" si="440"/>
        <v>1</v>
      </c>
      <c r="O1024" s="79">
        <f t="shared" si="441"/>
        <v>0.99995343999999997</v>
      </c>
      <c r="P1024" s="79">
        <f t="shared" si="442"/>
        <v>681.31113347999997</v>
      </c>
      <c r="Q1024" s="83">
        <f t="shared" si="423"/>
        <v>0</v>
      </c>
      <c r="R1024" s="85">
        <f t="shared" si="424"/>
        <v>0</v>
      </c>
      <c r="S1024" s="79">
        <f t="shared" si="443"/>
        <v>0</v>
      </c>
      <c r="T1024" s="85">
        <f t="shared" si="429"/>
        <v>9.5000000000000001E-2</v>
      </c>
      <c r="U1024" s="82">
        <f t="shared" si="425"/>
        <v>1.001766226</v>
      </c>
      <c r="V1024" s="79">
        <f t="shared" si="426"/>
        <v>1.2033494300000001</v>
      </c>
      <c r="W1024" s="79">
        <f t="shared" si="427"/>
        <v>0</v>
      </c>
      <c r="X1024" s="157" t="str">
        <f t="shared" si="430"/>
        <v>A+J=</v>
      </c>
      <c r="Y1024" s="81">
        <f t="shared" si="431"/>
        <v>45585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78">
        <f t="shared" si="428"/>
        <v>45563</v>
      </c>
      <c r="B1025" s="79">
        <f t="shared" si="422"/>
        <v>682.68202363</v>
      </c>
      <c r="C1025" s="79">
        <f t="shared" si="433"/>
        <v>681.34285680999994</v>
      </c>
      <c r="D1025" s="77">
        <f t="shared" si="434"/>
        <v>6967.89</v>
      </c>
      <c r="E1025" s="54">
        <f>IF(K1025=1,VLOOKUP(A1024,[1]Plan1!$JH$192:$JI$400,2),E1024)</f>
        <v>6966.5</v>
      </c>
      <c r="F1025" s="56">
        <f t="shared" si="435"/>
        <v>45525</v>
      </c>
      <c r="G1025" s="80">
        <f t="shared" si="436"/>
        <v>-1.9948650165257931E-4</v>
      </c>
      <c r="H1025" s="81">
        <f>IF(DAY(A1025)=H$11,VLOOKUP(A1025,AF$120:AK$452,4),H1024)</f>
        <v>45585</v>
      </c>
      <c r="I1025" s="81">
        <f t="shared" si="437"/>
        <v>45585</v>
      </c>
      <c r="J1025" s="55">
        <f t="shared" si="432"/>
        <v>30</v>
      </c>
      <c r="K1025" s="55">
        <f t="shared" si="438"/>
        <v>8</v>
      </c>
      <c r="L1025" s="79">
        <f t="shared" si="439"/>
        <v>0.99994678999999997</v>
      </c>
      <c r="M1025" s="82">
        <v>1</v>
      </c>
      <c r="N1025" s="82">
        <f t="shared" si="440"/>
        <v>1</v>
      </c>
      <c r="O1025" s="79">
        <f t="shared" si="441"/>
        <v>0.99994678999999997</v>
      </c>
      <c r="P1025" s="79">
        <f t="shared" si="442"/>
        <v>681.30660254999998</v>
      </c>
      <c r="Q1025" s="83">
        <f t="shared" si="423"/>
        <v>0</v>
      </c>
      <c r="R1025" s="85">
        <f t="shared" si="424"/>
        <v>0</v>
      </c>
      <c r="S1025" s="79">
        <f t="shared" si="443"/>
        <v>0</v>
      </c>
      <c r="T1025" s="85">
        <f t="shared" si="429"/>
        <v>9.5000000000000001E-2</v>
      </c>
      <c r="U1025" s="82">
        <f t="shared" si="425"/>
        <v>1.002018799</v>
      </c>
      <c r="V1025" s="79">
        <f t="shared" si="426"/>
        <v>1.37542108</v>
      </c>
      <c r="W1025" s="79">
        <f t="shared" si="427"/>
        <v>0</v>
      </c>
      <c r="X1025" s="157" t="str">
        <f t="shared" si="430"/>
        <v>A+J=</v>
      </c>
      <c r="Y1025" s="81">
        <f t="shared" si="431"/>
        <v>45585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78">
        <f t="shared" si="428"/>
        <v>45564</v>
      </c>
      <c r="B1026" s="79">
        <f t="shared" si="422"/>
        <v>682.84960498999999</v>
      </c>
      <c r="C1026" s="79">
        <f t="shared" si="433"/>
        <v>681.34285680999994</v>
      </c>
      <c r="D1026" s="77">
        <f t="shared" si="434"/>
        <v>6967.89</v>
      </c>
      <c r="E1026" s="54">
        <f>IF(K1026=1,VLOOKUP(A1025,[1]Plan1!$JH$192:$JI$400,2),E1025)</f>
        <v>6966.5</v>
      </c>
      <c r="F1026" s="56">
        <f t="shared" si="435"/>
        <v>45525</v>
      </c>
      <c r="G1026" s="80">
        <f t="shared" si="436"/>
        <v>-1.9948650165257931E-4</v>
      </c>
      <c r="H1026" s="81">
        <f>IF(DAY(A1026)=H$11,VLOOKUP(A1026,AF$120:AK$452,4),H1025)</f>
        <v>45585</v>
      </c>
      <c r="I1026" s="81">
        <f t="shared" si="437"/>
        <v>45585</v>
      </c>
      <c r="J1026" s="55">
        <f t="shared" si="432"/>
        <v>30</v>
      </c>
      <c r="K1026" s="55">
        <f t="shared" si="438"/>
        <v>9</v>
      </c>
      <c r="L1026" s="79">
        <f t="shared" si="439"/>
        <v>0.99994013999999998</v>
      </c>
      <c r="M1026" s="82">
        <v>1</v>
      </c>
      <c r="N1026" s="82">
        <f t="shared" si="440"/>
        <v>1</v>
      </c>
      <c r="O1026" s="79">
        <f t="shared" si="441"/>
        <v>0.99994013999999998</v>
      </c>
      <c r="P1026" s="79">
        <f t="shared" si="442"/>
        <v>681.30207161999999</v>
      </c>
      <c r="Q1026" s="83">
        <f t="shared" si="423"/>
        <v>0</v>
      </c>
      <c r="R1026" s="85">
        <f t="shared" si="424"/>
        <v>0</v>
      </c>
      <c r="S1026" s="79">
        <f t="shared" si="443"/>
        <v>0</v>
      </c>
      <c r="T1026" s="85">
        <f t="shared" si="429"/>
        <v>9.5000000000000001E-2</v>
      </c>
      <c r="U1026" s="82">
        <f t="shared" si="425"/>
        <v>1.0022714349999999</v>
      </c>
      <c r="V1026" s="79">
        <f t="shared" si="426"/>
        <v>1.54753337</v>
      </c>
      <c r="W1026" s="79">
        <f t="shared" si="427"/>
        <v>0</v>
      </c>
      <c r="X1026" s="157" t="str">
        <f t="shared" si="430"/>
        <v>A+J=</v>
      </c>
      <c r="Y1026" s="81">
        <f t="shared" si="431"/>
        <v>45585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78">
        <f t="shared" si="428"/>
        <v>45565</v>
      </c>
      <c r="B1027" s="79">
        <f t="shared" si="422"/>
        <v>683.01723448999996</v>
      </c>
      <c r="C1027" s="79">
        <f t="shared" si="433"/>
        <v>681.34285680999994</v>
      </c>
      <c r="D1027" s="77">
        <f t="shared" si="434"/>
        <v>6967.89</v>
      </c>
      <c r="E1027" s="54">
        <f>IF(K1027=1,VLOOKUP(A1026,[1]Plan1!$JH$192:$JI$400,2),E1026)</f>
        <v>6966.5</v>
      </c>
      <c r="F1027" s="56">
        <f t="shared" si="435"/>
        <v>45525</v>
      </c>
      <c r="G1027" s="80">
        <f t="shared" si="436"/>
        <v>-1.9948650165257931E-4</v>
      </c>
      <c r="H1027" s="81">
        <f>IF(DAY(A1027)=H$11,VLOOKUP(A1027,AF$120:AK$452,4),H1026)</f>
        <v>45585</v>
      </c>
      <c r="I1027" s="81">
        <f t="shared" si="437"/>
        <v>45585</v>
      </c>
      <c r="J1027" s="55">
        <f t="shared" si="432"/>
        <v>30</v>
      </c>
      <c r="K1027" s="55">
        <f t="shared" si="438"/>
        <v>10</v>
      </c>
      <c r="L1027" s="79">
        <f t="shared" si="439"/>
        <v>0.99993350000000003</v>
      </c>
      <c r="M1027" s="82">
        <v>1</v>
      </c>
      <c r="N1027" s="82">
        <f t="shared" si="440"/>
        <v>1</v>
      </c>
      <c r="O1027" s="79">
        <f t="shared" si="441"/>
        <v>0.99993350000000003</v>
      </c>
      <c r="P1027" s="79">
        <f t="shared" si="442"/>
        <v>681.29754750999996</v>
      </c>
      <c r="Q1027" s="83">
        <f t="shared" si="423"/>
        <v>0</v>
      </c>
      <c r="R1027" s="85">
        <f t="shared" si="424"/>
        <v>0</v>
      </c>
      <c r="S1027" s="79">
        <f t="shared" si="443"/>
        <v>0</v>
      </c>
      <c r="T1027" s="85">
        <f t="shared" si="429"/>
        <v>9.5000000000000001E-2</v>
      </c>
      <c r="U1027" s="82">
        <f t="shared" si="425"/>
        <v>1.002524135</v>
      </c>
      <c r="V1027" s="79">
        <f t="shared" si="426"/>
        <v>1.7196869800000001</v>
      </c>
      <c r="W1027" s="79">
        <f t="shared" si="427"/>
        <v>0</v>
      </c>
      <c r="X1027" s="157" t="str">
        <f t="shared" si="430"/>
        <v>A+J=</v>
      </c>
      <c r="Y1027" s="81">
        <f t="shared" si="431"/>
        <v>45585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78">
        <f t="shared" si="428"/>
        <v>45566</v>
      </c>
      <c r="B1028" s="79">
        <f t="shared" si="422"/>
        <v>683.18489778999992</v>
      </c>
      <c r="C1028" s="79">
        <f t="shared" si="433"/>
        <v>681.34285680999994</v>
      </c>
      <c r="D1028" s="77">
        <f t="shared" si="434"/>
        <v>6967.89</v>
      </c>
      <c r="E1028" s="54">
        <f>IF(K1028=1,VLOOKUP(A1027,[1]Plan1!$JH$192:$JI$400,2),E1027)</f>
        <v>6966.5</v>
      </c>
      <c r="F1028" s="56">
        <f t="shared" si="435"/>
        <v>45525</v>
      </c>
      <c r="G1028" s="80">
        <f t="shared" si="436"/>
        <v>-1.9948650165257931E-4</v>
      </c>
      <c r="H1028" s="81">
        <f>IF(DAY(A1028)=H$11,VLOOKUP(A1028,AF$120:AK$452,4),H1027)</f>
        <v>45585</v>
      </c>
      <c r="I1028" s="81">
        <f t="shared" si="437"/>
        <v>45585</v>
      </c>
      <c r="J1028" s="55">
        <f t="shared" si="432"/>
        <v>30</v>
      </c>
      <c r="K1028" s="55">
        <f t="shared" si="438"/>
        <v>11</v>
      </c>
      <c r="L1028" s="79">
        <f t="shared" si="439"/>
        <v>0.99992685000000003</v>
      </c>
      <c r="M1028" s="82">
        <v>1</v>
      </c>
      <c r="N1028" s="82">
        <f t="shared" si="440"/>
        <v>1</v>
      </c>
      <c r="O1028" s="79">
        <f t="shared" si="441"/>
        <v>0.99992685000000003</v>
      </c>
      <c r="P1028" s="79">
        <f t="shared" si="442"/>
        <v>681.29301657999997</v>
      </c>
      <c r="Q1028" s="83">
        <f t="shared" si="423"/>
        <v>0</v>
      </c>
      <c r="R1028" s="85">
        <f t="shared" si="424"/>
        <v>0</v>
      </c>
      <c r="S1028" s="79">
        <f t="shared" si="443"/>
        <v>0</v>
      </c>
      <c r="T1028" s="85">
        <f t="shared" si="429"/>
        <v>9.5000000000000001E-2</v>
      </c>
      <c r="U1028" s="82">
        <f t="shared" si="425"/>
        <v>1.002776898</v>
      </c>
      <c r="V1028" s="79">
        <f t="shared" si="426"/>
        <v>1.89188121</v>
      </c>
      <c r="W1028" s="79">
        <f t="shared" si="427"/>
        <v>0</v>
      </c>
      <c r="X1028" s="157" t="str">
        <f t="shared" si="430"/>
        <v>A+J=</v>
      </c>
      <c r="Y1028" s="81">
        <f t="shared" si="431"/>
        <v>45585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78">
        <f t="shared" si="428"/>
        <v>45567</v>
      </c>
      <c r="B1029" s="79">
        <f t="shared" si="422"/>
        <v>683.35260307999999</v>
      </c>
      <c r="C1029" s="79">
        <f t="shared" si="433"/>
        <v>681.34285680999994</v>
      </c>
      <c r="D1029" s="77">
        <f t="shared" si="434"/>
        <v>6967.89</v>
      </c>
      <c r="E1029" s="54">
        <f>IF(K1029=1,VLOOKUP(A1028,[1]Plan1!$JH$192:$JI$400,2),E1028)</f>
        <v>6966.5</v>
      </c>
      <c r="F1029" s="56">
        <f t="shared" si="435"/>
        <v>45525</v>
      </c>
      <c r="G1029" s="80">
        <f t="shared" si="436"/>
        <v>-1.9948650165257931E-4</v>
      </c>
      <c r="H1029" s="81">
        <f>IF(DAY(A1029)=H$11,VLOOKUP(A1029,AF$120:AK$452,4),H1028)</f>
        <v>45585</v>
      </c>
      <c r="I1029" s="81">
        <f t="shared" si="437"/>
        <v>45585</v>
      </c>
      <c r="J1029" s="55">
        <f t="shared" si="432"/>
        <v>30</v>
      </c>
      <c r="K1029" s="55">
        <f t="shared" si="438"/>
        <v>12</v>
      </c>
      <c r="L1029" s="79">
        <f t="shared" si="439"/>
        <v>0.99992020000000004</v>
      </c>
      <c r="M1029" s="82">
        <v>1</v>
      </c>
      <c r="N1029" s="82">
        <f t="shared" si="440"/>
        <v>1</v>
      </c>
      <c r="O1029" s="79">
        <f t="shared" si="441"/>
        <v>0.99992020000000004</v>
      </c>
      <c r="P1029" s="79">
        <f t="shared" si="442"/>
        <v>681.28848564999998</v>
      </c>
      <c r="Q1029" s="83">
        <f t="shared" si="423"/>
        <v>0</v>
      </c>
      <c r="R1029" s="85">
        <f t="shared" si="424"/>
        <v>0</v>
      </c>
      <c r="S1029" s="79">
        <f t="shared" si="443"/>
        <v>0</v>
      </c>
      <c r="T1029" s="85">
        <f t="shared" si="429"/>
        <v>9.5000000000000001E-2</v>
      </c>
      <c r="U1029" s="82">
        <f t="shared" si="425"/>
        <v>1.0030297260000001</v>
      </c>
      <c r="V1029" s="79">
        <f t="shared" si="426"/>
        <v>2.06411743</v>
      </c>
      <c r="W1029" s="79">
        <f t="shared" si="427"/>
        <v>0</v>
      </c>
      <c r="X1029" s="157" t="str">
        <f t="shared" si="430"/>
        <v>A+J=</v>
      </c>
      <c r="Y1029" s="81">
        <f t="shared" si="431"/>
        <v>45585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78">
        <f t="shared" si="428"/>
        <v>45568</v>
      </c>
      <c r="B1030" s="79">
        <f t="shared" si="422"/>
        <v>683.52034901000002</v>
      </c>
      <c r="C1030" s="79">
        <f t="shared" si="433"/>
        <v>681.34285680999994</v>
      </c>
      <c r="D1030" s="77">
        <f t="shared" si="434"/>
        <v>6967.89</v>
      </c>
      <c r="E1030" s="54">
        <f>IF(K1030=1,VLOOKUP(A1029,[1]Plan1!$JH$192:$JI$400,2),E1029)</f>
        <v>6966.5</v>
      </c>
      <c r="F1030" s="56">
        <f t="shared" si="435"/>
        <v>45525</v>
      </c>
      <c r="G1030" s="80">
        <f t="shared" si="436"/>
        <v>-1.9948650165257931E-4</v>
      </c>
      <c r="H1030" s="81">
        <f>IF(DAY(A1030)=H$11,VLOOKUP(A1030,AF$120:AK$452,4),H1029)</f>
        <v>45585</v>
      </c>
      <c r="I1030" s="81">
        <f t="shared" si="437"/>
        <v>45585</v>
      </c>
      <c r="J1030" s="55">
        <f t="shared" si="432"/>
        <v>30</v>
      </c>
      <c r="K1030" s="55">
        <f t="shared" si="438"/>
        <v>13</v>
      </c>
      <c r="L1030" s="79">
        <f t="shared" si="439"/>
        <v>0.99991355000000004</v>
      </c>
      <c r="M1030" s="82">
        <v>1</v>
      </c>
      <c r="N1030" s="82">
        <f t="shared" si="440"/>
        <v>1</v>
      </c>
      <c r="O1030" s="79">
        <f t="shared" si="441"/>
        <v>0.99991355000000004</v>
      </c>
      <c r="P1030" s="79">
        <f t="shared" si="442"/>
        <v>681.28395472</v>
      </c>
      <c r="Q1030" s="83">
        <f t="shared" si="423"/>
        <v>0</v>
      </c>
      <c r="R1030" s="85">
        <f t="shared" si="424"/>
        <v>0</v>
      </c>
      <c r="S1030" s="79">
        <f t="shared" si="443"/>
        <v>0</v>
      </c>
      <c r="T1030" s="85">
        <f t="shared" si="429"/>
        <v>9.5000000000000001E-2</v>
      </c>
      <c r="U1030" s="82">
        <f t="shared" si="425"/>
        <v>1.003282617</v>
      </c>
      <c r="V1030" s="79">
        <f t="shared" si="426"/>
        <v>2.2363942899999998</v>
      </c>
      <c r="W1030" s="79">
        <f t="shared" si="427"/>
        <v>0</v>
      </c>
      <c r="X1030" s="157" t="str">
        <f t="shared" si="430"/>
        <v>A+J=</v>
      </c>
      <c r="Y1030" s="81">
        <f t="shared" si="431"/>
        <v>45585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78">
        <f t="shared" si="428"/>
        <v>45569</v>
      </c>
      <c r="B1031" s="79">
        <f t="shared" si="422"/>
        <v>683.68813624000006</v>
      </c>
      <c r="C1031" s="79">
        <f t="shared" si="433"/>
        <v>681.34285680999994</v>
      </c>
      <c r="D1031" s="77">
        <f t="shared" si="434"/>
        <v>6967.89</v>
      </c>
      <c r="E1031" s="54">
        <f>IF(K1031=1,VLOOKUP(A1030,[1]Plan1!$JH$192:$JI$400,2),E1030)</f>
        <v>6966.5</v>
      </c>
      <c r="F1031" s="56">
        <f t="shared" si="435"/>
        <v>45525</v>
      </c>
      <c r="G1031" s="80">
        <f t="shared" si="436"/>
        <v>-1.9948650165257931E-4</v>
      </c>
      <c r="H1031" s="81">
        <f>IF(DAY(A1031)=H$11,VLOOKUP(A1031,AF$120:AK$452,4),H1030)</f>
        <v>45585</v>
      </c>
      <c r="I1031" s="81">
        <f t="shared" si="437"/>
        <v>45585</v>
      </c>
      <c r="J1031" s="55">
        <f t="shared" si="432"/>
        <v>30</v>
      </c>
      <c r="K1031" s="55">
        <f t="shared" si="438"/>
        <v>14</v>
      </c>
      <c r="L1031" s="79">
        <f t="shared" si="439"/>
        <v>0.99990690000000004</v>
      </c>
      <c r="M1031" s="82">
        <v>1</v>
      </c>
      <c r="N1031" s="82">
        <f t="shared" si="440"/>
        <v>1</v>
      </c>
      <c r="O1031" s="79">
        <f t="shared" si="441"/>
        <v>0.99990690000000004</v>
      </c>
      <c r="P1031" s="79">
        <f t="shared" si="442"/>
        <v>681.27942379000001</v>
      </c>
      <c r="Q1031" s="83">
        <f t="shared" si="423"/>
        <v>0</v>
      </c>
      <c r="R1031" s="85">
        <f t="shared" si="424"/>
        <v>0</v>
      </c>
      <c r="S1031" s="79">
        <f t="shared" si="443"/>
        <v>0</v>
      </c>
      <c r="T1031" s="85">
        <f t="shared" si="429"/>
        <v>9.5000000000000001E-2</v>
      </c>
      <c r="U1031" s="82">
        <f t="shared" si="425"/>
        <v>1.0035355720000001</v>
      </c>
      <c r="V1031" s="79">
        <f t="shared" si="426"/>
        <v>2.4087124499999999</v>
      </c>
      <c r="W1031" s="79">
        <f t="shared" si="427"/>
        <v>0</v>
      </c>
      <c r="X1031" s="157" t="str">
        <f t="shared" si="430"/>
        <v>A+J=</v>
      </c>
      <c r="Y1031" s="81">
        <f t="shared" si="431"/>
        <v>45585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78">
        <f t="shared" si="428"/>
        <v>45570</v>
      </c>
      <c r="B1032" s="79">
        <f t="shared" si="422"/>
        <v>683.85596410000005</v>
      </c>
      <c r="C1032" s="79">
        <f t="shared" si="433"/>
        <v>681.34285680999994</v>
      </c>
      <c r="D1032" s="77">
        <f t="shared" si="434"/>
        <v>6967.89</v>
      </c>
      <c r="E1032" s="54">
        <f>IF(K1032=1,VLOOKUP(A1031,[1]Plan1!$JH$192:$JI$400,2),E1031)</f>
        <v>6966.5</v>
      </c>
      <c r="F1032" s="56">
        <f t="shared" si="435"/>
        <v>45525</v>
      </c>
      <c r="G1032" s="80">
        <f t="shared" si="436"/>
        <v>-1.9948650165257931E-4</v>
      </c>
      <c r="H1032" s="81">
        <f>IF(DAY(A1032)=H$11,VLOOKUP(A1032,AF$120:AK$452,4),H1031)</f>
        <v>45585</v>
      </c>
      <c r="I1032" s="81">
        <f t="shared" si="437"/>
        <v>45585</v>
      </c>
      <c r="J1032" s="55">
        <f t="shared" si="432"/>
        <v>30</v>
      </c>
      <c r="K1032" s="55">
        <f t="shared" si="438"/>
        <v>15</v>
      </c>
      <c r="L1032" s="79">
        <f t="shared" si="439"/>
        <v>0.99990025000000005</v>
      </c>
      <c r="M1032" s="82">
        <v>1</v>
      </c>
      <c r="N1032" s="82">
        <f t="shared" si="440"/>
        <v>1</v>
      </c>
      <c r="O1032" s="79">
        <f t="shared" si="441"/>
        <v>0.99990025000000005</v>
      </c>
      <c r="P1032" s="79">
        <f t="shared" si="442"/>
        <v>681.27489286000002</v>
      </c>
      <c r="Q1032" s="83">
        <f t="shared" si="423"/>
        <v>0</v>
      </c>
      <c r="R1032" s="85">
        <f t="shared" si="424"/>
        <v>0</v>
      </c>
      <c r="S1032" s="79">
        <f t="shared" si="443"/>
        <v>0</v>
      </c>
      <c r="T1032" s="85">
        <f t="shared" si="429"/>
        <v>9.5000000000000001E-2</v>
      </c>
      <c r="U1032" s="82">
        <f t="shared" si="425"/>
        <v>1.0037885900000001</v>
      </c>
      <c r="V1032" s="79">
        <f t="shared" si="426"/>
        <v>2.58107124</v>
      </c>
      <c r="W1032" s="79">
        <f t="shared" si="427"/>
        <v>0</v>
      </c>
      <c r="X1032" s="157" t="str">
        <f t="shared" si="430"/>
        <v>A+J=</v>
      </c>
      <c r="Y1032" s="81">
        <f t="shared" si="431"/>
        <v>45585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78">
        <f t="shared" si="428"/>
        <v>45571</v>
      </c>
      <c r="B1033" s="79">
        <f t="shared" si="422"/>
        <v>684.02383395000004</v>
      </c>
      <c r="C1033" s="79">
        <f t="shared" si="433"/>
        <v>681.34285680999994</v>
      </c>
      <c r="D1033" s="77">
        <f t="shared" si="434"/>
        <v>6967.89</v>
      </c>
      <c r="E1033" s="54">
        <f>IF(K1033=1,VLOOKUP(A1032,[1]Plan1!$JH$192:$JI$400,2),E1032)</f>
        <v>6966.5</v>
      </c>
      <c r="F1033" s="56">
        <f t="shared" si="435"/>
        <v>45525</v>
      </c>
      <c r="G1033" s="80">
        <f t="shared" si="436"/>
        <v>-1.9948650165257931E-4</v>
      </c>
      <c r="H1033" s="81">
        <f>IF(DAY(A1033)=H$11,VLOOKUP(A1033,AF$120:AK$452,4),H1032)</f>
        <v>45585</v>
      </c>
      <c r="I1033" s="81">
        <f t="shared" si="437"/>
        <v>45585</v>
      </c>
      <c r="J1033" s="55">
        <f t="shared" si="432"/>
        <v>30</v>
      </c>
      <c r="K1033" s="55">
        <f t="shared" si="438"/>
        <v>16</v>
      </c>
      <c r="L1033" s="79">
        <f t="shared" si="439"/>
        <v>0.99989360000000005</v>
      </c>
      <c r="M1033" s="82">
        <v>1</v>
      </c>
      <c r="N1033" s="82">
        <f t="shared" si="440"/>
        <v>1</v>
      </c>
      <c r="O1033" s="79">
        <f t="shared" si="441"/>
        <v>0.99989360000000005</v>
      </c>
      <c r="P1033" s="79">
        <f t="shared" si="442"/>
        <v>681.27036193000004</v>
      </c>
      <c r="Q1033" s="83">
        <f t="shared" si="423"/>
        <v>0</v>
      </c>
      <c r="R1033" s="85">
        <f t="shared" si="424"/>
        <v>0</v>
      </c>
      <c r="S1033" s="79">
        <f t="shared" si="443"/>
        <v>0</v>
      </c>
      <c r="T1033" s="85">
        <f t="shared" si="429"/>
        <v>9.5000000000000001E-2</v>
      </c>
      <c r="U1033" s="82">
        <f t="shared" si="425"/>
        <v>1.0040416729999999</v>
      </c>
      <c r="V1033" s="79">
        <f t="shared" si="426"/>
        <v>2.7534720199999998</v>
      </c>
      <c r="W1033" s="79">
        <f t="shared" si="427"/>
        <v>0</v>
      </c>
      <c r="X1033" s="157" t="str">
        <f t="shared" si="430"/>
        <v>A+J=</v>
      </c>
      <c r="Y1033" s="81">
        <f t="shared" si="431"/>
        <v>45585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78">
        <f t="shared" si="428"/>
        <v>45572</v>
      </c>
      <c r="B1034" s="79">
        <f t="shared" si="422"/>
        <v>684.19174443000009</v>
      </c>
      <c r="C1034" s="79">
        <f t="shared" si="433"/>
        <v>681.34285680999994</v>
      </c>
      <c r="D1034" s="77">
        <f t="shared" si="434"/>
        <v>6967.89</v>
      </c>
      <c r="E1034" s="54">
        <f>IF(K1034=1,VLOOKUP(A1033,[1]Plan1!$JH$192:$JI$400,2),E1033)</f>
        <v>6966.5</v>
      </c>
      <c r="F1034" s="56">
        <f t="shared" si="435"/>
        <v>45525</v>
      </c>
      <c r="G1034" s="80">
        <f t="shared" si="436"/>
        <v>-1.9948650165257931E-4</v>
      </c>
      <c r="H1034" s="81">
        <f>IF(DAY(A1034)=H$11,VLOOKUP(A1034,AF$120:AK$452,4),H1033)</f>
        <v>45585</v>
      </c>
      <c r="I1034" s="81">
        <f t="shared" si="437"/>
        <v>45585</v>
      </c>
      <c r="J1034" s="55">
        <f t="shared" si="432"/>
        <v>30</v>
      </c>
      <c r="K1034" s="55">
        <f t="shared" si="438"/>
        <v>17</v>
      </c>
      <c r="L1034" s="79">
        <f t="shared" si="439"/>
        <v>0.99988695000000005</v>
      </c>
      <c r="M1034" s="82">
        <v>1</v>
      </c>
      <c r="N1034" s="82">
        <f t="shared" si="440"/>
        <v>1</v>
      </c>
      <c r="O1034" s="79">
        <f t="shared" si="441"/>
        <v>0.99988695000000005</v>
      </c>
      <c r="P1034" s="79">
        <f t="shared" si="442"/>
        <v>681.26583100000005</v>
      </c>
      <c r="Q1034" s="83">
        <f t="shared" si="423"/>
        <v>0</v>
      </c>
      <c r="R1034" s="85">
        <f t="shared" si="424"/>
        <v>0</v>
      </c>
      <c r="S1034" s="79">
        <f t="shared" si="443"/>
        <v>0</v>
      </c>
      <c r="T1034" s="85">
        <f t="shared" si="429"/>
        <v>9.5000000000000001E-2</v>
      </c>
      <c r="U1034" s="82">
        <f t="shared" si="425"/>
        <v>1.0042948190000001</v>
      </c>
      <c r="V1034" s="79">
        <f t="shared" si="426"/>
        <v>2.92591343</v>
      </c>
      <c r="W1034" s="79">
        <f t="shared" si="427"/>
        <v>0</v>
      </c>
      <c r="X1034" s="157" t="str">
        <f t="shared" si="430"/>
        <v>A+J=</v>
      </c>
      <c r="Y1034" s="81">
        <f t="shared" si="431"/>
        <v>45585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78">
        <f t="shared" si="428"/>
        <v>45573</v>
      </c>
      <c r="B1035" s="79">
        <f t="shared" si="422"/>
        <v>684.35969620999992</v>
      </c>
      <c r="C1035" s="79">
        <f t="shared" si="433"/>
        <v>681.34285680999994</v>
      </c>
      <c r="D1035" s="77">
        <f t="shared" si="434"/>
        <v>6967.89</v>
      </c>
      <c r="E1035" s="54">
        <f>IF(K1035=1,VLOOKUP(A1034,[1]Plan1!$JH$192:$JI$400,2),E1034)</f>
        <v>6966.5</v>
      </c>
      <c r="F1035" s="56">
        <f t="shared" si="435"/>
        <v>45525</v>
      </c>
      <c r="G1035" s="80">
        <f t="shared" si="436"/>
        <v>-1.9948650165257931E-4</v>
      </c>
      <c r="H1035" s="81">
        <f>IF(DAY(A1035)=H$11,VLOOKUP(A1035,AF$120:AK$452,4),H1034)</f>
        <v>45585</v>
      </c>
      <c r="I1035" s="81">
        <f t="shared" si="437"/>
        <v>45585</v>
      </c>
      <c r="J1035" s="55">
        <f t="shared" si="432"/>
        <v>30</v>
      </c>
      <c r="K1035" s="55">
        <f t="shared" si="438"/>
        <v>18</v>
      </c>
      <c r="L1035" s="79">
        <f t="shared" si="439"/>
        <v>0.99988030000000006</v>
      </c>
      <c r="M1035" s="82">
        <v>1</v>
      </c>
      <c r="N1035" s="82">
        <f t="shared" si="440"/>
        <v>1</v>
      </c>
      <c r="O1035" s="79">
        <f t="shared" si="441"/>
        <v>0.99988030000000006</v>
      </c>
      <c r="P1035" s="79">
        <f t="shared" si="442"/>
        <v>681.26130006999995</v>
      </c>
      <c r="Q1035" s="83">
        <f t="shared" si="423"/>
        <v>0</v>
      </c>
      <c r="R1035" s="85">
        <f t="shared" si="424"/>
        <v>0</v>
      </c>
      <c r="S1035" s="79">
        <f t="shared" si="443"/>
        <v>0</v>
      </c>
      <c r="T1035" s="85">
        <f t="shared" si="429"/>
        <v>9.5000000000000001E-2</v>
      </c>
      <c r="U1035" s="82">
        <f t="shared" si="425"/>
        <v>1.004548029</v>
      </c>
      <c r="V1035" s="79">
        <f t="shared" si="426"/>
        <v>3.0983961400000002</v>
      </c>
      <c r="W1035" s="79">
        <f t="shared" si="427"/>
        <v>0</v>
      </c>
      <c r="X1035" s="157" t="str">
        <f t="shared" si="430"/>
        <v>A+J=</v>
      </c>
      <c r="Y1035" s="81">
        <f t="shared" si="431"/>
        <v>45585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78">
        <f t="shared" si="428"/>
        <v>45574</v>
      </c>
      <c r="B1036" s="79">
        <f t="shared" ref="B1036:B1099" si="444">(P1036+V1036)</f>
        <v>684.52768929999991</v>
      </c>
      <c r="C1036" s="79">
        <f t="shared" si="433"/>
        <v>681.34285680999994</v>
      </c>
      <c r="D1036" s="77">
        <f t="shared" si="434"/>
        <v>6967.89</v>
      </c>
      <c r="E1036" s="54">
        <f>IF(K1036=1,VLOOKUP(A1035,[1]Plan1!$JH$192:$JI$400,2),E1035)</f>
        <v>6966.5</v>
      </c>
      <c r="F1036" s="56">
        <f t="shared" si="435"/>
        <v>45525</v>
      </c>
      <c r="G1036" s="80">
        <f t="shared" si="436"/>
        <v>-1.9948650165257931E-4</v>
      </c>
      <c r="H1036" s="81">
        <f>IF(DAY(A1036)=H$11,VLOOKUP(A1036,AF$120:AK$452,4),H1035)</f>
        <v>45585</v>
      </c>
      <c r="I1036" s="81">
        <f t="shared" si="437"/>
        <v>45585</v>
      </c>
      <c r="J1036" s="55">
        <f t="shared" si="432"/>
        <v>30</v>
      </c>
      <c r="K1036" s="55">
        <f t="shared" si="438"/>
        <v>19</v>
      </c>
      <c r="L1036" s="79">
        <f t="shared" si="439"/>
        <v>0.99987364999999995</v>
      </c>
      <c r="M1036" s="82">
        <v>1</v>
      </c>
      <c r="N1036" s="82">
        <f t="shared" si="440"/>
        <v>1</v>
      </c>
      <c r="O1036" s="79">
        <f t="shared" si="441"/>
        <v>0.99987364999999995</v>
      </c>
      <c r="P1036" s="79">
        <f t="shared" si="442"/>
        <v>681.25676913999996</v>
      </c>
      <c r="Q1036" s="83">
        <f t="shared" ref="Q1036:Q1099" si="445">IF(VLOOKUP(A1036,AB$12:AI$116,8)=VLOOKUP(A1035,AB$12:AI$116,8),0,VLOOKUP(A1036,AB$12:AI$116,8))</f>
        <v>0</v>
      </c>
      <c r="R1036" s="85">
        <f t="shared" ref="R1036:R1099" si="446">IF(Q1036&gt;0,VLOOKUP($A1036,$AB$12:$AG$116,6),0)</f>
        <v>0</v>
      </c>
      <c r="S1036" s="79">
        <f t="shared" si="443"/>
        <v>0</v>
      </c>
      <c r="T1036" s="85">
        <f t="shared" si="429"/>
        <v>9.5000000000000001E-2</v>
      </c>
      <c r="U1036" s="82">
        <f t="shared" ref="U1036:U1099" si="447">ROUND((1+T1036)^(30/360)^(K1036/J1036),9)</f>
        <v>1.004801303</v>
      </c>
      <c r="V1036" s="79">
        <f t="shared" ref="V1036:V1099" si="448">TRUNC((P1036*(U1036-1)),8)</f>
        <v>3.2709201600000002</v>
      </c>
      <c r="W1036" s="79">
        <f t="shared" ref="W1036:W1099" si="449">IF(Q1036&gt;0,S1036+V1036,0)</f>
        <v>0</v>
      </c>
      <c r="X1036" s="157" t="str">
        <f t="shared" si="430"/>
        <v>A+J=</v>
      </c>
      <c r="Y1036" s="81">
        <f t="shared" si="431"/>
        <v>45585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78">
        <f t="shared" ref="A1037:A1100" si="450">(A1036+1)</f>
        <v>45575</v>
      </c>
      <c r="B1037" s="79">
        <f t="shared" si="444"/>
        <v>684.69572369999992</v>
      </c>
      <c r="C1037" s="79">
        <f t="shared" si="433"/>
        <v>681.34285680999994</v>
      </c>
      <c r="D1037" s="77">
        <f t="shared" si="434"/>
        <v>6967.89</v>
      </c>
      <c r="E1037" s="54">
        <f>IF(K1037=1,VLOOKUP(A1036,[1]Plan1!$JH$192:$JI$400,2),E1036)</f>
        <v>6966.5</v>
      </c>
      <c r="F1037" s="56">
        <f t="shared" si="435"/>
        <v>45525</v>
      </c>
      <c r="G1037" s="80">
        <f t="shared" si="436"/>
        <v>-1.9948650165257931E-4</v>
      </c>
      <c r="H1037" s="81">
        <f>IF(DAY(A1037)=H$11,VLOOKUP(A1037,AF$120:AK$452,4),H1036)</f>
        <v>45585</v>
      </c>
      <c r="I1037" s="81">
        <f t="shared" si="437"/>
        <v>45585</v>
      </c>
      <c r="J1037" s="55">
        <f t="shared" si="432"/>
        <v>30</v>
      </c>
      <c r="K1037" s="55">
        <f t="shared" si="438"/>
        <v>20</v>
      </c>
      <c r="L1037" s="79">
        <f t="shared" si="439"/>
        <v>0.99986699999999995</v>
      </c>
      <c r="M1037" s="82">
        <v>1</v>
      </c>
      <c r="N1037" s="82">
        <f t="shared" si="440"/>
        <v>1</v>
      </c>
      <c r="O1037" s="79">
        <f t="shared" si="441"/>
        <v>0.99986699999999995</v>
      </c>
      <c r="P1037" s="79">
        <f t="shared" si="442"/>
        <v>681.25223820999997</v>
      </c>
      <c r="Q1037" s="83">
        <f t="shared" si="445"/>
        <v>0</v>
      </c>
      <c r="R1037" s="85">
        <f t="shared" si="446"/>
        <v>0</v>
      </c>
      <c r="S1037" s="79">
        <f t="shared" si="443"/>
        <v>0</v>
      </c>
      <c r="T1037" s="85">
        <f t="shared" ref="T1037:T1100" si="451">(T1036)</f>
        <v>9.5000000000000001E-2</v>
      </c>
      <c r="U1037" s="82">
        <f t="shared" si="447"/>
        <v>1.0050546410000001</v>
      </c>
      <c r="V1037" s="79">
        <f t="shared" si="448"/>
        <v>3.44348549</v>
      </c>
      <c r="W1037" s="79">
        <f t="shared" si="449"/>
        <v>0</v>
      </c>
      <c r="X1037" s="157" t="str">
        <f t="shared" ref="X1037:X1100" si="452">IF($Q1036&gt;0,VLOOKUP($A1036,$AB$12:$AK$116,9),X1036)</f>
        <v>A+J=</v>
      </c>
      <c r="Y1037" s="81">
        <f t="shared" ref="Y1037:Y1100" si="453">IF($Q1036&gt;0,VLOOKUP($A1036,$AB$12:$AK$116,10),Y1036)</f>
        <v>45585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78">
        <f t="shared" si="450"/>
        <v>45576</v>
      </c>
      <c r="B1038" s="79">
        <f t="shared" si="444"/>
        <v>684.86379939999995</v>
      </c>
      <c r="C1038" s="79">
        <f t="shared" si="433"/>
        <v>681.34285680999994</v>
      </c>
      <c r="D1038" s="77">
        <f t="shared" si="434"/>
        <v>6967.89</v>
      </c>
      <c r="E1038" s="54">
        <f>IF(K1038=1,VLOOKUP(A1037,[1]Plan1!$JH$192:$JI$400,2),E1037)</f>
        <v>6966.5</v>
      </c>
      <c r="F1038" s="56">
        <f t="shared" si="435"/>
        <v>45525</v>
      </c>
      <c r="G1038" s="80">
        <f t="shared" si="436"/>
        <v>-1.9948650165257931E-4</v>
      </c>
      <c r="H1038" s="81">
        <f>IF(DAY(A1038)=H$11,VLOOKUP(A1038,AF$120:AK$452,4),H1037)</f>
        <v>45585</v>
      </c>
      <c r="I1038" s="81">
        <f t="shared" si="437"/>
        <v>45585</v>
      </c>
      <c r="J1038" s="55">
        <f t="shared" si="432"/>
        <v>30</v>
      </c>
      <c r="K1038" s="55">
        <f t="shared" si="438"/>
        <v>21</v>
      </c>
      <c r="L1038" s="79">
        <f t="shared" si="439"/>
        <v>0.99986034999999995</v>
      </c>
      <c r="M1038" s="82">
        <v>1</v>
      </c>
      <c r="N1038" s="82">
        <f t="shared" si="440"/>
        <v>1</v>
      </c>
      <c r="O1038" s="79">
        <f t="shared" si="441"/>
        <v>0.99986034999999995</v>
      </c>
      <c r="P1038" s="79">
        <f t="shared" si="442"/>
        <v>681.24770727999999</v>
      </c>
      <c r="Q1038" s="83">
        <f t="shared" si="445"/>
        <v>0</v>
      </c>
      <c r="R1038" s="85">
        <f t="shared" si="446"/>
        <v>0</v>
      </c>
      <c r="S1038" s="79">
        <f t="shared" si="443"/>
        <v>0</v>
      </c>
      <c r="T1038" s="85">
        <f t="shared" si="451"/>
        <v>9.5000000000000001E-2</v>
      </c>
      <c r="U1038" s="82">
        <f t="shared" si="447"/>
        <v>1.0053080430000001</v>
      </c>
      <c r="V1038" s="79">
        <f t="shared" si="448"/>
        <v>3.6160921199999998</v>
      </c>
      <c r="W1038" s="79">
        <f t="shared" si="449"/>
        <v>0</v>
      </c>
      <c r="X1038" s="157" t="str">
        <f t="shared" si="452"/>
        <v>A+J=</v>
      </c>
      <c r="Y1038" s="81">
        <f t="shared" si="453"/>
        <v>45585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78">
        <f t="shared" si="450"/>
        <v>45577</v>
      </c>
      <c r="B1039" s="79">
        <f t="shared" si="444"/>
        <v>685.03191572000003</v>
      </c>
      <c r="C1039" s="79">
        <f t="shared" si="433"/>
        <v>681.34285680999994</v>
      </c>
      <c r="D1039" s="77">
        <f t="shared" si="434"/>
        <v>6967.89</v>
      </c>
      <c r="E1039" s="54">
        <f>IF(K1039=1,VLOOKUP(A1038,[1]Plan1!$JH$192:$JI$400,2),E1038)</f>
        <v>6966.5</v>
      </c>
      <c r="F1039" s="56">
        <f t="shared" si="435"/>
        <v>45525</v>
      </c>
      <c r="G1039" s="80">
        <f t="shared" si="436"/>
        <v>-1.9948650165257931E-4</v>
      </c>
      <c r="H1039" s="81">
        <f>IF(DAY(A1039)=H$11,VLOOKUP(A1039,AF$120:AK$452,4),H1038)</f>
        <v>45585</v>
      </c>
      <c r="I1039" s="81">
        <f t="shared" si="437"/>
        <v>45585</v>
      </c>
      <c r="J1039" s="55">
        <f t="shared" si="432"/>
        <v>30</v>
      </c>
      <c r="K1039" s="55">
        <f t="shared" si="438"/>
        <v>22</v>
      </c>
      <c r="L1039" s="79">
        <f t="shared" si="439"/>
        <v>0.99985369999999996</v>
      </c>
      <c r="M1039" s="82">
        <v>1</v>
      </c>
      <c r="N1039" s="82">
        <f t="shared" si="440"/>
        <v>1</v>
      </c>
      <c r="O1039" s="79">
        <f t="shared" si="441"/>
        <v>0.99985369999999996</v>
      </c>
      <c r="P1039" s="79">
        <f t="shared" si="442"/>
        <v>681.24317635</v>
      </c>
      <c r="Q1039" s="83">
        <f t="shared" si="445"/>
        <v>0</v>
      </c>
      <c r="R1039" s="85">
        <f t="shared" si="446"/>
        <v>0</v>
      </c>
      <c r="S1039" s="79">
        <f t="shared" si="443"/>
        <v>0</v>
      </c>
      <c r="T1039" s="85">
        <f t="shared" si="451"/>
        <v>9.5000000000000001E-2</v>
      </c>
      <c r="U1039" s="82">
        <f t="shared" si="447"/>
        <v>1.005561508</v>
      </c>
      <c r="V1039" s="79">
        <f t="shared" si="448"/>
        <v>3.7887393700000001</v>
      </c>
      <c r="W1039" s="79">
        <f t="shared" si="449"/>
        <v>0</v>
      </c>
      <c r="X1039" s="157" t="str">
        <f t="shared" si="452"/>
        <v>A+J=</v>
      </c>
      <c r="Y1039" s="81">
        <f t="shared" si="453"/>
        <v>45585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78">
        <f t="shared" si="450"/>
        <v>45578</v>
      </c>
      <c r="B1040" s="79">
        <f t="shared" si="444"/>
        <v>685.20007403</v>
      </c>
      <c r="C1040" s="79">
        <f t="shared" si="433"/>
        <v>681.34285680999994</v>
      </c>
      <c r="D1040" s="77">
        <f t="shared" si="434"/>
        <v>6967.89</v>
      </c>
      <c r="E1040" s="54">
        <f>IF(K1040=1,VLOOKUP(A1039,[1]Plan1!$JH$192:$JI$400,2),E1039)</f>
        <v>6966.5</v>
      </c>
      <c r="F1040" s="56">
        <f t="shared" si="435"/>
        <v>45525</v>
      </c>
      <c r="G1040" s="80">
        <f t="shared" si="436"/>
        <v>-1.9948650165257931E-4</v>
      </c>
      <c r="H1040" s="81">
        <f>IF(DAY(A1040)=H$11,VLOOKUP(A1040,AF$120:AK$452,4),H1039)</f>
        <v>45585</v>
      </c>
      <c r="I1040" s="81">
        <f t="shared" si="437"/>
        <v>45585</v>
      </c>
      <c r="J1040" s="55">
        <f t="shared" si="432"/>
        <v>30</v>
      </c>
      <c r="K1040" s="55">
        <f t="shared" si="438"/>
        <v>23</v>
      </c>
      <c r="L1040" s="79">
        <f t="shared" si="439"/>
        <v>0.99984704999999996</v>
      </c>
      <c r="M1040" s="82">
        <v>1</v>
      </c>
      <c r="N1040" s="82">
        <f t="shared" si="440"/>
        <v>1</v>
      </c>
      <c r="O1040" s="79">
        <f t="shared" si="441"/>
        <v>0.99984704999999996</v>
      </c>
      <c r="P1040" s="79">
        <f t="shared" si="442"/>
        <v>681.23864542000001</v>
      </c>
      <c r="Q1040" s="83">
        <f t="shared" si="445"/>
        <v>0</v>
      </c>
      <c r="R1040" s="85">
        <f t="shared" si="446"/>
        <v>0</v>
      </c>
      <c r="S1040" s="79">
        <f t="shared" si="443"/>
        <v>0</v>
      </c>
      <c r="T1040" s="85">
        <f t="shared" si="451"/>
        <v>9.5000000000000001E-2</v>
      </c>
      <c r="U1040" s="82">
        <f t="shared" si="447"/>
        <v>1.0058150379999999</v>
      </c>
      <c r="V1040" s="79">
        <f t="shared" si="448"/>
        <v>3.96142861</v>
      </c>
      <c r="W1040" s="79">
        <f t="shared" si="449"/>
        <v>0</v>
      </c>
      <c r="X1040" s="157" t="str">
        <f t="shared" si="452"/>
        <v>A+J=</v>
      </c>
      <c r="Y1040" s="81">
        <f t="shared" si="453"/>
        <v>45585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78">
        <f t="shared" si="450"/>
        <v>45579</v>
      </c>
      <c r="B1041" s="79">
        <f t="shared" si="444"/>
        <v>685.36827295000001</v>
      </c>
      <c r="C1041" s="79">
        <f t="shared" si="433"/>
        <v>681.34285680999994</v>
      </c>
      <c r="D1041" s="77">
        <f t="shared" si="434"/>
        <v>6967.89</v>
      </c>
      <c r="E1041" s="54">
        <f>IF(K1041=1,VLOOKUP(A1040,[1]Plan1!$JH$192:$JI$400,2),E1040)</f>
        <v>6966.5</v>
      </c>
      <c r="F1041" s="56">
        <f t="shared" si="435"/>
        <v>45525</v>
      </c>
      <c r="G1041" s="80">
        <f t="shared" si="436"/>
        <v>-1.9948650165257931E-4</v>
      </c>
      <c r="H1041" s="81">
        <f>IF(DAY(A1041)=H$11,VLOOKUP(A1041,AF$120:AK$452,4),H1040)</f>
        <v>45585</v>
      </c>
      <c r="I1041" s="81">
        <f t="shared" si="437"/>
        <v>45585</v>
      </c>
      <c r="J1041" s="55">
        <f t="shared" si="432"/>
        <v>30</v>
      </c>
      <c r="K1041" s="55">
        <f t="shared" si="438"/>
        <v>24</v>
      </c>
      <c r="L1041" s="79">
        <f t="shared" si="439"/>
        <v>0.99984039999999996</v>
      </c>
      <c r="M1041" s="82">
        <v>1</v>
      </c>
      <c r="N1041" s="82">
        <f t="shared" si="440"/>
        <v>1</v>
      </c>
      <c r="O1041" s="79">
        <f t="shared" si="441"/>
        <v>0.99984039999999996</v>
      </c>
      <c r="P1041" s="79">
        <f t="shared" si="442"/>
        <v>681.23411449000002</v>
      </c>
      <c r="Q1041" s="83">
        <f t="shared" si="445"/>
        <v>0</v>
      </c>
      <c r="R1041" s="85">
        <f t="shared" si="446"/>
        <v>0</v>
      </c>
      <c r="S1041" s="79">
        <f t="shared" si="443"/>
        <v>0</v>
      </c>
      <c r="T1041" s="85">
        <f t="shared" si="451"/>
        <v>9.5000000000000001E-2</v>
      </c>
      <c r="U1041" s="82">
        <f t="shared" si="447"/>
        <v>1.006068631</v>
      </c>
      <c r="V1041" s="79">
        <f t="shared" si="448"/>
        <v>4.1341584600000001</v>
      </c>
      <c r="W1041" s="79">
        <f t="shared" si="449"/>
        <v>0</v>
      </c>
      <c r="X1041" s="157" t="str">
        <f t="shared" si="452"/>
        <v>A+J=</v>
      </c>
      <c r="Y1041" s="81">
        <f t="shared" si="453"/>
        <v>45585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78">
        <f t="shared" si="450"/>
        <v>45580</v>
      </c>
      <c r="B1042" s="79">
        <f t="shared" si="444"/>
        <v>685.53651318000004</v>
      </c>
      <c r="C1042" s="79">
        <f t="shared" si="433"/>
        <v>681.34285680999994</v>
      </c>
      <c r="D1042" s="77">
        <f t="shared" si="434"/>
        <v>6967.89</v>
      </c>
      <c r="E1042" s="54">
        <f>IF(K1042=1,VLOOKUP(A1041,[1]Plan1!$JH$192:$JI$400,2),E1041)</f>
        <v>6966.5</v>
      </c>
      <c r="F1042" s="56">
        <f t="shared" si="435"/>
        <v>45525</v>
      </c>
      <c r="G1042" s="80">
        <f t="shared" si="436"/>
        <v>-1.9948650165257931E-4</v>
      </c>
      <c r="H1042" s="81">
        <f>IF(DAY(A1042)=H$11,VLOOKUP(A1042,AF$120:AK$452,4),H1041)</f>
        <v>45585</v>
      </c>
      <c r="I1042" s="81">
        <f t="shared" si="437"/>
        <v>45585</v>
      </c>
      <c r="J1042" s="55">
        <f t="shared" si="432"/>
        <v>30</v>
      </c>
      <c r="K1042" s="55">
        <f t="shared" si="438"/>
        <v>25</v>
      </c>
      <c r="L1042" s="79">
        <f t="shared" si="439"/>
        <v>0.99983374999999997</v>
      </c>
      <c r="M1042" s="82">
        <v>1</v>
      </c>
      <c r="N1042" s="82">
        <f t="shared" si="440"/>
        <v>1</v>
      </c>
      <c r="O1042" s="79">
        <f t="shared" si="441"/>
        <v>0.99983374999999997</v>
      </c>
      <c r="P1042" s="79">
        <f t="shared" si="442"/>
        <v>681.22958356000004</v>
      </c>
      <c r="Q1042" s="83">
        <f t="shared" si="445"/>
        <v>0</v>
      </c>
      <c r="R1042" s="85">
        <f t="shared" si="446"/>
        <v>0</v>
      </c>
      <c r="S1042" s="79">
        <f t="shared" si="443"/>
        <v>0</v>
      </c>
      <c r="T1042" s="85">
        <f t="shared" si="451"/>
        <v>9.5000000000000001E-2</v>
      </c>
      <c r="U1042" s="82">
        <f t="shared" si="447"/>
        <v>1.006322288</v>
      </c>
      <c r="V1042" s="79">
        <f t="shared" si="448"/>
        <v>4.30692962</v>
      </c>
      <c r="W1042" s="79">
        <f t="shared" si="449"/>
        <v>0</v>
      </c>
      <c r="X1042" s="157" t="str">
        <f t="shared" si="452"/>
        <v>A+J=</v>
      </c>
      <c r="Y1042" s="81">
        <f t="shared" si="453"/>
        <v>45585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78">
        <f t="shared" si="450"/>
        <v>45581</v>
      </c>
      <c r="B1043" s="79">
        <f t="shared" si="444"/>
        <v>685.70479470000009</v>
      </c>
      <c r="C1043" s="79">
        <f t="shared" si="433"/>
        <v>681.34285680999994</v>
      </c>
      <c r="D1043" s="77">
        <f t="shared" si="434"/>
        <v>6967.89</v>
      </c>
      <c r="E1043" s="54">
        <f>IF(K1043=1,VLOOKUP(A1042,[1]Plan1!$JH$192:$JI$400,2),E1042)</f>
        <v>6966.5</v>
      </c>
      <c r="F1043" s="56">
        <f t="shared" si="435"/>
        <v>45525</v>
      </c>
      <c r="G1043" s="80">
        <f t="shared" si="436"/>
        <v>-1.9948650165257931E-4</v>
      </c>
      <c r="H1043" s="81">
        <f>IF(DAY(A1043)=H$11,VLOOKUP(A1043,AF$120:AK$452,4),H1042)</f>
        <v>45585</v>
      </c>
      <c r="I1043" s="81">
        <f t="shared" si="437"/>
        <v>45585</v>
      </c>
      <c r="J1043" s="55">
        <f t="shared" si="432"/>
        <v>30</v>
      </c>
      <c r="K1043" s="55">
        <f t="shared" si="438"/>
        <v>26</v>
      </c>
      <c r="L1043" s="79">
        <f t="shared" si="439"/>
        <v>0.99982709999999997</v>
      </c>
      <c r="M1043" s="82">
        <v>1</v>
      </c>
      <c r="N1043" s="82">
        <f t="shared" si="440"/>
        <v>1</v>
      </c>
      <c r="O1043" s="79">
        <f t="shared" si="441"/>
        <v>0.99982709999999997</v>
      </c>
      <c r="P1043" s="79">
        <f t="shared" si="442"/>
        <v>681.22505263000005</v>
      </c>
      <c r="Q1043" s="83">
        <f t="shared" si="445"/>
        <v>0</v>
      </c>
      <c r="R1043" s="85">
        <f t="shared" si="446"/>
        <v>0</v>
      </c>
      <c r="S1043" s="79">
        <f t="shared" si="443"/>
        <v>0</v>
      </c>
      <c r="T1043" s="85">
        <f t="shared" si="451"/>
        <v>9.5000000000000001E-2</v>
      </c>
      <c r="U1043" s="82">
        <f t="shared" si="447"/>
        <v>1.006576009</v>
      </c>
      <c r="V1043" s="79">
        <f t="shared" si="448"/>
        <v>4.4797420700000004</v>
      </c>
      <c r="W1043" s="79">
        <f t="shared" si="449"/>
        <v>0</v>
      </c>
      <c r="X1043" s="157" t="str">
        <f t="shared" si="452"/>
        <v>A+J=</v>
      </c>
      <c r="Y1043" s="81">
        <f t="shared" si="453"/>
        <v>45585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78">
        <f t="shared" si="450"/>
        <v>45582</v>
      </c>
      <c r="B1044" s="79">
        <f t="shared" si="444"/>
        <v>685.87312506000001</v>
      </c>
      <c r="C1044" s="79">
        <f t="shared" si="433"/>
        <v>681.34285680999994</v>
      </c>
      <c r="D1044" s="77">
        <f t="shared" si="434"/>
        <v>6967.89</v>
      </c>
      <c r="E1044" s="54">
        <f>IF(K1044=1,VLOOKUP(A1043,[1]Plan1!$JH$192:$JI$400,2),E1043)</f>
        <v>6966.5</v>
      </c>
      <c r="F1044" s="56">
        <f t="shared" si="435"/>
        <v>45525</v>
      </c>
      <c r="G1044" s="80">
        <f t="shared" si="436"/>
        <v>-1.9948650165257931E-4</v>
      </c>
      <c r="H1044" s="81">
        <f>IF(DAY(A1044)=H$11,VLOOKUP(A1044,AF$120:AK$452,4),H1043)</f>
        <v>45585</v>
      </c>
      <c r="I1044" s="81">
        <f t="shared" si="437"/>
        <v>45585</v>
      </c>
      <c r="J1044" s="55">
        <f t="shared" si="432"/>
        <v>30</v>
      </c>
      <c r="K1044" s="55">
        <f t="shared" si="438"/>
        <v>27</v>
      </c>
      <c r="L1044" s="79">
        <f t="shared" si="439"/>
        <v>0.99982046000000002</v>
      </c>
      <c r="M1044" s="82">
        <v>1</v>
      </c>
      <c r="N1044" s="82">
        <f t="shared" si="440"/>
        <v>1</v>
      </c>
      <c r="O1044" s="79">
        <f t="shared" si="441"/>
        <v>0.99982046000000002</v>
      </c>
      <c r="P1044" s="79">
        <f t="shared" si="442"/>
        <v>681.22052851000001</v>
      </c>
      <c r="Q1044" s="83">
        <f t="shared" si="445"/>
        <v>0</v>
      </c>
      <c r="R1044" s="85">
        <f t="shared" si="446"/>
        <v>0</v>
      </c>
      <c r="S1044" s="79">
        <f t="shared" si="443"/>
        <v>0</v>
      </c>
      <c r="T1044" s="85">
        <f t="shared" si="451"/>
        <v>9.5000000000000001E-2</v>
      </c>
      <c r="U1044" s="82">
        <f t="shared" si="447"/>
        <v>1.006829795</v>
      </c>
      <c r="V1044" s="79">
        <f t="shared" si="448"/>
        <v>4.6525965500000002</v>
      </c>
      <c r="W1044" s="79">
        <f t="shared" si="449"/>
        <v>0</v>
      </c>
      <c r="X1044" s="157" t="str">
        <f t="shared" si="452"/>
        <v>A+J=</v>
      </c>
      <c r="Y1044" s="81">
        <f t="shared" si="453"/>
        <v>45585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78">
        <f t="shared" si="450"/>
        <v>45583</v>
      </c>
      <c r="B1045" s="79">
        <f t="shared" si="444"/>
        <v>686.04148918999999</v>
      </c>
      <c r="C1045" s="79">
        <f t="shared" si="433"/>
        <v>681.34285680999994</v>
      </c>
      <c r="D1045" s="77">
        <f t="shared" si="434"/>
        <v>6967.89</v>
      </c>
      <c r="E1045" s="54">
        <f>IF(K1045=1,VLOOKUP(A1044,[1]Plan1!$JH$192:$JI$400,2),E1044)</f>
        <v>6966.5</v>
      </c>
      <c r="F1045" s="56">
        <f t="shared" si="435"/>
        <v>45525</v>
      </c>
      <c r="G1045" s="80">
        <f t="shared" si="436"/>
        <v>-1.9948650165257931E-4</v>
      </c>
      <c r="H1045" s="81">
        <f>IF(DAY(A1045)=H$11,VLOOKUP(A1045,AF$120:AK$452,4),H1044)</f>
        <v>45585</v>
      </c>
      <c r="I1045" s="81">
        <f t="shared" si="437"/>
        <v>45585</v>
      </c>
      <c r="J1045" s="55">
        <f t="shared" si="432"/>
        <v>30</v>
      </c>
      <c r="K1045" s="55">
        <f t="shared" si="438"/>
        <v>28</v>
      </c>
      <c r="L1045" s="79">
        <f t="shared" si="439"/>
        <v>0.99981381000000003</v>
      </c>
      <c r="M1045" s="82">
        <v>1</v>
      </c>
      <c r="N1045" s="82">
        <f t="shared" si="440"/>
        <v>1</v>
      </c>
      <c r="O1045" s="79">
        <f t="shared" si="441"/>
        <v>0.99981381000000003</v>
      </c>
      <c r="P1045" s="79">
        <f t="shared" si="442"/>
        <v>681.21599758000002</v>
      </c>
      <c r="Q1045" s="83">
        <f t="shared" si="445"/>
        <v>0</v>
      </c>
      <c r="R1045" s="85">
        <f t="shared" si="446"/>
        <v>0</v>
      </c>
      <c r="S1045" s="79">
        <f t="shared" si="443"/>
        <v>0</v>
      </c>
      <c r="T1045" s="85">
        <f t="shared" si="451"/>
        <v>9.5000000000000001E-2</v>
      </c>
      <c r="U1045" s="82">
        <f t="shared" si="447"/>
        <v>1.0070836439999999</v>
      </c>
      <c r="V1045" s="79">
        <f t="shared" si="448"/>
        <v>4.8254916100000003</v>
      </c>
      <c r="W1045" s="79">
        <f t="shared" si="449"/>
        <v>0</v>
      </c>
      <c r="X1045" s="157" t="str">
        <f t="shared" si="452"/>
        <v>A+J=</v>
      </c>
      <c r="Y1045" s="81">
        <f t="shared" si="453"/>
        <v>45585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78">
        <f t="shared" si="450"/>
        <v>45584</v>
      </c>
      <c r="B1046" s="79">
        <f t="shared" si="444"/>
        <v>686.20989460999999</v>
      </c>
      <c r="C1046" s="79">
        <f t="shared" si="433"/>
        <v>681.34285680999994</v>
      </c>
      <c r="D1046" s="77">
        <f t="shared" si="434"/>
        <v>6967.89</v>
      </c>
      <c r="E1046" s="54">
        <f>IF(K1046=1,VLOOKUP(A1045,[1]Plan1!$JH$192:$JI$400,2),E1045)</f>
        <v>6966.5</v>
      </c>
      <c r="F1046" s="56">
        <f t="shared" si="435"/>
        <v>45525</v>
      </c>
      <c r="G1046" s="80">
        <f t="shared" si="436"/>
        <v>-1.9948650165257931E-4</v>
      </c>
      <c r="H1046" s="81">
        <f>IF(DAY(A1046)=H$11,VLOOKUP(A1046,AF$120:AK$452,4),H1045)</f>
        <v>45585</v>
      </c>
      <c r="I1046" s="81">
        <f t="shared" si="437"/>
        <v>45585</v>
      </c>
      <c r="J1046" s="55">
        <f t="shared" si="432"/>
        <v>30</v>
      </c>
      <c r="K1046" s="55">
        <f t="shared" si="438"/>
        <v>29</v>
      </c>
      <c r="L1046" s="79">
        <f t="shared" si="439"/>
        <v>0.99980716000000003</v>
      </c>
      <c r="M1046" s="82">
        <v>1</v>
      </c>
      <c r="N1046" s="82">
        <f t="shared" si="440"/>
        <v>1</v>
      </c>
      <c r="O1046" s="79">
        <f t="shared" si="441"/>
        <v>0.99980716000000003</v>
      </c>
      <c r="P1046" s="79">
        <f t="shared" si="442"/>
        <v>681.21146665000003</v>
      </c>
      <c r="Q1046" s="83">
        <f t="shared" si="445"/>
        <v>0</v>
      </c>
      <c r="R1046" s="85">
        <f t="shared" si="446"/>
        <v>0</v>
      </c>
      <c r="S1046" s="79">
        <f t="shared" si="443"/>
        <v>0</v>
      </c>
      <c r="T1046" s="85">
        <f t="shared" si="451"/>
        <v>9.5000000000000001E-2</v>
      </c>
      <c r="U1046" s="82">
        <f t="shared" si="447"/>
        <v>1.0073375570000001</v>
      </c>
      <c r="V1046" s="79">
        <f t="shared" si="448"/>
        <v>4.9984279599999999</v>
      </c>
      <c r="W1046" s="79">
        <f t="shared" si="449"/>
        <v>0</v>
      </c>
      <c r="X1046" s="157" t="str">
        <f t="shared" si="452"/>
        <v>A+J=</v>
      </c>
      <c r="Y1046" s="81">
        <f t="shared" si="453"/>
        <v>45585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78">
        <f t="shared" si="450"/>
        <v>45585</v>
      </c>
      <c r="B1047" s="79">
        <f t="shared" si="444"/>
        <v>686.37834133000001</v>
      </c>
      <c r="C1047" s="79">
        <f t="shared" si="433"/>
        <v>681.34285680999994</v>
      </c>
      <c r="D1047" s="77">
        <f t="shared" si="434"/>
        <v>6967.89</v>
      </c>
      <c r="E1047" s="54">
        <f>IF(K1047=1,VLOOKUP(A1046,[1]Plan1!$JH$192:$JI$400,2),E1046)</f>
        <v>6966.5</v>
      </c>
      <c r="F1047" s="56">
        <f t="shared" si="435"/>
        <v>45525</v>
      </c>
      <c r="G1047" s="80">
        <f t="shared" si="436"/>
        <v>-1.9948650165257931E-4</v>
      </c>
      <c r="H1047" s="81">
        <f>IF(DAY(A1047)=H$11,VLOOKUP(A1047,AF$120:AK$452,4),H1046)</f>
        <v>45616</v>
      </c>
      <c r="I1047" s="81">
        <f t="shared" si="437"/>
        <v>45585</v>
      </c>
      <c r="J1047" s="55">
        <f t="shared" si="432"/>
        <v>30</v>
      </c>
      <c r="K1047" s="55">
        <f t="shared" si="438"/>
        <v>30</v>
      </c>
      <c r="L1047" s="79">
        <f t="shared" si="439"/>
        <v>0.99980051000000003</v>
      </c>
      <c r="M1047" s="82">
        <v>1</v>
      </c>
      <c r="N1047" s="82">
        <f t="shared" si="440"/>
        <v>1</v>
      </c>
      <c r="O1047" s="79">
        <f t="shared" si="441"/>
        <v>0.99980051000000003</v>
      </c>
      <c r="P1047" s="79">
        <f t="shared" si="442"/>
        <v>681.20693572000005</v>
      </c>
      <c r="Q1047" s="83">
        <f t="shared" si="445"/>
        <v>34</v>
      </c>
      <c r="R1047" s="85">
        <f t="shared" si="446"/>
        <v>2.1739000000000001E-2</v>
      </c>
      <c r="S1047" s="79">
        <f t="shared" si="443"/>
        <v>14.808757569999999</v>
      </c>
      <c r="T1047" s="85">
        <f t="shared" si="451"/>
        <v>9.5000000000000001E-2</v>
      </c>
      <c r="U1047" s="82">
        <f t="shared" si="447"/>
        <v>1.0075915339999999</v>
      </c>
      <c r="V1047" s="79">
        <f t="shared" si="448"/>
        <v>5.1714056099999999</v>
      </c>
      <c r="W1047" s="79">
        <f t="shared" si="449"/>
        <v>19.980163179999998</v>
      </c>
      <c r="X1047" s="157" t="str">
        <f t="shared" si="452"/>
        <v>A+J=</v>
      </c>
      <c r="Y1047" s="81">
        <f t="shared" si="453"/>
        <v>45585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78">
        <f t="shared" si="450"/>
        <v>45586</v>
      </c>
      <c r="B1048" s="79">
        <f t="shared" si="444"/>
        <v>666.65517295999996</v>
      </c>
      <c r="C1048" s="79">
        <f t="shared" si="433"/>
        <v>666.39817815000004</v>
      </c>
      <c r="D1048" s="77">
        <f t="shared" si="434"/>
        <v>6966.5</v>
      </c>
      <c r="E1048" s="54">
        <f>IF(K1048=1,VLOOKUP(A1047,[1]Plan1!$JH$192:$JI$400,2),E1047)</f>
        <v>6997.15</v>
      </c>
      <c r="F1048" s="56">
        <f t="shared" si="435"/>
        <v>45556</v>
      </c>
      <c r="G1048" s="80">
        <f t="shared" si="436"/>
        <v>4.39962678532968E-3</v>
      </c>
      <c r="H1048" s="81">
        <f>IF(DAY(A1048)=H$11,VLOOKUP(A1048,AF$120:AK$452,4),H1047)</f>
        <v>45616</v>
      </c>
      <c r="I1048" s="81">
        <f t="shared" si="437"/>
        <v>45616</v>
      </c>
      <c r="J1048" s="55">
        <f t="shared" si="432"/>
        <v>31</v>
      </c>
      <c r="K1048" s="55">
        <f t="shared" si="438"/>
        <v>1</v>
      </c>
      <c r="L1048" s="79">
        <f t="shared" si="439"/>
        <v>1.00014162</v>
      </c>
      <c r="M1048" s="82">
        <v>1</v>
      </c>
      <c r="N1048" s="82">
        <f t="shared" si="440"/>
        <v>1</v>
      </c>
      <c r="O1048" s="79">
        <f t="shared" si="441"/>
        <v>1.00014162</v>
      </c>
      <c r="P1048" s="79">
        <f t="shared" si="442"/>
        <v>666.49255344999995</v>
      </c>
      <c r="Q1048" s="83">
        <f t="shared" si="445"/>
        <v>0</v>
      </c>
      <c r="R1048" s="85">
        <f t="shared" si="446"/>
        <v>0</v>
      </c>
      <c r="S1048" s="79">
        <f t="shared" si="443"/>
        <v>0</v>
      </c>
      <c r="T1048" s="85">
        <f t="shared" si="451"/>
        <v>9.5000000000000001E-2</v>
      </c>
      <c r="U1048" s="82">
        <f t="shared" si="447"/>
        <v>1.000243993</v>
      </c>
      <c r="V1048" s="79">
        <f t="shared" si="448"/>
        <v>0.16261950999999999</v>
      </c>
      <c r="W1048" s="79">
        <f t="shared" si="449"/>
        <v>0</v>
      </c>
      <c r="X1048" s="157" t="str">
        <f t="shared" si="452"/>
        <v>A+J=</v>
      </c>
      <c r="Y1048" s="81">
        <f t="shared" si="453"/>
        <v>45616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78">
        <f t="shared" si="450"/>
        <v>45587</v>
      </c>
      <c r="B1049" s="79">
        <f t="shared" si="444"/>
        <v>666.91226717999996</v>
      </c>
      <c r="C1049" s="79">
        <f t="shared" si="433"/>
        <v>666.39817815000004</v>
      </c>
      <c r="D1049" s="77">
        <f t="shared" si="434"/>
        <v>6966.5</v>
      </c>
      <c r="E1049" s="54">
        <f>IF(K1049=1,VLOOKUP(A1048,[1]Plan1!$JH$192:$JI$400,2),E1048)</f>
        <v>6997.15</v>
      </c>
      <c r="F1049" s="56">
        <f t="shared" si="435"/>
        <v>45556</v>
      </c>
      <c r="G1049" s="80">
        <f t="shared" si="436"/>
        <v>4.39962678532968E-3</v>
      </c>
      <c r="H1049" s="81">
        <f>IF(DAY(A1049)=H$11,VLOOKUP(A1049,AF$120:AK$452,4),H1048)</f>
        <v>45616</v>
      </c>
      <c r="I1049" s="81">
        <f t="shared" si="437"/>
        <v>45616</v>
      </c>
      <c r="J1049" s="55">
        <f t="shared" si="432"/>
        <v>31</v>
      </c>
      <c r="K1049" s="55">
        <f t="shared" si="438"/>
        <v>2</v>
      </c>
      <c r="L1049" s="79">
        <f t="shared" si="439"/>
        <v>1.00028326</v>
      </c>
      <c r="M1049" s="82">
        <v>1</v>
      </c>
      <c r="N1049" s="82">
        <f t="shared" si="440"/>
        <v>1</v>
      </c>
      <c r="O1049" s="79">
        <f t="shared" si="441"/>
        <v>1.00028326</v>
      </c>
      <c r="P1049" s="79">
        <f t="shared" si="442"/>
        <v>666.58694208999998</v>
      </c>
      <c r="Q1049" s="83">
        <f t="shared" si="445"/>
        <v>0</v>
      </c>
      <c r="R1049" s="85">
        <f t="shared" si="446"/>
        <v>0</v>
      </c>
      <c r="S1049" s="79">
        <f t="shared" si="443"/>
        <v>0</v>
      </c>
      <c r="T1049" s="85">
        <f t="shared" si="451"/>
        <v>9.5000000000000001E-2</v>
      </c>
      <c r="U1049" s="82">
        <f t="shared" si="447"/>
        <v>1.0004880460000001</v>
      </c>
      <c r="V1049" s="79">
        <f t="shared" si="448"/>
        <v>0.32532508999999998</v>
      </c>
      <c r="W1049" s="79">
        <f t="shared" si="449"/>
        <v>0</v>
      </c>
      <c r="X1049" s="157" t="str">
        <f t="shared" si="452"/>
        <v>A+J=</v>
      </c>
      <c r="Y1049" s="81">
        <f t="shared" si="453"/>
        <v>45616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78">
        <f t="shared" si="450"/>
        <v>45588</v>
      </c>
      <c r="B1050" s="79">
        <f t="shared" si="444"/>
        <v>667.16946013000006</v>
      </c>
      <c r="C1050" s="79">
        <f t="shared" si="433"/>
        <v>666.39817815000004</v>
      </c>
      <c r="D1050" s="77">
        <f t="shared" si="434"/>
        <v>6966.5</v>
      </c>
      <c r="E1050" s="54">
        <f>IF(K1050=1,VLOOKUP(A1049,[1]Plan1!$JH$192:$JI$400,2),E1049)</f>
        <v>6997.15</v>
      </c>
      <c r="F1050" s="56">
        <f t="shared" si="435"/>
        <v>45556</v>
      </c>
      <c r="G1050" s="80">
        <f t="shared" si="436"/>
        <v>4.39962678532968E-3</v>
      </c>
      <c r="H1050" s="81">
        <f>IF(DAY(A1050)=H$11,VLOOKUP(A1050,AF$120:AK$452,4),H1049)</f>
        <v>45616</v>
      </c>
      <c r="I1050" s="81">
        <f t="shared" si="437"/>
        <v>45616</v>
      </c>
      <c r="J1050" s="55">
        <f t="shared" si="432"/>
        <v>31</v>
      </c>
      <c r="K1050" s="55">
        <f t="shared" si="438"/>
        <v>3</v>
      </c>
      <c r="L1050" s="79">
        <f t="shared" si="439"/>
        <v>1.0004249199999999</v>
      </c>
      <c r="M1050" s="82">
        <v>1</v>
      </c>
      <c r="N1050" s="82">
        <f t="shared" si="440"/>
        <v>1</v>
      </c>
      <c r="O1050" s="79">
        <f t="shared" si="441"/>
        <v>1.0004249199999999</v>
      </c>
      <c r="P1050" s="79">
        <f t="shared" si="442"/>
        <v>666.68134406000001</v>
      </c>
      <c r="Q1050" s="83">
        <f t="shared" si="445"/>
        <v>0</v>
      </c>
      <c r="R1050" s="85">
        <f t="shared" si="446"/>
        <v>0</v>
      </c>
      <c r="S1050" s="79">
        <f t="shared" si="443"/>
        <v>0</v>
      </c>
      <c r="T1050" s="85">
        <f t="shared" si="451"/>
        <v>9.5000000000000001E-2</v>
      </c>
      <c r="U1050" s="82">
        <f t="shared" si="447"/>
        <v>1.0007321579999999</v>
      </c>
      <c r="V1050" s="79">
        <f t="shared" si="448"/>
        <v>0.48811607000000001</v>
      </c>
      <c r="W1050" s="79">
        <f t="shared" si="449"/>
        <v>0</v>
      </c>
      <c r="X1050" s="157" t="str">
        <f t="shared" si="452"/>
        <v>A+J=</v>
      </c>
      <c r="Y1050" s="81">
        <f t="shared" si="453"/>
        <v>45616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78">
        <f t="shared" si="450"/>
        <v>45589</v>
      </c>
      <c r="B1051" s="79">
        <f t="shared" si="444"/>
        <v>667.42675252000004</v>
      </c>
      <c r="C1051" s="79">
        <f t="shared" si="433"/>
        <v>666.39817815000004</v>
      </c>
      <c r="D1051" s="77">
        <f t="shared" si="434"/>
        <v>6966.5</v>
      </c>
      <c r="E1051" s="54">
        <f>IF(K1051=1,VLOOKUP(A1050,[1]Plan1!$JH$192:$JI$400,2),E1050)</f>
        <v>6997.15</v>
      </c>
      <c r="F1051" s="56">
        <f t="shared" si="435"/>
        <v>45556</v>
      </c>
      <c r="G1051" s="80">
        <f t="shared" si="436"/>
        <v>4.39962678532968E-3</v>
      </c>
      <c r="H1051" s="81">
        <f>IF(DAY(A1051)=H$11,VLOOKUP(A1051,AF$120:AK$452,4),H1050)</f>
        <v>45616</v>
      </c>
      <c r="I1051" s="81">
        <f t="shared" si="437"/>
        <v>45616</v>
      </c>
      <c r="J1051" s="55">
        <f t="shared" si="432"/>
        <v>31</v>
      </c>
      <c r="K1051" s="55">
        <f t="shared" si="438"/>
        <v>4</v>
      </c>
      <c r="L1051" s="79">
        <f t="shared" si="439"/>
        <v>1.0005666</v>
      </c>
      <c r="M1051" s="82">
        <v>1</v>
      </c>
      <c r="N1051" s="82">
        <f t="shared" si="440"/>
        <v>1</v>
      </c>
      <c r="O1051" s="79">
        <f t="shared" si="441"/>
        <v>1.0005666</v>
      </c>
      <c r="P1051" s="79">
        <f t="shared" si="442"/>
        <v>666.77575935000004</v>
      </c>
      <c r="Q1051" s="83">
        <f t="shared" si="445"/>
        <v>0</v>
      </c>
      <c r="R1051" s="85">
        <f t="shared" si="446"/>
        <v>0</v>
      </c>
      <c r="S1051" s="79">
        <f t="shared" si="443"/>
        <v>0</v>
      </c>
      <c r="T1051" s="85">
        <f t="shared" si="451"/>
        <v>9.5000000000000001E-2</v>
      </c>
      <c r="U1051" s="82">
        <f t="shared" si="447"/>
        <v>1.0009763300000001</v>
      </c>
      <c r="V1051" s="79">
        <f t="shared" si="448"/>
        <v>0.65099317000000001</v>
      </c>
      <c r="W1051" s="79">
        <f t="shared" si="449"/>
        <v>0</v>
      </c>
      <c r="X1051" s="157" t="str">
        <f t="shared" si="452"/>
        <v>A+J=</v>
      </c>
      <c r="Y1051" s="81">
        <f t="shared" si="453"/>
        <v>45616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78">
        <f t="shared" si="450"/>
        <v>45590</v>
      </c>
      <c r="B1052" s="79">
        <f t="shared" si="444"/>
        <v>667.68415039000001</v>
      </c>
      <c r="C1052" s="79">
        <f t="shared" si="433"/>
        <v>666.39817815000004</v>
      </c>
      <c r="D1052" s="77">
        <f t="shared" si="434"/>
        <v>6966.5</v>
      </c>
      <c r="E1052" s="54">
        <f>IF(K1052=1,VLOOKUP(A1051,[1]Plan1!$JH$192:$JI$400,2),E1051)</f>
        <v>6997.15</v>
      </c>
      <c r="F1052" s="56">
        <f t="shared" si="435"/>
        <v>45556</v>
      </c>
      <c r="G1052" s="80">
        <f t="shared" si="436"/>
        <v>4.39962678532968E-3</v>
      </c>
      <c r="H1052" s="81">
        <f>IF(DAY(A1052)=H$11,VLOOKUP(A1052,AF$120:AK$452,4),H1051)</f>
        <v>45616</v>
      </c>
      <c r="I1052" s="81">
        <f t="shared" si="437"/>
        <v>45616</v>
      </c>
      <c r="J1052" s="55">
        <f t="shared" si="432"/>
        <v>31</v>
      </c>
      <c r="K1052" s="55">
        <f t="shared" si="438"/>
        <v>5</v>
      </c>
      <c r="L1052" s="79">
        <f t="shared" si="439"/>
        <v>1.00070831</v>
      </c>
      <c r="M1052" s="82">
        <v>1</v>
      </c>
      <c r="N1052" s="82">
        <f t="shared" si="440"/>
        <v>1</v>
      </c>
      <c r="O1052" s="79">
        <f t="shared" si="441"/>
        <v>1.00070831</v>
      </c>
      <c r="P1052" s="79">
        <f t="shared" si="442"/>
        <v>666.87019464000002</v>
      </c>
      <c r="Q1052" s="83">
        <f t="shared" si="445"/>
        <v>0</v>
      </c>
      <c r="R1052" s="85">
        <f t="shared" si="446"/>
        <v>0</v>
      </c>
      <c r="S1052" s="79">
        <f t="shared" si="443"/>
        <v>0</v>
      </c>
      <c r="T1052" s="85">
        <f t="shared" si="451"/>
        <v>9.5000000000000001E-2</v>
      </c>
      <c r="U1052" s="82">
        <f t="shared" si="447"/>
        <v>1.001220561</v>
      </c>
      <c r="V1052" s="79">
        <f t="shared" si="448"/>
        <v>0.81395574999999998</v>
      </c>
      <c r="W1052" s="79">
        <f t="shared" si="449"/>
        <v>0</v>
      </c>
      <c r="X1052" s="157" t="str">
        <f t="shared" si="452"/>
        <v>A+J=</v>
      </c>
      <c r="Y1052" s="81">
        <f t="shared" si="453"/>
        <v>45616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78">
        <f t="shared" si="450"/>
        <v>45591</v>
      </c>
      <c r="B1053" s="79">
        <f t="shared" si="444"/>
        <v>667.94164107000006</v>
      </c>
      <c r="C1053" s="79">
        <f t="shared" si="433"/>
        <v>666.39817815000004</v>
      </c>
      <c r="D1053" s="77">
        <f t="shared" si="434"/>
        <v>6966.5</v>
      </c>
      <c r="E1053" s="54">
        <f>IF(K1053=1,VLOOKUP(A1052,[1]Plan1!$JH$192:$JI$400,2),E1052)</f>
        <v>6997.15</v>
      </c>
      <c r="F1053" s="56">
        <f t="shared" si="435"/>
        <v>45556</v>
      </c>
      <c r="G1053" s="80">
        <f t="shared" si="436"/>
        <v>4.39962678532968E-3</v>
      </c>
      <c r="H1053" s="81">
        <f>IF(DAY(A1053)=H$11,VLOOKUP(A1053,AF$120:AK$452,4),H1052)</f>
        <v>45616</v>
      </c>
      <c r="I1053" s="81">
        <f t="shared" si="437"/>
        <v>45616</v>
      </c>
      <c r="J1053" s="55">
        <f t="shared" si="432"/>
        <v>31</v>
      </c>
      <c r="K1053" s="55">
        <f t="shared" si="438"/>
        <v>6</v>
      </c>
      <c r="L1053" s="79">
        <f t="shared" si="439"/>
        <v>1.0008500300000001</v>
      </c>
      <c r="M1053" s="82">
        <v>1</v>
      </c>
      <c r="N1053" s="82">
        <f t="shared" si="440"/>
        <v>1</v>
      </c>
      <c r="O1053" s="79">
        <f t="shared" si="441"/>
        <v>1.0008500300000001</v>
      </c>
      <c r="P1053" s="79">
        <f t="shared" si="442"/>
        <v>666.96463659000005</v>
      </c>
      <c r="Q1053" s="83">
        <f t="shared" si="445"/>
        <v>0</v>
      </c>
      <c r="R1053" s="85">
        <f t="shared" si="446"/>
        <v>0</v>
      </c>
      <c r="S1053" s="79">
        <f t="shared" si="443"/>
        <v>0</v>
      </c>
      <c r="T1053" s="85">
        <f t="shared" si="451"/>
        <v>9.5000000000000001E-2</v>
      </c>
      <c r="U1053" s="82">
        <f t="shared" si="447"/>
        <v>1.001464852</v>
      </c>
      <c r="V1053" s="79">
        <f t="shared" si="448"/>
        <v>0.97700447999999995</v>
      </c>
      <c r="W1053" s="79">
        <f t="shared" si="449"/>
        <v>0</v>
      </c>
      <c r="X1053" s="157" t="str">
        <f t="shared" si="452"/>
        <v>A+J=</v>
      </c>
      <c r="Y1053" s="81">
        <f t="shared" si="453"/>
        <v>45616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78">
        <f t="shared" si="450"/>
        <v>45592</v>
      </c>
      <c r="B1054" s="79">
        <f t="shared" si="444"/>
        <v>668.19923059999996</v>
      </c>
      <c r="C1054" s="79">
        <f t="shared" si="433"/>
        <v>666.39817815000004</v>
      </c>
      <c r="D1054" s="77">
        <f t="shared" si="434"/>
        <v>6966.5</v>
      </c>
      <c r="E1054" s="54">
        <f>IF(K1054=1,VLOOKUP(A1053,[1]Plan1!$JH$192:$JI$400,2),E1053)</f>
        <v>6997.15</v>
      </c>
      <c r="F1054" s="56">
        <f t="shared" si="435"/>
        <v>45556</v>
      </c>
      <c r="G1054" s="80">
        <f t="shared" si="436"/>
        <v>4.39962678532968E-3</v>
      </c>
      <c r="H1054" s="81">
        <f>IF(DAY(A1054)=H$11,VLOOKUP(A1054,AF$120:AK$452,4),H1053)</f>
        <v>45616</v>
      </c>
      <c r="I1054" s="81">
        <f t="shared" si="437"/>
        <v>45616</v>
      </c>
      <c r="J1054" s="55">
        <f t="shared" si="432"/>
        <v>31</v>
      </c>
      <c r="K1054" s="55">
        <f t="shared" si="438"/>
        <v>7</v>
      </c>
      <c r="L1054" s="79">
        <f t="shared" si="439"/>
        <v>1.0009917699999999</v>
      </c>
      <c r="M1054" s="82">
        <v>1</v>
      </c>
      <c r="N1054" s="82">
        <f t="shared" si="440"/>
        <v>1</v>
      </c>
      <c r="O1054" s="79">
        <f t="shared" si="441"/>
        <v>1.0009917699999999</v>
      </c>
      <c r="P1054" s="79">
        <f t="shared" si="442"/>
        <v>667.05909186999997</v>
      </c>
      <c r="Q1054" s="83">
        <f t="shared" si="445"/>
        <v>0</v>
      </c>
      <c r="R1054" s="85">
        <f t="shared" si="446"/>
        <v>0</v>
      </c>
      <c r="S1054" s="79">
        <f t="shared" si="443"/>
        <v>0</v>
      </c>
      <c r="T1054" s="85">
        <f t="shared" si="451"/>
        <v>9.5000000000000001E-2</v>
      </c>
      <c r="U1054" s="82">
        <f t="shared" si="447"/>
        <v>1.001709202</v>
      </c>
      <c r="V1054" s="79">
        <f t="shared" si="448"/>
        <v>1.1401387300000001</v>
      </c>
      <c r="W1054" s="79">
        <f t="shared" si="449"/>
        <v>0</v>
      </c>
      <c r="X1054" s="157" t="str">
        <f t="shared" si="452"/>
        <v>A+J=</v>
      </c>
      <c r="Y1054" s="81">
        <f t="shared" si="453"/>
        <v>45616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78">
        <f t="shared" si="450"/>
        <v>45593</v>
      </c>
      <c r="B1055" s="79">
        <f t="shared" si="444"/>
        <v>668.45692033</v>
      </c>
      <c r="C1055" s="79">
        <f t="shared" si="433"/>
        <v>666.39817815000004</v>
      </c>
      <c r="D1055" s="77">
        <f t="shared" si="434"/>
        <v>6966.5</v>
      </c>
      <c r="E1055" s="54">
        <f>IF(K1055=1,VLOOKUP(A1054,[1]Plan1!$JH$192:$JI$400,2),E1054)</f>
        <v>6997.15</v>
      </c>
      <c r="F1055" s="56">
        <f t="shared" si="435"/>
        <v>45556</v>
      </c>
      <c r="G1055" s="80">
        <f t="shared" si="436"/>
        <v>4.39962678532968E-3</v>
      </c>
      <c r="H1055" s="81">
        <f>IF(DAY(A1055)=H$11,VLOOKUP(A1055,AF$120:AK$452,4),H1054)</f>
        <v>45616</v>
      </c>
      <c r="I1055" s="81">
        <f t="shared" si="437"/>
        <v>45616</v>
      </c>
      <c r="J1055" s="55">
        <f t="shared" si="432"/>
        <v>31</v>
      </c>
      <c r="K1055" s="55">
        <f t="shared" si="438"/>
        <v>8</v>
      </c>
      <c r="L1055" s="79">
        <f t="shared" si="439"/>
        <v>1.0011335299999999</v>
      </c>
      <c r="M1055" s="82">
        <v>1</v>
      </c>
      <c r="N1055" s="82">
        <f t="shared" si="440"/>
        <v>1</v>
      </c>
      <c r="O1055" s="79">
        <f t="shared" si="441"/>
        <v>1.0011335299999999</v>
      </c>
      <c r="P1055" s="79">
        <f t="shared" si="442"/>
        <v>667.15356047</v>
      </c>
      <c r="Q1055" s="83">
        <f t="shared" si="445"/>
        <v>0</v>
      </c>
      <c r="R1055" s="85">
        <f t="shared" si="446"/>
        <v>0</v>
      </c>
      <c r="S1055" s="79">
        <f t="shared" si="443"/>
        <v>0</v>
      </c>
      <c r="T1055" s="85">
        <f t="shared" si="451"/>
        <v>9.5000000000000001E-2</v>
      </c>
      <c r="U1055" s="82">
        <f t="shared" si="447"/>
        <v>1.001953613</v>
      </c>
      <c r="V1055" s="79">
        <f t="shared" si="448"/>
        <v>1.30335986</v>
      </c>
      <c r="W1055" s="79">
        <f t="shared" si="449"/>
        <v>0</v>
      </c>
      <c r="X1055" s="157" t="str">
        <f t="shared" si="452"/>
        <v>A+J=</v>
      </c>
      <c r="Y1055" s="81">
        <f t="shared" si="453"/>
        <v>45616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78">
        <f t="shared" si="450"/>
        <v>45594</v>
      </c>
      <c r="B1056" s="79">
        <f t="shared" si="444"/>
        <v>668.71471498999995</v>
      </c>
      <c r="C1056" s="79">
        <f t="shared" si="433"/>
        <v>666.39817815000004</v>
      </c>
      <c r="D1056" s="77">
        <f t="shared" si="434"/>
        <v>6966.5</v>
      </c>
      <c r="E1056" s="54">
        <f>IF(K1056=1,VLOOKUP(A1055,[1]Plan1!$JH$192:$JI$400,2),E1055)</f>
        <v>6997.15</v>
      </c>
      <c r="F1056" s="56">
        <f t="shared" si="435"/>
        <v>45556</v>
      </c>
      <c r="G1056" s="80">
        <f t="shared" si="436"/>
        <v>4.39962678532968E-3</v>
      </c>
      <c r="H1056" s="81">
        <f>IF(DAY(A1056)=H$11,VLOOKUP(A1056,AF$120:AK$452,4),H1055)</f>
        <v>45616</v>
      </c>
      <c r="I1056" s="81">
        <f t="shared" si="437"/>
        <v>45616</v>
      </c>
      <c r="J1056" s="55">
        <f t="shared" si="432"/>
        <v>31</v>
      </c>
      <c r="K1056" s="55">
        <f t="shared" si="438"/>
        <v>9</v>
      </c>
      <c r="L1056" s="79">
        <f t="shared" si="439"/>
        <v>1.00127532</v>
      </c>
      <c r="M1056" s="82">
        <v>1</v>
      </c>
      <c r="N1056" s="82">
        <f t="shared" si="440"/>
        <v>1</v>
      </c>
      <c r="O1056" s="79">
        <f t="shared" si="441"/>
        <v>1.00127532</v>
      </c>
      <c r="P1056" s="79">
        <f t="shared" si="442"/>
        <v>667.24804906999998</v>
      </c>
      <c r="Q1056" s="83">
        <f t="shared" si="445"/>
        <v>0</v>
      </c>
      <c r="R1056" s="85">
        <f t="shared" si="446"/>
        <v>0</v>
      </c>
      <c r="S1056" s="79">
        <f t="shared" si="443"/>
        <v>0</v>
      </c>
      <c r="T1056" s="85">
        <f t="shared" si="451"/>
        <v>9.5000000000000001E-2</v>
      </c>
      <c r="U1056" s="82">
        <f t="shared" si="447"/>
        <v>1.002198082</v>
      </c>
      <c r="V1056" s="79">
        <f t="shared" si="448"/>
        <v>1.4666659200000001</v>
      </c>
      <c r="W1056" s="79">
        <f t="shared" si="449"/>
        <v>0</v>
      </c>
      <c r="X1056" s="157" t="str">
        <f t="shared" si="452"/>
        <v>A+J=</v>
      </c>
      <c r="Y1056" s="81">
        <f t="shared" si="453"/>
        <v>45616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78">
        <f t="shared" si="450"/>
        <v>45595</v>
      </c>
      <c r="B1057" s="79">
        <f t="shared" si="444"/>
        <v>668.97260323</v>
      </c>
      <c r="C1057" s="79">
        <f t="shared" si="433"/>
        <v>666.39817815000004</v>
      </c>
      <c r="D1057" s="77">
        <f t="shared" si="434"/>
        <v>6966.5</v>
      </c>
      <c r="E1057" s="54">
        <f>IF(K1057=1,VLOOKUP(A1056,[1]Plan1!$JH$192:$JI$400,2),E1056)</f>
        <v>6997.15</v>
      </c>
      <c r="F1057" s="56">
        <f t="shared" si="435"/>
        <v>45556</v>
      </c>
      <c r="G1057" s="80">
        <f t="shared" si="436"/>
        <v>4.39962678532968E-3</v>
      </c>
      <c r="H1057" s="81">
        <f>IF(DAY(A1057)=H$11,VLOOKUP(A1057,AF$120:AK$452,4),H1056)</f>
        <v>45616</v>
      </c>
      <c r="I1057" s="81">
        <f t="shared" si="437"/>
        <v>45616</v>
      </c>
      <c r="J1057" s="55">
        <f t="shared" si="432"/>
        <v>31</v>
      </c>
      <c r="K1057" s="55">
        <f t="shared" si="438"/>
        <v>10</v>
      </c>
      <c r="L1057" s="79">
        <f t="shared" si="439"/>
        <v>1.0014171199999999</v>
      </c>
      <c r="M1057" s="82">
        <v>1</v>
      </c>
      <c r="N1057" s="82">
        <f t="shared" si="440"/>
        <v>1</v>
      </c>
      <c r="O1057" s="79">
        <f t="shared" si="441"/>
        <v>1.0014171199999999</v>
      </c>
      <c r="P1057" s="79">
        <f t="shared" si="442"/>
        <v>667.34254433000001</v>
      </c>
      <c r="Q1057" s="83">
        <f t="shared" si="445"/>
        <v>0</v>
      </c>
      <c r="R1057" s="85">
        <f t="shared" si="446"/>
        <v>0</v>
      </c>
      <c r="S1057" s="79">
        <f t="shared" si="443"/>
        <v>0</v>
      </c>
      <c r="T1057" s="85">
        <f t="shared" si="451"/>
        <v>9.5000000000000001E-2</v>
      </c>
      <c r="U1057" s="82">
        <f t="shared" si="447"/>
        <v>1.0024426120000001</v>
      </c>
      <c r="V1057" s="79">
        <f t="shared" si="448"/>
        <v>1.6300589000000001</v>
      </c>
      <c r="W1057" s="79">
        <f t="shared" si="449"/>
        <v>0</v>
      </c>
      <c r="X1057" s="157" t="str">
        <f t="shared" si="452"/>
        <v>A+J=</v>
      </c>
      <c r="Y1057" s="81">
        <f t="shared" si="453"/>
        <v>45616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78">
        <f t="shared" si="450"/>
        <v>45596</v>
      </c>
      <c r="B1058" s="79">
        <f t="shared" si="444"/>
        <v>669.23059043000001</v>
      </c>
      <c r="C1058" s="79">
        <f t="shared" si="433"/>
        <v>666.39817815000004</v>
      </c>
      <c r="D1058" s="77">
        <f t="shared" si="434"/>
        <v>6966.5</v>
      </c>
      <c r="E1058" s="54">
        <f>IF(K1058=1,VLOOKUP(A1057,[1]Plan1!$JH$192:$JI$400,2),E1057)</f>
        <v>6997.15</v>
      </c>
      <c r="F1058" s="56">
        <f t="shared" si="435"/>
        <v>45556</v>
      </c>
      <c r="G1058" s="80">
        <f t="shared" si="436"/>
        <v>4.39962678532968E-3</v>
      </c>
      <c r="H1058" s="81">
        <f>IF(DAY(A1058)=H$11,VLOOKUP(A1058,AF$120:AK$452,4),H1057)</f>
        <v>45616</v>
      </c>
      <c r="I1058" s="81">
        <f t="shared" si="437"/>
        <v>45616</v>
      </c>
      <c r="J1058" s="55">
        <f t="shared" si="432"/>
        <v>31</v>
      </c>
      <c r="K1058" s="55">
        <f t="shared" si="438"/>
        <v>11</v>
      </c>
      <c r="L1058" s="79">
        <f t="shared" si="439"/>
        <v>1.00155894</v>
      </c>
      <c r="M1058" s="82">
        <v>1</v>
      </c>
      <c r="N1058" s="82">
        <f t="shared" si="440"/>
        <v>1</v>
      </c>
      <c r="O1058" s="79">
        <f t="shared" si="441"/>
        <v>1.00155894</v>
      </c>
      <c r="P1058" s="79">
        <f t="shared" si="442"/>
        <v>667.43705292000004</v>
      </c>
      <c r="Q1058" s="83">
        <f t="shared" si="445"/>
        <v>0</v>
      </c>
      <c r="R1058" s="85">
        <f t="shared" si="446"/>
        <v>0</v>
      </c>
      <c r="S1058" s="79">
        <f t="shared" si="443"/>
        <v>0</v>
      </c>
      <c r="T1058" s="85">
        <f t="shared" si="451"/>
        <v>9.5000000000000001E-2</v>
      </c>
      <c r="U1058" s="82">
        <f t="shared" si="447"/>
        <v>1.0026872010000001</v>
      </c>
      <c r="V1058" s="79">
        <f t="shared" si="448"/>
        <v>1.7935375099999999</v>
      </c>
      <c r="W1058" s="79">
        <f t="shared" si="449"/>
        <v>0</v>
      </c>
      <c r="X1058" s="157" t="str">
        <f t="shared" si="452"/>
        <v>A+J=</v>
      </c>
      <c r="Y1058" s="81">
        <f t="shared" si="453"/>
        <v>45616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78">
        <f t="shared" si="450"/>
        <v>45597</v>
      </c>
      <c r="B1059" s="79">
        <f t="shared" si="444"/>
        <v>669.48868396</v>
      </c>
      <c r="C1059" s="79">
        <f t="shared" si="433"/>
        <v>666.39817815000004</v>
      </c>
      <c r="D1059" s="77">
        <f t="shared" si="434"/>
        <v>6966.5</v>
      </c>
      <c r="E1059" s="54">
        <f>IF(K1059=1,VLOOKUP(A1058,[1]Plan1!$JH$192:$JI$400,2),E1058)</f>
        <v>6997.15</v>
      </c>
      <c r="F1059" s="56">
        <f t="shared" si="435"/>
        <v>45556</v>
      </c>
      <c r="G1059" s="80">
        <f t="shared" si="436"/>
        <v>4.39962678532968E-3</v>
      </c>
      <c r="H1059" s="81">
        <f>IF(DAY(A1059)=H$11,VLOOKUP(A1059,AF$120:AK$452,4),H1058)</f>
        <v>45616</v>
      </c>
      <c r="I1059" s="81">
        <f t="shared" si="437"/>
        <v>45616</v>
      </c>
      <c r="J1059" s="55">
        <f t="shared" si="432"/>
        <v>31</v>
      </c>
      <c r="K1059" s="55">
        <f t="shared" si="438"/>
        <v>12</v>
      </c>
      <c r="L1059" s="79">
        <f t="shared" si="439"/>
        <v>1.0017007899999999</v>
      </c>
      <c r="M1059" s="82">
        <v>1</v>
      </c>
      <c r="N1059" s="82">
        <f t="shared" si="440"/>
        <v>1</v>
      </c>
      <c r="O1059" s="79">
        <f t="shared" si="441"/>
        <v>1.0017007899999999</v>
      </c>
      <c r="P1059" s="79">
        <f t="shared" si="442"/>
        <v>667.53158150000002</v>
      </c>
      <c r="Q1059" s="83">
        <f t="shared" si="445"/>
        <v>0</v>
      </c>
      <c r="R1059" s="85">
        <f t="shared" si="446"/>
        <v>0</v>
      </c>
      <c r="S1059" s="79">
        <f t="shared" si="443"/>
        <v>0</v>
      </c>
      <c r="T1059" s="85">
        <f t="shared" si="451"/>
        <v>9.5000000000000001E-2</v>
      </c>
      <c r="U1059" s="82">
        <f t="shared" si="447"/>
        <v>1.00293185</v>
      </c>
      <c r="V1059" s="79">
        <f t="shared" si="448"/>
        <v>1.95710246</v>
      </c>
      <c r="W1059" s="79">
        <f t="shared" si="449"/>
        <v>0</v>
      </c>
      <c r="X1059" s="157" t="str">
        <f t="shared" si="452"/>
        <v>A+J=</v>
      </c>
      <c r="Y1059" s="81">
        <f t="shared" si="453"/>
        <v>45616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78">
        <f t="shared" si="450"/>
        <v>45598</v>
      </c>
      <c r="B1060" s="79">
        <f t="shared" si="444"/>
        <v>669.74686983000004</v>
      </c>
      <c r="C1060" s="79">
        <f t="shared" si="433"/>
        <v>666.39817815000004</v>
      </c>
      <c r="D1060" s="77">
        <f t="shared" si="434"/>
        <v>6966.5</v>
      </c>
      <c r="E1060" s="54">
        <f>IF(K1060=1,VLOOKUP(A1059,[1]Plan1!$JH$192:$JI$400,2),E1059)</f>
        <v>6997.15</v>
      </c>
      <c r="F1060" s="56">
        <f t="shared" si="435"/>
        <v>45556</v>
      </c>
      <c r="G1060" s="80">
        <f t="shared" si="436"/>
        <v>4.39962678532968E-3</v>
      </c>
      <c r="H1060" s="81">
        <f>IF(DAY(A1060)=H$11,VLOOKUP(A1060,AF$120:AK$452,4),H1059)</f>
        <v>45616</v>
      </c>
      <c r="I1060" s="81">
        <f t="shared" si="437"/>
        <v>45616</v>
      </c>
      <c r="J1060" s="55">
        <f t="shared" si="432"/>
        <v>31</v>
      </c>
      <c r="K1060" s="55">
        <f t="shared" si="438"/>
        <v>13</v>
      </c>
      <c r="L1060" s="79">
        <f t="shared" si="439"/>
        <v>1.0018426499999999</v>
      </c>
      <c r="M1060" s="82">
        <v>1</v>
      </c>
      <c r="N1060" s="82">
        <f t="shared" si="440"/>
        <v>1</v>
      </c>
      <c r="O1060" s="79">
        <f t="shared" si="441"/>
        <v>1.0018426499999999</v>
      </c>
      <c r="P1060" s="79">
        <f t="shared" si="442"/>
        <v>667.62611675000005</v>
      </c>
      <c r="Q1060" s="83">
        <f t="shared" si="445"/>
        <v>0</v>
      </c>
      <c r="R1060" s="85">
        <f t="shared" si="446"/>
        <v>0</v>
      </c>
      <c r="S1060" s="79">
        <f t="shared" si="443"/>
        <v>0</v>
      </c>
      <c r="T1060" s="85">
        <f t="shared" si="451"/>
        <v>9.5000000000000001E-2</v>
      </c>
      <c r="U1060" s="82">
        <f t="shared" si="447"/>
        <v>1.0031765580000001</v>
      </c>
      <c r="V1060" s="79">
        <f t="shared" si="448"/>
        <v>2.1207530800000001</v>
      </c>
      <c r="W1060" s="79">
        <f t="shared" si="449"/>
        <v>0</v>
      </c>
      <c r="X1060" s="157" t="str">
        <f t="shared" si="452"/>
        <v>A+J=</v>
      </c>
      <c r="Y1060" s="81">
        <f t="shared" si="453"/>
        <v>45616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78">
        <f t="shared" si="450"/>
        <v>45599</v>
      </c>
      <c r="B1061" s="79">
        <f t="shared" si="444"/>
        <v>670.00515538999991</v>
      </c>
      <c r="C1061" s="79">
        <f t="shared" si="433"/>
        <v>666.39817815000004</v>
      </c>
      <c r="D1061" s="77">
        <f t="shared" si="434"/>
        <v>6966.5</v>
      </c>
      <c r="E1061" s="54">
        <f>IF(K1061=1,VLOOKUP(A1060,[1]Plan1!$JH$192:$JI$400,2),E1060)</f>
        <v>6997.15</v>
      </c>
      <c r="F1061" s="56">
        <f t="shared" si="435"/>
        <v>45556</v>
      </c>
      <c r="G1061" s="80">
        <f t="shared" si="436"/>
        <v>4.39962678532968E-3</v>
      </c>
      <c r="H1061" s="81">
        <f>IF(DAY(A1061)=H$11,VLOOKUP(A1061,AF$120:AK$452,4),H1060)</f>
        <v>45616</v>
      </c>
      <c r="I1061" s="81">
        <f t="shared" si="437"/>
        <v>45616</v>
      </c>
      <c r="J1061" s="55">
        <f t="shared" si="432"/>
        <v>31</v>
      </c>
      <c r="K1061" s="55">
        <f t="shared" si="438"/>
        <v>14</v>
      </c>
      <c r="L1061" s="79">
        <f t="shared" si="439"/>
        <v>1.0019845300000001</v>
      </c>
      <c r="M1061" s="82">
        <v>1</v>
      </c>
      <c r="N1061" s="82">
        <f t="shared" si="440"/>
        <v>1</v>
      </c>
      <c r="O1061" s="79">
        <f t="shared" si="441"/>
        <v>1.0019845300000001</v>
      </c>
      <c r="P1061" s="79">
        <f t="shared" si="442"/>
        <v>667.72066531999997</v>
      </c>
      <c r="Q1061" s="83">
        <f t="shared" si="445"/>
        <v>0</v>
      </c>
      <c r="R1061" s="85">
        <f t="shared" si="446"/>
        <v>0</v>
      </c>
      <c r="S1061" s="79">
        <f t="shared" si="443"/>
        <v>0</v>
      </c>
      <c r="T1061" s="85">
        <f t="shared" si="451"/>
        <v>9.5000000000000001E-2</v>
      </c>
      <c r="U1061" s="82">
        <f t="shared" si="447"/>
        <v>1.003421326</v>
      </c>
      <c r="V1061" s="79">
        <f t="shared" si="448"/>
        <v>2.2844900699999999</v>
      </c>
      <c r="W1061" s="79">
        <f t="shared" si="449"/>
        <v>0</v>
      </c>
      <c r="X1061" s="157" t="str">
        <f t="shared" si="452"/>
        <v>A+J=</v>
      </c>
      <c r="Y1061" s="81">
        <f t="shared" si="453"/>
        <v>45616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78">
        <f t="shared" si="450"/>
        <v>45600</v>
      </c>
      <c r="B1062" s="79">
        <f t="shared" si="444"/>
        <v>670.26354068000001</v>
      </c>
      <c r="C1062" s="79">
        <f t="shared" si="433"/>
        <v>666.39817815000004</v>
      </c>
      <c r="D1062" s="77">
        <f t="shared" si="434"/>
        <v>6966.5</v>
      </c>
      <c r="E1062" s="54">
        <f>IF(K1062=1,VLOOKUP(A1061,[1]Plan1!$JH$192:$JI$400,2),E1061)</f>
        <v>6997.15</v>
      </c>
      <c r="F1062" s="56">
        <f t="shared" si="435"/>
        <v>45556</v>
      </c>
      <c r="G1062" s="80">
        <f t="shared" si="436"/>
        <v>4.39962678532968E-3</v>
      </c>
      <c r="H1062" s="81">
        <f>IF(DAY(A1062)=H$11,VLOOKUP(A1062,AF$120:AK$452,4),H1061)</f>
        <v>45616</v>
      </c>
      <c r="I1062" s="81">
        <f t="shared" si="437"/>
        <v>45616</v>
      </c>
      <c r="J1062" s="55">
        <f t="shared" si="432"/>
        <v>31</v>
      </c>
      <c r="K1062" s="55">
        <f t="shared" si="438"/>
        <v>15</v>
      </c>
      <c r="L1062" s="79">
        <f t="shared" si="439"/>
        <v>1.0021264299999999</v>
      </c>
      <c r="M1062" s="82">
        <v>1</v>
      </c>
      <c r="N1062" s="82">
        <f t="shared" si="440"/>
        <v>1</v>
      </c>
      <c r="O1062" s="79">
        <f t="shared" si="441"/>
        <v>1.0021264299999999</v>
      </c>
      <c r="P1062" s="79">
        <f t="shared" si="442"/>
        <v>667.81522722</v>
      </c>
      <c r="Q1062" s="83">
        <f t="shared" si="445"/>
        <v>0</v>
      </c>
      <c r="R1062" s="85">
        <f t="shared" si="446"/>
        <v>0</v>
      </c>
      <c r="S1062" s="79">
        <f t="shared" si="443"/>
        <v>0</v>
      </c>
      <c r="T1062" s="85">
        <f t="shared" si="451"/>
        <v>9.5000000000000001E-2</v>
      </c>
      <c r="U1062" s="82">
        <f t="shared" si="447"/>
        <v>1.003666154</v>
      </c>
      <c r="V1062" s="79">
        <f t="shared" si="448"/>
        <v>2.4483134600000001</v>
      </c>
      <c r="W1062" s="79">
        <f t="shared" si="449"/>
        <v>0</v>
      </c>
      <c r="X1062" s="157" t="str">
        <f t="shared" si="452"/>
        <v>A+J=</v>
      </c>
      <c r="Y1062" s="81">
        <f t="shared" si="453"/>
        <v>45616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78">
        <f t="shared" si="450"/>
        <v>45601</v>
      </c>
      <c r="B1063" s="79">
        <f t="shared" si="444"/>
        <v>670.52203242999997</v>
      </c>
      <c r="C1063" s="79">
        <f t="shared" si="433"/>
        <v>666.39817815000004</v>
      </c>
      <c r="D1063" s="77">
        <f t="shared" si="434"/>
        <v>6966.5</v>
      </c>
      <c r="E1063" s="54">
        <f>IF(K1063=1,VLOOKUP(A1062,[1]Plan1!$JH$192:$JI$400,2),E1062)</f>
        <v>6997.15</v>
      </c>
      <c r="F1063" s="56">
        <f t="shared" si="435"/>
        <v>45556</v>
      </c>
      <c r="G1063" s="80">
        <f t="shared" si="436"/>
        <v>4.39962678532968E-3</v>
      </c>
      <c r="H1063" s="81">
        <f>IF(DAY(A1063)=H$11,VLOOKUP(A1063,AF$120:AK$452,4),H1062)</f>
        <v>45616</v>
      </c>
      <c r="I1063" s="81">
        <f t="shared" si="437"/>
        <v>45616</v>
      </c>
      <c r="J1063" s="55">
        <f t="shared" si="432"/>
        <v>31</v>
      </c>
      <c r="K1063" s="55">
        <f t="shared" si="438"/>
        <v>16</v>
      </c>
      <c r="L1063" s="79">
        <f t="shared" si="439"/>
        <v>1.00226836</v>
      </c>
      <c r="M1063" s="82">
        <v>1</v>
      </c>
      <c r="N1063" s="82">
        <f t="shared" si="440"/>
        <v>1</v>
      </c>
      <c r="O1063" s="79">
        <f t="shared" si="441"/>
        <v>1.00226836</v>
      </c>
      <c r="P1063" s="79">
        <f t="shared" si="442"/>
        <v>667.90980911999998</v>
      </c>
      <c r="Q1063" s="83">
        <f t="shared" si="445"/>
        <v>0</v>
      </c>
      <c r="R1063" s="85">
        <f t="shared" si="446"/>
        <v>0</v>
      </c>
      <c r="S1063" s="79">
        <f t="shared" si="443"/>
        <v>0</v>
      </c>
      <c r="T1063" s="85">
        <f t="shared" si="451"/>
        <v>9.5000000000000001E-2</v>
      </c>
      <c r="U1063" s="82">
        <f t="shared" si="447"/>
        <v>1.0039110419999999</v>
      </c>
      <c r="V1063" s="79">
        <f t="shared" si="448"/>
        <v>2.6122233100000001</v>
      </c>
      <c r="W1063" s="79">
        <f t="shared" si="449"/>
        <v>0</v>
      </c>
      <c r="X1063" s="157" t="str">
        <f t="shared" si="452"/>
        <v>A+J=</v>
      </c>
      <c r="Y1063" s="81">
        <f t="shared" si="453"/>
        <v>45616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78">
        <f t="shared" si="450"/>
        <v>45602</v>
      </c>
      <c r="B1064" s="79">
        <f t="shared" si="444"/>
        <v>670.78061659000002</v>
      </c>
      <c r="C1064" s="79">
        <f t="shared" si="433"/>
        <v>666.39817815000004</v>
      </c>
      <c r="D1064" s="77">
        <f t="shared" si="434"/>
        <v>6966.5</v>
      </c>
      <c r="E1064" s="54">
        <f>IF(K1064=1,VLOOKUP(A1063,[1]Plan1!$JH$192:$JI$400,2),E1063)</f>
        <v>6997.15</v>
      </c>
      <c r="F1064" s="56">
        <f t="shared" si="435"/>
        <v>45556</v>
      </c>
      <c r="G1064" s="80">
        <f t="shared" si="436"/>
        <v>4.39962678532968E-3</v>
      </c>
      <c r="H1064" s="81">
        <f>IF(DAY(A1064)=H$11,VLOOKUP(A1064,AF$120:AK$452,4),H1063)</f>
        <v>45616</v>
      </c>
      <c r="I1064" s="81">
        <f t="shared" si="437"/>
        <v>45616</v>
      </c>
      <c r="J1064" s="55">
        <f t="shared" si="432"/>
        <v>31</v>
      </c>
      <c r="K1064" s="55">
        <f t="shared" si="438"/>
        <v>17</v>
      </c>
      <c r="L1064" s="79">
        <f t="shared" si="439"/>
        <v>1.0024103</v>
      </c>
      <c r="M1064" s="82">
        <v>1</v>
      </c>
      <c r="N1064" s="82">
        <f t="shared" si="440"/>
        <v>1</v>
      </c>
      <c r="O1064" s="79">
        <f t="shared" si="441"/>
        <v>1.0024103</v>
      </c>
      <c r="P1064" s="79">
        <f t="shared" si="442"/>
        <v>668.00439767</v>
      </c>
      <c r="Q1064" s="83">
        <f t="shared" si="445"/>
        <v>0</v>
      </c>
      <c r="R1064" s="85">
        <f t="shared" si="446"/>
        <v>0</v>
      </c>
      <c r="S1064" s="79">
        <f t="shared" si="443"/>
        <v>0</v>
      </c>
      <c r="T1064" s="85">
        <f t="shared" si="451"/>
        <v>9.5000000000000001E-2</v>
      </c>
      <c r="U1064" s="82">
        <f t="shared" si="447"/>
        <v>1.004155989</v>
      </c>
      <c r="V1064" s="79">
        <f t="shared" si="448"/>
        <v>2.7762189199999998</v>
      </c>
      <c r="W1064" s="79">
        <f t="shared" si="449"/>
        <v>0</v>
      </c>
      <c r="X1064" s="157" t="str">
        <f t="shared" si="452"/>
        <v>A+J=</v>
      </c>
      <c r="Y1064" s="81">
        <f t="shared" si="453"/>
        <v>45616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78">
        <f t="shared" si="450"/>
        <v>45603</v>
      </c>
      <c r="B1065" s="79">
        <f t="shared" si="444"/>
        <v>671.03930726999999</v>
      </c>
      <c r="C1065" s="79">
        <f t="shared" si="433"/>
        <v>666.39817815000004</v>
      </c>
      <c r="D1065" s="77">
        <f t="shared" si="434"/>
        <v>6966.5</v>
      </c>
      <c r="E1065" s="54">
        <f>IF(K1065=1,VLOOKUP(A1064,[1]Plan1!$JH$192:$JI$400,2),E1064)</f>
        <v>6997.15</v>
      </c>
      <c r="F1065" s="56">
        <f t="shared" si="435"/>
        <v>45556</v>
      </c>
      <c r="G1065" s="80">
        <f t="shared" si="436"/>
        <v>4.39962678532968E-3</v>
      </c>
      <c r="H1065" s="81">
        <f>IF(DAY(A1065)=H$11,VLOOKUP(A1065,AF$120:AK$452,4),H1064)</f>
        <v>45616</v>
      </c>
      <c r="I1065" s="81">
        <f t="shared" si="437"/>
        <v>45616</v>
      </c>
      <c r="J1065" s="55">
        <f t="shared" si="432"/>
        <v>31</v>
      </c>
      <c r="K1065" s="55">
        <f t="shared" si="438"/>
        <v>18</v>
      </c>
      <c r="L1065" s="79">
        <f t="shared" si="439"/>
        <v>1.00255227</v>
      </c>
      <c r="M1065" s="82">
        <v>1</v>
      </c>
      <c r="N1065" s="82">
        <f t="shared" si="440"/>
        <v>1</v>
      </c>
      <c r="O1065" s="79">
        <f t="shared" si="441"/>
        <v>1.00255227</v>
      </c>
      <c r="P1065" s="79">
        <f t="shared" si="442"/>
        <v>668.09900621999998</v>
      </c>
      <c r="Q1065" s="83">
        <f t="shared" si="445"/>
        <v>0</v>
      </c>
      <c r="R1065" s="85">
        <f t="shared" si="446"/>
        <v>0</v>
      </c>
      <c r="S1065" s="79">
        <f t="shared" si="443"/>
        <v>0</v>
      </c>
      <c r="T1065" s="85">
        <f t="shared" si="451"/>
        <v>9.5000000000000001E-2</v>
      </c>
      <c r="U1065" s="82">
        <f t="shared" si="447"/>
        <v>1.004400996</v>
      </c>
      <c r="V1065" s="79">
        <f t="shared" si="448"/>
        <v>2.94030105</v>
      </c>
      <c r="W1065" s="79">
        <f t="shared" si="449"/>
        <v>0</v>
      </c>
      <c r="X1065" s="157" t="str">
        <f t="shared" si="452"/>
        <v>A+J=</v>
      </c>
      <c r="Y1065" s="81">
        <f t="shared" si="453"/>
        <v>45616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78">
        <f t="shared" si="450"/>
        <v>45604</v>
      </c>
      <c r="B1066" s="79">
        <f t="shared" si="444"/>
        <v>671.29809109999997</v>
      </c>
      <c r="C1066" s="79">
        <f t="shared" si="433"/>
        <v>666.39817815000004</v>
      </c>
      <c r="D1066" s="77">
        <f t="shared" si="434"/>
        <v>6966.5</v>
      </c>
      <c r="E1066" s="54">
        <f>IF(K1066=1,VLOOKUP(A1065,[1]Plan1!$JH$192:$JI$400,2),E1065)</f>
        <v>6997.15</v>
      </c>
      <c r="F1066" s="56">
        <f t="shared" si="435"/>
        <v>45556</v>
      </c>
      <c r="G1066" s="80">
        <f t="shared" si="436"/>
        <v>4.39962678532968E-3</v>
      </c>
      <c r="H1066" s="81">
        <f>IF(DAY(A1066)=H$11,VLOOKUP(A1066,AF$120:AK$452,4),H1065)</f>
        <v>45616</v>
      </c>
      <c r="I1066" s="81">
        <f t="shared" si="437"/>
        <v>45616</v>
      </c>
      <c r="J1066" s="55">
        <f t="shared" si="432"/>
        <v>31</v>
      </c>
      <c r="K1066" s="55">
        <f t="shared" si="438"/>
        <v>19</v>
      </c>
      <c r="L1066" s="79">
        <f t="shared" si="439"/>
        <v>1.00269425</v>
      </c>
      <c r="M1066" s="82">
        <v>1</v>
      </c>
      <c r="N1066" s="82">
        <f t="shared" si="440"/>
        <v>1</v>
      </c>
      <c r="O1066" s="79">
        <f t="shared" si="441"/>
        <v>1.00269425</v>
      </c>
      <c r="P1066" s="79">
        <f t="shared" si="442"/>
        <v>668.19362144000002</v>
      </c>
      <c r="Q1066" s="83">
        <f t="shared" si="445"/>
        <v>0</v>
      </c>
      <c r="R1066" s="85">
        <f t="shared" si="446"/>
        <v>0</v>
      </c>
      <c r="S1066" s="79">
        <f t="shared" si="443"/>
        <v>0</v>
      </c>
      <c r="T1066" s="85">
        <f t="shared" si="451"/>
        <v>9.5000000000000001E-2</v>
      </c>
      <c r="U1066" s="82">
        <f t="shared" si="447"/>
        <v>1.004646063</v>
      </c>
      <c r="V1066" s="79">
        <f t="shared" si="448"/>
        <v>3.1044696599999999</v>
      </c>
      <c r="W1066" s="79">
        <f t="shared" si="449"/>
        <v>0</v>
      </c>
      <c r="X1066" s="157" t="str">
        <f t="shared" si="452"/>
        <v>A+J=</v>
      </c>
      <c r="Y1066" s="81">
        <f t="shared" si="453"/>
        <v>45616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78">
        <f t="shared" si="450"/>
        <v>45605</v>
      </c>
      <c r="B1067" s="79">
        <f t="shared" si="444"/>
        <v>671.55697478000002</v>
      </c>
      <c r="C1067" s="79">
        <f t="shared" si="433"/>
        <v>666.39817815000004</v>
      </c>
      <c r="D1067" s="77">
        <f t="shared" si="434"/>
        <v>6966.5</v>
      </c>
      <c r="E1067" s="54">
        <f>IF(K1067=1,VLOOKUP(A1066,[1]Plan1!$JH$192:$JI$400,2),E1066)</f>
        <v>6997.15</v>
      </c>
      <c r="F1067" s="56">
        <f t="shared" si="435"/>
        <v>45556</v>
      </c>
      <c r="G1067" s="80">
        <f t="shared" si="436"/>
        <v>4.39962678532968E-3</v>
      </c>
      <c r="H1067" s="81">
        <f>IF(DAY(A1067)=H$11,VLOOKUP(A1067,AF$120:AK$452,4),H1066)</f>
        <v>45616</v>
      </c>
      <c r="I1067" s="81">
        <f t="shared" si="437"/>
        <v>45616</v>
      </c>
      <c r="J1067" s="55">
        <f t="shared" si="432"/>
        <v>31</v>
      </c>
      <c r="K1067" s="55">
        <f t="shared" si="438"/>
        <v>20</v>
      </c>
      <c r="L1067" s="79">
        <f t="shared" si="439"/>
        <v>1.0028362500000001</v>
      </c>
      <c r="M1067" s="82">
        <v>1</v>
      </c>
      <c r="N1067" s="82">
        <f t="shared" si="440"/>
        <v>1</v>
      </c>
      <c r="O1067" s="79">
        <f t="shared" si="441"/>
        <v>1.0028362500000001</v>
      </c>
      <c r="P1067" s="79">
        <f t="shared" si="442"/>
        <v>668.28824998000005</v>
      </c>
      <c r="Q1067" s="83">
        <f t="shared" si="445"/>
        <v>0</v>
      </c>
      <c r="R1067" s="85">
        <f t="shared" si="446"/>
        <v>0</v>
      </c>
      <c r="S1067" s="79">
        <f t="shared" si="443"/>
        <v>0</v>
      </c>
      <c r="T1067" s="85">
        <f t="shared" si="451"/>
        <v>9.5000000000000001E-2</v>
      </c>
      <c r="U1067" s="82">
        <f t="shared" si="447"/>
        <v>1.0048911899999999</v>
      </c>
      <c r="V1067" s="79">
        <f t="shared" si="448"/>
        <v>3.2687248000000002</v>
      </c>
      <c r="W1067" s="79">
        <f t="shared" si="449"/>
        <v>0</v>
      </c>
      <c r="X1067" s="157" t="str">
        <f t="shared" si="452"/>
        <v>A+J=</v>
      </c>
      <c r="Y1067" s="81">
        <f t="shared" si="453"/>
        <v>45616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78">
        <f t="shared" si="450"/>
        <v>45606</v>
      </c>
      <c r="B1068" s="79">
        <f t="shared" si="444"/>
        <v>671.81596437999997</v>
      </c>
      <c r="C1068" s="79">
        <f t="shared" si="433"/>
        <v>666.39817815000004</v>
      </c>
      <c r="D1068" s="77">
        <f t="shared" si="434"/>
        <v>6966.5</v>
      </c>
      <c r="E1068" s="54">
        <f>IF(K1068=1,VLOOKUP(A1067,[1]Plan1!$JH$192:$JI$400,2),E1067)</f>
        <v>6997.15</v>
      </c>
      <c r="F1068" s="56">
        <f t="shared" si="435"/>
        <v>45556</v>
      </c>
      <c r="G1068" s="80">
        <f t="shared" si="436"/>
        <v>4.39962678532968E-3</v>
      </c>
      <c r="H1068" s="81">
        <f>IF(DAY(A1068)=H$11,VLOOKUP(A1068,AF$120:AK$452,4),H1067)</f>
        <v>45616</v>
      </c>
      <c r="I1068" s="81">
        <f t="shared" si="437"/>
        <v>45616</v>
      </c>
      <c r="J1068" s="55">
        <f t="shared" ref="J1068:J1131" si="454">IF(A1067=I1067,VLOOKUP(A1067,$AF$120:$AJ$300,5),J1067)</f>
        <v>31</v>
      </c>
      <c r="K1068" s="55">
        <f t="shared" si="438"/>
        <v>21</v>
      </c>
      <c r="L1068" s="79">
        <f t="shared" si="439"/>
        <v>1.00297828</v>
      </c>
      <c r="M1068" s="82">
        <v>1</v>
      </c>
      <c r="N1068" s="82">
        <f t="shared" si="440"/>
        <v>1</v>
      </c>
      <c r="O1068" s="79">
        <f t="shared" si="441"/>
        <v>1.00297828</v>
      </c>
      <c r="P1068" s="79">
        <f t="shared" si="442"/>
        <v>668.38289851000002</v>
      </c>
      <c r="Q1068" s="83">
        <f t="shared" si="445"/>
        <v>0</v>
      </c>
      <c r="R1068" s="85">
        <f t="shared" si="446"/>
        <v>0</v>
      </c>
      <c r="S1068" s="79">
        <f t="shared" si="443"/>
        <v>0</v>
      </c>
      <c r="T1068" s="85">
        <f t="shared" si="451"/>
        <v>9.5000000000000001E-2</v>
      </c>
      <c r="U1068" s="82">
        <f t="shared" si="447"/>
        <v>1.0051363760000001</v>
      </c>
      <c r="V1068" s="79">
        <f t="shared" si="448"/>
        <v>3.4330658700000001</v>
      </c>
      <c r="W1068" s="79">
        <f t="shared" si="449"/>
        <v>0</v>
      </c>
      <c r="X1068" s="157" t="str">
        <f t="shared" si="452"/>
        <v>A+J=</v>
      </c>
      <c r="Y1068" s="81">
        <f t="shared" si="453"/>
        <v>45616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78">
        <f t="shared" si="450"/>
        <v>45607</v>
      </c>
      <c r="B1069" s="79">
        <f t="shared" si="444"/>
        <v>672.07504788000006</v>
      </c>
      <c r="C1069" s="79">
        <f t="shared" ref="C1069:C1132" si="455">IF(Q1068&gt;0,(P1068-S1068),C1068)</f>
        <v>666.39817815000004</v>
      </c>
      <c r="D1069" s="77">
        <f t="shared" ref="D1069:D1132" si="456">IF(E1069=E1068,D1068,E1068)</f>
        <v>6966.5</v>
      </c>
      <c r="E1069" s="54">
        <f>IF(K1069=1,VLOOKUP(A1068,[1]Plan1!$JH$192:$JI$400,2),E1068)</f>
        <v>6997.15</v>
      </c>
      <c r="F1069" s="56">
        <f t="shared" ref="F1069:F1132" si="457">IF(D1069=D1068,F1068,EDATE(A1069,-1))</f>
        <v>45556</v>
      </c>
      <c r="G1069" s="80">
        <f t="shared" ref="G1069:G1132" si="458">(E1069/D1069)-1</f>
        <v>4.39962678532968E-3</v>
      </c>
      <c r="H1069" s="81">
        <f>IF(DAY(A1069)=H$11,VLOOKUP(A1069,AF$120:AK$452,4),H1068)</f>
        <v>45616</v>
      </c>
      <c r="I1069" s="81">
        <f t="shared" ref="I1069:I1132" si="459">IF(A1069&gt;I1068,H1069,I1068)</f>
        <v>45616</v>
      </c>
      <c r="J1069" s="55">
        <f t="shared" si="454"/>
        <v>31</v>
      </c>
      <c r="K1069" s="55">
        <f t="shared" ref="K1069:K1132" si="460">IF(A1068=I1068,1,K1068+1)</f>
        <v>22</v>
      </c>
      <c r="L1069" s="79">
        <f t="shared" ref="L1069:L1132" si="461">TRUNC((E1069/D1069)^TRUNC((K1069/J1069),9),8)</f>
        <v>1.0031203200000001</v>
      </c>
      <c r="M1069" s="82">
        <v>1</v>
      </c>
      <c r="N1069" s="82">
        <f t="shared" ref="N1069:N1132" si="462">IF(I1069&gt;I1068,N1068*M1069,N1068)</f>
        <v>1</v>
      </c>
      <c r="O1069" s="79">
        <f t="shared" ref="O1069:O1132" si="463">TRUNC(TRUNC((L1069*N1069),15),8)</f>
        <v>1.0031203200000001</v>
      </c>
      <c r="P1069" s="79">
        <f t="shared" ref="P1069:P1132" si="464">TRUNC(C1069*O1069,8)</f>
        <v>668.47755371000005</v>
      </c>
      <c r="Q1069" s="83">
        <f t="shared" si="445"/>
        <v>0</v>
      </c>
      <c r="R1069" s="85">
        <f t="shared" si="446"/>
        <v>0</v>
      </c>
      <c r="S1069" s="79">
        <f t="shared" ref="S1069:S1132" si="465">IF(R1069&gt;0,TRUNC(R1069*P1069,8),0)</f>
        <v>0</v>
      </c>
      <c r="T1069" s="85">
        <f t="shared" si="451"/>
        <v>9.5000000000000001E-2</v>
      </c>
      <c r="U1069" s="82">
        <f t="shared" si="447"/>
        <v>1.0053816229999999</v>
      </c>
      <c r="V1069" s="79">
        <f t="shared" si="448"/>
        <v>3.59749417</v>
      </c>
      <c r="W1069" s="79">
        <f t="shared" si="449"/>
        <v>0</v>
      </c>
      <c r="X1069" s="157" t="str">
        <f t="shared" si="452"/>
        <v>A+J=</v>
      </c>
      <c r="Y1069" s="81">
        <f t="shared" si="453"/>
        <v>45616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78">
        <f t="shared" si="450"/>
        <v>45608</v>
      </c>
      <c r="B1070" s="79">
        <f t="shared" si="444"/>
        <v>672.33423064999999</v>
      </c>
      <c r="C1070" s="79">
        <f t="shared" si="455"/>
        <v>666.39817815000004</v>
      </c>
      <c r="D1070" s="77">
        <f t="shared" si="456"/>
        <v>6966.5</v>
      </c>
      <c r="E1070" s="54">
        <f>IF(K1070=1,VLOOKUP(A1069,[1]Plan1!$JH$192:$JI$400,2),E1069)</f>
        <v>6997.15</v>
      </c>
      <c r="F1070" s="56">
        <f t="shared" si="457"/>
        <v>45556</v>
      </c>
      <c r="G1070" s="80">
        <f t="shared" si="458"/>
        <v>4.39962678532968E-3</v>
      </c>
      <c r="H1070" s="81">
        <f>IF(DAY(A1070)=H$11,VLOOKUP(A1070,AF$120:AK$452,4),H1069)</f>
        <v>45616</v>
      </c>
      <c r="I1070" s="81">
        <f t="shared" si="459"/>
        <v>45616</v>
      </c>
      <c r="J1070" s="55">
        <f t="shared" si="454"/>
        <v>31</v>
      </c>
      <c r="K1070" s="55">
        <f t="shared" si="460"/>
        <v>23</v>
      </c>
      <c r="L1070" s="79">
        <f t="shared" si="461"/>
        <v>1.00326238</v>
      </c>
      <c r="M1070" s="82">
        <v>1</v>
      </c>
      <c r="N1070" s="82">
        <f t="shared" si="462"/>
        <v>1</v>
      </c>
      <c r="O1070" s="79">
        <f t="shared" si="463"/>
        <v>1.00326238</v>
      </c>
      <c r="P1070" s="79">
        <f t="shared" si="464"/>
        <v>668.57222222999997</v>
      </c>
      <c r="Q1070" s="83">
        <f t="shared" si="445"/>
        <v>0</v>
      </c>
      <c r="R1070" s="85">
        <f t="shared" si="446"/>
        <v>0</v>
      </c>
      <c r="S1070" s="79">
        <f t="shared" si="465"/>
        <v>0</v>
      </c>
      <c r="T1070" s="85">
        <f t="shared" si="451"/>
        <v>9.5000000000000001E-2</v>
      </c>
      <c r="U1070" s="82">
        <f t="shared" si="447"/>
        <v>1.0056269289999999</v>
      </c>
      <c r="V1070" s="79">
        <f t="shared" si="448"/>
        <v>3.7620084199999999</v>
      </c>
      <c r="W1070" s="79">
        <f t="shared" si="449"/>
        <v>0</v>
      </c>
      <c r="X1070" s="157" t="str">
        <f t="shared" si="452"/>
        <v>A+J=</v>
      </c>
      <c r="Y1070" s="81">
        <f t="shared" si="453"/>
        <v>45616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78">
        <f t="shared" si="450"/>
        <v>45609</v>
      </c>
      <c r="B1071" s="79">
        <f t="shared" si="444"/>
        <v>672.59352010000009</v>
      </c>
      <c r="C1071" s="79">
        <f t="shared" si="455"/>
        <v>666.39817815000004</v>
      </c>
      <c r="D1071" s="77">
        <f t="shared" si="456"/>
        <v>6966.5</v>
      </c>
      <c r="E1071" s="54">
        <f>IF(K1071=1,VLOOKUP(A1070,[1]Plan1!$JH$192:$JI$400,2),E1070)</f>
        <v>6997.15</v>
      </c>
      <c r="F1071" s="56">
        <f t="shared" si="457"/>
        <v>45556</v>
      </c>
      <c r="G1071" s="80">
        <f t="shared" si="458"/>
        <v>4.39962678532968E-3</v>
      </c>
      <c r="H1071" s="81">
        <f>IF(DAY(A1071)=H$11,VLOOKUP(A1071,AF$120:AK$452,4),H1070)</f>
        <v>45616</v>
      </c>
      <c r="I1071" s="81">
        <f t="shared" si="459"/>
        <v>45616</v>
      </c>
      <c r="J1071" s="55">
        <f t="shared" si="454"/>
        <v>31</v>
      </c>
      <c r="K1071" s="55">
        <f t="shared" si="460"/>
        <v>24</v>
      </c>
      <c r="L1071" s="79">
        <f t="shared" si="461"/>
        <v>1.00340447</v>
      </c>
      <c r="M1071" s="82">
        <v>1</v>
      </c>
      <c r="N1071" s="82">
        <f t="shared" si="462"/>
        <v>1</v>
      </c>
      <c r="O1071" s="79">
        <f t="shared" si="463"/>
        <v>1.00340447</v>
      </c>
      <c r="P1071" s="79">
        <f t="shared" si="464"/>
        <v>668.66691075000006</v>
      </c>
      <c r="Q1071" s="83">
        <f t="shared" si="445"/>
        <v>0</v>
      </c>
      <c r="R1071" s="85">
        <f t="shared" si="446"/>
        <v>0</v>
      </c>
      <c r="S1071" s="79">
        <f t="shared" si="465"/>
        <v>0</v>
      </c>
      <c r="T1071" s="85">
        <f t="shared" si="451"/>
        <v>9.5000000000000001E-2</v>
      </c>
      <c r="U1071" s="82">
        <f t="shared" si="447"/>
        <v>1.0058722950000001</v>
      </c>
      <c r="V1071" s="79">
        <f t="shared" si="448"/>
        <v>3.9266093500000001</v>
      </c>
      <c r="W1071" s="79">
        <f t="shared" si="449"/>
        <v>0</v>
      </c>
      <c r="X1071" s="157" t="str">
        <f t="shared" si="452"/>
        <v>A+J=</v>
      </c>
      <c r="Y1071" s="81">
        <f t="shared" si="453"/>
        <v>45616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78">
        <f t="shared" si="450"/>
        <v>45610</v>
      </c>
      <c r="B1072" s="79">
        <f t="shared" si="444"/>
        <v>672.85290284999996</v>
      </c>
      <c r="C1072" s="79">
        <f t="shared" si="455"/>
        <v>666.39817815000004</v>
      </c>
      <c r="D1072" s="77">
        <f t="shared" si="456"/>
        <v>6966.5</v>
      </c>
      <c r="E1072" s="54">
        <f>IF(K1072=1,VLOOKUP(A1071,[1]Plan1!$JH$192:$JI$400,2),E1071)</f>
        <v>6997.15</v>
      </c>
      <c r="F1072" s="56">
        <f t="shared" si="457"/>
        <v>45556</v>
      </c>
      <c r="G1072" s="80">
        <f t="shared" si="458"/>
        <v>4.39962678532968E-3</v>
      </c>
      <c r="H1072" s="81">
        <f>IF(DAY(A1072)=H$11,VLOOKUP(A1072,AF$120:AK$452,4),H1071)</f>
        <v>45616</v>
      </c>
      <c r="I1072" s="81">
        <f t="shared" si="459"/>
        <v>45616</v>
      </c>
      <c r="J1072" s="55">
        <f t="shared" si="454"/>
        <v>31</v>
      </c>
      <c r="K1072" s="55">
        <f t="shared" si="460"/>
        <v>25</v>
      </c>
      <c r="L1072" s="79">
        <f t="shared" si="461"/>
        <v>1.0035465699999999</v>
      </c>
      <c r="M1072" s="82">
        <v>1</v>
      </c>
      <c r="N1072" s="82">
        <f t="shared" si="462"/>
        <v>1</v>
      </c>
      <c r="O1072" s="79">
        <f t="shared" si="463"/>
        <v>1.0035465699999999</v>
      </c>
      <c r="P1072" s="79">
        <f t="shared" si="464"/>
        <v>668.76160592999997</v>
      </c>
      <c r="Q1072" s="83">
        <f t="shared" si="445"/>
        <v>0</v>
      </c>
      <c r="R1072" s="85">
        <f t="shared" si="446"/>
        <v>0</v>
      </c>
      <c r="S1072" s="79">
        <f t="shared" si="465"/>
        <v>0</v>
      </c>
      <c r="T1072" s="85">
        <f t="shared" si="451"/>
        <v>9.5000000000000001E-2</v>
      </c>
      <c r="U1072" s="82">
        <f t="shared" si="447"/>
        <v>1.0061177210000001</v>
      </c>
      <c r="V1072" s="79">
        <f t="shared" si="448"/>
        <v>4.0912969199999996</v>
      </c>
      <c r="W1072" s="79">
        <f t="shared" si="449"/>
        <v>0</v>
      </c>
      <c r="X1072" s="157" t="str">
        <f t="shared" si="452"/>
        <v>A+J=</v>
      </c>
      <c r="Y1072" s="81">
        <f t="shared" si="453"/>
        <v>45616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78">
        <f t="shared" si="450"/>
        <v>45611</v>
      </c>
      <c r="B1073" s="79">
        <f t="shared" si="444"/>
        <v>673.11239231999991</v>
      </c>
      <c r="C1073" s="79">
        <f t="shared" si="455"/>
        <v>666.39817815000004</v>
      </c>
      <c r="D1073" s="77">
        <f t="shared" si="456"/>
        <v>6966.5</v>
      </c>
      <c r="E1073" s="54">
        <f>IF(K1073=1,VLOOKUP(A1072,[1]Plan1!$JH$192:$JI$400,2),E1072)</f>
        <v>6997.15</v>
      </c>
      <c r="F1073" s="56">
        <f t="shared" si="457"/>
        <v>45556</v>
      </c>
      <c r="G1073" s="80">
        <f t="shared" si="458"/>
        <v>4.39962678532968E-3</v>
      </c>
      <c r="H1073" s="81">
        <f>IF(DAY(A1073)=H$11,VLOOKUP(A1073,AF$120:AK$452,4),H1072)</f>
        <v>45616</v>
      </c>
      <c r="I1073" s="81">
        <f t="shared" si="459"/>
        <v>45616</v>
      </c>
      <c r="J1073" s="55">
        <f t="shared" si="454"/>
        <v>31</v>
      </c>
      <c r="K1073" s="55">
        <f t="shared" si="460"/>
        <v>26</v>
      </c>
      <c r="L1073" s="79">
        <f t="shared" si="461"/>
        <v>1.0036887000000001</v>
      </c>
      <c r="M1073" s="82">
        <v>1</v>
      </c>
      <c r="N1073" s="82">
        <f t="shared" si="462"/>
        <v>1</v>
      </c>
      <c r="O1073" s="79">
        <f t="shared" si="463"/>
        <v>1.0036887000000001</v>
      </c>
      <c r="P1073" s="79">
        <f t="shared" si="464"/>
        <v>668.85632109999995</v>
      </c>
      <c r="Q1073" s="83">
        <f t="shared" si="445"/>
        <v>0</v>
      </c>
      <c r="R1073" s="85">
        <f t="shared" si="446"/>
        <v>0</v>
      </c>
      <c r="S1073" s="79">
        <f t="shared" si="465"/>
        <v>0</v>
      </c>
      <c r="T1073" s="85">
        <f t="shared" si="451"/>
        <v>9.5000000000000001E-2</v>
      </c>
      <c r="U1073" s="82">
        <f t="shared" si="447"/>
        <v>1.0063632069999999</v>
      </c>
      <c r="V1073" s="79">
        <f t="shared" si="448"/>
        <v>4.2560712199999999</v>
      </c>
      <c r="W1073" s="79">
        <f t="shared" si="449"/>
        <v>0</v>
      </c>
      <c r="X1073" s="157" t="str">
        <f t="shared" si="452"/>
        <v>A+J=</v>
      </c>
      <c r="Y1073" s="81">
        <f t="shared" si="453"/>
        <v>45616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78">
        <f t="shared" si="450"/>
        <v>45612</v>
      </c>
      <c r="B1074" s="79">
        <f t="shared" si="444"/>
        <v>673.37197447999995</v>
      </c>
      <c r="C1074" s="79">
        <f t="shared" si="455"/>
        <v>666.39817815000004</v>
      </c>
      <c r="D1074" s="77">
        <f t="shared" si="456"/>
        <v>6966.5</v>
      </c>
      <c r="E1074" s="54">
        <f>IF(K1074=1,VLOOKUP(A1073,[1]Plan1!$JH$192:$JI$400,2),E1073)</f>
        <v>6997.15</v>
      </c>
      <c r="F1074" s="56">
        <f t="shared" si="457"/>
        <v>45556</v>
      </c>
      <c r="G1074" s="80">
        <f t="shared" si="458"/>
        <v>4.39962678532968E-3</v>
      </c>
      <c r="H1074" s="81">
        <f>IF(DAY(A1074)=H$11,VLOOKUP(A1074,AF$120:AK$452,4),H1073)</f>
        <v>45616</v>
      </c>
      <c r="I1074" s="81">
        <f t="shared" si="459"/>
        <v>45616</v>
      </c>
      <c r="J1074" s="55">
        <f t="shared" si="454"/>
        <v>31</v>
      </c>
      <c r="K1074" s="55">
        <f t="shared" si="460"/>
        <v>27</v>
      </c>
      <c r="L1074" s="79">
        <f t="shared" si="461"/>
        <v>1.00383084</v>
      </c>
      <c r="M1074" s="82">
        <v>1</v>
      </c>
      <c r="N1074" s="82">
        <f t="shared" si="462"/>
        <v>1</v>
      </c>
      <c r="O1074" s="79">
        <f t="shared" si="463"/>
        <v>1.00383084</v>
      </c>
      <c r="P1074" s="79">
        <f t="shared" si="464"/>
        <v>668.95104293999998</v>
      </c>
      <c r="Q1074" s="83">
        <f t="shared" si="445"/>
        <v>0</v>
      </c>
      <c r="R1074" s="85">
        <f t="shared" si="446"/>
        <v>0</v>
      </c>
      <c r="S1074" s="79">
        <f t="shared" si="465"/>
        <v>0</v>
      </c>
      <c r="T1074" s="85">
        <f t="shared" si="451"/>
        <v>9.5000000000000001E-2</v>
      </c>
      <c r="U1074" s="82">
        <f t="shared" si="447"/>
        <v>1.006608752</v>
      </c>
      <c r="V1074" s="79">
        <f t="shared" si="448"/>
        <v>4.4209315399999998</v>
      </c>
      <c r="W1074" s="79">
        <f t="shared" si="449"/>
        <v>0</v>
      </c>
      <c r="X1074" s="157" t="str">
        <f t="shared" si="452"/>
        <v>A+J=</v>
      </c>
      <c r="Y1074" s="81">
        <f t="shared" si="453"/>
        <v>45616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78">
        <f t="shared" si="450"/>
        <v>45613</v>
      </c>
      <c r="B1075" s="79">
        <f t="shared" si="444"/>
        <v>673.63166408999996</v>
      </c>
      <c r="C1075" s="79">
        <f t="shared" si="455"/>
        <v>666.39817815000004</v>
      </c>
      <c r="D1075" s="77">
        <f t="shared" si="456"/>
        <v>6966.5</v>
      </c>
      <c r="E1075" s="54">
        <f>IF(K1075=1,VLOOKUP(A1074,[1]Plan1!$JH$192:$JI$400,2),E1074)</f>
        <v>6997.15</v>
      </c>
      <c r="F1075" s="56">
        <f t="shared" si="457"/>
        <v>45556</v>
      </c>
      <c r="G1075" s="80">
        <f t="shared" si="458"/>
        <v>4.39962678532968E-3</v>
      </c>
      <c r="H1075" s="81">
        <f>IF(DAY(A1075)=H$11,VLOOKUP(A1075,AF$120:AK$452,4),H1074)</f>
        <v>45616</v>
      </c>
      <c r="I1075" s="81">
        <f t="shared" si="459"/>
        <v>45616</v>
      </c>
      <c r="J1075" s="55">
        <f t="shared" si="454"/>
        <v>31</v>
      </c>
      <c r="K1075" s="55">
        <f t="shared" si="460"/>
        <v>28</v>
      </c>
      <c r="L1075" s="79">
        <f t="shared" si="461"/>
        <v>1.0039730099999999</v>
      </c>
      <c r="M1075" s="82">
        <v>1</v>
      </c>
      <c r="N1075" s="82">
        <f t="shared" si="462"/>
        <v>1</v>
      </c>
      <c r="O1075" s="79">
        <f t="shared" si="463"/>
        <v>1.0039730099999999</v>
      </c>
      <c r="P1075" s="79">
        <f t="shared" si="464"/>
        <v>669.04578476999995</v>
      </c>
      <c r="Q1075" s="83">
        <f t="shared" si="445"/>
        <v>0</v>
      </c>
      <c r="R1075" s="85">
        <f t="shared" si="446"/>
        <v>0</v>
      </c>
      <c r="S1075" s="79">
        <f t="shared" si="465"/>
        <v>0</v>
      </c>
      <c r="T1075" s="85">
        <f t="shared" si="451"/>
        <v>9.5000000000000001E-2</v>
      </c>
      <c r="U1075" s="82">
        <f t="shared" si="447"/>
        <v>1.006854358</v>
      </c>
      <c r="V1075" s="79">
        <f t="shared" si="448"/>
        <v>4.5858793200000001</v>
      </c>
      <c r="W1075" s="79">
        <f t="shared" si="449"/>
        <v>0</v>
      </c>
      <c r="X1075" s="157" t="str">
        <f t="shared" si="452"/>
        <v>A+J=</v>
      </c>
      <c r="Y1075" s="81">
        <f t="shared" si="453"/>
        <v>45616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78">
        <f t="shared" si="450"/>
        <v>45614</v>
      </c>
      <c r="B1076" s="79">
        <f t="shared" si="444"/>
        <v>673.89144642999997</v>
      </c>
      <c r="C1076" s="79">
        <f t="shared" si="455"/>
        <v>666.39817815000004</v>
      </c>
      <c r="D1076" s="77">
        <f t="shared" si="456"/>
        <v>6966.5</v>
      </c>
      <c r="E1076" s="54">
        <f>IF(K1076=1,VLOOKUP(A1075,[1]Plan1!$JH$192:$JI$400,2),E1075)</f>
        <v>6997.15</v>
      </c>
      <c r="F1076" s="56">
        <f t="shared" si="457"/>
        <v>45556</v>
      </c>
      <c r="G1076" s="80">
        <f t="shared" si="458"/>
        <v>4.39962678532968E-3</v>
      </c>
      <c r="H1076" s="81">
        <f>IF(DAY(A1076)=H$11,VLOOKUP(A1076,AF$120:AK$452,4),H1075)</f>
        <v>45616</v>
      </c>
      <c r="I1076" s="81">
        <f t="shared" si="459"/>
        <v>45616</v>
      </c>
      <c r="J1076" s="55">
        <f t="shared" si="454"/>
        <v>31</v>
      </c>
      <c r="K1076" s="55">
        <f t="shared" si="460"/>
        <v>29</v>
      </c>
      <c r="L1076" s="79">
        <f t="shared" si="461"/>
        <v>1.00411519</v>
      </c>
      <c r="M1076" s="82">
        <v>1</v>
      </c>
      <c r="N1076" s="82">
        <f t="shared" si="462"/>
        <v>1</v>
      </c>
      <c r="O1076" s="79">
        <f t="shared" si="463"/>
        <v>1.00411519</v>
      </c>
      <c r="P1076" s="79">
        <f t="shared" si="464"/>
        <v>669.14053325999998</v>
      </c>
      <c r="Q1076" s="83">
        <f t="shared" si="445"/>
        <v>0</v>
      </c>
      <c r="R1076" s="85">
        <f t="shared" si="446"/>
        <v>0</v>
      </c>
      <c r="S1076" s="79">
        <f t="shared" si="465"/>
        <v>0</v>
      </c>
      <c r="T1076" s="85">
        <f t="shared" si="451"/>
        <v>9.5000000000000001E-2</v>
      </c>
      <c r="U1076" s="82">
        <f t="shared" si="447"/>
        <v>1.007100023</v>
      </c>
      <c r="V1076" s="79">
        <f t="shared" si="448"/>
        <v>4.7509131699999996</v>
      </c>
      <c r="W1076" s="79">
        <f t="shared" si="449"/>
        <v>0</v>
      </c>
      <c r="X1076" s="157" t="str">
        <f t="shared" si="452"/>
        <v>A+J=</v>
      </c>
      <c r="Y1076" s="81">
        <f t="shared" si="453"/>
        <v>45616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78">
        <f t="shared" si="450"/>
        <v>45615</v>
      </c>
      <c r="B1077" s="79">
        <f t="shared" si="444"/>
        <v>674.15133629000002</v>
      </c>
      <c r="C1077" s="79">
        <f t="shared" si="455"/>
        <v>666.39817815000004</v>
      </c>
      <c r="D1077" s="77">
        <f t="shared" si="456"/>
        <v>6966.5</v>
      </c>
      <c r="E1077" s="54">
        <f>IF(K1077=1,VLOOKUP(A1076,[1]Plan1!$JH$192:$JI$400,2),E1076)</f>
        <v>6997.15</v>
      </c>
      <c r="F1077" s="56">
        <f t="shared" si="457"/>
        <v>45556</v>
      </c>
      <c r="G1077" s="80">
        <f t="shared" si="458"/>
        <v>4.39962678532968E-3</v>
      </c>
      <c r="H1077" s="81">
        <f>IF(DAY(A1077)=H$11,VLOOKUP(A1077,AF$120:AK$452,4),H1076)</f>
        <v>45616</v>
      </c>
      <c r="I1077" s="81">
        <f t="shared" si="459"/>
        <v>45616</v>
      </c>
      <c r="J1077" s="55">
        <f t="shared" si="454"/>
        <v>31</v>
      </c>
      <c r="K1077" s="55">
        <f t="shared" si="460"/>
        <v>30</v>
      </c>
      <c r="L1077" s="79">
        <f t="shared" si="461"/>
        <v>1.0042574</v>
      </c>
      <c r="M1077" s="82">
        <v>1</v>
      </c>
      <c r="N1077" s="82">
        <f t="shared" si="462"/>
        <v>1</v>
      </c>
      <c r="O1077" s="79">
        <f t="shared" si="463"/>
        <v>1.0042574</v>
      </c>
      <c r="P1077" s="79">
        <f t="shared" si="464"/>
        <v>669.23530174999996</v>
      </c>
      <c r="Q1077" s="83">
        <f t="shared" si="445"/>
        <v>0</v>
      </c>
      <c r="R1077" s="85">
        <f t="shared" si="446"/>
        <v>0</v>
      </c>
      <c r="S1077" s="79">
        <f t="shared" si="465"/>
        <v>0</v>
      </c>
      <c r="T1077" s="85">
        <f t="shared" si="451"/>
        <v>9.5000000000000001E-2</v>
      </c>
      <c r="U1077" s="82">
        <f t="shared" si="447"/>
        <v>1.007345749</v>
      </c>
      <c r="V1077" s="79">
        <f t="shared" si="448"/>
        <v>4.9160345400000001</v>
      </c>
      <c r="W1077" s="79">
        <f t="shared" si="449"/>
        <v>0</v>
      </c>
      <c r="X1077" s="157" t="str">
        <f t="shared" si="452"/>
        <v>A+J=</v>
      </c>
      <c r="Y1077" s="81">
        <f t="shared" si="453"/>
        <v>45616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78">
        <f t="shared" si="450"/>
        <v>45616</v>
      </c>
      <c r="B1078" s="79">
        <f t="shared" si="444"/>
        <v>674.41131892999999</v>
      </c>
      <c r="C1078" s="79">
        <f t="shared" si="455"/>
        <v>666.39817815000004</v>
      </c>
      <c r="D1078" s="77">
        <f t="shared" si="456"/>
        <v>6966.5</v>
      </c>
      <c r="E1078" s="54">
        <f>IF(K1078=1,VLOOKUP(A1077,[1]Plan1!$JH$192:$JI$400,2),E1077)</f>
        <v>6997.15</v>
      </c>
      <c r="F1078" s="56">
        <f t="shared" si="457"/>
        <v>45556</v>
      </c>
      <c r="G1078" s="80">
        <f t="shared" si="458"/>
        <v>4.39962678532968E-3</v>
      </c>
      <c r="H1078" s="81">
        <f>IF(DAY(A1078)=H$11,VLOOKUP(A1078,AF$120:AK$452,4),H1077)</f>
        <v>45646</v>
      </c>
      <c r="I1078" s="81">
        <f t="shared" si="459"/>
        <v>45616</v>
      </c>
      <c r="J1078" s="55">
        <f t="shared" si="454"/>
        <v>31</v>
      </c>
      <c r="K1078" s="55">
        <f t="shared" si="460"/>
        <v>31</v>
      </c>
      <c r="L1078" s="79">
        <f t="shared" si="461"/>
        <v>1.00439962</v>
      </c>
      <c r="M1078" s="82">
        <v>1</v>
      </c>
      <c r="N1078" s="82">
        <f t="shared" si="462"/>
        <v>1</v>
      </c>
      <c r="O1078" s="79">
        <f t="shared" si="463"/>
        <v>1.00439962</v>
      </c>
      <c r="P1078" s="79">
        <f t="shared" si="464"/>
        <v>669.33007689999999</v>
      </c>
      <c r="Q1078" s="83">
        <f t="shared" si="445"/>
        <v>35</v>
      </c>
      <c r="R1078" s="85">
        <f t="shared" si="446"/>
        <v>2.2221999999999999E-2</v>
      </c>
      <c r="S1078" s="79">
        <f t="shared" si="465"/>
        <v>14.873852960000001</v>
      </c>
      <c r="T1078" s="85">
        <f t="shared" si="451"/>
        <v>9.5000000000000001E-2</v>
      </c>
      <c r="U1078" s="82">
        <f t="shared" si="447"/>
        <v>1.0075915339999999</v>
      </c>
      <c r="V1078" s="79">
        <f t="shared" si="448"/>
        <v>5.0812420300000003</v>
      </c>
      <c r="W1078" s="79">
        <f t="shared" si="449"/>
        <v>19.955094989999999</v>
      </c>
      <c r="X1078" s="157" t="str">
        <f t="shared" si="452"/>
        <v>A+J=</v>
      </c>
      <c r="Y1078" s="81">
        <f t="shared" si="453"/>
        <v>45616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78">
        <f t="shared" si="450"/>
        <v>45617</v>
      </c>
      <c r="B1079" s="79">
        <f t="shared" si="444"/>
        <v>654.74308121000001</v>
      </c>
      <c r="C1079" s="79">
        <f t="shared" si="455"/>
        <v>654.45622393999997</v>
      </c>
      <c r="D1079" s="77">
        <f t="shared" si="456"/>
        <v>6997.15</v>
      </c>
      <c r="E1079" s="54">
        <f>IF(K1079=1,VLOOKUP(A1078,[1]Plan1!$JH$192:$JI$400,2),E1078)</f>
        <v>7036.33</v>
      </c>
      <c r="F1079" s="56">
        <f t="shared" si="457"/>
        <v>45586</v>
      </c>
      <c r="G1079" s="80">
        <f t="shared" si="458"/>
        <v>5.5994226220676957E-3</v>
      </c>
      <c r="H1079" s="81">
        <f>IF(DAY(A1079)=H$11,VLOOKUP(A1079,AF$120:AK$452,4),H1078)</f>
        <v>45646</v>
      </c>
      <c r="I1079" s="81">
        <f t="shared" si="459"/>
        <v>45646</v>
      </c>
      <c r="J1079" s="55">
        <f t="shared" si="454"/>
        <v>30</v>
      </c>
      <c r="K1079" s="55">
        <f t="shared" si="460"/>
        <v>1</v>
      </c>
      <c r="L1079" s="79">
        <f t="shared" si="461"/>
        <v>1.0001861400000001</v>
      </c>
      <c r="M1079" s="82">
        <v>1</v>
      </c>
      <c r="N1079" s="82">
        <f t="shared" si="462"/>
        <v>1</v>
      </c>
      <c r="O1079" s="79">
        <f t="shared" si="463"/>
        <v>1.0001861400000001</v>
      </c>
      <c r="P1079" s="79">
        <f t="shared" si="464"/>
        <v>654.57804441999997</v>
      </c>
      <c r="Q1079" s="83">
        <f t="shared" si="445"/>
        <v>0</v>
      </c>
      <c r="R1079" s="85">
        <f t="shared" si="446"/>
        <v>0</v>
      </c>
      <c r="S1079" s="79">
        <f t="shared" si="465"/>
        <v>0</v>
      </c>
      <c r="T1079" s="85">
        <f t="shared" si="451"/>
        <v>9.5000000000000001E-2</v>
      </c>
      <c r="U1079" s="82">
        <f t="shared" si="447"/>
        <v>1.000252127</v>
      </c>
      <c r="V1079" s="79">
        <f t="shared" si="448"/>
        <v>0.16503678999999999</v>
      </c>
      <c r="W1079" s="79">
        <f t="shared" si="449"/>
        <v>0</v>
      </c>
      <c r="X1079" s="157" t="str">
        <f t="shared" si="452"/>
        <v>A+J=</v>
      </c>
      <c r="Y1079" s="81">
        <f t="shared" si="453"/>
        <v>45646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78">
        <f t="shared" si="450"/>
        <v>45618</v>
      </c>
      <c r="B1080" s="79">
        <f t="shared" si="444"/>
        <v>655.03006801000004</v>
      </c>
      <c r="C1080" s="79">
        <f t="shared" si="455"/>
        <v>654.45622393999997</v>
      </c>
      <c r="D1080" s="77">
        <f t="shared" si="456"/>
        <v>6997.15</v>
      </c>
      <c r="E1080" s="54">
        <f>IF(K1080=1,VLOOKUP(A1079,[1]Plan1!$JH$192:$JI$400,2),E1079)</f>
        <v>7036.33</v>
      </c>
      <c r="F1080" s="56">
        <f t="shared" si="457"/>
        <v>45586</v>
      </c>
      <c r="G1080" s="80">
        <f t="shared" si="458"/>
        <v>5.5994226220676957E-3</v>
      </c>
      <c r="H1080" s="81">
        <f>IF(DAY(A1080)=H$11,VLOOKUP(A1080,AF$120:AK$452,4),H1079)</f>
        <v>45646</v>
      </c>
      <c r="I1080" s="81">
        <f t="shared" si="459"/>
        <v>45646</v>
      </c>
      <c r="J1080" s="55">
        <f t="shared" si="454"/>
        <v>30</v>
      </c>
      <c r="K1080" s="55">
        <f t="shared" si="460"/>
        <v>2</v>
      </c>
      <c r="L1080" s="79">
        <f t="shared" si="461"/>
        <v>1.0003723200000001</v>
      </c>
      <c r="M1080" s="82">
        <v>1</v>
      </c>
      <c r="N1080" s="82">
        <f t="shared" si="462"/>
        <v>1</v>
      </c>
      <c r="O1080" s="79">
        <f t="shared" si="463"/>
        <v>1.0003723200000001</v>
      </c>
      <c r="P1080" s="79">
        <f t="shared" si="464"/>
        <v>654.69989108000004</v>
      </c>
      <c r="Q1080" s="83">
        <f t="shared" si="445"/>
        <v>0</v>
      </c>
      <c r="R1080" s="85">
        <f t="shared" si="446"/>
        <v>0</v>
      </c>
      <c r="S1080" s="79">
        <f t="shared" si="465"/>
        <v>0</v>
      </c>
      <c r="T1080" s="85">
        <f t="shared" si="451"/>
        <v>9.5000000000000001E-2</v>
      </c>
      <c r="U1080" s="82">
        <f t="shared" si="447"/>
        <v>1.0005043179999999</v>
      </c>
      <c r="V1080" s="79">
        <f t="shared" si="448"/>
        <v>0.33017692999999998</v>
      </c>
      <c r="W1080" s="79">
        <f t="shared" si="449"/>
        <v>0</v>
      </c>
      <c r="X1080" s="157" t="str">
        <f t="shared" si="452"/>
        <v>A+J=</v>
      </c>
      <c r="Y1080" s="81">
        <f t="shared" si="453"/>
        <v>45646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78">
        <f t="shared" si="450"/>
        <v>45619</v>
      </c>
      <c r="B1081" s="79">
        <f t="shared" si="444"/>
        <v>655.31717717000004</v>
      </c>
      <c r="C1081" s="79">
        <f t="shared" si="455"/>
        <v>654.45622393999997</v>
      </c>
      <c r="D1081" s="77">
        <f t="shared" si="456"/>
        <v>6997.15</v>
      </c>
      <c r="E1081" s="54">
        <f>IF(K1081=1,VLOOKUP(A1080,[1]Plan1!$JH$192:$JI$400,2),E1080)</f>
        <v>7036.33</v>
      </c>
      <c r="F1081" s="56">
        <f t="shared" si="457"/>
        <v>45586</v>
      </c>
      <c r="G1081" s="80">
        <f t="shared" si="458"/>
        <v>5.5994226220676957E-3</v>
      </c>
      <c r="H1081" s="81">
        <f>IF(DAY(A1081)=H$11,VLOOKUP(A1081,AF$120:AK$452,4),H1080)</f>
        <v>45646</v>
      </c>
      <c r="I1081" s="81">
        <f t="shared" si="459"/>
        <v>45646</v>
      </c>
      <c r="J1081" s="55">
        <f t="shared" si="454"/>
        <v>30</v>
      </c>
      <c r="K1081" s="55">
        <f t="shared" si="460"/>
        <v>3</v>
      </c>
      <c r="L1081" s="79">
        <f t="shared" si="461"/>
        <v>1.0005585299999999</v>
      </c>
      <c r="M1081" s="82">
        <v>1</v>
      </c>
      <c r="N1081" s="82">
        <f t="shared" si="462"/>
        <v>1</v>
      </c>
      <c r="O1081" s="79">
        <f t="shared" si="463"/>
        <v>1.0005585299999999</v>
      </c>
      <c r="P1081" s="79">
        <f t="shared" si="464"/>
        <v>654.82175737</v>
      </c>
      <c r="Q1081" s="83">
        <f t="shared" si="445"/>
        <v>0</v>
      </c>
      <c r="R1081" s="85">
        <f t="shared" si="446"/>
        <v>0</v>
      </c>
      <c r="S1081" s="79">
        <f t="shared" si="465"/>
        <v>0</v>
      </c>
      <c r="T1081" s="85">
        <f t="shared" si="451"/>
        <v>9.5000000000000001E-2</v>
      </c>
      <c r="U1081" s="82">
        <f t="shared" si="447"/>
        <v>1.000756572</v>
      </c>
      <c r="V1081" s="79">
        <f t="shared" si="448"/>
        <v>0.49541980000000002</v>
      </c>
      <c r="W1081" s="79">
        <f t="shared" si="449"/>
        <v>0</v>
      </c>
      <c r="X1081" s="157" t="str">
        <f t="shared" si="452"/>
        <v>A+J=</v>
      </c>
      <c r="Y1081" s="81">
        <f t="shared" si="453"/>
        <v>45646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78">
        <f t="shared" si="450"/>
        <v>45620</v>
      </c>
      <c r="B1082" s="79">
        <f t="shared" si="444"/>
        <v>655.60441593000007</v>
      </c>
      <c r="C1082" s="79">
        <f t="shared" si="455"/>
        <v>654.45622393999997</v>
      </c>
      <c r="D1082" s="77">
        <f t="shared" si="456"/>
        <v>6997.15</v>
      </c>
      <c r="E1082" s="54">
        <f>IF(K1082=1,VLOOKUP(A1081,[1]Plan1!$JH$192:$JI$400,2),E1081)</f>
        <v>7036.33</v>
      </c>
      <c r="F1082" s="56">
        <f t="shared" si="457"/>
        <v>45586</v>
      </c>
      <c r="G1082" s="80">
        <f t="shared" si="458"/>
        <v>5.5994226220676957E-3</v>
      </c>
      <c r="H1082" s="81">
        <f>IF(DAY(A1082)=H$11,VLOOKUP(A1082,AF$120:AK$452,4),H1081)</f>
        <v>45646</v>
      </c>
      <c r="I1082" s="81">
        <f t="shared" si="459"/>
        <v>45646</v>
      </c>
      <c r="J1082" s="55">
        <f t="shared" si="454"/>
        <v>30</v>
      </c>
      <c r="K1082" s="55">
        <f t="shared" si="460"/>
        <v>4</v>
      </c>
      <c r="L1082" s="79">
        <f t="shared" si="461"/>
        <v>1.00074478</v>
      </c>
      <c r="M1082" s="82">
        <v>1</v>
      </c>
      <c r="N1082" s="82">
        <f t="shared" si="462"/>
        <v>1</v>
      </c>
      <c r="O1082" s="79">
        <f t="shared" si="463"/>
        <v>1.00074478</v>
      </c>
      <c r="P1082" s="79">
        <f t="shared" si="464"/>
        <v>654.94364984000003</v>
      </c>
      <c r="Q1082" s="83">
        <f t="shared" si="445"/>
        <v>0</v>
      </c>
      <c r="R1082" s="85">
        <f t="shared" si="446"/>
        <v>0</v>
      </c>
      <c r="S1082" s="79">
        <f t="shared" si="465"/>
        <v>0</v>
      </c>
      <c r="T1082" s="85">
        <f t="shared" si="451"/>
        <v>9.5000000000000001E-2</v>
      </c>
      <c r="U1082" s="82">
        <f t="shared" si="447"/>
        <v>1.00100889</v>
      </c>
      <c r="V1082" s="79">
        <f t="shared" si="448"/>
        <v>0.66076608999999997</v>
      </c>
      <c r="W1082" s="79">
        <f t="shared" si="449"/>
        <v>0</v>
      </c>
      <c r="X1082" s="157" t="str">
        <f t="shared" si="452"/>
        <v>A+J=</v>
      </c>
      <c r="Y1082" s="81">
        <f t="shared" si="453"/>
        <v>45646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78">
        <f t="shared" si="450"/>
        <v>45621</v>
      </c>
      <c r="B1083" s="79">
        <f t="shared" si="444"/>
        <v>655.8917778</v>
      </c>
      <c r="C1083" s="79">
        <f t="shared" si="455"/>
        <v>654.45622393999997</v>
      </c>
      <c r="D1083" s="77">
        <f t="shared" si="456"/>
        <v>6997.15</v>
      </c>
      <c r="E1083" s="54">
        <f>IF(K1083=1,VLOOKUP(A1082,[1]Plan1!$JH$192:$JI$400,2),E1082)</f>
        <v>7036.33</v>
      </c>
      <c r="F1083" s="56">
        <f t="shared" si="457"/>
        <v>45586</v>
      </c>
      <c r="G1083" s="80">
        <f t="shared" si="458"/>
        <v>5.5994226220676957E-3</v>
      </c>
      <c r="H1083" s="81">
        <f>IF(DAY(A1083)=H$11,VLOOKUP(A1083,AF$120:AK$452,4),H1082)</f>
        <v>45646</v>
      </c>
      <c r="I1083" s="81">
        <f t="shared" si="459"/>
        <v>45646</v>
      </c>
      <c r="J1083" s="55">
        <f t="shared" si="454"/>
        <v>30</v>
      </c>
      <c r="K1083" s="55">
        <f t="shared" si="460"/>
        <v>5</v>
      </c>
      <c r="L1083" s="79">
        <f t="shared" si="461"/>
        <v>1.0009310600000001</v>
      </c>
      <c r="M1083" s="82">
        <v>1</v>
      </c>
      <c r="N1083" s="82">
        <f t="shared" si="462"/>
        <v>1</v>
      </c>
      <c r="O1083" s="79">
        <f t="shared" si="463"/>
        <v>1.0009310600000001</v>
      </c>
      <c r="P1083" s="79">
        <f t="shared" si="464"/>
        <v>655.06556194999996</v>
      </c>
      <c r="Q1083" s="83">
        <f t="shared" si="445"/>
        <v>0</v>
      </c>
      <c r="R1083" s="85">
        <f t="shared" si="446"/>
        <v>0</v>
      </c>
      <c r="S1083" s="79">
        <f t="shared" si="465"/>
        <v>0</v>
      </c>
      <c r="T1083" s="85">
        <f t="shared" si="451"/>
        <v>9.5000000000000001E-2</v>
      </c>
      <c r="U1083" s="82">
        <f t="shared" si="447"/>
        <v>1.001261272</v>
      </c>
      <c r="V1083" s="79">
        <f t="shared" si="448"/>
        <v>0.82621584999999997</v>
      </c>
      <c r="W1083" s="79">
        <f t="shared" si="449"/>
        <v>0</v>
      </c>
      <c r="X1083" s="157" t="str">
        <f t="shared" si="452"/>
        <v>A+J=</v>
      </c>
      <c r="Y1083" s="81">
        <f t="shared" si="453"/>
        <v>45646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78">
        <f t="shared" si="450"/>
        <v>45622</v>
      </c>
      <c r="B1084" s="79">
        <f t="shared" si="444"/>
        <v>656.17926867999995</v>
      </c>
      <c r="C1084" s="79">
        <f t="shared" si="455"/>
        <v>654.45622393999997</v>
      </c>
      <c r="D1084" s="77">
        <f t="shared" si="456"/>
        <v>6997.15</v>
      </c>
      <c r="E1084" s="54">
        <f>IF(K1084=1,VLOOKUP(A1083,[1]Plan1!$JH$192:$JI$400,2),E1083)</f>
        <v>7036.33</v>
      </c>
      <c r="F1084" s="56">
        <f t="shared" si="457"/>
        <v>45586</v>
      </c>
      <c r="G1084" s="80">
        <f t="shared" si="458"/>
        <v>5.5994226220676957E-3</v>
      </c>
      <c r="H1084" s="81">
        <f>IF(DAY(A1084)=H$11,VLOOKUP(A1084,AF$120:AK$452,4),H1083)</f>
        <v>45646</v>
      </c>
      <c r="I1084" s="81">
        <f t="shared" si="459"/>
        <v>45646</v>
      </c>
      <c r="J1084" s="55">
        <f t="shared" si="454"/>
        <v>30</v>
      </c>
      <c r="K1084" s="55">
        <f t="shared" si="460"/>
        <v>6</v>
      </c>
      <c r="L1084" s="79">
        <f t="shared" si="461"/>
        <v>1.0011173799999999</v>
      </c>
      <c r="M1084" s="82">
        <v>1</v>
      </c>
      <c r="N1084" s="82">
        <f t="shared" si="462"/>
        <v>1</v>
      </c>
      <c r="O1084" s="79">
        <f t="shared" si="463"/>
        <v>1.0011173799999999</v>
      </c>
      <c r="P1084" s="79">
        <f t="shared" si="464"/>
        <v>655.18750022999996</v>
      </c>
      <c r="Q1084" s="83">
        <f t="shared" si="445"/>
        <v>0</v>
      </c>
      <c r="R1084" s="85">
        <f t="shared" si="446"/>
        <v>0</v>
      </c>
      <c r="S1084" s="79">
        <f t="shared" si="465"/>
        <v>0</v>
      </c>
      <c r="T1084" s="85">
        <f t="shared" si="451"/>
        <v>9.5000000000000001E-2</v>
      </c>
      <c r="U1084" s="82">
        <f t="shared" si="447"/>
        <v>1.0015137169999999</v>
      </c>
      <c r="V1084" s="79">
        <f t="shared" si="448"/>
        <v>0.99176845000000002</v>
      </c>
      <c r="W1084" s="79">
        <f t="shared" si="449"/>
        <v>0</v>
      </c>
      <c r="X1084" s="157" t="str">
        <f t="shared" si="452"/>
        <v>A+J=</v>
      </c>
      <c r="Y1084" s="81">
        <f t="shared" si="453"/>
        <v>45646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78">
        <f t="shared" si="450"/>
        <v>45623</v>
      </c>
      <c r="B1085" s="79">
        <f t="shared" si="444"/>
        <v>656.46688274999997</v>
      </c>
      <c r="C1085" s="79">
        <f t="shared" si="455"/>
        <v>654.45622393999997</v>
      </c>
      <c r="D1085" s="77">
        <f t="shared" si="456"/>
        <v>6997.15</v>
      </c>
      <c r="E1085" s="54">
        <f>IF(K1085=1,VLOOKUP(A1084,[1]Plan1!$JH$192:$JI$400,2),E1084)</f>
        <v>7036.33</v>
      </c>
      <c r="F1085" s="56">
        <f t="shared" si="457"/>
        <v>45586</v>
      </c>
      <c r="G1085" s="80">
        <f t="shared" si="458"/>
        <v>5.5994226220676957E-3</v>
      </c>
      <c r="H1085" s="81">
        <f>IF(DAY(A1085)=H$11,VLOOKUP(A1085,AF$120:AK$452,4),H1084)</f>
        <v>45646</v>
      </c>
      <c r="I1085" s="81">
        <f t="shared" si="459"/>
        <v>45646</v>
      </c>
      <c r="J1085" s="55">
        <f t="shared" si="454"/>
        <v>30</v>
      </c>
      <c r="K1085" s="55">
        <f t="shared" si="460"/>
        <v>7</v>
      </c>
      <c r="L1085" s="79">
        <f t="shared" si="461"/>
        <v>1.0013037300000001</v>
      </c>
      <c r="M1085" s="82">
        <v>1</v>
      </c>
      <c r="N1085" s="82">
        <f t="shared" si="462"/>
        <v>1</v>
      </c>
      <c r="O1085" s="79">
        <f t="shared" si="463"/>
        <v>1.0013037300000001</v>
      </c>
      <c r="P1085" s="79">
        <f t="shared" si="464"/>
        <v>655.30945814999995</v>
      </c>
      <c r="Q1085" s="83">
        <f t="shared" si="445"/>
        <v>0</v>
      </c>
      <c r="R1085" s="85">
        <f t="shared" si="446"/>
        <v>0</v>
      </c>
      <c r="S1085" s="79">
        <f t="shared" si="465"/>
        <v>0</v>
      </c>
      <c r="T1085" s="85">
        <f t="shared" si="451"/>
        <v>9.5000000000000001E-2</v>
      </c>
      <c r="U1085" s="82">
        <f t="shared" si="447"/>
        <v>1.001766226</v>
      </c>
      <c r="V1085" s="79">
        <f t="shared" si="448"/>
        <v>1.1574245999999999</v>
      </c>
      <c r="W1085" s="79">
        <f t="shared" si="449"/>
        <v>0</v>
      </c>
      <c r="X1085" s="157" t="str">
        <f t="shared" si="452"/>
        <v>A+J=</v>
      </c>
      <c r="Y1085" s="81">
        <f t="shared" si="453"/>
        <v>45646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78">
        <f t="shared" si="450"/>
        <v>45624</v>
      </c>
      <c r="B1086" s="79">
        <f t="shared" si="444"/>
        <v>656.75462658000004</v>
      </c>
      <c r="C1086" s="79">
        <f t="shared" si="455"/>
        <v>654.45622393999997</v>
      </c>
      <c r="D1086" s="77">
        <f t="shared" si="456"/>
        <v>6997.15</v>
      </c>
      <c r="E1086" s="54">
        <f>IF(K1086=1,VLOOKUP(A1085,[1]Plan1!$JH$192:$JI$400,2),E1085)</f>
        <v>7036.33</v>
      </c>
      <c r="F1086" s="56">
        <f t="shared" si="457"/>
        <v>45586</v>
      </c>
      <c r="G1086" s="80">
        <f t="shared" si="458"/>
        <v>5.5994226220676957E-3</v>
      </c>
      <c r="H1086" s="81">
        <f>IF(DAY(A1086)=H$11,VLOOKUP(A1086,AF$120:AK$452,4),H1085)</f>
        <v>45646</v>
      </c>
      <c r="I1086" s="81">
        <f t="shared" si="459"/>
        <v>45646</v>
      </c>
      <c r="J1086" s="55">
        <f t="shared" si="454"/>
        <v>30</v>
      </c>
      <c r="K1086" s="55">
        <f t="shared" si="460"/>
        <v>8</v>
      </c>
      <c r="L1086" s="79">
        <f t="shared" si="461"/>
        <v>1.0014901199999999</v>
      </c>
      <c r="M1086" s="82">
        <v>1</v>
      </c>
      <c r="N1086" s="82">
        <f t="shared" si="462"/>
        <v>1</v>
      </c>
      <c r="O1086" s="79">
        <f t="shared" si="463"/>
        <v>1.0014901199999999</v>
      </c>
      <c r="P1086" s="79">
        <f t="shared" si="464"/>
        <v>655.43144224000002</v>
      </c>
      <c r="Q1086" s="83">
        <f t="shared" si="445"/>
        <v>0</v>
      </c>
      <c r="R1086" s="85">
        <f t="shared" si="446"/>
        <v>0</v>
      </c>
      <c r="S1086" s="79">
        <f t="shared" si="465"/>
        <v>0</v>
      </c>
      <c r="T1086" s="85">
        <f t="shared" si="451"/>
        <v>9.5000000000000001E-2</v>
      </c>
      <c r="U1086" s="82">
        <f t="shared" si="447"/>
        <v>1.002018799</v>
      </c>
      <c r="V1086" s="79">
        <f t="shared" si="448"/>
        <v>1.3231843400000001</v>
      </c>
      <c r="W1086" s="79">
        <f t="shared" si="449"/>
        <v>0</v>
      </c>
      <c r="X1086" s="157" t="str">
        <f t="shared" si="452"/>
        <v>A+J=</v>
      </c>
      <c r="Y1086" s="81">
        <f t="shared" si="453"/>
        <v>45646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78">
        <f t="shared" si="450"/>
        <v>45625</v>
      </c>
      <c r="B1087" s="79">
        <f t="shared" si="444"/>
        <v>657.04249300999993</v>
      </c>
      <c r="C1087" s="79">
        <f t="shared" si="455"/>
        <v>654.45622393999997</v>
      </c>
      <c r="D1087" s="77">
        <f t="shared" si="456"/>
        <v>6997.15</v>
      </c>
      <c r="E1087" s="54">
        <f>IF(K1087=1,VLOOKUP(A1086,[1]Plan1!$JH$192:$JI$400,2),E1086)</f>
        <v>7036.33</v>
      </c>
      <c r="F1087" s="56">
        <f t="shared" si="457"/>
        <v>45586</v>
      </c>
      <c r="G1087" s="80">
        <f t="shared" si="458"/>
        <v>5.5994226220676957E-3</v>
      </c>
      <c r="H1087" s="81">
        <f>IF(DAY(A1087)=H$11,VLOOKUP(A1087,AF$120:AK$452,4),H1086)</f>
        <v>45646</v>
      </c>
      <c r="I1087" s="81">
        <f t="shared" si="459"/>
        <v>45646</v>
      </c>
      <c r="J1087" s="55">
        <f t="shared" si="454"/>
        <v>30</v>
      </c>
      <c r="K1087" s="55">
        <f t="shared" si="460"/>
        <v>9</v>
      </c>
      <c r="L1087" s="79">
        <f t="shared" si="461"/>
        <v>1.0016765400000001</v>
      </c>
      <c r="M1087" s="82">
        <v>1</v>
      </c>
      <c r="N1087" s="82">
        <f t="shared" si="462"/>
        <v>1</v>
      </c>
      <c r="O1087" s="79">
        <f t="shared" si="463"/>
        <v>1.0016765400000001</v>
      </c>
      <c r="P1087" s="79">
        <f t="shared" si="464"/>
        <v>655.55344596999998</v>
      </c>
      <c r="Q1087" s="83">
        <f t="shared" si="445"/>
        <v>0</v>
      </c>
      <c r="R1087" s="85">
        <f t="shared" si="446"/>
        <v>0</v>
      </c>
      <c r="S1087" s="79">
        <f t="shared" si="465"/>
        <v>0</v>
      </c>
      <c r="T1087" s="85">
        <f t="shared" si="451"/>
        <v>9.5000000000000001E-2</v>
      </c>
      <c r="U1087" s="82">
        <f t="shared" si="447"/>
        <v>1.0022714349999999</v>
      </c>
      <c r="V1087" s="79">
        <f t="shared" si="448"/>
        <v>1.48904704</v>
      </c>
      <c r="W1087" s="79">
        <f t="shared" si="449"/>
        <v>0</v>
      </c>
      <c r="X1087" s="157" t="str">
        <f t="shared" si="452"/>
        <v>A+J=</v>
      </c>
      <c r="Y1087" s="81">
        <f t="shared" si="453"/>
        <v>45646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78">
        <f t="shared" si="450"/>
        <v>45626</v>
      </c>
      <c r="B1088" s="79">
        <f t="shared" si="444"/>
        <v>657.33048929000006</v>
      </c>
      <c r="C1088" s="79">
        <f t="shared" si="455"/>
        <v>654.45622393999997</v>
      </c>
      <c r="D1088" s="77">
        <f t="shared" si="456"/>
        <v>6997.15</v>
      </c>
      <c r="E1088" s="54">
        <f>IF(K1088=1,VLOOKUP(A1087,[1]Plan1!$JH$192:$JI$400,2),E1087)</f>
        <v>7036.33</v>
      </c>
      <c r="F1088" s="56">
        <f t="shared" si="457"/>
        <v>45586</v>
      </c>
      <c r="G1088" s="80">
        <f t="shared" si="458"/>
        <v>5.5994226220676957E-3</v>
      </c>
      <c r="H1088" s="81">
        <f>IF(DAY(A1088)=H$11,VLOOKUP(A1088,AF$120:AK$452,4),H1087)</f>
        <v>45646</v>
      </c>
      <c r="I1088" s="81">
        <f t="shared" si="459"/>
        <v>45646</v>
      </c>
      <c r="J1088" s="55">
        <f t="shared" si="454"/>
        <v>30</v>
      </c>
      <c r="K1088" s="55">
        <f t="shared" si="460"/>
        <v>10</v>
      </c>
      <c r="L1088" s="79">
        <f t="shared" si="461"/>
        <v>1.0018629999999999</v>
      </c>
      <c r="M1088" s="82">
        <v>1</v>
      </c>
      <c r="N1088" s="82">
        <f t="shared" si="462"/>
        <v>1</v>
      </c>
      <c r="O1088" s="79">
        <f t="shared" si="463"/>
        <v>1.0018629999999999</v>
      </c>
      <c r="P1088" s="79">
        <f t="shared" si="464"/>
        <v>655.67547588000002</v>
      </c>
      <c r="Q1088" s="83">
        <f t="shared" si="445"/>
        <v>0</v>
      </c>
      <c r="R1088" s="85">
        <f t="shared" si="446"/>
        <v>0</v>
      </c>
      <c r="S1088" s="79">
        <f t="shared" si="465"/>
        <v>0</v>
      </c>
      <c r="T1088" s="85">
        <f t="shared" si="451"/>
        <v>9.5000000000000001E-2</v>
      </c>
      <c r="U1088" s="82">
        <f t="shared" si="447"/>
        <v>1.002524135</v>
      </c>
      <c r="V1088" s="79">
        <f t="shared" si="448"/>
        <v>1.65501341</v>
      </c>
      <c r="W1088" s="79">
        <f t="shared" si="449"/>
        <v>0</v>
      </c>
      <c r="X1088" s="157" t="str">
        <f t="shared" si="452"/>
        <v>A+J=</v>
      </c>
      <c r="Y1088" s="81">
        <f t="shared" si="453"/>
        <v>45646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78">
        <f t="shared" si="450"/>
        <v>45627</v>
      </c>
      <c r="B1089" s="79">
        <f t="shared" si="444"/>
        <v>657.61860825000008</v>
      </c>
      <c r="C1089" s="79">
        <f t="shared" si="455"/>
        <v>654.45622393999997</v>
      </c>
      <c r="D1089" s="77">
        <f t="shared" si="456"/>
        <v>6997.15</v>
      </c>
      <c r="E1089" s="54">
        <f>IF(K1089=1,VLOOKUP(A1088,[1]Plan1!$JH$192:$JI$400,2),E1088)</f>
        <v>7036.33</v>
      </c>
      <c r="F1089" s="56">
        <f t="shared" si="457"/>
        <v>45586</v>
      </c>
      <c r="G1089" s="80">
        <f t="shared" si="458"/>
        <v>5.5994226220676957E-3</v>
      </c>
      <c r="H1089" s="81">
        <f>IF(DAY(A1089)=H$11,VLOOKUP(A1089,AF$120:AK$452,4),H1088)</f>
        <v>45646</v>
      </c>
      <c r="I1089" s="81">
        <f t="shared" si="459"/>
        <v>45646</v>
      </c>
      <c r="J1089" s="55">
        <f t="shared" si="454"/>
        <v>30</v>
      </c>
      <c r="K1089" s="55">
        <f t="shared" si="460"/>
        <v>11</v>
      </c>
      <c r="L1089" s="79">
        <f t="shared" si="461"/>
        <v>1.0020494900000001</v>
      </c>
      <c r="M1089" s="82">
        <v>1</v>
      </c>
      <c r="N1089" s="82">
        <f t="shared" si="462"/>
        <v>1</v>
      </c>
      <c r="O1089" s="79">
        <f t="shared" si="463"/>
        <v>1.0020494900000001</v>
      </c>
      <c r="P1089" s="79">
        <f t="shared" si="464"/>
        <v>655.79752542000006</v>
      </c>
      <c r="Q1089" s="83">
        <f t="shared" si="445"/>
        <v>0</v>
      </c>
      <c r="R1089" s="85">
        <f t="shared" si="446"/>
        <v>0</v>
      </c>
      <c r="S1089" s="79">
        <f t="shared" si="465"/>
        <v>0</v>
      </c>
      <c r="T1089" s="85">
        <f t="shared" si="451"/>
        <v>9.5000000000000001E-2</v>
      </c>
      <c r="U1089" s="82">
        <f t="shared" si="447"/>
        <v>1.002776898</v>
      </c>
      <c r="V1089" s="79">
        <f t="shared" si="448"/>
        <v>1.8210828299999999</v>
      </c>
      <c r="W1089" s="79">
        <f t="shared" si="449"/>
        <v>0</v>
      </c>
      <c r="X1089" s="157" t="str">
        <f t="shared" si="452"/>
        <v>A+J=</v>
      </c>
      <c r="Y1089" s="81">
        <f t="shared" si="453"/>
        <v>45646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78">
        <f t="shared" si="450"/>
        <v>45628</v>
      </c>
      <c r="B1090" s="79">
        <f t="shared" si="444"/>
        <v>657.90685124000004</v>
      </c>
      <c r="C1090" s="79">
        <f t="shared" si="455"/>
        <v>654.45622393999997</v>
      </c>
      <c r="D1090" s="77">
        <f t="shared" si="456"/>
        <v>6997.15</v>
      </c>
      <c r="E1090" s="54">
        <f>IF(K1090=1,VLOOKUP(A1089,[1]Plan1!$JH$192:$JI$400,2),E1089)</f>
        <v>7036.33</v>
      </c>
      <c r="F1090" s="56">
        <f t="shared" si="457"/>
        <v>45586</v>
      </c>
      <c r="G1090" s="80">
        <f t="shared" si="458"/>
        <v>5.5994226220676957E-3</v>
      </c>
      <c r="H1090" s="81">
        <f>IF(DAY(A1090)=H$11,VLOOKUP(A1090,AF$120:AK$452,4),H1089)</f>
        <v>45646</v>
      </c>
      <c r="I1090" s="81">
        <f t="shared" si="459"/>
        <v>45646</v>
      </c>
      <c r="J1090" s="55">
        <f t="shared" si="454"/>
        <v>30</v>
      </c>
      <c r="K1090" s="55">
        <f t="shared" si="460"/>
        <v>12</v>
      </c>
      <c r="L1090" s="79">
        <f t="shared" si="461"/>
        <v>1.0022360100000001</v>
      </c>
      <c r="M1090" s="82">
        <v>1</v>
      </c>
      <c r="N1090" s="82">
        <f t="shared" si="462"/>
        <v>1</v>
      </c>
      <c r="O1090" s="79">
        <f t="shared" si="463"/>
        <v>1.0022360100000001</v>
      </c>
      <c r="P1090" s="79">
        <f t="shared" si="464"/>
        <v>655.91959459999998</v>
      </c>
      <c r="Q1090" s="83">
        <f t="shared" si="445"/>
        <v>0</v>
      </c>
      <c r="R1090" s="85">
        <f t="shared" si="446"/>
        <v>0</v>
      </c>
      <c r="S1090" s="79">
        <f t="shared" si="465"/>
        <v>0</v>
      </c>
      <c r="T1090" s="85">
        <f t="shared" si="451"/>
        <v>9.5000000000000001E-2</v>
      </c>
      <c r="U1090" s="82">
        <f t="shared" si="447"/>
        <v>1.0030297260000001</v>
      </c>
      <c r="V1090" s="79">
        <f t="shared" si="448"/>
        <v>1.98725664</v>
      </c>
      <c r="W1090" s="79">
        <f t="shared" si="449"/>
        <v>0</v>
      </c>
      <c r="X1090" s="157" t="str">
        <f t="shared" si="452"/>
        <v>A+J=</v>
      </c>
      <c r="Y1090" s="81">
        <f t="shared" si="453"/>
        <v>45646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78">
        <f t="shared" si="450"/>
        <v>45629</v>
      </c>
      <c r="B1091" s="79">
        <f t="shared" si="444"/>
        <v>658.19522354999992</v>
      </c>
      <c r="C1091" s="79">
        <f t="shared" si="455"/>
        <v>654.45622393999997</v>
      </c>
      <c r="D1091" s="77">
        <f t="shared" si="456"/>
        <v>6997.15</v>
      </c>
      <c r="E1091" s="54">
        <f>IF(K1091=1,VLOOKUP(A1090,[1]Plan1!$JH$192:$JI$400,2),E1090)</f>
        <v>7036.33</v>
      </c>
      <c r="F1091" s="56">
        <f t="shared" si="457"/>
        <v>45586</v>
      </c>
      <c r="G1091" s="80">
        <f t="shared" si="458"/>
        <v>5.5994226220676957E-3</v>
      </c>
      <c r="H1091" s="81">
        <f>IF(DAY(A1091)=H$11,VLOOKUP(A1091,AF$120:AK$452,4),H1090)</f>
        <v>45646</v>
      </c>
      <c r="I1091" s="81">
        <f t="shared" si="459"/>
        <v>45646</v>
      </c>
      <c r="J1091" s="55">
        <f t="shared" si="454"/>
        <v>30</v>
      </c>
      <c r="K1091" s="55">
        <f t="shared" si="460"/>
        <v>13</v>
      </c>
      <c r="L1091" s="79">
        <f t="shared" si="461"/>
        <v>1.00242257</v>
      </c>
      <c r="M1091" s="82">
        <v>1</v>
      </c>
      <c r="N1091" s="82">
        <f t="shared" si="462"/>
        <v>1</v>
      </c>
      <c r="O1091" s="79">
        <f t="shared" si="463"/>
        <v>1.00242257</v>
      </c>
      <c r="P1091" s="79">
        <f t="shared" si="464"/>
        <v>656.04168994999998</v>
      </c>
      <c r="Q1091" s="83">
        <f t="shared" si="445"/>
        <v>0</v>
      </c>
      <c r="R1091" s="85">
        <f t="shared" si="446"/>
        <v>0</v>
      </c>
      <c r="S1091" s="79">
        <f t="shared" si="465"/>
        <v>0</v>
      </c>
      <c r="T1091" s="85">
        <f t="shared" si="451"/>
        <v>9.5000000000000001E-2</v>
      </c>
      <c r="U1091" s="82">
        <f t="shared" si="447"/>
        <v>1.003282617</v>
      </c>
      <c r="V1091" s="79">
        <f t="shared" si="448"/>
        <v>2.1535335999999998</v>
      </c>
      <c r="W1091" s="79">
        <f t="shared" si="449"/>
        <v>0</v>
      </c>
      <c r="X1091" s="157" t="str">
        <f t="shared" si="452"/>
        <v>A+J=</v>
      </c>
      <c r="Y1091" s="81">
        <f t="shared" si="453"/>
        <v>45646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78">
        <f t="shared" si="450"/>
        <v>45630</v>
      </c>
      <c r="B1092" s="79">
        <f t="shared" si="444"/>
        <v>658.48372587000006</v>
      </c>
      <c r="C1092" s="79">
        <f t="shared" si="455"/>
        <v>654.45622393999997</v>
      </c>
      <c r="D1092" s="77">
        <f t="shared" si="456"/>
        <v>6997.15</v>
      </c>
      <c r="E1092" s="54">
        <f>IF(K1092=1,VLOOKUP(A1091,[1]Plan1!$JH$192:$JI$400,2),E1091)</f>
        <v>7036.33</v>
      </c>
      <c r="F1092" s="56">
        <f t="shared" si="457"/>
        <v>45586</v>
      </c>
      <c r="G1092" s="80">
        <f t="shared" si="458"/>
        <v>5.5994226220676957E-3</v>
      </c>
      <c r="H1092" s="81">
        <f>IF(DAY(A1092)=H$11,VLOOKUP(A1092,AF$120:AK$452,4),H1091)</f>
        <v>45646</v>
      </c>
      <c r="I1092" s="81">
        <f t="shared" si="459"/>
        <v>45646</v>
      </c>
      <c r="J1092" s="55">
        <f t="shared" si="454"/>
        <v>30</v>
      </c>
      <c r="K1092" s="55">
        <f t="shared" si="460"/>
        <v>14</v>
      </c>
      <c r="L1092" s="79">
        <f t="shared" si="461"/>
        <v>1.0026091699999999</v>
      </c>
      <c r="M1092" s="82">
        <v>1</v>
      </c>
      <c r="N1092" s="82">
        <f t="shared" si="462"/>
        <v>1</v>
      </c>
      <c r="O1092" s="79">
        <f t="shared" si="463"/>
        <v>1.0026091699999999</v>
      </c>
      <c r="P1092" s="79">
        <f t="shared" si="464"/>
        <v>656.16381148000005</v>
      </c>
      <c r="Q1092" s="83">
        <f t="shared" si="445"/>
        <v>0</v>
      </c>
      <c r="R1092" s="85">
        <f t="shared" si="446"/>
        <v>0</v>
      </c>
      <c r="S1092" s="79">
        <f t="shared" si="465"/>
        <v>0</v>
      </c>
      <c r="T1092" s="85">
        <f t="shared" si="451"/>
        <v>9.5000000000000001E-2</v>
      </c>
      <c r="U1092" s="82">
        <f t="shared" si="447"/>
        <v>1.0035355720000001</v>
      </c>
      <c r="V1092" s="79">
        <f t="shared" si="448"/>
        <v>2.3199143900000001</v>
      </c>
      <c r="W1092" s="79">
        <f t="shared" si="449"/>
        <v>0</v>
      </c>
      <c r="X1092" s="157" t="str">
        <f t="shared" si="452"/>
        <v>A+J=</v>
      </c>
      <c r="Y1092" s="81">
        <f t="shared" si="453"/>
        <v>45646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78">
        <f t="shared" si="450"/>
        <v>45631</v>
      </c>
      <c r="B1093" s="79">
        <f t="shared" si="444"/>
        <v>658.77235103999999</v>
      </c>
      <c r="C1093" s="79">
        <f t="shared" si="455"/>
        <v>654.45622393999997</v>
      </c>
      <c r="D1093" s="77">
        <f t="shared" si="456"/>
        <v>6997.15</v>
      </c>
      <c r="E1093" s="54">
        <f>IF(K1093=1,VLOOKUP(A1092,[1]Plan1!$JH$192:$JI$400,2),E1092)</f>
        <v>7036.33</v>
      </c>
      <c r="F1093" s="56">
        <f t="shared" si="457"/>
        <v>45586</v>
      </c>
      <c r="G1093" s="80">
        <f t="shared" si="458"/>
        <v>5.5994226220676957E-3</v>
      </c>
      <c r="H1093" s="81">
        <f>IF(DAY(A1093)=H$11,VLOOKUP(A1093,AF$120:AK$452,4),H1092)</f>
        <v>45646</v>
      </c>
      <c r="I1093" s="81">
        <f t="shared" si="459"/>
        <v>45646</v>
      </c>
      <c r="J1093" s="55">
        <f t="shared" si="454"/>
        <v>30</v>
      </c>
      <c r="K1093" s="55">
        <f t="shared" si="460"/>
        <v>15</v>
      </c>
      <c r="L1093" s="79">
        <f t="shared" si="461"/>
        <v>1.0027957999999999</v>
      </c>
      <c r="M1093" s="82">
        <v>1</v>
      </c>
      <c r="N1093" s="82">
        <f t="shared" si="462"/>
        <v>1</v>
      </c>
      <c r="O1093" s="79">
        <f t="shared" si="463"/>
        <v>1.0027957999999999</v>
      </c>
      <c r="P1093" s="79">
        <f t="shared" si="464"/>
        <v>656.28595265000001</v>
      </c>
      <c r="Q1093" s="83">
        <f t="shared" si="445"/>
        <v>0</v>
      </c>
      <c r="R1093" s="85">
        <f t="shared" si="446"/>
        <v>0</v>
      </c>
      <c r="S1093" s="79">
        <f t="shared" si="465"/>
        <v>0</v>
      </c>
      <c r="T1093" s="85">
        <f t="shared" si="451"/>
        <v>9.5000000000000001E-2</v>
      </c>
      <c r="U1093" s="82">
        <f t="shared" si="447"/>
        <v>1.0037885900000001</v>
      </c>
      <c r="V1093" s="79">
        <f t="shared" si="448"/>
        <v>2.4863983900000002</v>
      </c>
      <c r="W1093" s="79">
        <f t="shared" si="449"/>
        <v>0</v>
      </c>
      <c r="X1093" s="157" t="str">
        <f t="shared" si="452"/>
        <v>A+J=</v>
      </c>
      <c r="Y1093" s="81">
        <f t="shared" si="453"/>
        <v>45646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78">
        <f t="shared" si="450"/>
        <v>45632</v>
      </c>
      <c r="B1094" s="79">
        <f t="shared" si="444"/>
        <v>659.06110037999997</v>
      </c>
      <c r="C1094" s="79">
        <f t="shared" si="455"/>
        <v>654.45622393999997</v>
      </c>
      <c r="D1094" s="77">
        <f t="shared" si="456"/>
        <v>6997.15</v>
      </c>
      <c r="E1094" s="54">
        <f>IF(K1094=1,VLOOKUP(A1093,[1]Plan1!$JH$192:$JI$400,2),E1093)</f>
        <v>7036.33</v>
      </c>
      <c r="F1094" s="56">
        <f t="shared" si="457"/>
        <v>45586</v>
      </c>
      <c r="G1094" s="80">
        <f t="shared" si="458"/>
        <v>5.5994226220676957E-3</v>
      </c>
      <c r="H1094" s="81">
        <f>IF(DAY(A1094)=H$11,VLOOKUP(A1094,AF$120:AK$452,4),H1093)</f>
        <v>45646</v>
      </c>
      <c r="I1094" s="81">
        <f t="shared" si="459"/>
        <v>45646</v>
      </c>
      <c r="J1094" s="55">
        <f t="shared" si="454"/>
        <v>30</v>
      </c>
      <c r="K1094" s="55">
        <f t="shared" si="460"/>
        <v>16</v>
      </c>
      <c r="L1094" s="79">
        <f t="shared" si="461"/>
        <v>1.0029824599999999</v>
      </c>
      <c r="M1094" s="82">
        <v>1</v>
      </c>
      <c r="N1094" s="82">
        <f t="shared" si="462"/>
        <v>1</v>
      </c>
      <c r="O1094" s="79">
        <f t="shared" si="463"/>
        <v>1.0029824599999999</v>
      </c>
      <c r="P1094" s="79">
        <f t="shared" si="464"/>
        <v>656.40811343999997</v>
      </c>
      <c r="Q1094" s="83">
        <f t="shared" si="445"/>
        <v>0</v>
      </c>
      <c r="R1094" s="85">
        <f t="shared" si="446"/>
        <v>0</v>
      </c>
      <c r="S1094" s="79">
        <f t="shared" si="465"/>
        <v>0</v>
      </c>
      <c r="T1094" s="85">
        <f t="shared" si="451"/>
        <v>9.5000000000000001E-2</v>
      </c>
      <c r="U1094" s="82">
        <f t="shared" si="447"/>
        <v>1.0040416729999999</v>
      </c>
      <c r="V1094" s="79">
        <f t="shared" si="448"/>
        <v>2.6529869399999999</v>
      </c>
      <c r="W1094" s="79">
        <f t="shared" si="449"/>
        <v>0</v>
      </c>
      <c r="X1094" s="157" t="str">
        <f t="shared" si="452"/>
        <v>A+J=</v>
      </c>
      <c r="Y1094" s="81">
        <f t="shared" si="453"/>
        <v>45646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78">
        <f t="shared" si="450"/>
        <v>45633</v>
      </c>
      <c r="B1095" s="79">
        <f t="shared" si="444"/>
        <v>659.34997922000002</v>
      </c>
      <c r="C1095" s="79">
        <f t="shared" si="455"/>
        <v>654.45622393999997</v>
      </c>
      <c r="D1095" s="77">
        <f t="shared" si="456"/>
        <v>6997.15</v>
      </c>
      <c r="E1095" s="54">
        <f>IF(K1095=1,VLOOKUP(A1094,[1]Plan1!$JH$192:$JI$400,2),E1094)</f>
        <v>7036.33</v>
      </c>
      <c r="F1095" s="56">
        <f t="shared" si="457"/>
        <v>45586</v>
      </c>
      <c r="G1095" s="80">
        <f t="shared" si="458"/>
        <v>5.5994226220676957E-3</v>
      </c>
      <c r="H1095" s="81">
        <f>IF(DAY(A1095)=H$11,VLOOKUP(A1095,AF$120:AK$452,4),H1094)</f>
        <v>45646</v>
      </c>
      <c r="I1095" s="81">
        <f t="shared" si="459"/>
        <v>45646</v>
      </c>
      <c r="J1095" s="55">
        <f t="shared" si="454"/>
        <v>30</v>
      </c>
      <c r="K1095" s="55">
        <f t="shared" si="460"/>
        <v>17</v>
      </c>
      <c r="L1095" s="79">
        <f t="shared" si="461"/>
        <v>1.0031691599999999</v>
      </c>
      <c r="M1095" s="82">
        <v>1</v>
      </c>
      <c r="N1095" s="82">
        <f t="shared" si="462"/>
        <v>1</v>
      </c>
      <c r="O1095" s="79">
        <f t="shared" si="463"/>
        <v>1.0031691599999999</v>
      </c>
      <c r="P1095" s="79">
        <f t="shared" si="464"/>
        <v>656.53030042</v>
      </c>
      <c r="Q1095" s="83">
        <f t="shared" si="445"/>
        <v>0</v>
      </c>
      <c r="R1095" s="85">
        <f t="shared" si="446"/>
        <v>0</v>
      </c>
      <c r="S1095" s="79">
        <f t="shared" si="465"/>
        <v>0</v>
      </c>
      <c r="T1095" s="85">
        <f t="shared" si="451"/>
        <v>9.5000000000000001E-2</v>
      </c>
      <c r="U1095" s="82">
        <f t="shared" si="447"/>
        <v>1.0042948190000001</v>
      </c>
      <c r="V1095" s="79">
        <f t="shared" si="448"/>
        <v>2.8196788000000002</v>
      </c>
      <c r="W1095" s="79">
        <f t="shared" si="449"/>
        <v>0</v>
      </c>
      <c r="X1095" s="157" t="str">
        <f t="shared" si="452"/>
        <v>A+J=</v>
      </c>
      <c r="Y1095" s="81">
        <f t="shared" si="453"/>
        <v>45646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78">
        <f t="shared" si="450"/>
        <v>45634</v>
      </c>
      <c r="B1096" s="79">
        <f t="shared" si="444"/>
        <v>659.63898825000001</v>
      </c>
      <c r="C1096" s="79">
        <f t="shared" si="455"/>
        <v>654.45622393999997</v>
      </c>
      <c r="D1096" s="77">
        <f t="shared" si="456"/>
        <v>6997.15</v>
      </c>
      <c r="E1096" s="54">
        <f>IF(K1096=1,VLOOKUP(A1095,[1]Plan1!$JH$192:$JI$400,2),E1095)</f>
        <v>7036.33</v>
      </c>
      <c r="F1096" s="56">
        <f t="shared" si="457"/>
        <v>45586</v>
      </c>
      <c r="G1096" s="80">
        <f t="shared" si="458"/>
        <v>5.5994226220676957E-3</v>
      </c>
      <c r="H1096" s="81">
        <f>IF(DAY(A1096)=H$11,VLOOKUP(A1096,AF$120:AK$452,4),H1095)</f>
        <v>45646</v>
      </c>
      <c r="I1096" s="81">
        <f t="shared" si="459"/>
        <v>45646</v>
      </c>
      <c r="J1096" s="55">
        <f t="shared" si="454"/>
        <v>30</v>
      </c>
      <c r="K1096" s="55">
        <f t="shared" si="460"/>
        <v>18</v>
      </c>
      <c r="L1096" s="79">
        <f t="shared" si="461"/>
        <v>1.0033559000000001</v>
      </c>
      <c r="M1096" s="82">
        <v>1</v>
      </c>
      <c r="N1096" s="82">
        <f t="shared" si="462"/>
        <v>1</v>
      </c>
      <c r="O1096" s="79">
        <f t="shared" si="463"/>
        <v>1.0033559000000001</v>
      </c>
      <c r="P1096" s="79">
        <f t="shared" si="464"/>
        <v>656.65251358</v>
      </c>
      <c r="Q1096" s="83">
        <f t="shared" si="445"/>
        <v>0</v>
      </c>
      <c r="R1096" s="85">
        <f t="shared" si="446"/>
        <v>0</v>
      </c>
      <c r="S1096" s="79">
        <f t="shared" si="465"/>
        <v>0</v>
      </c>
      <c r="T1096" s="85">
        <f t="shared" si="451"/>
        <v>9.5000000000000001E-2</v>
      </c>
      <c r="U1096" s="82">
        <f t="shared" si="447"/>
        <v>1.004548029</v>
      </c>
      <c r="V1096" s="79">
        <f t="shared" si="448"/>
        <v>2.9864746700000002</v>
      </c>
      <c r="W1096" s="79">
        <f t="shared" si="449"/>
        <v>0</v>
      </c>
      <c r="X1096" s="157" t="str">
        <f t="shared" si="452"/>
        <v>A+J=</v>
      </c>
      <c r="Y1096" s="81">
        <f t="shared" si="453"/>
        <v>45646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78">
        <f t="shared" si="450"/>
        <v>45635</v>
      </c>
      <c r="B1097" s="79">
        <f t="shared" si="444"/>
        <v>659.92811434000009</v>
      </c>
      <c r="C1097" s="79">
        <f t="shared" si="455"/>
        <v>654.45622393999997</v>
      </c>
      <c r="D1097" s="77">
        <f t="shared" si="456"/>
        <v>6997.15</v>
      </c>
      <c r="E1097" s="54">
        <f>IF(K1097=1,VLOOKUP(A1096,[1]Plan1!$JH$192:$JI$400,2),E1096)</f>
        <v>7036.33</v>
      </c>
      <c r="F1097" s="56">
        <f t="shared" si="457"/>
        <v>45586</v>
      </c>
      <c r="G1097" s="80">
        <f t="shared" si="458"/>
        <v>5.5994226220676957E-3</v>
      </c>
      <c r="H1097" s="81">
        <f>IF(DAY(A1097)=H$11,VLOOKUP(A1097,AF$120:AK$452,4),H1096)</f>
        <v>45646</v>
      </c>
      <c r="I1097" s="81">
        <f t="shared" si="459"/>
        <v>45646</v>
      </c>
      <c r="J1097" s="55">
        <f t="shared" si="454"/>
        <v>30</v>
      </c>
      <c r="K1097" s="55">
        <f t="shared" si="460"/>
        <v>19</v>
      </c>
      <c r="L1097" s="79">
        <f t="shared" si="461"/>
        <v>1.0035426599999999</v>
      </c>
      <c r="M1097" s="82">
        <v>1</v>
      </c>
      <c r="N1097" s="82">
        <f t="shared" si="462"/>
        <v>1</v>
      </c>
      <c r="O1097" s="79">
        <f t="shared" si="463"/>
        <v>1.0035426599999999</v>
      </c>
      <c r="P1097" s="79">
        <f t="shared" si="464"/>
        <v>656.77473982000004</v>
      </c>
      <c r="Q1097" s="83">
        <f t="shared" si="445"/>
        <v>0</v>
      </c>
      <c r="R1097" s="85">
        <f t="shared" si="446"/>
        <v>0</v>
      </c>
      <c r="S1097" s="79">
        <f t="shared" si="465"/>
        <v>0</v>
      </c>
      <c r="T1097" s="85">
        <f t="shared" si="451"/>
        <v>9.5000000000000001E-2</v>
      </c>
      <c r="U1097" s="82">
        <f t="shared" si="447"/>
        <v>1.004801303</v>
      </c>
      <c r="V1097" s="79">
        <f t="shared" si="448"/>
        <v>3.1533745199999998</v>
      </c>
      <c r="W1097" s="79">
        <f t="shared" si="449"/>
        <v>0</v>
      </c>
      <c r="X1097" s="157" t="str">
        <f t="shared" si="452"/>
        <v>A+J=</v>
      </c>
      <c r="Y1097" s="81">
        <f t="shared" si="453"/>
        <v>45646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78">
        <f t="shared" si="450"/>
        <v>45636</v>
      </c>
      <c r="B1098" s="79">
        <f t="shared" si="444"/>
        <v>660.21737728999994</v>
      </c>
      <c r="C1098" s="79">
        <f t="shared" si="455"/>
        <v>654.45622393999997</v>
      </c>
      <c r="D1098" s="77">
        <f t="shared" si="456"/>
        <v>6997.15</v>
      </c>
      <c r="E1098" s="54">
        <f>IF(K1098=1,VLOOKUP(A1097,[1]Plan1!$JH$192:$JI$400,2),E1097)</f>
        <v>7036.33</v>
      </c>
      <c r="F1098" s="56">
        <f t="shared" si="457"/>
        <v>45586</v>
      </c>
      <c r="G1098" s="80">
        <f t="shared" si="458"/>
        <v>5.5994226220676957E-3</v>
      </c>
      <c r="H1098" s="81">
        <f>IF(DAY(A1098)=H$11,VLOOKUP(A1098,AF$120:AK$452,4),H1097)</f>
        <v>45646</v>
      </c>
      <c r="I1098" s="81">
        <f t="shared" si="459"/>
        <v>45646</v>
      </c>
      <c r="J1098" s="55">
        <f t="shared" si="454"/>
        <v>30</v>
      </c>
      <c r="K1098" s="55">
        <f t="shared" si="460"/>
        <v>20</v>
      </c>
      <c r="L1098" s="79">
        <f t="shared" si="461"/>
        <v>1.0037294699999999</v>
      </c>
      <c r="M1098" s="82">
        <v>1</v>
      </c>
      <c r="N1098" s="82">
        <f t="shared" si="462"/>
        <v>1</v>
      </c>
      <c r="O1098" s="79">
        <f t="shared" si="463"/>
        <v>1.0037294699999999</v>
      </c>
      <c r="P1098" s="79">
        <f t="shared" si="464"/>
        <v>656.89699879</v>
      </c>
      <c r="Q1098" s="83">
        <f t="shared" si="445"/>
        <v>0</v>
      </c>
      <c r="R1098" s="85">
        <f t="shared" si="446"/>
        <v>0</v>
      </c>
      <c r="S1098" s="79">
        <f t="shared" si="465"/>
        <v>0</v>
      </c>
      <c r="T1098" s="85">
        <f t="shared" si="451"/>
        <v>9.5000000000000001E-2</v>
      </c>
      <c r="U1098" s="82">
        <f t="shared" si="447"/>
        <v>1.0050546410000001</v>
      </c>
      <c r="V1098" s="79">
        <f t="shared" si="448"/>
        <v>3.3203784999999999</v>
      </c>
      <c r="W1098" s="79">
        <f t="shared" si="449"/>
        <v>0</v>
      </c>
      <c r="X1098" s="157" t="str">
        <f t="shared" si="452"/>
        <v>A+J=</v>
      </c>
      <c r="Y1098" s="81">
        <f t="shared" si="453"/>
        <v>45646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78">
        <f t="shared" si="450"/>
        <v>45637</v>
      </c>
      <c r="B1099" s="79">
        <f t="shared" si="444"/>
        <v>660.50676395999994</v>
      </c>
      <c r="C1099" s="79">
        <f t="shared" si="455"/>
        <v>654.45622393999997</v>
      </c>
      <c r="D1099" s="77">
        <f t="shared" si="456"/>
        <v>6997.15</v>
      </c>
      <c r="E1099" s="54">
        <f>IF(K1099=1,VLOOKUP(A1098,[1]Plan1!$JH$192:$JI$400,2),E1098)</f>
        <v>7036.33</v>
      </c>
      <c r="F1099" s="56">
        <f t="shared" si="457"/>
        <v>45586</v>
      </c>
      <c r="G1099" s="80">
        <f t="shared" si="458"/>
        <v>5.5994226220676957E-3</v>
      </c>
      <c r="H1099" s="81">
        <f>IF(DAY(A1099)=H$11,VLOOKUP(A1099,AF$120:AK$452,4),H1098)</f>
        <v>45646</v>
      </c>
      <c r="I1099" s="81">
        <f t="shared" si="459"/>
        <v>45646</v>
      </c>
      <c r="J1099" s="55">
        <f t="shared" si="454"/>
        <v>30</v>
      </c>
      <c r="K1099" s="55">
        <f t="shared" si="460"/>
        <v>21</v>
      </c>
      <c r="L1099" s="79">
        <f t="shared" si="461"/>
        <v>1.0039163099999999</v>
      </c>
      <c r="M1099" s="82">
        <v>1</v>
      </c>
      <c r="N1099" s="82">
        <f t="shared" si="462"/>
        <v>1</v>
      </c>
      <c r="O1099" s="79">
        <f t="shared" si="463"/>
        <v>1.0039163099999999</v>
      </c>
      <c r="P1099" s="79">
        <f t="shared" si="464"/>
        <v>657.01927738999996</v>
      </c>
      <c r="Q1099" s="83">
        <f t="shared" si="445"/>
        <v>0</v>
      </c>
      <c r="R1099" s="85">
        <f t="shared" si="446"/>
        <v>0</v>
      </c>
      <c r="S1099" s="79">
        <f t="shared" si="465"/>
        <v>0</v>
      </c>
      <c r="T1099" s="85">
        <f t="shared" si="451"/>
        <v>9.5000000000000001E-2</v>
      </c>
      <c r="U1099" s="82">
        <f t="shared" si="447"/>
        <v>1.0053080430000001</v>
      </c>
      <c r="V1099" s="79">
        <f t="shared" si="448"/>
        <v>3.4874865700000002</v>
      </c>
      <c r="W1099" s="79">
        <f t="shared" si="449"/>
        <v>0</v>
      </c>
      <c r="X1099" s="157" t="str">
        <f t="shared" si="452"/>
        <v>A+J=</v>
      </c>
      <c r="Y1099" s="81">
        <f t="shared" si="453"/>
        <v>45646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78">
        <f t="shared" si="450"/>
        <v>45638</v>
      </c>
      <c r="B1100" s="79">
        <f t="shared" ref="B1100:B1163" si="466">(P1100+V1100)</f>
        <v>660.79627374000006</v>
      </c>
      <c r="C1100" s="79">
        <f t="shared" si="455"/>
        <v>654.45622393999997</v>
      </c>
      <c r="D1100" s="77">
        <f t="shared" si="456"/>
        <v>6997.15</v>
      </c>
      <c r="E1100" s="54">
        <f>IF(K1100=1,VLOOKUP(A1099,[1]Plan1!$JH$192:$JI$400,2),E1099)</f>
        <v>7036.33</v>
      </c>
      <c r="F1100" s="56">
        <f t="shared" si="457"/>
        <v>45586</v>
      </c>
      <c r="G1100" s="80">
        <f t="shared" si="458"/>
        <v>5.5994226220676957E-3</v>
      </c>
      <c r="H1100" s="81">
        <f>IF(DAY(A1100)=H$11,VLOOKUP(A1100,AF$120:AK$452,4),H1099)</f>
        <v>45646</v>
      </c>
      <c r="I1100" s="81">
        <f t="shared" si="459"/>
        <v>45646</v>
      </c>
      <c r="J1100" s="55">
        <f t="shared" si="454"/>
        <v>30</v>
      </c>
      <c r="K1100" s="55">
        <f t="shared" si="460"/>
        <v>22</v>
      </c>
      <c r="L1100" s="79">
        <f t="shared" si="461"/>
        <v>1.00410318</v>
      </c>
      <c r="M1100" s="82">
        <v>1</v>
      </c>
      <c r="N1100" s="82">
        <f t="shared" si="462"/>
        <v>1</v>
      </c>
      <c r="O1100" s="79">
        <f t="shared" si="463"/>
        <v>1.00410318</v>
      </c>
      <c r="P1100" s="79">
        <f t="shared" si="464"/>
        <v>657.14157562000003</v>
      </c>
      <c r="Q1100" s="83">
        <f t="shared" ref="Q1100:Q1163" si="467">IF(VLOOKUP(A1100,AB$12:AI$116,8)=VLOOKUP(A1099,AB$12:AI$116,8),0,VLOOKUP(A1100,AB$12:AI$116,8))</f>
        <v>0</v>
      </c>
      <c r="R1100" s="85">
        <f t="shared" ref="R1100:R1163" si="468">IF(Q1100&gt;0,VLOOKUP($A1100,$AB$12:$AG$116,6),0)</f>
        <v>0</v>
      </c>
      <c r="S1100" s="79">
        <f t="shared" si="465"/>
        <v>0</v>
      </c>
      <c r="T1100" s="85">
        <f t="shared" si="451"/>
        <v>9.5000000000000001E-2</v>
      </c>
      <c r="U1100" s="82">
        <f t="shared" ref="U1100:U1163" si="469">ROUND((1+T1100)^(30/360)^(K1100/J1100),9)</f>
        <v>1.005561508</v>
      </c>
      <c r="V1100" s="79">
        <f t="shared" ref="V1100:V1163" si="470">TRUNC((P1100*(U1100-1)),8)</f>
        <v>3.6546981199999999</v>
      </c>
      <c r="W1100" s="79">
        <f t="shared" ref="W1100:W1163" si="471">IF(Q1100&gt;0,S1100+V1100,0)</f>
        <v>0</v>
      </c>
      <c r="X1100" s="157" t="str">
        <f t="shared" si="452"/>
        <v>A+J=</v>
      </c>
      <c r="Y1100" s="81">
        <f t="shared" si="453"/>
        <v>45646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78">
        <f t="shared" ref="A1101:A1164" si="472">(A1100+1)</f>
        <v>45639</v>
      </c>
      <c r="B1101" s="79">
        <f t="shared" si="466"/>
        <v>661.0859145899999</v>
      </c>
      <c r="C1101" s="79">
        <f t="shared" si="455"/>
        <v>654.45622393999997</v>
      </c>
      <c r="D1101" s="77">
        <f t="shared" si="456"/>
        <v>6997.15</v>
      </c>
      <c r="E1101" s="54">
        <f>IF(K1101=1,VLOOKUP(A1100,[1]Plan1!$JH$192:$JI$400,2),E1100)</f>
        <v>7036.33</v>
      </c>
      <c r="F1101" s="56">
        <f t="shared" si="457"/>
        <v>45586</v>
      </c>
      <c r="G1101" s="80">
        <f t="shared" si="458"/>
        <v>5.5994226220676957E-3</v>
      </c>
      <c r="H1101" s="81">
        <f>IF(DAY(A1101)=H$11,VLOOKUP(A1101,AF$120:AK$452,4),H1100)</f>
        <v>45646</v>
      </c>
      <c r="I1101" s="81">
        <f t="shared" si="459"/>
        <v>45646</v>
      </c>
      <c r="J1101" s="55">
        <f t="shared" si="454"/>
        <v>30</v>
      </c>
      <c r="K1101" s="55">
        <f t="shared" si="460"/>
        <v>23</v>
      </c>
      <c r="L1101" s="79">
        <f t="shared" si="461"/>
        <v>1.00429009</v>
      </c>
      <c r="M1101" s="82">
        <v>1</v>
      </c>
      <c r="N1101" s="82">
        <f t="shared" si="462"/>
        <v>1</v>
      </c>
      <c r="O1101" s="79">
        <f t="shared" si="463"/>
        <v>1.00429009</v>
      </c>
      <c r="P1101" s="79">
        <f t="shared" si="464"/>
        <v>657.26390003999995</v>
      </c>
      <c r="Q1101" s="83">
        <f t="shared" si="467"/>
        <v>0</v>
      </c>
      <c r="R1101" s="85">
        <f t="shared" si="468"/>
        <v>0</v>
      </c>
      <c r="S1101" s="79">
        <f t="shared" si="465"/>
        <v>0</v>
      </c>
      <c r="T1101" s="85">
        <f t="shared" ref="T1101:T1164" si="473">(T1100)</f>
        <v>9.5000000000000001E-2</v>
      </c>
      <c r="U1101" s="82">
        <f t="shared" si="469"/>
        <v>1.0058150379999999</v>
      </c>
      <c r="V1101" s="79">
        <f t="shared" si="470"/>
        <v>3.82201455</v>
      </c>
      <c r="W1101" s="79">
        <f t="shared" si="471"/>
        <v>0</v>
      </c>
      <c r="X1101" s="157" t="str">
        <f t="shared" ref="X1101:X1164" si="474">IF($Q1100&gt;0,VLOOKUP($A1100,$AB$12:$AK$116,9),X1100)</f>
        <v>A+J=</v>
      </c>
      <c r="Y1101" s="81">
        <f t="shared" ref="Y1101:Y1164" si="475">IF($Q1100&gt;0,VLOOKUP($A1100,$AB$12:$AK$116,10),Y1100)</f>
        <v>45646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78">
        <f t="shared" si="472"/>
        <v>45640</v>
      </c>
      <c r="B1102" s="79">
        <f t="shared" si="466"/>
        <v>661.37567861000002</v>
      </c>
      <c r="C1102" s="79">
        <f t="shared" si="455"/>
        <v>654.45622393999997</v>
      </c>
      <c r="D1102" s="77">
        <f t="shared" si="456"/>
        <v>6997.15</v>
      </c>
      <c r="E1102" s="54">
        <f>IF(K1102=1,VLOOKUP(A1101,[1]Plan1!$JH$192:$JI$400,2),E1101)</f>
        <v>7036.33</v>
      </c>
      <c r="F1102" s="56">
        <f t="shared" si="457"/>
        <v>45586</v>
      </c>
      <c r="G1102" s="80">
        <f t="shared" si="458"/>
        <v>5.5994226220676957E-3</v>
      </c>
      <c r="H1102" s="81">
        <f>IF(DAY(A1102)=H$11,VLOOKUP(A1102,AF$120:AK$452,4),H1101)</f>
        <v>45646</v>
      </c>
      <c r="I1102" s="81">
        <f t="shared" si="459"/>
        <v>45646</v>
      </c>
      <c r="J1102" s="55">
        <f t="shared" si="454"/>
        <v>30</v>
      </c>
      <c r="K1102" s="55">
        <f t="shared" si="460"/>
        <v>24</v>
      </c>
      <c r="L1102" s="79">
        <f t="shared" si="461"/>
        <v>1.0044770300000001</v>
      </c>
      <c r="M1102" s="82">
        <v>1</v>
      </c>
      <c r="N1102" s="82">
        <f t="shared" si="462"/>
        <v>1</v>
      </c>
      <c r="O1102" s="79">
        <f t="shared" si="463"/>
        <v>1.0044770300000001</v>
      </c>
      <c r="P1102" s="79">
        <f t="shared" si="464"/>
        <v>657.38624407999998</v>
      </c>
      <c r="Q1102" s="83">
        <f t="shared" si="467"/>
        <v>0</v>
      </c>
      <c r="R1102" s="85">
        <f t="shared" si="468"/>
        <v>0</v>
      </c>
      <c r="S1102" s="79">
        <f t="shared" si="465"/>
        <v>0</v>
      </c>
      <c r="T1102" s="85">
        <f t="shared" si="473"/>
        <v>9.5000000000000001E-2</v>
      </c>
      <c r="U1102" s="82">
        <f t="shared" si="469"/>
        <v>1.006068631</v>
      </c>
      <c r="V1102" s="79">
        <f t="shared" si="470"/>
        <v>3.98943453</v>
      </c>
      <c r="W1102" s="79">
        <f t="shared" si="471"/>
        <v>0</v>
      </c>
      <c r="X1102" s="157" t="str">
        <f t="shared" si="474"/>
        <v>A+J=</v>
      </c>
      <c r="Y1102" s="81">
        <f t="shared" si="475"/>
        <v>45646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78">
        <f t="shared" si="472"/>
        <v>45641</v>
      </c>
      <c r="B1103" s="79">
        <f t="shared" si="466"/>
        <v>661.66557312999998</v>
      </c>
      <c r="C1103" s="79">
        <f t="shared" si="455"/>
        <v>654.45622393999997</v>
      </c>
      <c r="D1103" s="77">
        <f t="shared" si="456"/>
        <v>6997.15</v>
      </c>
      <c r="E1103" s="54">
        <f>IF(K1103=1,VLOOKUP(A1102,[1]Plan1!$JH$192:$JI$400,2),E1102)</f>
        <v>7036.33</v>
      </c>
      <c r="F1103" s="56">
        <f t="shared" si="457"/>
        <v>45586</v>
      </c>
      <c r="G1103" s="80">
        <f t="shared" si="458"/>
        <v>5.5994226220676957E-3</v>
      </c>
      <c r="H1103" s="81">
        <f>IF(DAY(A1103)=H$11,VLOOKUP(A1103,AF$120:AK$452,4),H1102)</f>
        <v>45646</v>
      </c>
      <c r="I1103" s="81">
        <f t="shared" si="459"/>
        <v>45646</v>
      </c>
      <c r="J1103" s="55">
        <f t="shared" si="454"/>
        <v>30</v>
      </c>
      <c r="K1103" s="55">
        <f t="shared" si="460"/>
        <v>25</v>
      </c>
      <c r="L1103" s="79">
        <f t="shared" si="461"/>
        <v>1.0046640099999999</v>
      </c>
      <c r="M1103" s="82">
        <v>1</v>
      </c>
      <c r="N1103" s="82">
        <f t="shared" si="462"/>
        <v>1</v>
      </c>
      <c r="O1103" s="79">
        <f t="shared" si="463"/>
        <v>1.0046640099999999</v>
      </c>
      <c r="P1103" s="79">
        <f t="shared" si="464"/>
        <v>657.50861430999998</v>
      </c>
      <c r="Q1103" s="83">
        <f t="shared" si="467"/>
        <v>0</v>
      </c>
      <c r="R1103" s="85">
        <f t="shared" si="468"/>
        <v>0</v>
      </c>
      <c r="S1103" s="79">
        <f t="shared" si="465"/>
        <v>0</v>
      </c>
      <c r="T1103" s="85">
        <f t="shared" si="473"/>
        <v>9.5000000000000001E-2</v>
      </c>
      <c r="U1103" s="82">
        <f t="shared" si="469"/>
        <v>1.006322288</v>
      </c>
      <c r="V1103" s="79">
        <f t="shared" si="470"/>
        <v>4.1569588199999998</v>
      </c>
      <c r="W1103" s="79">
        <f t="shared" si="471"/>
        <v>0</v>
      </c>
      <c r="X1103" s="157" t="str">
        <f t="shared" si="474"/>
        <v>A+J=</v>
      </c>
      <c r="Y1103" s="81">
        <f t="shared" si="475"/>
        <v>45646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78">
        <f t="shared" si="472"/>
        <v>45642</v>
      </c>
      <c r="B1104" s="79">
        <f t="shared" si="466"/>
        <v>661.95559157000002</v>
      </c>
      <c r="C1104" s="79">
        <f t="shared" si="455"/>
        <v>654.45622393999997</v>
      </c>
      <c r="D1104" s="77">
        <f t="shared" si="456"/>
        <v>6997.15</v>
      </c>
      <c r="E1104" s="54">
        <f>IF(K1104=1,VLOOKUP(A1103,[1]Plan1!$JH$192:$JI$400,2),E1103)</f>
        <v>7036.33</v>
      </c>
      <c r="F1104" s="56">
        <f t="shared" si="457"/>
        <v>45586</v>
      </c>
      <c r="G1104" s="80">
        <f t="shared" si="458"/>
        <v>5.5994226220676957E-3</v>
      </c>
      <c r="H1104" s="81">
        <f>IF(DAY(A1104)=H$11,VLOOKUP(A1104,AF$120:AK$452,4),H1103)</f>
        <v>45646</v>
      </c>
      <c r="I1104" s="81">
        <f t="shared" si="459"/>
        <v>45646</v>
      </c>
      <c r="J1104" s="55">
        <f t="shared" si="454"/>
        <v>30</v>
      </c>
      <c r="K1104" s="55">
        <f t="shared" si="460"/>
        <v>26</v>
      </c>
      <c r="L1104" s="79">
        <f t="shared" si="461"/>
        <v>1.00485102</v>
      </c>
      <c r="M1104" s="82">
        <v>1</v>
      </c>
      <c r="N1104" s="82">
        <f t="shared" si="462"/>
        <v>1</v>
      </c>
      <c r="O1104" s="79">
        <f t="shared" si="463"/>
        <v>1.00485102</v>
      </c>
      <c r="P1104" s="79">
        <f t="shared" si="464"/>
        <v>657.63100416999998</v>
      </c>
      <c r="Q1104" s="83">
        <f t="shared" si="467"/>
        <v>0</v>
      </c>
      <c r="R1104" s="85">
        <f t="shared" si="468"/>
        <v>0</v>
      </c>
      <c r="S1104" s="79">
        <f t="shared" si="465"/>
        <v>0</v>
      </c>
      <c r="T1104" s="85">
        <f t="shared" si="473"/>
        <v>9.5000000000000001E-2</v>
      </c>
      <c r="U1104" s="82">
        <f t="shared" si="469"/>
        <v>1.006576009</v>
      </c>
      <c r="V1104" s="79">
        <f t="shared" si="470"/>
        <v>4.3245874000000004</v>
      </c>
      <c r="W1104" s="79">
        <f t="shared" si="471"/>
        <v>0</v>
      </c>
      <c r="X1104" s="157" t="str">
        <f t="shared" si="474"/>
        <v>A+J=</v>
      </c>
      <c r="Y1104" s="81">
        <f t="shared" si="475"/>
        <v>45646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78">
        <f t="shared" si="472"/>
        <v>45643</v>
      </c>
      <c r="B1105" s="79">
        <f t="shared" si="466"/>
        <v>662.24574122000001</v>
      </c>
      <c r="C1105" s="79">
        <f t="shared" si="455"/>
        <v>654.45622393999997</v>
      </c>
      <c r="D1105" s="77">
        <f t="shared" si="456"/>
        <v>6997.15</v>
      </c>
      <c r="E1105" s="54">
        <f>IF(K1105=1,VLOOKUP(A1104,[1]Plan1!$JH$192:$JI$400,2),E1104)</f>
        <v>7036.33</v>
      </c>
      <c r="F1105" s="56">
        <f t="shared" si="457"/>
        <v>45586</v>
      </c>
      <c r="G1105" s="80">
        <f t="shared" si="458"/>
        <v>5.5994226220676957E-3</v>
      </c>
      <c r="H1105" s="81">
        <f>IF(DAY(A1105)=H$11,VLOOKUP(A1105,AF$120:AK$452,4),H1104)</f>
        <v>45646</v>
      </c>
      <c r="I1105" s="81">
        <f t="shared" si="459"/>
        <v>45646</v>
      </c>
      <c r="J1105" s="55">
        <f t="shared" si="454"/>
        <v>30</v>
      </c>
      <c r="K1105" s="55">
        <f t="shared" si="460"/>
        <v>27</v>
      </c>
      <c r="L1105" s="79">
        <f t="shared" si="461"/>
        <v>1.0050380699999999</v>
      </c>
      <c r="M1105" s="82">
        <v>1</v>
      </c>
      <c r="N1105" s="82">
        <f t="shared" si="462"/>
        <v>1</v>
      </c>
      <c r="O1105" s="79">
        <f t="shared" si="463"/>
        <v>1.0050380699999999</v>
      </c>
      <c r="P1105" s="79">
        <f t="shared" si="464"/>
        <v>657.75342020000005</v>
      </c>
      <c r="Q1105" s="83">
        <f t="shared" si="467"/>
        <v>0</v>
      </c>
      <c r="R1105" s="85">
        <f t="shared" si="468"/>
        <v>0</v>
      </c>
      <c r="S1105" s="79">
        <f t="shared" si="465"/>
        <v>0</v>
      </c>
      <c r="T1105" s="85">
        <f t="shared" si="473"/>
        <v>9.5000000000000001E-2</v>
      </c>
      <c r="U1105" s="82">
        <f t="shared" si="469"/>
        <v>1.006829795</v>
      </c>
      <c r="V1105" s="79">
        <f t="shared" si="470"/>
        <v>4.4923210200000003</v>
      </c>
      <c r="W1105" s="79">
        <f t="shared" si="471"/>
        <v>0</v>
      </c>
      <c r="X1105" s="157" t="str">
        <f t="shared" si="474"/>
        <v>A+J=</v>
      </c>
      <c r="Y1105" s="81">
        <f t="shared" si="475"/>
        <v>45646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78">
        <f t="shared" si="472"/>
        <v>45644</v>
      </c>
      <c r="B1106" s="79">
        <f t="shared" si="466"/>
        <v>662.53601421999997</v>
      </c>
      <c r="C1106" s="79">
        <f t="shared" si="455"/>
        <v>654.45622393999997</v>
      </c>
      <c r="D1106" s="77">
        <f t="shared" si="456"/>
        <v>6997.15</v>
      </c>
      <c r="E1106" s="54">
        <f>IF(K1106=1,VLOOKUP(A1105,[1]Plan1!$JH$192:$JI$400,2),E1105)</f>
        <v>7036.33</v>
      </c>
      <c r="F1106" s="56">
        <f t="shared" si="457"/>
        <v>45586</v>
      </c>
      <c r="G1106" s="80">
        <f t="shared" si="458"/>
        <v>5.5994226220676957E-3</v>
      </c>
      <c r="H1106" s="81">
        <f>IF(DAY(A1106)=H$11,VLOOKUP(A1106,AF$120:AK$452,4),H1105)</f>
        <v>45646</v>
      </c>
      <c r="I1106" s="81">
        <f t="shared" si="459"/>
        <v>45646</v>
      </c>
      <c r="J1106" s="55">
        <f t="shared" si="454"/>
        <v>30</v>
      </c>
      <c r="K1106" s="55">
        <f t="shared" si="460"/>
        <v>28</v>
      </c>
      <c r="L1106" s="79">
        <f t="shared" si="461"/>
        <v>1.00522515</v>
      </c>
      <c r="M1106" s="82">
        <v>1</v>
      </c>
      <c r="N1106" s="82">
        <f t="shared" si="462"/>
        <v>1</v>
      </c>
      <c r="O1106" s="79">
        <f t="shared" si="463"/>
        <v>1.00522515</v>
      </c>
      <c r="P1106" s="79">
        <f t="shared" si="464"/>
        <v>657.87585587000001</v>
      </c>
      <c r="Q1106" s="83">
        <f t="shared" si="467"/>
        <v>0</v>
      </c>
      <c r="R1106" s="85">
        <f t="shared" si="468"/>
        <v>0</v>
      </c>
      <c r="S1106" s="79">
        <f t="shared" si="465"/>
        <v>0</v>
      </c>
      <c r="T1106" s="85">
        <f t="shared" si="473"/>
        <v>9.5000000000000001E-2</v>
      </c>
      <c r="U1106" s="82">
        <f t="shared" si="469"/>
        <v>1.0070836439999999</v>
      </c>
      <c r="V1106" s="79">
        <f t="shared" si="470"/>
        <v>4.6601583499999997</v>
      </c>
      <c r="W1106" s="79">
        <f t="shared" si="471"/>
        <v>0</v>
      </c>
      <c r="X1106" s="157" t="str">
        <f t="shared" si="474"/>
        <v>A+J=</v>
      </c>
      <c r="Y1106" s="81">
        <f t="shared" si="475"/>
        <v>45646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78">
        <f t="shared" si="472"/>
        <v>45645</v>
      </c>
      <c r="B1107" s="79">
        <f t="shared" si="466"/>
        <v>662.82641788000001</v>
      </c>
      <c r="C1107" s="79">
        <f t="shared" si="455"/>
        <v>654.45622393999997</v>
      </c>
      <c r="D1107" s="77">
        <f t="shared" si="456"/>
        <v>6997.15</v>
      </c>
      <c r="E1107" s="54">
        <f>IF(K1107=1,VLOOKUP(A1106,[1]Plan1!$JH$192:$JI$400,2),E1106)</f>
        <v>7036.33</v>
      </c>
      <c r="F1107" s="56">
        <f t="shared" si="457"/>
        <v>45586</v>
      </c>
      <c r="G1107" s="80">
        <f t="shared" si="458"/>
        <v>5.5994226220676957E-3</v>
      </c>
      <c r="H1107" s="81">
        <f>IF(DAY(A1107)=H$11,VLOOKUP(A1107,AF$120:AK$452,4),H1106)</f>
        <v>45646</v>
      </c>
      <c r="I1107" s="81">
        <f t="shared" si="459"/>
        <v>45646</v>
      </c>
      <c r="J1107" s="55">
        <f t="shared" si="454"/>
        <v>30</v>
      </c>
      <c r="K1107" s="55">
        <f t="shared" si="460"/>
        <v>29</v>
      </c>
      <c r="L1107" s="79">
        <f t="shared" si="461"/>
        <v>1.0054122700000001</v>
      </c>
      <c r="M1107" s="82">
        <v>1</v>
      </c>
      <c r="N1107" s="82">
        <f t="shared" si="462"/>
        <v>1</v>
      </c>
      <c r="O1107" s="79">
        <f t="shared" si="463"/>
        <v>1.0054122700000001</v>
      </c>
      <c r="P1107" s="79">
        <f t="shared" si="464"/>
        <v>657.99831772000005</v>
      </c>
      <c r="Q1107" s="83">
        <f t="shared" si="467"/>
        <v>0</v>
      </c>
      <c r="R1107" s="85">
        <f t="shared" si="468"/>
        <v>0</v>
      </c>
      <c r="S1107" s="79">
        <f t="shared" si="465"/>
        <v>0</v>
      </c>
      <c r="T1107" s="85">
        <f t="shared" si="473"/>
        <v>9.5000000000000001E-2</v>
      </c>
      <c r="U1107" s="82">
        <f t="shared" si="469"/>
        <v>1.0073375570000001</v>
      </c>
      <c r="V1107" s="79">
        <f t="shared" si="470"/>
        <v>4.82810016</v>
      </c>
      <c r="W1107" s="79">
        <f t="shared" si="471"/>
        <v>0</v>
      </c>
      <c r="X1107" s="157" t="str">
        <f t="shared" si="474"/>
        <v>A+J=</v>
      </c>
      <c r="Y1107" s="81">
        <f t="shared" si="475"/>
        <v>45646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78">
        <f t="shared" si="472"/>
        <v>45646</v>
      </c>
      <c r="B1108" s="79">
        <f t="shared" si="466"/>
        <v>663.11694561999991</v>
      </c>
      <c r="C1108" s="79">
        <f t="shared" si="455"/>
        <v>654.45622393999997</v>
      </c>
      <c r="D1108" s="77">
        <f t="shared" si="456"/>
        <v>6997.15</v>
      </c>
      <c r="E1108" s="54">
        <f>IF(K1108=1,VLOOKUP(A1107,[1]Plan1!$JH$192:$JI$400,2),E1107)</f>
        <v>7036.33</v>
      </c>
      <c r="F1108" s="56">
        <f t="shared" si="457"/>
        <v>45586</v>
      </c>
      <c r="G1108" s="80">
        <f t="shared" si="458"/>
        <v>5.5994226220676957E-3</v>
      </c>
      <c r="H1108" s="81">
        <f>IF(DAY(A1108)=H$11,VLOOKUP(A1108,AF$120:AK$452,4),H1107)</f>
        <v>45677</v>
      </c>
      <c r="I1108" s="81">
        <f t="shared" si="459"/>
        <v>45646</v>
      </c>
      <c r="J1108" s="55">
        <f t="shared" si="454"/>
        <v>30</v>
      </c>
      <c r="K1108" s="55">
        <f t="shared" si="460"/>
        <v>30</v>
      </c>
      <c r="L1108" s="79">
        <f t="shared" si="461"/>
        <v>1.00559942</v>
      </c>
      <c r="M1108" s="82">
        <v>1</v>
      </c>
      <c r="N1108" s="82">
        <f t="shared" si="462"/>
        <v>1</v>
      </c>
      <c r="O1108" s="79">
        <f t="shared" si="463"/>
        <v>1.00559942</v>
      </c>
      <c r="P1108" s="79">
        <f t="shared" si="464"/>
        <v>658.12079919999996</v>
      </c>
      <c r="Q1108" s="83">
        <f t="shared" si="467"/>
        <v>36</v>
      </c>
      <c r="R1108" s="85">
        <f t="shared" si="468"/>
        <v>2.2727000000000001E-2</v>
      </c>
      <c r="S1108" s="79">
        <f t="shared" si="465"/>
        <v>14.957111400000001</v>
      </c>
      <c r="T1108" s="85">
        <f t="shared" si="473"/>
        <v>9.5000000000000001E-2</v>
      </c>
      <c r="U1108" s="82">
        <f t="shared" si="469"/>
        <v>1.0075915339999999</v>
      </c>
      <c r="V1108" s="79">
        <f t="shared" si="470"/>
        <v>4.9961464199999996</v>
      </c>
      <c r="W1108" s="79">
        <f t="shared" si="471"/>
        <v>19.953257820000001</v>
      </c>
      <c r="X1108" s="157" t="str">
        <f t="shared" si="474"/>
        <v>A+J=</v>
      </c>
      <c r="Y1108" s="81">
        <f t="shared" si="475"/>
        <v>45646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78">
        <f t="shared" si="472"/>
        <v>45647</v>
      </c>
      <c r="B1109" s="79">
        <f t="shared" si="466"/>
        <v>643.4013905700001</v>
      </c>
      <c r="C1109" s="79">
        <f t="shared" si="455"/>
        <v>643.16368779999993</v>
      </c>
      <c r="D1109" s="77">
        <f t="shared" si="456"/>
        <v>7036.33</v>
      </c>
      <c r="E1109" s="54">
        <f>IF(K1109=1,VLOOKUP(A1108,[1]Plan1!$JH$192:$JI$400,2),E1108)</f>
        <v>7063.77</v>
      </c>
      <c r="F1109" s="56">
        <f t="shared" si="457"/>
        <v>45617</v>
      </c>
      <c r="G1109" s="80">
        <f t="shared" si="458"/>
        <v>3.8997602443320289E-3</v>
      </c>
      <c r="H1109" s="81">
        <f>IF(DAY(A1109)=H$11,VLOOKUP(A1109,AF$120:AK$452,4),H1108)</f>
        <v>45677</v>
      </c>
      <c r="I1109" s="81">
        <f t="shared" si="459"/>
        <v>45677</v>
      </c>
      <c r="J1109" s="55">
        <f t="shared" si="454"/>
        <v>31</v>
      </c>
      <c r="K1109" s="55">
        <f t="shared" si="460"/>
        <v>1</v>
      </c>
      <c r="L1109" s="79">
        <f t="shared" si="461"/>
        <v>1.0001255600000001</v>
      </c>
      <c r="M1109" s="82">
        <v>1</v>
      </c>
      <c r="N1109" s="82">
        <f t="shared" si="462"/>
        <v>1</v>
      </c>
      <c r="O1109" s="79">
        <f t="shared" si="463"/>
        <v>1.0001255600000001</v>
      </c>
      <c r="P1109" s="79">
        <f t="shared" si="464"/>
        <v>643.24444343000005</v>
      </c>
      <c r="Q1109" s="83">
        <f t="shared" si="467"/>
        <v>0</v>
      </c>
      <c r="R1109" s="85">
        <f t="shared" si="468"/>
        <v>0</v>
      </c>
      <c r="S1109" s="79">
        <f t="shared" si="465"/>
        <v>0</v>
      </c>
      <c r="T1109" s="85">
        <f t="shared" si="473"/>
        <v>9.5000000000000001E-2</v>
      </c>
      <c r="U1109" s="82">
        <f t="shared" si="469"/>
        <v>1.000243993</v>
      </c>
      <c r="V1109" s="79">
        <f t="shared" si="470"/>
        <v>0.15694714000000001</v>
      </c>
      <c r="W1109" s="79">
        <f t="shared" si="471"/>
        <v>0</v>
      </c>
      <c r="X1109" s="157" t="str">
        <f t="shared" si="474"/>
        <v>A+J=</v>
      </c>
      <c r="Y1109" s="81">
        <f t="shared" si="475"/>
        <v>45677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78">
        <f t="shared" si="472"/>
        <v>45648</v>
      </c>
      <c r="B1110" s="79">
        <f t="shared" si="466"/>
        <v>643.63917778000007</v>
      </c>
      <c r="C1110" s="79">
        <f t="shared" si="455"/>
        <v>643.16368779999993</v>
      </c>
      <c r="D1110" s="77">
        <f t="shared" si="456"/>
        <v>7036.33</v>
      </c>
      <c r="E1110" s="54">
        <f>IF(K1110=1,VLOOKUP(A1109,[1]Plan1!$JH$192:$JI$400,2),E1109)</f>
        <v>7063.77</v>
      </c>
      <c r="F1110" s="56">
        <f t="shared" si="457"/>
        <v>45617</v>
      </c>
      <c r="G1110" s="80">
        <f t="shared" si="458"/>
        <v>3.8997602443320289E-3</v>
      </c>
      <c r="H1110" s="81">
        <f>IF(DAY(A1110)=H$11,VLOOKUP(A1110,AF$120:AK$452,4),H1109)</f>
        <v>45677</v>
      </c>
      <c r="I1110" s="81">
        <f t="shared" si="459"/>
        <v>45677</v>
      </c>
      <c r="J1110" s="55">
        <f t="shared" si="454"/>
        <v>31</v>
      </c>
      <c r="K1110" s="55">
        <f t="shared" si="460"/>
        <v>2</v>
      </c>
      <c r="L1110" s="79">
        <f t="shared" si="461"/>
        <v>1.0002511300000001</v>
      </c>
      <c r="M1110" s="82">
        <v>1</v>
      </c>
      <c r="N1110" s="82">
        <f t="shared" si="462"/>
        <v>1</v>
      </c>
      <c r="O1110" s="79">
        <f t="shared" si="463"/>
        <v>1.0002511300000001</v>
      </c>
      <c r="P1110" s="79">
        <f t="shared" si="464"/>
        <v>643.32520549000003</v>
      </c>
      <c r="Q1110" s="83">
        <f t="shared" si="467"/>
        <v>0</v>
      </c>
      <c r="R1110" s="85">
        <f t="shared" si="468"/>
        <v>0</v>
      </c>
      <c r="S1110" s="79">
        <f t="shared" si="465"/>
        <v>0</v>
      </c>
      <c r="T1110" s="85">
        <f t="shared" si="473"/>
        <v>9.5000000000000001E-2</v>
      </c>
      <c r="U1110" s="82">
        <f t="shared" si="469"/>
        <v>1.0004880460000001</v>
      </c>
      <c r="V1110" s="79">
        <f t="shared" si="470"/>
        <v>0.31397228999999999</v>
      </c>
      <c r="W1110" s="79">
        <f t="shared" si="471"/>
        <v>0</v>
      </c>
      <c r="X1110" s="157" t="str">
        <f t="shared" si="474"/>
        <v>A+J=</v>
      </c>
      <c r="Y1110" s="81">
        <f t="shared" si="475"/>
        <v>45677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78">
        <f t="shared" si="472"/>
        <v>45649</v>
      </c>
      <c r="B1111" s="79">
        <f t="shared" si="466"/>
        <v>643.87706169000001</v>
      </c>
      <c r="C1111" s="79">
        <f t="shared" si="455"/>
        <v>643.16368779999993</v>
      </c>
      <c r="D1111" s="77">
        <f t="shared" si="456"/>
        <v>7036.33</v>
      </c>
      <c r="E1111" s="54">
        <f>IF(K1111=1,VLOOKUP(A1110,[1]Plan1!$JH$192:$JI$400,2),E1110)</f>
        <v>7063.77</v>
      </c>
      <c r="F1111" s="56">
        <f t="shared" si="457"/>
        <v>45617</v>
      </c>
      <c r="G1111" s="80">
        <f t="shared" si="458"/>
        <v>3.8997602443320289E-3</v>
      </c>
      <c r="H1111" s="81">
        <f>IF(DAY(A1111)=H$11,VLOOKUP(A1111,AF$120:AK$452,4),H1110)</f>
        <v>45677</v>
      </c>
      <c r="I1111" s="81">
        <f t="shared" si="459"/>
        <v>45677</v>
      </c>
      <c r="J1111" s="55">
        <f t="shared" si="454"/>
        <v>31</v>
      </c>
      <c r="K1111" s="55">
        <f t="shared" si="460"/>
        <v>3</v>
      </c>
      <c r="L1111" s="79">
        <f t="shared" si="461"/>
        <v>1.0003767299999999</v>
      </c>
      <c r="M1111" s="82">
        <v>1</v>
      </c>
      <c r="N1111" s="82">
        <f t="shared" si="462"/>
        <v>1</v>
      </c>
      <c r="O1111" s="79">
        <f t="shared" si="463"/>
        <v>1.0003767299999999</v>
      </c>
      <c r="P1111" s="79">
        <f t="shared" si="464"/>
        <v>643.40598684999998</v>
      </c>
      <c r="Q1111" s="83">
        <f t="shared" si="467"/>
        <v>0</v>
      </c>
      <c r="R1111" s="85">
        <f t="shared" si="468"/>
        <v>0</v>
      </c>
      <c r="S1111" s="79">
        <f t="shared" si="465"/>
        <v>0</v>
      </c>
      <c r="T1111" s="85">
        <f t="shared" si="473"/>
        <v>9.5000000000000001E-2</v>
      </c>
      <c r="U1111" s="82">
        <f t="shared" si="469"/>
        <v>1.0007321579999999</v>
      </c>
      <c r="V1111" s="79">
        <f t="shared" si="470"/>
        <v>0.47107483999999999</v>
      </c>
      <c r="W1111" s="79">
        <f t="shared" si="471"/>
        <v>0</v>
      </c>
      <c r="X1111" s="157" t="str">
        <f t="shared" si="474"/>
        <v>A+J=</v>
      </c>
      <c r="Y1111" s="81">
        <f t="shared" si="475"/>
        <v>45677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78">
        <f t="shared" si="472"/>
        <v>45650</v>
      </c>
      <c r="B1112" s="79">
        <f t="shared" si="466"/>
        <v>644.11503008</v>
      </c>
      <c r="C1112" s="79">
        <f t="shared" si="455"/>
        <v>643.16368779999993</v>
      </c>
      <c r="D1112" s="77">
        <f t="shared" si="456"/>
        <v>7036.33</v>
      </c>
      <c r="E1112" s="54">
        <f>IF(K1112=1,VLOOKUP(A1111,[1]Plan1!$JH$192:$JI$400,2),E1111)</f>
        <v>7063.77</v>
      </c>
      <c r="F1112" s="56">
        <f t="shared" si="457"/>
        <v>45617</v>
      </c>
      <c r="G1112" s="80">
        <f t="shared" si="458"/>
        <v>3.8997602443320289E-3</v>
      </c>
      <c r="H1112" s="81">
        <f>IF(DAY(A1112)=H$11,VLOOKUP(A1112,AF$120:AK$452,4),H1111)</f>
        <v>45677</v>
      </c>
      <c r="I1112" s="81">
        <f t="shared" si="459"/>
        <v>45677</v>
      </c>
      <c r="J1112" s="55">
        <f t="shared" si="454"/>
        <v>31</v>
      </c>
      <c r="K1112" s="55">
        <f t="shared" si="460"/>
        <v>4</v>
      </c>
      <c r="L1112" s="79">
        <f t="shared" si="461"/>
        <v>1.0005023399999999</v>
      </c>
      <c r="M1112" s="82">
        <v>1</v>
      </c>
      <c r="N1112" s="82">
        <f t="shared" si="462"/>
        <v>1</v>
      </c>
      <c r="O1112" s="79">
        <f t="shared" si="463"/>
        <v>1.0005023399999999</v>
      </c>
      <c r="P1112" s="79">
        <f t="shared" si="464"/>
        <v>643.48677464000002</v>
      </c>
      <c r="Q1112" s="83">
        <f t="shared" si="467"/>
        <v>0</v>
      </c>
      <c r="R1112" s="85">
        <f t="shared" si="468"/>
        <v>0</v>
      </c>
      <c r="S1112" s="79">
        <f t="shared" si="465"/>
        <v>0</v>
      </c>
      <c r="T1112" s="85">
        <f t="shared" si="473"/>
        <v>9.5000000000000001E-2</v>
      </c>
      <c r="U1112" s="82">
        <f t="shared" si="469"/>
        <v>1.0009763300000001</v>
      </c>
      <c r="V1112" s="79">
        <f t="shared" si="470"/>
        <v>0.62825544</v>
      </c>
      <c r="W1112" s="79">
        <f t="shared" si="471"/>
        <v>0</v>
      </c>
      <c r="X1112" s="157" t="str">
        <f t="shared" si="474"/>
        <v>A+J=</v>
      </c>
      <c r="Y1112" s="81">
        <f t="shared" si="475"/>
        <v>45677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78">
        <f t="shared" si="472"/>
        <v>45651</v>
      </c>
      <c r="B1113" s="79">
        <f t="shared" si="466"/>
        <v>644.35308233000001</v>
      </c>
      <c r="C1113" s="79">
        <f t="shared" si="455"/>
        <v>643.16368779999993</v>
      </c>
      <c r="D1113" s="77">
        <f t="shared" si="456"/>
        <v>7036.33</v>
      </c>
      <c r="E1113" s="54">
        <f>IF(K1113=1,VLOOKUP(A1112,[1]Plan1!$JH$192:$JI$400,2),E1112)</f>
        <v>7063.77</v>
      </c>
      <c r="F1113" s="56">
        <f t="shared" si="457"/>
        <v>45617</v>
      </c>
      <c r="G1113" s="80">
        <f t="shared" si="458"/>
        <v>3.8997602443320289E-3</v>
      </c>
      <c r="H1113" s="81">
        <f>IF(DAY(A1113)=H$11,VLOOKUP(A1113,AF$120:AK$452,4),H1112)</f>
        <v>45677</v>
      </c>
      <c r="I1113" s="81">
        <f t="shared" si="459"/>
        <v>45677</v>
      </c>
      <c r="J1113" s="55">
        <f t="shared" si="454"/>
        <v>31</v>
      </c>
      <c r="K1113" s="55">
        <f t="shared" si="460"/>
        <v>5</v>
      </c>
      <c r="L1113" s="79">
        <f t="shared" si="461"/>
        <v>1.0006279600000001</v>
      </c>
      <c r="M1113" s="82">
        <v>1</v>
      </c>
      <c r="N1113" s="82">
        <f t="shared" si="462"/>
        <v>1</v>
      </c>
      <c r="O1113" s="79">
        <f t="shared" si="463"/>
        <v>1.0006279600000001</v>
      </c>
      <c r="P1113" s="79">
        <f t="shared" si="464"/>
        <v>643.56756886000005</v>
      </c>
      <c r="Q1113" s="83">
        <f t="shared" si="467"/>
        <v>0</v>
      </c>
      <c r="R1113" s="85">
        <f t="shared" si="468"/>
        <v>0</v>
      </c>
      <c r="S1113" s="79">
        <f t="shared" si="465"/>
        <v>0</v>
      </c>
      <c r="T1113" s="85">
        <f t="shared" si="473"/>
        <v>9.5000000000000001E-2</v>
      </c>
      <c r="U1113" s="82">
        <f t="shared" si="469"/>
        <v>1.001220561</v>
      </c>
      <c r="V1113" s="79">
        <f t="shared" si="470"/>
        <v>0.78551347000000005</v>
      </c>
      <c r="W1113" s="79">
        <f t="shared" si="471"/>
        <v>0</v>
      </c>
      <c r="X1113" s="157" t="str">
        <f t="shared" si="474"/>
        <v>A+J=</v>
      </c>
      <c r="Y1113" s="81">
        <f t="shared" si="475"/>
        <v>45677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78">
        <f t="shared" si="472"/>
        <v>45652</v>
      </c>
      <c r="B1114" s="79">
        <f t="shared" si="466"/>
        <v>644.59122556</v>
      </c>
      <c r="C1114" s="79">
        <f t="shared" si="455"/>
        <v>643.16368779999993</v>
      </c>
      <c r="D1114" s="77">
        <f t="shared" si="456"/>
        <v>7036.33</v>
      </c>
      <c r="E1114" s="54">
        <f>IF(K1114=1,VLOOKUP(A1113,[1]Plan1!$JH$192:$JI$400,2),E1113)</f>
        <v>7063.77</v>
      </c>
      <c r="F1114" s="56">
        <f t="shared" si="457"/>
        <v>45617</v>
      </c>
      <c r="G1114" s="80">
        <f t="shared" si="458"/>
        <v>3.8997602443320289E-3</v>
      </c>
      <c r="H1114" s="81">
        <f>IF(DAY(A1114)=H$11,VLOOKUP(A1114,AF$120:AK$452,4),H1113)</f>
        <v>45677</v>
      </c>
      <c r="I1114" s="81">
        <f t="shared" si="459"/>
        <v>45677</v>
      </c>
      <c r="J1114" s="55">
        <f t="shared" si="454"/>
        <v>31</v>
      </c>
      <c r="K1114" s="55">
        <f t="shared" si="460"/>
        <v>6</v>
      </c>
      <c r="L1114" s="79">
        <f t="shared" si="461"/>
        <v>1.0007535999999999</v>
      </c>
      <c r="M1114" s="82">
        <v>1</v>
      </c>
      <c r="N1114" s="82">
        <f t="shared" si="462"/>
        <v>1</v>
      </c>
      <c r="O1114" s="79">
        <f t="shared" si="463"/>
        <v>1.0007535999999999</v>
      </c>
      <c r="P1114" s="79">
        <f t="shared" si="464"/>
        <v>643.64837594999995</v>
      </c>
      <c r="Q1114" s="83">
        <f t="shared" si="467"/>
        <v>0</v>
      </c>
      <c r="R1114" s="85">
        <f t="shared" si="468"/>
        <v>0</v>
      </c>
      <c r="S1114" s="79">
        <f t="shared" si="465"/>
        <v>0</v>
      </c>
      <c r="T1114" s="85">
        <f t="shared" si="473"/>
        <v>9.5000000000000001E-2</v>
      </c>
      <c r="U1114" s="82">
        <f t="shared" si="469"/>
        <v>1.001464852</v>
      </c>
      <c r="V1114" s="79">
        <f t="shared" si="470"/>
        <v>0.94284961</v>
      </c>
      <c r="W1114" s="79">
        <f t="shared" si="471"/>
        <v>0</v>
      </c>
      <c r="X1114" s="157" t="str">
        <f t="shared" si="474"/>
        <v>A+J=</v>
      </c>
      <c r="Y1114" s="81">
        <f t="shared" si="475"/>
        <v>45677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78">
        <f t="shared" si="472"/>
        <v>45653</v>
      </c>
      <c r="B1115" s="79">
        <f t="shared" si="466"/>
        <v>644.82945912000002</v>
      </c>
      <c r="C1115" s="79">
        <f t="shared" si="455"/>
        <v>643.16368779999993</v>
      </c>
      <c r="D1115" s="77">
        <f t="shared" si="456"/>
        <v>7036.33</v>
      </c>
      <c r="E1115" s="54">
        <f>IF(K1115=1,VLOOKUP(A1114,[1]Plan1!$JH$192:$JI$400,2),E1114)</f>
        <v>7063.77</v>
      </c>
      <c r="F1115" s="56">
        <f t="shared" si="457"/>
        <v>45617</v>
      </c>
      <c r="G1115" s="80">
        <f t="shared" si="458"/>
        <v>3.8997602443320289E-3</v>
      </c>
      <c r="H1115" s="81">
        <f>IF(DAY(A1115)=H$11,VLOOKUP(A1115,AF$120:AK$452,4),H1114)</f>
        <v>45677</v>
      </c>
      <c r="I1115" s="81">
        <f t="shared" si="459"/>
        <v>45677</v>
      </c>
      <c r="J1115" s="55">
        <f t="shared" si="454"/>
        <v>31</v>
      </c>
      <c r="K1115" s="55">
        <f t="shared" si="460"/>
        <v>7</v>
      </c>
      <c r="L1115" s="79">
        <f t="shared" si="461"/>
        <v>1.00087926</v>
      </c>
      <c r="M1115" s="82">
        <v>1</v>
      </c>
      <c r="N1115" s="82">
        <f t="shared" si="462"/>
        <v>1</v>
      </c>
      <c r="O1115" s="79">
        <f t="shared" si="463"/>
        <v>1.00087926</v>
      </c>
      <c r="P1115" s="79">
        <f t="shared" si="464"/>
        <v>643.72919590000004</v>
      </c>
      <c r="Q1115" s="83">
        <f t="shared" si="467"/>
        <v>0</v>
      </c>
      <c r="R1115" s="85">
        <f t="shared" si="468"/>
        <v>0</v>
      </c>
      <c r="S1115" s="79">
        <f t="shared" si="465"/>
        <v>0</v>
      </c>
      <c r="T1115" s="85">
        <f t="shared" si="473"/>
        <v>9.5000000000000001E-2</v>
      </c>
      <c r="U1115" s="82">
        <f t="shared" si="469"/>
        <v>1.001709202</v>
      </c>
      <c r="V1115" s="79">
        <f t="shared" si="470"/>
        <v>1.10026322</v>
      </c>
      <c r="W1115" s="79">
        <f t="shared" si="471"/>
        <v>0</v>
      </c>
      <c r="X1115" s="157" t="str">
        <f t="shared" si="474"/>
        <v>A+J=</v>
      </c>
      <c r="Y1115" s="81">
        <f t="shared" si="475"/>
        <v>45677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78">
        <f t="shared" si="472"/>
        <v>45654</v>
      </c>
      <c r="B1116" s="79">
        <f t="shared" si="466"/>
        <v>645.06777790000001</v>
      </c>
      <c r="C1116" s="79">
        <f t="shared" si="455"/>
        <v>643.16368779999993</v>
      </c>
      <c r="D1116" s="77">
        <f t="shared" si="456"/>
        <v>7036.33</v>
      </c>
      <c r="E1116" s="54">
        <f>IF(K1116=1,VLOOKUP(A1115,[1]Plan1!$JH$192:$JI$400,2),E1115)</f>
        <v>7063.77</v>
      </c>
      <c r="F1116" s="56">
        <f t="shared" si="457"/>
        <v>45617</v>
      </c>
      <c r="G1116" s="80">
        <f t="shared" si="458"/>
        <v>3.8997602443320289E-3</v>
      </c>
      <c r="H1116" s="81">
        <f>IF(DAY(A1116)=H$11,VLOOKUP(A1116,AF$120:AK$452,4),H1115)</f>
        <v>45677</v>
      </c>
      <c r="I1116" s="81">
        <f t="shared" si="459"/>
        <v>45677</v>
      </c>
      <c r="J1116" s="55">
        <f t="shared" si="454"/>
        <v>31</v>
      </c>
      <c r="K1116" s="55">
        <f t="shared" si="460"/>
        <v>8</v>
      </c>
      <c r="L1116" s="79">
        <f t="shared" si="461"/>
        <v>1.0010049299999999</v>
      </c>
      <c r="M1116" s="82">
        <v>1</v>
      </c>
      <c r="N1116" s="82">
        <f t="shared" si="462"/>
        <v>1</v>
      </c>
      <c r="O1116" s="79">
        <f t="shared" si="463"/>
        <v>1.0010049299999999</v>
      </c>
      <c r="P1116" s="79">
        <f t="shared" si="464"/>
        <v>643.81002228</v>
      </c>
      <c r="Q1116" s="83">
        <f t="shared" si="467"/>
        <v>0</v>
      </c>
      <c r="R1116" s="85">
        <f t="shared" si="468"/>
        <v>0</v>
      </c>
      <c r="S1116" s="79">
        <f t="shared" si="465"/>
        <v>0</v>
      </c>
      <c r="T1116" s="85">
        <f t="shared" si="473"/>
        <v>9.5000000000000001E-2</v>
      </c>
      <c r="U1116" s="82">
        <f t="shared" si="469"/>
        <v>1.001953613</v>
      </c>
      <c r="V1116" s="79">
        <f t="shared" si="470"/>
        <v>1.25775562</v>
      </c>
      <c r="W1116" s="79">
        <f t="shared" si="471"/>
        <v>0</v>
      </c>
      <c r="X1116" s="157" t="str">
        <f t="shared" si="474"/>
        <v>A+J=</v>
      </c>
      <c r="Y1116" s="81">
        <f t="shared" si="475"/>
        <v>45677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78">
        <f t="shared" si="472"/>
        <v>45655</v>
      </c>
      <c r="B1117" s="79">
        <f t="shared" si="466"/>
        <v>645.30618643000003</v>
      </c>
      <c r="C1117" s="79">
        <f t="shared" si="455"/>
        <v>643.16368779999993</v>
      </c>
      <c r="D1117" s="77">
        <f t="shared" si="456"/>
        <v>7036.33</v>
      </c>
      <c r="E1117" s="54">
        <f>IF(K1117=1,VLOOKUP(A1116,[1]Plan1!$JH$192:$JI$400,2),E1116)</f>
        <v>7063.77</v>
      </c>
      <c r="F1117" s="56">
        <f t="shared" si="457"/>
        <v>45617</v>
      </c>
      <c r="G1117" s="80">
        <f t="shared" si="458"/>
        <v>3.8997602443320289E-3</v>
      </c>
      <c r="H1117" s="81">
        <f>IF(DAY(A1117)=H$11,VLOOKUP(A1117,AF$120:AK$452,4),H1116)</f>
        <v>45677</v>
      </c>
      <c r="I1117" s="81">
        <f t="shared" si="459"/>
        <v>45677</v>
      </c>
      <c r="J1117" s="55">
        <f t="shared" si="454"/>
        <v>31</v>
      </c>
      <c r="K1117" s="55">
        <f t="shared" si="460"/>
        <v>9</v>
      </c>
      <c r="L1117" s="79">
        <f t="shared" si="461"/>
        <v>1.0011306200000001</v>
      </c>
      <c r="M1117" s="82">
        <v>1</v>
      </c>
      <c r="N1117" s="82">
        <f t="shared" si="462"/>
        <v>1</v>
      </c>
      <c r="O1117" s="79">
        <f t="shared" si="463"/>
        <v>1.0011306200000001</v>
      </c>
      <c r="P1117" s="79">
        <f t="shared" si="464"/>
        <v>643.89086152000004</v>
      </c>
      <c r="Q1117" s="83">
        <f t="shared" si="467"/>
        <v>0</v>
      </c>
      <c r="R1117" s="85">
        <f t="shared" si="468"/>
        <v>0</v>
      </c>
      <c r="S1117" s="79">
        <f t="shared" si="465"/>
        <v>0</v>
      </c>
      <c r="T1117" s="85">
        <f t="shared" si="473"/>
        <v>9.5000000000000001E-2</v>
      </c>
      <c r="U1117" s="82">
        <f t="shared" si="469"/>
        <v>1.002198082</v>
      </c>
      <c r="V1117" s="79">
        <f t="shared" si="470"/>
        <v>1.41532491</v>
      </c>
      <c r="W1117" s="79">
        <f t="shared" si="471"/>
        <v>0</v>
      </c>
      <c r="X1117" s="157" t="str">
        <f t="shared" si="474"/>
        <v>A+J=</v>
      </c>
      <c r="Y1117" s="81">
        <f t="shared" si="475"/>
        <v>45677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78">
        <f t="shared" si="472"/>
        <v>45656</v>
      </c>
      <c r="B1118" s="79">
        <f t="shared" si="466"/>
        <v>645.54468021000002</v>
      </c>
      <c r="C1118" s="79">
        <f t="shared" si="455"/>
        <v>643.16368779999993</v>
      </c>
      <c r="D1118" s="77">
        <f t="shared" si="456"/>
        <v>7036.33</v>
      </c>
      <c r="E1118" s="54">
        <f>IF(K1118=1,VLOOKUP(A1117,[1]Plan1!$JH$192:$JI$400,2),E1117)</f>
        <v>7063.77</v>
      </c>
      <c r="F1118" s="56">
        <f t="shared" si="457"/>
        <v>45617</v>
      </c>
      <c r="G1118" s="80">
        <f t="shared" si="458"/>
        <v>3.8997602443320289E-3</v>
      </c>
      <c r="H1118" s="81">
        <f>IF(DAY(A1118)=H$11,VLOOKUP(A1118,AF$120:AK$452,4),H1117)</f>
        <v>45677</v>
      </c>
      <c r="I1118" s="81">
        <f t="shared" si="459"/>
        <v>45677</v>
      </c>
      <c r="J1118" s="55">
        <f t="shared" si="454"/>
        <v>31</v>
      </c>
      <c r="K1118" s="55">
        <f t="shared" si="460"/>
        <v>10</v>
      </c>
      <c r="L1118" s="79">
        <f t="shared" si="461"/>
        <v>1.00125632</v>
      </c>
      <c r="M1118" s="82">
        <v>1</v>
      </c>
      <c r="N1118" s="82">
        <f t="shared" si="462"/>
        <v>1</v>
      </c>
      <c r="O1118" s="79">
        <f t="shared" si="463"/>
        <v>1.00125632</v>
      </c>
      <c r="P1118" s="79">
        <f t="shared" si="464"/>
        <v>643.97170719999997</v>
      </c>
      <c r="Q1118" s="83">
        <f t="shared" si="467"/>
        <v>0</v>
      </c>
      <c r="R1118" s="85">
        <f t="shared" si="468"/>
        <v>0</v>
      </c>
      <c r="S1118" s="79">
        <f t="shared" si="465"/>
        <v>0</v>
      </c>
      <c r="T1118" s="85">
        <f t="shared" si="473"/>
        <v>9.5000000000000001E-2</v>
      </c>
      <c r="U1118" s="82">
        <f t="shared" si="469"/>
        <v>1.0024426120000001</v>
      </c>
      <c r="V1118" s="79">
        <f t="shared" si="470"/>
        <v>1.5729730099999999</v>
      </c>
      <c r="W1118" s="79">
        <f t="shared" si="471"/>
        <v>0</v>
      </c>
      <c r="X1118" s="157" t="str">
        <f t="shared" si="474"/>
        <v>A+J=</v>
      </c>
      <c r="Y1118" s="81">
        <f t="shared" si="475"/>
        <v>45677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78">
        <f t="shared" si="472"/>
        <v>45657</v>
      </c>
      <c r="B1119" s="79">
        <f t="shared" si="466"/>
        <v>645.78326443000003</v>
      </c>
      <c r="C1119" s="79">
        <f t="shared" si="455"/>
        <v>643.16368779999993</v>
      </c>
      <c r="D1119" s="77">
        <f t="shared" si="456"/>
        <v>7036.33</v>
      </c>
      <c r="E1119" s="54">
        <f>IF(K1119=1,VLOOKUP(A1118,[1]Plan1!$JH$192:$JI$400,2),E1118)</f>
        <v>7063.77</v>
      </c>
      <c r="F1119" s="56">
        <f t="shared" si="457"/>
        <v>45617</v>
      </c>
      <c r="G1119" s="80">
        <f t="shared" si="458"/>
        <v>3.8997602443320289E-3</v>
      </c>
      <c r="H1119" s="81">
        <f>IF(DAY(A1119)=H$11,VLOOKUP(A1119,AF$120:AK$452,4),H1118)</f>
        <v>45677</v>
      </c>
      <c r="I1119" s="81">
        <f t="shared" si="459"/>
        <v>45677</v>
      </c>
      <c r="J1119" s="55">
        <f t="shared" si="454"/>
        <v>31</v>
      </c>
      <c r="K1119" s="55">
        <f t="shared" si="460"/>
        <v>11</v>
      </c>
      <c r="L1119" s="79">
        <f t="shared" si="461"/>
        <v>1.00138204</v>
      </c>
      <c r="M1119" s="82">
        <v>1</v>
      </c>
      <c r="N1119" s="82">
        <f t="shared" si="462"/>
        <v>1</v>
      </c>
      <c r="O1119" s="79">
        <f t="shared" si="463"/>
        <v>1.00138204</v>
      </c>
      <c r="P1119" s="79">
        <f t="shared" si="464"/>
        <v>644.05256573999998</v>
      </c>
      <c r="Q1119" s="83">
        <f t="shared" si="467"/>
        <v>0</v>
      </c>
      <c r="R1119" s="85">
        <f t="shared" si="468"/>
        <v>0</v>
      </c>
      <c r="S1119" s="79">
        <f t="shared" si="465"/>
        <v>0</v>
      </c>
      <c r="T1119" s="85">
        <f t="shared" si="473"/>
        <v>9.5000000000000001E-2</v>
      </c>
      <c r="U1119" s="82">
        <f t="shared" si="469"/>
        <v>1.0026872010000001</v>
      </c>
      <c r="V1119" s="79">
        <f t="shared" si="470"/>
        <v>1.7306986900000001</v>
      </c>
      <c r="W1119" s="79">
        <f t="shared" si="471"/>
        <v>0</v>
      </c>
      <c r="X1119" s="157" t="str">
        <f t="shared" si="474"/>
        <v>A+J=</v>
      </c>
      <c r="Y1119" s="81">
        <f t="shared" si="475"/>
        <v>45677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78">
        <f t="shared" si="472"/>
        <v>45658</v>
      </c>
      <c r="B1120" s="79">
        <f t="shared" si="466"/>
        <v>646.02193975</v>
      </c>
      <c r="C1120" s="79">
        <f t="shared" si="455"/>
        <v>643.16368779999993</v>
      </c>
      <c r="D1120" s="77">
        <f t="shared" si="456"/>
        <v>7036.33</v>
      </c>
      <c r="E1120" s="54">
        <f>IF(K1120=1,VLOOKUP(A1119,[1]Plan1!$JH$192:$JI$400,2),E1119)</f>
        <v>7063.77</v>
      </c>
      <c r="F1120" s="56">
        <f t="shared" si="457"/>
        <v>45617</v>
      </c>
      <c r="G1120" s="80">
        <f t="shared" si="458"/>
        <v>3.8997602443320289E-3</v>
      </c>
      <c r="H1120" s="81">
        <f>IF(DAY(A1120)=H$11,VLOOKUP(A1120,AF$120:AK$452,4),H1119)</f>
        <v>45677</v>
      </c>
      <c r="I1120" s="81">
        <f t="shared" si="459"/>
        <v>45677</v>
      </c>
      <c r="J1120" s="55">
        <f t="shared" si="454"/>
        <v>31</v>
      </c>
      <c r="K1120" s="55">
        <f t="shared" si="460"/>
        <v>12</v>
      </c>
      <c r="L1120" s="79">
        <f t="shared" si="461"/>
        <v>1.0015077800000001</v>
      </c>
      <c r="M1120" s="82">
        <v>1</v>
      </c>
      <c r="N1120" s="82">
        <f t="shared" si="462"/>
        <v>1</v>
      </c>
      <c r="O1120" s="79">
        <f t="shared" si="463"/>
        <v>1.0015077800000001</v>
      </c>
      <c r="P1120" s="79">
        <f t="shared" si="464"/>
        <v>644.13343713999996</v>
      </c>
      <c r="Q1120" s="83">
        <f t="shared" si="467"/>
        <v>0</v>
      </c>
      <c r="R1120" s="85">
        <f t="shared" si="468"/>
        <v>0</v>
      </c>
      <c r="S1120" s="79">
        <f t="shared" si="465"/>
        <v>0</v>
      </c>
      <c r="T1120" s="85">
        <f t="shared" si="473"/>
        <v>9.5000000000000001E-2</v>
      </c>
      <c r="U1120" s="82">
        <f t="shared" si="469"/>
        <v>1.00293185</v>
      </c>
      <c r="V1120" s="79">
        <f t="shared" si="470"/>
        <v>1.88850261</v>
      </c>
      <c r="W1120" s="79">
        <f t="shared" si="471"/>
        <v>0</v>
      </c>
      <c r="X1120" s="157" t="str">
        <f t="shared" si="474"/>
        <v>A+J=</v>
      </c>
      <c r="Y1120" s="81">
        <f t="shared" si="475"/>
        <v>45677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78">
        <f t="shared" si="472"/>
        <v>45659</v>
      </c>
      <c r="B1121" s="79">
        <f t="shared" si="466"/>
        <v>646.26069910000001</v>
      </c>
      <c r="C1121" s="79">
        <f t="shared" si="455"/>
        <v>643.16368779999993</v>
      </c>
      <c r="D1121" s="77">
        <f t="shared" si="456"/>
        <v>7036.33</v>
      </c>
      <c r="E1121" s="54">
        <f>IF(K1121=1,VLOOKUP(A1120,[1]Plan1!$JH$192:$JI$400,2),E1120)</f>
        <v>7063.77</v>
      </c>
      <c r="F1121" s="56">
        <f t="shared" si="457"/>
        <v>45617</v>
      </c>
      <c r="G1121" s="80">
        <f t="shared" si="458"/>
        <v>3.8997602443320289E-3</v>
      </c>
      <c r="H1121" s="81">
        <f>IF(DAY(A1121)=H$11,VLOOKUP(A1121,AF$120:AK$452,4),H1120)</f>
        <v>45677</v>
      </c>
      <c r="I1121" s="81">
        <f t="shared" si="459"/>
        <v>45677</v>
      </c>
      <c r="J1121" s="55">
        <f t="shared" si="454"/>
        <v>31</v>
      </c>
      <c r="K1121" s="55">
        <f t="shared" si="460"/>
        <v>13</v>
      </c>
      <c r="L1121" s="79">
        <f t="shared" si="461"/>
        <v>1.0016335300000001</v>
      </c>
      <c r="M1121" s="82">
        <v>1</v>
      </c>
      <c r="N1121" s="82">
        <f t="shared" si="462"/>
        <v>1</v>
      </c>
      <c r="O1121" s="79">
        <f t="shared" si="463"/>
        <v>1.0016335300000001</v>
      </c>
      <c r="P1121" s="79">
        <f t="shared" si="464"/>
        <v>644.21431497000003</v>
      </c>
      <c r="Q1121" s="83">
        <f t="shared" si="467"/>
        <v>0</v>
      </c>
      <c r="R1121" s="85">
        <f t="shared" si="468"/>
        <v>0</v>
      </c>
      <c r="S1121" s="79">
        <f t="shared" si="465"/>
        <v>0</v>
      </c>
      <c r="T1121" s="85">
        <f t="shared" si="473"/>
        <v>9.5000000000000001E-2</v>
      </c>
      <c r="U1121" s="82">
        <f t="shared" si="469"/>
        <v>1.0031765580000001</v>
      </c>
      <c r="V1121" s="79">
        <f t="shared" si="470"/>
        <v>2.0463841299999999</v>
      </c>
      <c r="W1121" s="79">
        <f t="shared" si="471"/>
        <v>0</v>
      </c>
      <c r="X1121" s="157" t="str">
        <f t="shared" si="474"/>
        <v>A+J=</v>
      </c>
      <c r="Y1121" s="81">
        <f t="shared" si="475"/>
        <v>45677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78">
        <f t="shared" si="472"/>
        <v>45660</v>
      </c>
      <c r="B1122" s="79">
        <f t="shared" si="466"/>
        <v>646.49954960000002</v>
      </c>
      <c r="C1122" s="79">
        <f t="shared" si="455"/>
        <v>643.16368779999993</v>
      </c>
      <c r="D1122" s="77">
        <f t="shared" si="456"/>
        <v>7036.33</v>
      </c>
      <c r="E1122" s="54">
        <f>IF(K1122=1,VLOOKUP(A1121,[1]Plan1!$JH$192:$JI$400,2),E1121)</f>
        <v>7063.77</v>
      </c>
      <c r="F1122" s="56">
        <f t="shared" si="457"/>
        <v>45617</v>
      </c>
      <c r="G1122" s="80">
        <f t="shared" si="458"/>
        <v>3.8997602443320289E-3</v>
      </c>
      <c r="H1122" s="81">
        <f>IF(DAY(A1122)=H$11,VLOOKUP(A1122,AF$120:AK$452,4),H1121)</f>
        <v>45677</v>
      </c>
      <c r="I1122" s="81">
        <f t="shared" si="459"/>
        <v>45677</v>
      </c>
      <c r="J1122" s="55">
        <f t="shared" si="454"/>
        <v>31</v>
      </c>
      <c r="K1122" s="55">
        <f t="shared" si="460"/>
        <v>14</v>
      </c>
      <c r="L1122" s="79">
        <f t="shared" si="461"/>
        <v>1.0017593</v>
      </c>
      <c r="M1122" s="82">
        <v>1</v>
      </c>
      <c r="N1122" s="82">
        <f t="shared" si="462"/>
        <v>1</v>
      </c>
      <c r="O1122" s="79">
        <f t="shared" si="463"/>
        <v>1.0017593</v>
      </c>
      <c r="P1122" s="79">
        <f t="shared" si="464"/>
        <v>644.29520566999997</v>
      </c>
      <c r="Q1122" s="83">
        <f t="shared" si="467"/>
        <v>0</v>
      </c>
      <c r="R1122" s="85">
        <f t="shared" si="468"/>
        <v>0</v>
      </c>
      <c r="S1122" s="79">
        <f t="shared" si="465"/>
        <v>0</v>
      </c>
      <c r="T1122" s="85">
        <f t="shared" si="473"/>
        <v>9.5000000000000001E-2</v>
      </c>
      <c r="U1122" s="82">
        <f t="shared" si="469"/>
        <v>1.003421326</v>
      </c>
      <c r="V1122" s="79">
        <f t="shared" si="470"/>
        <v>2.2043439299999998</v>
      </c>
      <c r="W1122" s="79">
        <f t="shared" si="471"/>
        <v>0</v>
      </c>
      <c r="X1122" s="157" t="str">
        <f t="shared" si="474"/>
        <v>A+J=</v>
      </c>
      <c r="Y1122" s="81">
        <f t="shared" si="475"/>
        <v>45677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78">
        <f t="shared" si="472"/>
        <v>45661</v>
      </c>
      <c r="B1123" s="79">
        <f t="shared" si="466"/>
        <v>646.73848482000005</v>
      </c>
      <c r="C1123" s="79">
        <f t="shared" si="455"/>
        <v>643.16368779999993</v>
      </c>
      <c r="D1123" s="77">
        <f t="shared" si="456"/>
        <v>7036.33</v>
      </c>
      <c r="E1123" s="54">
        <f>IF(K1123=1,VLOOKUP(A1122,[1]Plan1!$JH$192:$JI$400,2),E1122)</f>
        <v>7063.77</v>
      </c>
      <c r="F1123" s="56">
        <f t="shared" si="457"/>
        <v>45617</v>
      </c>
      <c r="G1123" s="80">
        <f t="shared" si="458"/>
        <v>3.8997602443320289E-3</v>
      </c>
      <c r="H1123" s="81">
        <f>IF(DAY(A1123)=H$11,VLOOKUP(A1123,AF$120:AK$452,4),H1122)</f>
        <v>45677</v>
      </c>
      <c r="I1123" s="81">
        <f t="shared" si="459"/>
        <v>45677</v>
      </c>
      <c r="J1123" s="55">
        <f t="shared" si="454"/>
        <v>31</v>
      </c>
      <c r="K1123" s="55">
        <f t="shared" si="460"/>
        <v>15</v>
      </c>
      <c r="L1123" s="79">
        <f t="shared" si="461"/>
        <v>1.0018850800000001</v>
      </c>
      <c r="M1123" s="82">
        <v>1</v>
      </c>
      <c r="N1123" s="82">
        <f t="shared" si="462"/>
        <v>1</v>
      </c>
      <c r="O1123" s="79">
        <f t="shared" si="463"/>
        <v>1.0018850800000001</v>
      </c>
      <c r="P1123" s="79">
        <f t="shared" si="464"/>
        <v>644.37610280000001</v>
      </c>
      <c r="Q1123" s="83">
        <f t="shared" si="467"/>
        <v>0</v>
      </c>
      <c r="R1123" s="85">
        <f t="shared" si="468"/>
        <v>0</v>
      </c>
      <c r="S1123" s="79">
        <f t="shared" si="465"/>
        <v>0</v>
      </c>
      <c r="T1123" s="85">
        <f t="shared" si="473"/>
        <v>9.5000000000000001E-2</v>
      </c>
      <c r="U1123" s="82">
        <f t="shared" si="469"/>
        <v>1.003666154</v>
      </c>
      <c r="V1123" s="79">
        <f t="shared" si="470"/>
        <v>2.3623820200000001</v>
      </c>
      <c r="W1123" s="79">
        <f t="shared" si="471"/>
        <v>0</v>
      </c>
      <c r="X1123" s="157" t="str">
        <f t="shared" si="474"/>
        <v>A+J=</v>
      </c>
      <c r="Y1123" s="81">
        <f t="shared" si="475"/>
        <v>45677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78">
        <f t="shared" si="472"/>
        <v>45662</v>
      </c>
      <c r="B1124" s="79">
        <f t="shared" si="466"/>
        <v>646.97751123</v>
      </c>
      <c r="C1124" s="79">
        <f t="shared" si="455"/>
        <v>643.16368779999993</v>
      </c>
      <c r="D1124" s="77">
        <f t="shared" si="456"/>
        <v>7036.33</v>
      </c>
      <c r="E1124" s="54">
        <f>IF(K1124=1,VLOOKUP(A1123,[1]Plan1!$JH$192:$JI$400,2),E1123)</f>
        <v>7063.77</v>
      </c>
      <c r="F1124" s="56">
        <f t="shared" si="457"/>
        <v>45617</v>
      </c>
      <c r="G1124" s="80">
        <f t="shared" si="458"/>
        <v>3.8997602443320289E-3</v>
      </c>
      <c r="H1124" s="81">
        <f>IF(DAY(A1124)=H$11,VLOOKUP(A1124,AF$120:AK$452,4),H1123)</f>
        <v>45677</v>
      </c>
      <c r="I1124" s="81">
        <f t="shared" si="459"/>
        <v>45677</v>
      </c>
      <c r="J1124" s="55">
        <f t="shared" si="454"/>
        <v>31</v>
      </c>
      <c r="K1124" s="55">
        <f t="shared" si="460"/>
        <v>16</v>
      </c>
      <c r="L1124" s="79">
        <f t="shared" si="461"/>
        <v>1.00201088</v>
      </c>
      <c r="M1124" s="82">
        <v>1</v>
      </c>
      <c r="N1124" s="82">
        <f t="shared" si="462"/>
        <v>1</v>
      </c>
      <c r="O1124" s="79">
        <f t="shared" si="463"/>
        <v>1.00201088</v>
      </c>
      <c r="P1124" s="79">
        <f t="shared" si="464"/>
        <v>644.45701279000002</v>
      </c>
      <c r="Q1124" s="83">
        <f t="shared" si="467"/>
        <v>0</v>
      </c>
      <c r="R1124" s="85">
        <f t="shared" si="468"/>
        <v>0</v>
      </c>
      <c r="S1124" s="79">
        <f t="shared" si="465"/>
        <v>0</v>
      </c>
      <c r="T1124" s="85">
        <f t="shared" si="473"/>
        <v>9.5000000000000001E-2</v>
      </c>
      <c r="U1124" s="82">
        <f t="shared" si="469"/>
        <v>1.0039110419999999</v>
      </c>
      <c r="V1124" s="79">
        <f t="shared" si="470"/>
        <v>2.5204984399999999</v>
      </c>
      <c r="W1124" s="79">
        <f t="shared" si="471"/>
        <v>0</v>
      </c>
      <c r="X1124" s="157" t="str">
        <f t="shared" si="474"/>
        <v>A+J=</v>
      </c>
      <c r="Y1124" s="81">
        <f t="shared" si="475"/>
        <v>45677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78">
        <f t="shared" si="472"/>
        <v>45663</v>
      </c>
      <c r="B1125" s="79">
        <f t="shared" si="466"/>
        <v>647.21662176000007</v>
      </c>
      <c r="C1125" s="79">
        <f t="shared" si="455"/>
        <v>643.16368779999993</v>
      </c>
      <c r="D1125" s="77">
        <f t="shared" si="456"/>
        <v>7036.33</v>
      </c>
      <c r="E1125" s="54">
        <f>IF(K1125=1,VLOOKUP(A1124,[1]Plan1!$JH$192:$JI$400,2),E1124)</f>
        <v>7063.77</v>
      </c>
      <c r="F1125" s="56">
        <f t="shared" si="457"/>
        <v>45617</v>
      </c>
      <c r="G1125" s="80">
        <f t="shared" si="458"/>
        <v>3.8997602443320289E-3</v>
      </c>
      <c r="H1125" s="81">
        <f>IF(DAY(A1125)=H$11,VLOOKUP(A1125,AF$120:AK$452,4),H1124)</f>
        <v>45677</v>
      </c>
      <c r="I1125" s="81">
        <f t="shared" si="459"/>
        <v>45677</v>
      </c>
      <c r="J1125" s="55">
        <f t="shared" si="454"/>
        <v>31</v>
      </c>
      <c r="K1125" s="55">
        <f t="shared" si="460"/>
        <v>17</v>
      </c>
      <c r="L1125" s="79">
        <f t="shared" si="461"/>
        <v>1.0021366899999999</v>
      </c>
      <c r="M1125" s="82">
        <v>1</v>
      </c>
      <c r="N1125" s="82">
        <f t="shared" si="462"/>
        <v>1</v>
      </c>
      <c r="O1125" s="79">
        <f t="shared" si="463"/>
        <v>1.0021366899999999</v>
      </c>
      <c r="P1125" s="79">
        <f t="shared" si="464"/>
        <v>644.53792922000002</v>
      </c>
      <c r="Q1125" s="83">
        <f t="shared" si="467"/>
        <v>0</v>
      </c>
      <c r="R1125" s="85">
        <f t="shared" si="468"/>
        <v>0</v>
      </c>
      <c r="S1125" s="79">
        <f t="shared" si="465"/>
        <v>0</v>
      </c>
      <c r="T1125" s="85">
        <f t="shared" si="473"/>
        <v>9.5000000000000001E-2</v>
      </c>
      <c r="U1125" s="82">
        <f t="shared" si="469"/>
        <v>1.004155989</v>
      </c>
      <c r="V1125" s="79">
        <f t="shared" si="470"/>
        <v>2.6786925400000001</v>
      </c>
      <c r="W1125" s="79">
        <f t="shared" si="471"/>
        <v>0</v>
      </c>
      <c r="X1125" s="157" t="str">
        <f t="shared" si="474"/>
        <v>A+J=</v>
      </c>
      <c r="Y1125" s="81">
        <f t="shared" si="475"/>
        <v>45677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78">
        <f t="shared" si="472"/>
        <v>45664</v>
      </c>
      <c r="B1126" s="79">
        <f t="shared" si="466"/>
        <v>647.45582350999996</v>
      </c>
      <c r="C1126" s="79">
        <f t="shared" si="455"/>
        <v>643.16368779999993</v>
      </c>
      <c r="D1126" s="77">
        <f t="shared" si="456"/>
        <v>7036.33</v>
      </c>
      <c r="E1126" s="54">
        <f>IF(K1126=1,VLOOKUP(A1125,[1]Plan1!$JH$192:$JI$400,2),E1125)</f>
        <v>7063.77</v>
      </c>
      <c r="F1126" s="56">
        <f t="shared" si="457"/>
        <v>45617</v>
      </c>
      <c r="G1126" s="80">
        <f t="shared" si="458"/>
        <v>3.8997602443320289E-3</v>
      </c>
      <c r="H1126" s="81">
        <f>IF(DAY(A1126)=H$11,VLOOKUP(A1126,AF$120:AK$452,4),H1125)</f>
        <v>45677</v>
      </c>
      <c r="I1126" s="81">
        <f t="shared" si="459"/>
        <v>45677</v>
      </c>
      <c r="J1126" s="55">
        <f t="shared" si="454"/>
        <v>31</v>
      </c>
      <c r="K1126" s="55">
        <f t="shared" si="460"/>
        <v>18</v>
      </c>
      <c r="L1126" s="79">
        <f t="shared" si="461"/>
        <v>1.0022625199999999</v>
      </c>
      <c r="M1126" s="82">
        <v>1</v>
      </c>
      <c r="N1126" s="82">
        <f t="shared" si="462"/>
        <v>1</v>
      </c>
      <c r="O1126" s="79">
        <f t="shared" si="463"/>
        <v>1.0022625199999999</v>
      </c>
      <c r="P1126" s="79">
        <f t="shared" si="464"/>
        <v>644.61885849999999</v>
      </c>
      <c r="Q1126" s="83">
        <f t="shared" si="467"/>
        <v>0</v>
      </c>
      <c r="R1126" s="85">
        <f t="shared" si="468"/>
        <v>0</v>
      </c>
      <c r="S1126" s="79">
        <f t="shared" si="465"/>
        <v>0</v>
      </c>
      <c r="T1126" s="85">
        <f t="shared" si="473"/>
        <v>9.5000000000000001E-2</v>
      </c>
      <c r="U1126" s="82">
        <f t="shared" si="469"/>
        <v>1.004400996</v>
      </c>
      <c r="V1126" s="79">
        <f t="shared" si="470"/>
        <v>2.8369650100000001</v>
      </c>
      <c r="W1126" s="79">
        <f t="shared" si="471"/>
        <v>0</v>
      </c>
      <c r="X1126" s="157" t="str">
        <f t="shared" si="474"/>
        <v>A+J=</v>
      </c>
      <c r="Y1126" s="81">
        <f t="shared" si="475"/>
        <v>45677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78">
        <f t="shared" si="472"/>
        <v>45665</v>
      </c>
      <c r="B1127" s="79">
        <f t="shared" si="466"/>
        <v>647.69511653000006</v>
      </c>
      <c r="C1127" s="79">
        <f t="shared" si="455"/>
        <v>643.16368779999993</v>
      </c>
      <c r="D1127" s="77">
        <f t="shared" si="456"/>
        <v>7036.33</v>
      </c>
      <c r="E1127" s="54">
        <f>IF(K1127=1,VLOOKUP(A1126,[1]Plan1!$JH$192:$JI$400,2),E1126)</f>
        <v>7063.77</v>
      </c>
      <c r="F1127" s="56">
        <f t="shared" si="457"/>
        <v>45617</v>
      </c>
      <c r="G1127" s="80">
        <f t="shared" si="458"/>
        <v>3.8997602443320289E-3</v>
      </c>
      <c r="H1127" s="81">
        <f>IF(DAY(A1127)=H$11,VLOOKUP(A1127,AF$120:AK$452,4),H1126)</f>
        <v>45677</v>
      </c>
      <c r="I1127" s="81">
        <f t="shared" si="459"/>
        <v>45677</v>
      </c>
      <c r="J1127" s="55">
        <f t="shared" si="454"/>
        <v>31</v>
      </c>
      <c r="K1127" s="55">
        <f t="shared" si="460"/>
        <v>19</v>
      </c>
      <c r="L1127" s="79">
        <f t="shared" si="461"/>
        <v>1.00238837</v>
      </c>
      <c r="M1127" s="82">
        <v>1</v>
      </c>
      <c r="N1127" s="82">
        <f t="shared" si="462"/>
        <v>1</v>
      </c>
      <c r="O1127" s="79">
        <f t="shared" si="463"/>
        <v>1.00238837</v>
      </c>
      <c r="P1127" s="79">
        <f t="shared" si="464"/>
        <v>644.69980065000004</v>
      </c>
      <c r="Q1127" s="83">
        <f t="shared" si="467"/>
        <v>0</v>
      </c>
      <c r="R1127" s="85">
        <f t="shared" si="468"/>
        <v>0</v>
      </c>
      <c r="S1127" s="79">
        <f t="shared" si="465"/>
        <v>0</v>
      </c>
      <c r="T1127" s="85">
        <f t="shared" si="473"/>
        <v>9.5000000000000001E-2</v>
      </c>
      <c r="U1127" s="82">
        <f t="shared" si="469"/>
        <v>1.004646063</v>
      </c>
      <c r="V1127" s="79">
        <f t="shared" si="470"/>
        <v>2.9953158800000002</v>
      </c>
      <c r="W1127" s="79">
        <f t="shared" si="471"/>
        <v>0</v>
      </c>
      <c r="X1127" s="157" t="str">
        <f t="shared" si="474"/>
        <v>A+J=</v>
      </c>
      <c r="Y1127" s="81">
        <f t="shared" si="475"/>
        <v>45677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78">
        <f t="shared" si="472"/>
        <v>45666</v>
      </c>
      <c r="B1128" s="79">
        <f t="shared" si="466"/>
        <v>647.93449437999993</v>
      </c>
      <c r="C1128" s="79">
        <f t="shared" si="455"/>
        <v>643.16368779999993</v>
      </c>
      <c r="D1128" s="77">
        <f t="shared" si="456"/>
        <v>7036.33</v>
      </c>
      <c r="E1128" s="54">
        <f>IF(K1128=1,VLOOKUP(A1127,[1]Plan1!$JH$192:$JI$400,2),E1127)</f>
        <v>7063.77</v>
      </c>
      <c r="F1128" s="56">
        <f t="shared" si="457"/>
        <v>45617</v>
      </c>
      <c r="G1128" s="80">
        <f t="shared" si="458"/>
        <v>3.8997602443320289E-3</v>
      </c>
      <c r="H1128" s="81">
        <f>IF(DAY(A1128)=H$11,VLOOKUP(A1128,AF$120:AK$452,4),H1127)</f>
        <v>45677</v>
      </c>
      <c r="I1128" s="81">
        <f t="shared" si="459"/>
        <v>45677</v>
      </c>
      <c r="J1128" s="55">
        <f t="shared" si="454"/>
        <v>31</v>
      </c>
      <c r="K1128" s="55">
        <f t="shared" si="460"/>
        <v>20</v>
      </c>
      <c r="L1128" s="79">
        <f t="shared" si="461"/>
        <v>1.0025142300000001</v>
      </c>
      <c r="M1128" s="82">
        <v>1</v>
      </c>
      <c r="N1128" s="82">
        <f t="shared" si="462"/>
        <v>1</v>
      </c>
      <c r="O1128" s="79">
        <f t="shared" si="463"/>
        <v>1.0025142300000001</v>
      </c>
      <c r="P1128" s="79">
        <f t="shared" si="464"/>
        <v>644.78074922999997</v>
      </c>
      <c r="Q1128" s="83">
        <f t="shared" si="467"/>
        <v>0</v>
      </c>
      <c r="R1128" s="85">
        <f t="shared" si="468"/>
        <v>0</v>
      </c>
      <c r="S1128" s="79">
        <f t="shared" si="465"/>
        <v>0</v>
      </c>
      <c r="T1128" s="85">
        <f t="shared" si="473"/>
        <v>9.5000000000000001E-2</v>
      </c>
      <c r="U1128" s="82">
        <f t="shared" si="469"/>
        <v>1.0048911899999999</v>
      </c>
      <c r="V1128" s="79">
        <f t="shared" si="470"/>
        <v>3.1537451500000002</v>
      </c>
      <c r="W1128" s="79">
        <f t="shared" si="471"/>
        <v>0</v>
      </c>
      <c r="X1128" s="157" t="str">
        <f t="shared" si="474"/>
        <v>A+J=</v>
      </c>
      <c r="Y1128" s="81">
        <f t="shared" si="475"/>
        <v>45677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78">
        <f t="shared" si="472"/>
        <v>45667</v>
      </c>
      <c r="B1129" s="79">
        <f t="shared" si="466"/>
        <v>648.17396288999998</v>
      </c>
      <c r="C1129" s="79">
        <f t="shared" si="455"/>
        <v>643.16368779999993</v>
      </c>
      <c r="D1129" s="77">
        <f t="shared" si="456"/>
        <v>7036.33</v>
      </c>
      <c r="E1129" s="54">
        <f>IF(K1129=1,VLOOKUP(A1128,[1]Plan1!$JH$192:$JI$400,2),E1128)</f>
        <v>7063.77</v>
      </c>
      <c r="F1129" s="56">
        <f t="shared" si="457"/>
        <v>45617</v>
      </c>
      <c r="G1129" s="80">
        <f t="shared" si="458"/>
        <v>3.8997602443320289E-3</v>
      </c>
      <c r="H1129" s="81">
        <f>IF(DAY(A1129)=H$11,VLOOKUP(A1129,AF$120:AK$452,4),H1128)</f>
        <v>45677</v>
      </c>
      <c r="I1129" s="81">
        <f t="shared" si="459"/>
        <v>45677</v>
      </c>
      <c r="J1129" s="55">
        <f t="shared" si="454"/>
        <v>31</v>
      </c>
      <c r="K1129" s="55">
        <f t="shared" si="460"/>
        <v>21</v>
      </c>
      <c r="L1129" s="79">
        <f t="shared" si="461"/>
        <v>1.00264011</v>
      </c>
      <c r="M1129" s="82">
        <v>1</v>
      </c>
      <c r="N1129" s="82">
        <f t="shared" si="462"/>
        <v>1</v>
      </c>
      <c r="O1129" s="79">
        <f t="shared" si="463"/>
        <v>1.00264011</v>
      </c>
      <c r="P1129" s="79">
        <f t="shared" si="464"/>
        <v>644.86171067999999</v>
      </c>
      <c r="Q1129" s="83">
        <f t="shared" si="467"/>
        <v>0</v>
      </c>
      <c r="R1129" s="85">
        <f t="shared" si="468"/>
        <v>0</v>
      </c>
      <c r="S1129" s="79">
        <f t="shared" si="465"/>
        <v>0</v>
      </c>
      <c r="T1129" s="85">
        <f t="shared" si="473"/>
        <v>9.5000000000000001E-2</v>
      </c>
      <c r="U1129" s="82">
        <f t="shared" si="469"/>
        <v>1.0051363760000001</v>
      </c>
      <c r="V1129" s="79">
        <f t="shared" si="470"/>
        <v>3.31225221</v>
      </c>
      <c r="W1129" s="79">
        <f t="shared" si="471"/>
        <v>0</v>
      </c>
      <c r="X1129" s="157" t="str">
        <f t="shared" si="474"/>
        <v>A+J=</v>
      </c>
      <c r="Y1129" s="81">
        <f t="shared" si="475"/>
        <v>45677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78">
        <f t="shared" si="472"/>
        <v>45668</v>
      </c>
      <c r="B1130" s="79">
        <f t="shared" si="466"/>
        <v>648.41351691</v>
      </c>
      <c r="C1130" s="79">
        <f t="shared" si="455"/>
        <v>643.16368779999993</v>
      </c>
      <c r="D1130" s="77">
        <f t="shared" si="456"/>
        <v>7036.33</v>
      </c>
      <c r="E1130" s="54">
        <f>IF(K1130=1,VLOOKUP(A1129,[1]Plan1!$JH$192:$JI$400,2),E1129)</f>
        <v>7063.77</v>
      </c>
      <c r="F1130" s="56">
        <f t="shared" si="457"/>
        <v>45617</v>
      </c>
      <c r="G1130" s="80">
        <f t="shared" si="458"/>
        <v>3.8997602443320289E-3</v>
      </c>
      <c r="H1130" s="81">
        <f>IF(DAY(A1130)=H$11,VLOOKUP(A1130,AF$120:AK$452,4),H1129)</f>
        <v>45677</v>
      </c>
      <c r="I1130" s="81">
        <f t="shared" si="459"/>
        <v>45677</v>
      </c>
      <c r="J1130" s="55">
        <f t="shared" si="454"/>
        <v>31</v>
      </c>
      <c r="K1130" s="55">
        <f t="shared" si="460"/>
        <v>22</v>
      </c>
      <c r="L1130" s="79">
        <f t="shared" si="461"/>
        <v>1.002766</v>
      </c>
      <c r="M1130" s="82">
        <v>1</v>
      </c>
      <c r="N1130" s="82">
        <f t="shared" si="462"/>
        <v>1</v>
      </c>
      <c r="O1130" s="79">
        <f t="shared" si="463"/>
        <v>1.002766</v>
      </c>
      <c r="P1130" s="79">
        <f t="shared" si="464"/>
        <v>644.94267855999999</v>
      </c>
      <c r="Q1130" s="83">
        <f t="shared" si="467"/>
        <v>0</v>
      </c>
      <c r="R1130" s="85">
        <f t="shared" si="468"/>
        <v>0</v>
      </c>
      <c r="S1130" s="79">
        <f t="shared" si="465"/>
        <v>0</v>
      </c>
      <c r="T1130" s="85">
        <f t="shared" si="473"/>
        <v>9.5000000000000001E-2</v>
      </c>
      <c r="U1130" s="82">
        <f t="shared" si="469"/>
        <v>1.0053816229999999</v>
      </c>
      <c r="V1130" s="79">
        <f t="shared" si="470"/>
        <v>3.4708383500000002</v>
      </c>
      <c r="W1130" s="79">
        <f t="shared" si="471"/>
        <v>0</v>
      </c>
      <c r="X1130" s="157" t="str">
        <f t="shared" si="474"/>
        <v>A+J=</v>
      </c>
      <c r="Y1130" s="81">
        <f t="shared" si="475"/>
        <v>45677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78">
        <f t="shared" si="472"/>
        <v>45669</v>
      </c>
      <c r="B1131" s="79">
        <f t="shared" si="466"/>
        <v>648.65316163</v>
      </c>
      <c r="C1131" s="79">
        <f t="shared" si="455"/>
        <v>643.16368779999993</v>
      </c>
      <c r="D1131" s="77">
        <f t="shared" si="456"/>
        <v>7036.33</v>
      </c>
      <c r="E1131" s="54">
        <f>IF(K1131=1,VLOOKUP(A1130,[1]Plan1!$JH$192:$JI$400,2),E1130)</f>
        <v>7063.77</v>
      </c>
      <c r="F1131" s="56">
        <f t="shared" si="457"/>
        <v>45617</v>
      </c>
      <c r="G1131" s="80">
        <f t="shared" si="458"/>
        <v>3.8997602443320289E-3</v>
      </c>
      <c r="H1131" s="81">
        <f>IF(DAY(A1131)=H$11,VLOOKUP(A1131,AF$120:AK$452,4),H1130)</f>
        <v>45677</v>
      </c>
      <c r="I1131" s="81">
        <f t="shared" si="459"/>
        <v>45677</v>
      </c>
      <c r="J1131" s="55">
        <f t="shared" si="454"/>
        <v>31</v>
      </c>
      <c r="K1131" s="55">
        <f t="shared" si="460"/>
        <v>23</v>
      </c>
      <c r="L1131" s="79">
        <f t="shared" si="461"/>
        <v>1.00289191</v>
      </c>
      <c r="M1131" s="82">
        <v>1</v>
      </c>
      <c r="N1131" s="82">
        <f t="shared" si="462"/>
        <v>1</v>
      </c>
      <c r="O1131" s="79">
        <f t="shared" si="463"/>
        <v>1.00289191</v>
      </c>
      <c r="P1131" s="79">
        <f t="shared" si="464"/>
        <v>645.02365929999996</v>
      </c>
      <c r="Q1131" s="83">
        <f t="shared" si="467"/>
        <v>0</v>
      </c>
      <c r="R1131" s="85">
        <f t="shared" si="468"/>
        <v>0</v>
      </c>
      <c r="S1131" s="79">
        <f t="shared" si="465"/>
        <v>0</v>
      </c>
      <c r="T1131" s="85">
        <f t="shared" si="473"/>
        <v>9.5000000000000001E-2</v>
      </c>
      <c r="U1131" s="82">
        <f t="shared" si="469"/>
        <v>1.0056269289999999</v>
      </c>
      <c r="V1131" s="79">
        <f t="shared" si="470"/>
        <v>3.6295023300000002</v>
      </c>
      <c r="W1131" s="79">
        <f t="shared" si="471"/>
        <v>0</v>
      </c>
      <c r="X1131" s="157" t="str">
        <f t="shared" si="474"/>
        <v>A+J=</v>
      </c>
      <c r="Y1131" s="81">
        <f t="shared" si="475"/>
        <v>45677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78">
        <f t="shared" si="472"/>
        <v>45670</v>
      </c>
      <c r="B1132" s="79">
        <f t="shared" si="466"/>
        <v>648.89289772000006</v>
      </c>
      <c r="C1132" s="79">
        <f t="shared" si="455"/>
        <v>643.16368779999993</v>
      </c>
      <c r="D1132" s="77">
        <f t="shared" si="456"/>
        <v>7036.33</v>
      </c>
      <c r="E1132" s="54">
        <f>IF(K1132=1,VLOOKUP(A1131,[1]Plan1!$JH$192:$JI$400,2),E1131)</f>
        <v>7063.77</v>
      </c>
      <c r="F1132" s="56">
        <f t="shared" si="457"/>
        <v>45617</v>
      </c>
      <c r="G1132" s="80">
        <f t="shared" si="458"/>
        <v>3.8997602443320289E-3</v>
      </c>
      <c r="H1132" s="81">
        <f>IF(DAY(A1132)=H$11,VLOOKUP(A1132,AF$120:AK$452,4),H1131)</f>
        <v>45677</v>
      </c>
      <c r="I1132" s="81">
        <f t="shared" si="459"/>
        <v>45677</v>
      </c>
      <c r="J1132" s="55">
        <f t="shared" ref="J1132:J1195" si="476">IF(A1131=I1131,VLOOKUP(A1131,$AF$120:$AJ$300,5),J1131)</f>
        <v>31</v>
      </c>
      <c r="K1132" s="55">
        <f t="shared" si="460"/>
        <v>24</v>
      </c>
      <c r="L1132" s="79">
        <f t="shared" si="461"/>
        <v>1.00301784</v>
      </c>
      <c r="M1132" s="82">
        <v>1</v>
      </c>
      <c r="N1132" s="82">
        <f t="shared" si="462"/>
        <v>1</v>
      </c>
      <c r="O1132" s="79">
        <f t="shared" si="463"/>
        <v>1.00301784</v>
      </c>
      <c r="P1132" s="79">
        <f t="shared" si="464"/>
        <v>645.10465290000002</v>
      </c>
      <c r="Q1132" s="83">
        <f t="shared" si="467"/>
        <v>0</v>
      </c>
      <c r="R1132" s="85">
        <f t="shared" si="468"/>
        <v>0</v>
      </c>
      <c r="S1132" s="79">
        <f t="shared" si="465"/>
        <v>0</v>
      </c>
      <c r="T1132" s="85">
        <f t="shared" si="473"/>
        <v>9.5000000000000001E-2</v>
      </c>
      <c r="U1132" s="82">
        <f t="shared" si="469"/>
        <v>1.0058722950000001</v>
      </c>
      <c r="V1132" s="79">
        <f t="shared" si="470"/>
        <v>3.7882448200000001</v>
      </c>
      <c r="W1132" s="79">
        <f t="shared" si="471"/>
        <v>0</v>
      </c>
      <c r="X1132" s="157" t="str">
        <f t="shared" si="474"/>
        <v>A+J=</v>
      </c>
      <c r="Y1132" s="81">
        <f t="shared" si="475"/>
        <v>45677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78">
        <f t="shared" si="472"/>
        <v>45671</v>
      </c>
      <c r="B1133" s="79">
        <f t="shared" si="466"/>
        <v>649.13271873999997</v>
      </c>
      <c r="C1133" s="79">
        <f t="shared" ref="C1133:C1196" si="477">IF(Q1132&gt;0,(P1132-S1132),C1132)</f>
        <v>643.16368779999993</v>
      </c>
      <c r="D1133" s="77">
        <f t="shared" ref="D1133:D1139" si="478">IF(E1133=E1132,D1132,E1132)</f>
        <v>7036.33</v>
      </c>
      <c r="E1133" s="54">
        <f>IF(K1133=1,VLOOKUP(A1132,[1]Plan1!$JH$192:$JI$400,2),E1132)</f>
        <v>7063.77</v>
      </c>
      <c r="F1133" s="56">
        <f t="shared" ref="F1133:F1139" si="479">IF(D1133=D1132,F1132,EDATE(A1133,-1))</f>
        <v>45617</v>
      </c>
      <c r="G1133" s="80">
        <f t="shared" ref="G1133:G1139" si="480">(E1133/D1133)-1</f>
        <v>3.8997602443320289E-3</v>
      </c>
      <c r="H1133" s="81">
        <f>IF(DAY(A1133)=H$11,VLOOKUP(A1133,AF$120:AK$452,4),H1132)</f>
        <v>45677</v>
      </c>
      <c r="I1133" s="81">
        <f t="shared" ref="I1133:I1139" si="481">IF(A1133&gt;I1132,H1133,I1132)</f>
        <v>45677</v>
      </c>
      <c r="J1133" s="55">
        <f t="shared" si="476"/>
        <v>31</v>
      </c>
      <c r="K1133" s="55">
        <f t="shared" ref="K1133:K1139" si="482">IF(A1132=I1132,1,K1132+1)</f>
        <v>25</v>
      </c>
      <c r="L1133" s="79">
        <f t="shared" ref="L1133:L1139" si="483">TRUNC((E1133/D1133)^TRUNC((K1133/J1133),9),8)</f>
        <v>1.00314378</v>
      </c>
      <c r="M1133" s="82">
        <v>1</v>
      </c>
      <c r="N1133" s="82">
        <f t="shared" ref="N1133:N1139" si="484">IF(I1133&gt;I1132,N1132*M1133,N1132)</f>
        <v>1</v>
      </c>
      <c r="O1133" s="79">
        <f t="shared" ref="O1133:O1139" si="485">TRUNC(TRUNC((L1133*N1133),15),8)</f>
        <v>1.00314378</v>
      </c>
      <c r="P1133" s="79">
        <f t="shared" ref="P1133:P1139" si="486">TRUNC(C1133*O1133,8)</f>
        <v>645.18565292999995</v>
      </c>
      <c r="Q1133" s="83">
        <f t="shared" si="467"/>
        <v>0</v>
      </c>
      <c r="R1133" s="85">
        <f t="shared" si="468"/>
        <v>0</v>
      </c>
      <c r="S1133" s="79">
        <f t="shared" ref="S1133:S1139" si="487">IF(R1133&gt;0,TRUNC(R1133*P1133,8),0)</f>
        <v>0</v>
      </c>
      <c r="T1133" s="85">
        <f t="shared" si="473"/>
        <v>9.5000000000000001E-2</v>
      </c>
      <c r="U1133" s="82">
        <f t="shared" si="469"/>
        <v>1.0061177210000001</v>
      </c>
      <c r="V1133" s="79">
        <f t="shared" si="470"/>
        <v>3.9470658099999998</v>
      </c>
      <c r="W1133" s="79">
        <f t="shared" si="471"/>
        <v>0</v>
      </c>
      <c r="X1133" s="157" t="str">
        <f t="shared" si="474"/>
        <v>A+J=</v>
      </c>
      <c r="Y1133" s="81">
        <f t="shared" si="475"/>
        <v>45677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78">
        <f t="shared" si="472"/>
        <v>45672</v>
      </c>
      <c r="B1134" s="79">
        <f t="shared" si="466"/>
        <v>649.37262471999998</v>
      </c>
      <c r="C1134" s="79">
        <f t="shared" si="477"/>
        <v>643.16368779999993</v>
      </c>
      <c r="D1134" s="77">
        <f t="shared" si="478"/>
        <v>7036.33</v>
      </c>
      <c r="E1134" s="54">
        <f>IF(K1134=1,VLOOKUP(A1133,[1]Plan1!$JH$192:$JI$400,2),E1133)</f>
        <v>7063.77</v>
      </c>
      <c r="F1134" s="56">
        <f t="shared" si="479"/>
        <v>45617</v>
      </c>
      <c r="G1134" s="80">
        <f t="shared" si="480"/>
        <v>3.8997602443320289E-3</v>
      </c>
      <c r="H1134" s="81">
        <f>IF(DAY(A1134)=H$11,VLOOKUP(A1134,AF$120:AK$452,4),H1133)</f>
        <v>45677</v>
      </c>
      <c r="I1134" s="81">
        <f t="shared" si="481"/>
        <v>45677</v>
      </c>
      <c r="J1134" s="55">
        <f t="shared" si="476"/>
        <v>31</v>
      </c>
      <c r="K1134" s="55">
        <f t="shared" si="482"/>
        <v>26</v>
      </c>
      <c r="L1134" s="79">
        <f t="shared" si="483"/>
        <v>1.00326973</v>
      </c>
      <c r="M1134" s="82">
        <v>1</v>
      </c>
      <c r="N1134" s="82">
        <f t="shared" si="484"/>
        <v>1</v>
      </c>
      <c r="O1134" s="79">
        <f t="shared" si="485"/>
        <v>1.00326973</v>
      </c>
      <c r="P1134" s="79">
        <f t="shared" si="486"/>
        <v>645.26665939999998</v>
      </c>
      <c r="Q1134" s="83">
        <f t="shared" si="467"/>
        <v>0</v>
      </c>
      <c r="R1134" s="85">
        <f t="shared" si="468"/>
        <v>0</v>
      </c>
      <c r="S1134" s="79">
        <f t="shared" si="487"/>
        <v>0</v>
      </c>
      <c r="T1134" s="85">
        <f t="shared" si="473"/>
        <v>9.5000000000000001E-2</v>
      </c>
      <c r="U1134" s="82">
        <f t="shared" si="469"/>
        <v>1.0063632069999999</v>
      </c>
      <c r="V1134" s="79">
        <f t="shared" si="470"/>
        <v>4.1059653200000001</v>
      </c>
      <c r="W1134" s="79">
        <f t="shared" si="471"/>
        <v>0</v>
      </c>
      <c r="X1134" s="157" t="str">
        <f t="shared" si="474"/>
        <v>A+J=</v>
      </c>
      <c r="Y1134" s="81">
        <f t="shared" si="475"/>
        <v>45677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78">
        <f t="shared" si="472"/>
        <v>45673</v>
      </c>
      <c r="B1135" s="79">
        <f t="shared" si="466"/>
        <v>649.61262795999994</v>
      </c>
      <c r="C1135" s="79">
        <f t="shared" si="477"/>
        <v>643.16368779999993</v>
      </c>
      <c r="D1135" s="77">
        <f t="shared" si="478"/>
        <v>7036.33</v>
      </c>
      <c r="E1135" s="54">
        <f>IF(K1135=1,VLOOKUP(A1134,[1]Plan1!$JH$192:$JI$400,2),E1134)</f>
        <v>7063.77</v>
      </c>
      <c r="F1135" s="56">
        <f t="shared" si="479"/>
        <v>45617</v>
      </c>
      <c r="G1135" s="80">
        <f t="shared" si="480"/>
        <v>3.8997602443320289E-3</v>
      </c>
      <c r="H1135" s="81">
        <f>IF(DAY(A1135)=H$11,VLOOKUP(A1135,AF$120:AK$452,4),H1134)</f>
        <v>45677</v>
      </c>
      <c r="I1135" s="81">
        <f t="shared" si="481"/>
        <v>45677</v>
      </c>
      <c r="J1135" s="55">
        <f t="shared" si="476"/>
        <v>31</v>
      </c>
      <c r="K1135" s="55">
        <f t="shared" si="482"/>
        <v>27</v>
      </c>
      <c r="L1135" s="79">
        <f t="shared" si="483"/>
        <v>1.0033957099999999</v>
      </c>
      <c r="M1135" s="82">
        <v>1</v>
      </c>
      <c r="N1135" s="82">
        <f t="shared" si="484"/>
        <v>1</v>
      </c>
      <c r="O1135" s="79">
        <f t="shared" si="485"/>
        <v>1.0033957099999999</v>
      </c>
      <c r="P1135" s="79">
        <f t="shared" si="486"/>
        <v>645.34768515999997</v>
      </c>
      <c r="Q1135" s="83">
        <f t="shared" si="467"/>
        <v>0</v>
      </c>
      <c r="R1135" s="85">
        <f t="shared" si="468"/>
        <v>0</v>
      </c>
      <c r="S1135" s="79">
        <f t="shared" si="487"/>
        <v>0</v>
      </c>
      <c r="T1135" s="85">
        <f t="shared" si="473"/>
        <v>9.5000000000000001E-2</v>
      </c>
      <c r="U1135" s="82">
        <f t="shared" si="469"/>
        <v>1.006608752</v>
      </c>
      <c r="V1135" s="79">
        <f t="shared" si="470"/>
        <v>4.2649428</v>
      </c>
      <c r="W1135" s="79">
        <f t="shared" si="471"/>
        <v>0</v>
      </c>
      <c r="X1135" s="157" t="str">
        <f t="shared" si="474"/>
        <v>A+J=</v>
      </c>
      <c r="Y1135" s="81">
        <f t="shared" si="475"/>
        <v>45677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78">
        <f t="shared" si="472"/>
        <v>45674</v>
      </c>
      <c r="B1136" s="79">
        <f t="shared" si="466"/>
        <v>649.85271684000008</v>
      </c>
      <c r="C1136" s="79">
        <f t="shared" si="477"/>
        <v>643.16368779999993</v>
      </c>
      <c r="D1136" s="77">
        <f t="shared" si="478"/>
        <v>7036.33</v>
      </c>
      <c r="E1136" s="54">
        <f>IF(K1136=1,VLOOKUP(A1135,[1]Plan1!$JH$192:$JI$400,2),E1135)</f>
        <v>7063.77</v>
      </c>
      <c r="F1136" s="56">
        <f t="shared" si="479"/>
        <v>45617</v>
      </c>
      <c r="G1136" s="80">
        <f t="shared" si="480"/>
        <v>3.8997602443320289E-3</v>
      </c>
      <c r="H1136" s="81">
        <f>IF(DAY(A1136)=H$11,VLOOKUP(A1136,AF$120:AK$452,4),H1135)</f>
        <v>45677</v>
      </c>
      <c r="I1136" s="81">
        <f t="shared" si="481"/>
        <v>45677</v>
      </c>
      <c r="J1136" s="55">
        <f t="shared" si="476"/>
        <v>31</v>
      </c>
      <c r="K1136" s="55">
        <f t="shared" si="482"/>
        <v>28</v>
      </c>
      <c r="L1136" s="79">
        <f t="shared" si="483"/>
        <v>1.0035217000000001</v>
      </c>
      <c r="M1136" s="82">
        <v>1</v>
      </c>
      <c r="N1136" s="82">
        <f t="shared" si="484"/>
        <v>1</v>
      </c>
      <c r="O1136" s="79">
        <f t="shared" si="485"/>
        <v>1.0035217000000001</v>
      </c>
      <c r="P1136" s="79">
        <f t="shared" si="486"/>
        <v>645.42871735000006</v>
      </c>
      <c r="Q1136" s="83">
        <f t="shared" si="467"/>
        <v>0</v>
      </c>
      <c r="R1136" s="85">
        <f t="shared" si="468"/>
        <v>0</v>
      </c>
      <c r="S1136" s="79">
        <f t="shared" si="487"/>
        <v>0</v>
      </c>
      <c r="T1136" s="85">
        <f t="shared" si="473"/>
        <v>9.5000000000000001E-2</v>
      </c>
      <c r="U1136" s="82">
        <f t="shared" si="469"/>
        <v>1.006854358</v>
      </c>
      <c r="V1136" s="79">
        <f t="shared" si="470"/>
        <v>4.4239994899999999</v>
      </c>
      <c r="W1136" s="79">
        <f t="shared" si="471"/>
        <v>0</v>
      </c>
      <c r="X1136" s="157" t="str">
        <f t="shared" si="474"/>
        <v>A+J=</v>
      </c>
      <c r="Y1136" s="81">
        <f t="shared" si="475"/>
        <v>45677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78">
        <f t="shared" si="472"/>
        <v>45675</v>
      </c>
      <c r="B1137" s="79">
        <f t="shared" si="466"/>
        <v>650.09289008999997</v>
      </c>
      <c r="C1137" s="79">
        <f t="shared" si="477"/>
        <v>643.16368779999993</v>
      </c>
      <c r="D1137" s="77">
        <f t="shared" si="478"/>
        <v>7036.33</v>
      </c>
      <c r="E1137" s="54">
        <f>IF(K1137=1,VLOOKUP(A1136,[1]Plan1!$JH$192:$JI$400,2),E1136)</f>
        <v>7063.77</v>
      </c>
      <c r="F1137" s="56">
        <f t="shared" si="479"/>
        <v>45617</v>
      </c>
      <c r="G1137" s="80">
        <f t="shared" si="480"/>
        <v>3.8997602443320289E-3</v>
      </c>
      <c r="H1137" s="81">
        <f>IF(DAY(A1137)=H$11,VLOOKUP(A1137,AF$120:AK$452,4),H1136)</f>
        <v>45677</v>
      </c>
      <c r="I1137" s="81">
        <f t="shared" si="481"/>
        <v>45677</v>
      </c>
      <c r="J1137" s="55">
        <f t="shared" si="476"/>
        <v>31</v>
      </c>
      <c r="K1137" s="55">
        <f t="shared" si="482"/>
        <v>29</v>
      </c>
      <c r="L1137" s="79">
        <f t="shared" si="483"/>
        <v>1.0036476999999999</v>
      </c>
      <c r="M1137" s="82">
        <v>1</v>
      </c>
      <c r="N1137" s="82">
        <f t="shared" si="484"/>
        <v>1</v>
      </c>
      <c r="O1137" s="79">
        <f t="shared" si="485"/>
        <v>1.0036476999999999</v>
      </c>
      <c r="P1137" s="79">
        <f t="shared" si="486"/>
        <v>645.50975598000002</v>
      </c>
      <c r="Q1137" s="83">
        <f t="shared" si="467"/>
        <v>0</v>
      </c>
      <c r="R1137" s="85">
        <f t="shared" si="468"/>
        <v>0</v>
      </c>
      <c r="S1137" s="79">
        <f t="shared" si="487"/>
        <v>0</v>
      </c>
      <c r="T1137" s="85">
        <f t="shared" si="473"/>
        <v>9.5000000000000001E-2</v>
      </c>
      <c r="U1137" s="82">
        <f t="shared" si="469"/>
        <v>1.007100023</v>
      </c>
      <c r="V1137" s="79">
        <f t="shared" si="470"/>
        <v>4.5831341099999996</v>
      </c>
      <c r="W1137" s="79">
        <f t="shared" si="471"/>
        <v>0</v>
      </c>
      <c r="X1137" s="157" t="str">
        <f t="shared" si="474"/>
        <v>A+J=</v>
      </c>
      <c r="Y1137" s="81">
        <f t="shared" si="475"/>
        <v>45677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78">
        <f t="shared" si="472"/>
        <v>45676</v>
      </c>
      <c r="B1138" s="79">
        <f t="shared" si="466"/>
        <v>650.33315548999997</v>
      </c>
      <c r="C1138" s="79">
        <f t="shared" si="477"/>
        <v>643.16368779999993</v>
      </c>
      <c r="D1138" s="77">
        <f t="shared" si="478"/>
        <v>7036.33</v>
      </c>
      <c r="E1138" s="54">
        <f>IF(K1138=1,VLOOKUP(A1137,[1]Plan1!$JH$192:$JI$400,2),E1137)</f>
        <v>7063.77</v>
      </c>
      <c r="F1138" s="56">
        <f t="shared" si="479"/>
        <v>45617</v>
      </c>
      <c r="G1138" s="80">
        <f t="shared" si="480"/>
        <v>3.8997602443320289E-3</v>
      </c>
      <c r="H1138" s="81">
        <f>IF(DAY(A1138)=H$11,VLOOKUP(A1138,AF$120:AK$452,4),H1137)</f>
        <v>45677</v>
      </c>
      <c r="I1138" s="81">
        <f t="shared" si="481"/>
        <v>45677</v>
      </c>
      <c r="J1138" s="55">
        <f t="shared" si="476"/>
        <v>31</v>
      </c>
      <c r="K1138" s="55">
        <f t="shared" si="482"/>
        <v>30</v>
      </c>
      <c r="L1138" s="79">
        <f t="shared" si="483"/>
        <v>1.0037737200000001</v>
      </c>
      <c r="M1138" s="82">
        <v>1</v>
      </c>
      <c r="N1138" s="82">
        <f t="shared" si="484"/>
        <v>1</v>
      </c>
      <c r="O1138" s="79">
        <f t="shared" si="485"/>
        <v>1.0037737200000001</v>
      </c>
      <c r="P1138" s="79">
        <f t="shared" si="486"/>
        <v>645.59080746999996</v>
      </c>
      <c r="Q1138" s="83">
        <f t="shared" si="467"/>
        <v>0</v>
      </c>
      <c r="R1138" s="85">
        <f t="shared" si="468"/>
        <v>0</v>
      </c>
      <c r="S1138" s="79">
        <f t="shared" si="487"/>
        <v>0</v>
      </c>
      <c r="T1138" s="85">
        <f t="shared" si="473"/>
        <v>9.5000000000000001E-2</v>
      </c>
      <c r="U1138" s="82">
        <f t="shared" si="469"/>
        <v>1.007345749</v>
      </c>
      <c r="V1138" s="79">
        <f t="shared" si="470"/>
        <v>4.7423480199999997</v>
      </c>
      <c r="W1138" s="79">
        <f t="shared" si="471"/>
        <v>0</v>
      </c>
      <c r="X1138" s="157" t="str">
        <f t="shared" si="474"/>
        <v>A+J=</v>
      </c>
      <c r="Y1138" s="81">
        <f t="shared" si="475"/>
        <v>45677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78">
        <f t="shared" si="472"/>
        <v>45677</v>
      </c>
      <c r="B1139" s="79">
        <f t="shared" si="466"/>
        <v>650.57351177999999</v>
      </c>
      <c r="C1139" s="79">
        <f t="shared" si="477"/>
        <v>643.16368779999993</v>
      </c>
      <c r="D1139" s="77">
        <f t="shared" si="478"/>
        <v>7036.33</v>
      </c>
      <c r="E1139" s="54">
        <f>IF(K1139=1,VLOOKUP(A1138,[1]Plan1!$JH$192:$JI$400,2),E1138)</f>
        <v>7063.77</v>
      </c>
      <c r="F1139" s="56">
        <f t="shared" si="479"/>
        <v>45617</v>
      </c>
      <c r="G1139" s="80">
        <f t="shared" si="480"/>
        <v>3.8997602443320289E-3</v>
      </c>
      <c r="H1139" s="81">
        <f>IF(DAY(A1139)=H$11,VLOOKUP(A1139,AF$120:AK$452,4),H1138)</f>
        <v>45708</v>
      </c>
      <c r="I1139" s="81">
        <f t="shared" si="481"/>
        <v>45677</v>
      </c>
      <c r="J1139" s="55">
        <f t="shared" si="476"/>
        <v>31</v>
      </c>
      <c r="K1139" s="55">
        <f t="shared" si="482"/>
        <v>31</v>
      </c>
      <c r="L1139" s="79">
        <f t="shared" si="483"/>
        <v>1.0038997599999999</v>
      </c>
      <c r="M1139" s="82">
        <v>1</v>
      </c>
      <c r="N1139" s="82">
        <f t="shared" si="484"/>
        <v>1</v>
      </c>
      <c r="O1139" s="79">
        <f t="shared" si="485"/>
        <v>1.0038997599999999</v>
      </c>
      <c r="P1139" s="79">
        <f t="shared" si="486"/>
        <v>645.67187181999998</v>
      </c>
      <c r="Q1139" s="83">
        <f t="shared" si="467"/>
        <v>37</v>
      </c>
      <c r="R1139" s="85">
        <f t="shared" si="468"/>
        <v>2.3255000000000001E-2</v>
      </c>
      <c r="S1139" s="79">
        <f t="shared" si="487"/>
        <v>15.01509937</v>
      </c>
      <c r="T1139" s="85">
        <f t="shared" si="473"/>
        <v>9.5000000000000001E-2</v>
      </c>
      <c r="U1139" s="82">
        <f t="shared" si="469"/>
        <v>1.0075915339999999</v>
      </c>
      <c r="V1139" s="79">
        <f t="shared" si="470"/>
        <v>4.9016399599999998</v>
      </c>
      <c r="W1139" s="79">
        <f t="shared" si="471"/>
        <v>19.916739329999999</v>
      </c>
      <c r="X1139" s="157" t="str">
        <f t="shared" si="474"/>
        <v>A+J=</v>
      </c>
      <c r="Y1139" s="81">
        <f t="shared" si="475"/>
        <v>45677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78">
        <f t="shared" si="472"/>
        <v>45678</v>
      </c>
      <c r="B1140" s="79">
        <f t="shared" si="466"/>
        <v>630.91618920999997</v>
      </c>
      <c r="C1140" s="79">
        <f t="shared" si="477"/>
        <v>630.65677244999995</v>
      </c>
      <c r="D1140" s="77">
        <f t="shared" ref="D1140:D1203" si="488">IF(E1140=E1139,D1139,E1139)</f>
        <v>7063.77</v>
      </c>
      <c r="E1140" s="54">
        <f>IF(K1140=1,VLOOKUP(A1139,[1]Plan1!$JH$192:$JI$400,2),E1139)</f>
        <v>7100.5</v>
      </c>
      <c r="F1140" s="56">
        <f t="shared" ref="F1140:F1203" si="489">IF(D1140=D1139,F1139,EDATE(A1140,-1))</f>
        <v>45647</v>
      </c>
      <c r="G1140" s="80">
        <f t="shared" ref="G1140:G1203" si="490">(E1140/D1140)-1</f>
        <v>5.1997729257888814E-3</v>
      </c>
      <c r="H1140" s="81">
        <f>IF(DAY(A1140)=H$11,VLOOKUP(A1140,AF$120:AK$452,4),H1139)</f>
        <v>45708</v>
      </c>
      <c r="I1140" s="81">
        <f t="shared" ref="I1140:I1203" si="491">IF(A1140&gt;I1139,H1140,I1139)</f>
        <v>45708</v>
      </c>
      <c r="J1140" s="55">
        <f t="shared" si="476"/>
        <v>31</v>
      </c>
      <c r="K1140" s="55">
        <f t="shared" ref="K1140:K1203" si="492">IF(A1139=I1139,1,K1139+1)</f>
        <v>1</v>
      </c>
      <c r="L1140" s="79">
        <f t="shared" ref="L1140:L1203" si="493">TRUNC((E1140/D1140)^TRUNC((K1140/J1140),9),8)</f>
        <v>1.0001673099999999</v>
      </c>
      <c r="M1140" s="82">
        <v>1</v>
      </c>
      <c r="N1140" s="82">
        <f t="shared" ref="N1140:N1203" si="494">IF(I1140&gt;I1139,N1139*M1140,N1139)</f>
        <v>1</v>
      </c>
      <c r="O1140" s="79">
        <f t="shared" ref="O1140:O1203" si="495">TRUNC(TRUNC((L1140*N1140),15),8)</f>
        <v>1.0001673099999999</v>
      </c>
      <c r="P1140" s="79">
        <f t="shared" ref="P1140:P1203" si="496">TRUNC(C1140*O1140,8)</f>
        <v>630.76228762999995</v>
      </c>
      <c r="Q1140" s="83">
        <f t="shared" si="467"/>
        <v>0</v>
      </c>
      <c r="R1140" s="85">
        <f t="shared" si="468"/>
        <v>0</v>
      </c>
      <c r="S1140" s="79">
        <f t="shared" ref="S1140:S1203" si="497">IF(R1140&gt;0,TRUNC(R1140*P1140,8),0)</f>
        <v>0</v>
      </c>
      <c r="T1140" s="85">
        <f t="shared" si="473"/>
        <v>9.5000000000000001E-2</v>
      </c>
      <c r="U1140" s="82">
        <f t="shared" si="469"/>
        <v>1.000243993</v>
      </c>
      <c r="V1140" s="79">
        <f t="shared" si="470"/>
        <v>0.15390158000000001</v>
      </c>
      <c r="W1140" s="79">
        <f t="shared" si="471"/>
        <v>0</v>
      </c>
      <c r="X1140" s="157" t="str">
        <f t="shared" si="474"/>
        <v>A+J=</v>
      </c>
      <c r="Y1140" s="81">
        <f t="shared" si="475"/>
        <v>45708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78">
        <f t="shared" si="472"/>
        <v>45679</v>
      </c>
      <c r="B1141" s="79">
        <f t="shared" si="466"/>
        <v>631.17571423999993</v>
      </c>
      <c r="C1141" s="79">
        <f t="shared" si="477"/>
        <v>630.65677244999995</v>
      </c>
      <c r="D1141" s="77">
        <f t="shared" si="488"/>
        <v>7063.77</v>
      </c>
      <c r="E1141" s="54">
        <f>IF(K1141=1,VLOOKUP(A1140,[1]Plan1!$JH$192:$JI$400,2),E1140)</f>
        <v>7100.5</v>
      </c>
      <c r="F1141" s="56">
        <f t="shared" si="489"/>
        <v>45647</v>
      </c>
      <c r="G1141" s="80">
        <f t="shared" si="490"/>
        <v>5.1997729257888814E-3</v>
      </c>
      <c r="H1141" s="81">
        <f>IF(DAY(A1141)=H$11,VLOOKUP(A1141,AF$120:AK$452,4),H1140)</f>
        <v>45708</v>
      </c>
      <c r="I1141" s="81">
        <f t="shared" si="491"/>
        <v>45708</v>
      </c>
      <c r="J1141" s="55">
        <f t="shared" si="476"/>
        <v>31</v>
      </c>
      <c r="K1141" s="55">
        <f t="shared" si="492"/>
        <v>2</v>
      </c>
      <c r="L1141" s="79">
        <f t="shared" si="493"/>
        <v>1.0003346500000001</v>
      </c>
      <c r="M1141" s="82">
        <v>1</v>
      </c>
      <c r="N1141" s="82">
        <f t="shared" si="494"/>
        <v>1</v>
      </c>
      <c r="O1141" s="79">
        <f t="shared" si="495"/>
        <v>1.0003346500000001</v>
      </c>
      <c r="P1141" s="79">
        <f t="shared" si="496"/>
        <v>630.86782172999995</v>
      </c>
      <c r="Q1141" s="83">
        <f t="shared" si="467"/>
        <v>0</v>
      </c>
      <c r="R1141" s="85">
        <f t="shared" si="468"/>
        <v>0</v>
      </c>
      <c r="S1141" s="79">
        <f t="shared" si="497"/>
        <v>0</v>
      </c>
      <c r="T1141" s="85">
        <f t="shared" si="473"/>
        <v>9.5000000000000001E-2</v>
      </c>
      <c r="U1141" s="82">
        <f t="shared" si="469"/>
        <v>1.0004880460000001</v>
      </c>
      <c r="V1141" s="79">
        <f t="shared" si="470"/>
        <v>0.30789251000000001</v>
      </c>
      <c r="W1141" s="79">
        <f t="shared" si="471"/>
        <v>0</v>
      </c>
      <c r="X1141" s="157" t="str">
        <f t="shared" si="474"/>
        <v>A+J=</v>
      </c>
      <c r="Y1141" s="81">
        <f t="shared" si="475"/>
        <v>45708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78">
        <f t="shared" si="472"/>
        <v>45680</v>
      </c>
      <c r="B1142" s="79">
        <f t="shared" si="466"/>
        <v>631.43534695999995</v>
      </c>
      <c r="C1142" s="79">
        <f t="shared" si="477"/>
        <v>630.65677244999995</v>
      </c>
      <c r="D1142" s="77">
        <f t="shared" si="488"/>
        <v>7063.77</v>
      </c>
      <c r="E1142" s="54">
        <f>IF(K1142=1,VLOOKUP(A1141,[1]Plan1!$JH$192:$JI$400,2),E1141)</f>
        <v>7100.5</v>
      </c>
      <c r="F1142" s="56">
        <f t="shared" si="489"/>
        <v>45647</v>
      </c>
      <c r="G1142" s="80">
        <f t="shared" si="490"/>
        <v>5.1997729257888814E-3</v>
      </c>
      <c r="H1142" s="81">
        <f>IF(DAY(A1142)=H$11,VLOOKUP(A1142,AF$120:AK$452,4),H1141)</f>
        <v>45708</v>
      </c>
      <c r="I1142" s="81">
        <f t="shared" si="491"/>
        <v>45708</v>
      </c>
      <c r="J1142" s="55">
        <f t="shared" si="476"/>
        <v>31</v>
      </c>
      <c r="K1142" s="55">
        <f t="shared" si="492"/>
        <v>3</v>
      </c>
      <c r="L1142" s="79">
        <f t="shared" si="493"/>
        <v>1.0005020200000001</v>
      </c>
      <c r="M1142" s="82">
        <v>1</v>
      </c>
      <c r="N1142" s="82">
        <f t="shared" si="494"/>
        <v>1</v>
      </c>
      <c r="O1142" s="79">
        <f t="shared" si="495"/>
        <v>1.0005020200000001</v>
      </c>
      <c r="P1142" s="79">
        <f t="shared" si="496"/>
        <v>630.97337475999996</v>
      </c>
      <c r="Q1142" s="83">
        <f t="shared" si="467"/>
        <v>0</v>
      </c>
      <c r="R1142" s="85">
        <f t="shared" si="468"/>
        <v>0</v>
      </c>
      <c r="S1142" s="79">
        <f t="shared" si="497"/>
        <v>0</v>
      </c>
      <c r="T1142" s="85">
        <f t="shared" si="473"/>
        <v>9.5000000000000001E-2</v>
      </c>
      <c r="U1142" s="82">
        <f t="shared" si="469"/>
        <v>1.0007321579999999</v>
      </c>
      <c r="V1142" s="79">
        <f t="shared" si="470"/>
        <v>0.4619722</v>
      </c>
      <c r="W1142" s="79">
        <f t="shared" si="471"/>
        <v>0</v>
      </c>
      <c r="X1142" s="157" t="str">
        <f t="shared" si="474"/>
        <v>A+J=</v>
      </c>
      <c r="Y1142" s="81">
        <f t="shared" si="475"/>
        <v>45708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78">
        <f t="shared" si="472"/>
        <v>45681</v>
      </c>
      <c r="B1143" s="79">
        <f t="shared" si="466"/>
        <v>631.69508799999994</v>
      </c>
      <c r="C1143" s="79">
        <f t="shared" si="477"/>
        <v>630.65677244999995</v>
      </c>
      <c r="D1143" s="77">
        <f t="shared" si="488"/>
        <v>7063.77</v>
      </c>
      <c r="E1143" s="54">
        <f>IF(K1143=1,VLOOKUP(A1142,[1]Plan1!$JH$192:$JI$400,2),E1142)</f>
        <v>7100.5</v>
      </c>
      <c r="F1143" s="56">
        <f t="shared" si="489"/>
        <v>45647</v>
      </c>
      <c r="G1143" s="80">
        <f t="shared" si="490"/>
        <v>5.1997729257888814E-3</v>
      </c>
      <c r="H1143" s="81">
        <f>IF(DAY(A1143)=H$11,VLOOKUP(A1143,AF$120:AK$452,4),H1142)</f>
        <v>45708</v>
      </c>
      <c r="I1143" s="81">
        <f t="shared" si="491"/>
        <v>45708</v>
      </c>
      <c r="J1143" s="55">
        <f t="shared" si="476"/>
        <v>31</v>
      </c>
      <c r="K1143" s="55">
        <f t="shared" si="492"/>
        <v>4</v>
      </c>
      <c r="L1143" s="79">
        <f t="shared" si="493"/>
        <v>1.0006694199999999</v>
      </c>
      <c r="M1143" s="82">
        <v>1</v>
      </c>
      <c r="N1143" s="82">
        <f t="shared" si="494"/>
        <v>1</v>
      </c>
      <c r="O1143" s="79">
        <f t="shared" si="495"/>
        <v>1.0006694199999999</v>
      </c>
      <c r="P1143" s="79">
        <f t="shared" si="496"/>
        <v>631.07894669999996</v>
      </c>
      <c r="Q1143" s="83">
        <f t="shared" si="467"/>
        <v>0</v>
      </c>
      <c r="R1143" s="85">
        <f t="shared" si="468"/>
        <v>0</v>
      </c>
      <c r="S1143" s="79">
        <f t="shared" si="497"/>
        <v>0</v>
      </c>
      <c r="T1143" s="85">
        <f t="shared" si="473"/>
        <v>9.5000000000000001E-2</v>
      </c>
      <c r="U1143" s="82">
        <f t="shared" si="469"/>
        <v>1.0009763300000001</v>
      </c>
      <c r="V1143" s="79">
        <f t="shared" si="470"/>
        <v>0.6161413</v>
      </c>
      <c r="W1143" s="79">
        <f t="shared" si="471"/>
        <v>0</v>
      </c>
      <c r="X1143" s="157" t="str">
        <f t="shared" si="474"/>
        <v>A+J=</v>
      </c>
      <c r="Y1143" s="81">
        <f t="shared" si="475"/>
        <v>45708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78">
        <f t="shared" si="472"/>
        <v>45682</v>
      </c>
      <c r="B1144" s="79">
        <f t="shared" si="466"/>
        <v>631.95493679999993</v>
      </c>
      <c r="C1144" s="79">
        <f t="shared" si="477"/>
        <v>630.65677244999995</v>
      </c>
      <c r="D1144" s="77">
        <f t="shared" si="488"/>
        <v>7063.77</v>
      </c>
      <c r="E1144" s="54">
        <f>IF(K1144=1,VLOOKUP(A1143,[1]Plan1!$JH$192:$JI$400,2),E1143)</f>
        <v>7100.5</v>
      </c>
      <c r="F1144" s="56">
        <f t="shared" si="489"/>
        <v>45647</v>
      </c>
      <c r="G1144" s="80">
        <f t="shared" si="490"/>
        <v>5.1997729257888814E-3</v>
      </c>
      <c r="H1144" s="81">
        <f>IF(DAY(A1144)=H$11,VLOOKUP(A1144,AF$120:AK$452,4),H1143)</f>
        <v>45708</v>
      </c>
      <c r="I1144" s="81">
        <f t="shared" si="491"/>
        <v>45708</v>
      </c>
      <c r="J1144" s="55">
        <f t="shared" si="476"/>
        <v>31</v>
      </c>
      <c r="K1144" s="55">
        <f t="shared" si="492"/>
        <v>5</v>
      </c>
      <c r="L1144" s="79">
        <f t="shared" si="493"/>
        <v>1.00083685</v>
      </c>
      <c r="M1144" s="82">
        <v>1</v>
      </c>
      <c r="N1144" s="82">
        <f t="shared" si="494"/>
        <v>1</v>
      </c>
      <c r="O1144" s="79">
        <f t="shared" si="495"/>
        <v>1.00083685</v>
      </c>
      <c r="P1144" s="79">
        <f t="shared" si="496"/>
        <v>631.18453756999997</v>
      </c>
      <c r="Q1144" s="83">
        <f t="shared" si="467"/>
        <v>0</v>
      </c>
      <c r="R1144" s="85">
        <f t="shared" si="468"/>
        <v>0</v>
      </c>
      <c r="S1144" s="79">
        <f t="shared" si="497"/>
        <v>0</v>
      </c>
      <c r="T1144" s="85">
        <f t="shared" si="473"/>
        <v>9.5000000000000001E-2</v>
      </c>
      <c r="U1144" s="82">
        <f t="shared" si="469"/>
        <v>1.001220561</v>
      </c>
      <c r="V1144" s="79">
        <f t="shared" si="470"/>
        <v>0.77039922999999999</v>
      </c>
      <c r="W1144" s="79">
        <f t="shared" si="471"/>
        <v>0</v>
      </c>
      <c r="X1144" s="157" t="str">
        <f t="shared" si="474"/>
        <v>A+J=</v>
      </c>
      <c r="Y1144" s="81">
        <f t="shared" si="475"/>
        <v>45708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78">
        <f t="shared" si="472"/>
        <v>45683</v>
      </c>
      <c r="B1145" s="79">
        <f t="shared" si="466"/>
        <v>632.21488765999993</v>
      </c>
      <c r="C1145" s="79">
        <f t="shared" si="477"/>
        <v>630.65677244999995</v>
      </c>
      <c r="D1145" s="77">
        <f t="shared" si="488"/>
        <v>7063.77</v>
      </c>
      <c r="E1145" s="54">
        <f>IF(K1145=1,VLOOKUP(A1144,[1]Plan1!$JH$192:$JI$400,2),E1144)</f>
        <v>7100.5</v>
      </c>
      <c r="F1145" s="56">
        <f t="shared" si="489"/>
        <v>45647</v>
      </c>
      <c r="G1145" s="80">
        <f t="shared" si="490"/>
        <v>5.1997729257888814E-3</v>
      </c>
      <c r="H1145" s="81">
        <f>IF(DAY(A1145)=H$11,VLOOKUP(A1145,AF$120:AK$452,4),H1144)</f>
        <v>45708</v>
      </c>
      <c r="I1145" s="81">
        <f t="shared" si="491"/>
        <v>45708</v>
      </c>
      <c r="J1145" s="55">
        <f t="shared" si="476"/>
        <v>31</v>
      </c>
      <c r="K1145" s="55">
        <f t="shared" si="492"/>
        <v>6</v>
      </c>
      <c r="L1145" s="79">
        <f t="shared" si="493"/>
        <v>1.0010043</v>
      </c>
      <c r="M1145" s="82">
        <v>1</v>
      </c>
      <c r="N1145" s="82">
        <f t="shared" si="494"/>
        <v>1</v>
      </c>
      <c r="O1145" s="79">
        <f t="shared" si="495"/>
        <v>1.0010043</v>
      </c>
      <c r="P1145" s="79">
        <f t="shared" si="496"/>
        <v>631.29014103999998</v>
      </c>
      <c r="Q1145" s="83">
        <f t="shared" si="467"/>
        <v>0</v>
      </c>
      <c r="R1145" s="85">
        <f t="shared" si="468"/>
        <v>0</v>
      </c>
      <c r="S1145" s="79">
        <f t="shared" si="497"/>
        <v>0</v>
      </c>
      <c r="T1145" s="85">
        <f t="shared" si="473"/>
        <v>9.5000000000000001E-2</v>
      </c>
      <c r="U1145" s="82">
        <f t="shared" si="469"/>
        <v>1.001464852</v>
      </c>
      <c r="V1145" s="79">
        <f t="shared" si="470"/>
        <v>0.92474661999999996</v>
      </c>
      <c r="W1145" s="79">
        <f t="shared" si="471"/>
        <v>0</v>
      </c>
      <c r="X1145" s="157" t="str">
        <f t="shared" si="474"/>
        <v>A+J=</v>
      </c>
      <c r="Y1145" s="81">
        <f t="shared" si="475"/>
        <v>45708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78">
        <f t="shared" si="472"/>
        <v>45684</v>
      </c>
      <c r="B1146" s="79">
        <f t="shared" si="466"/>
        <v>632.47494633999997</v>
      </c>
      <c r="C1146" s="79">
        <f t="shared" si="477"/>
        <v>630.65677244999995</v>
      </c>
      <c r="D1146" s="77">
        <f t="shared" si="488"/>
        <v>7063.77</v>
      </c>
      <c r="E1146" s="54">
        <f>IF(K1146=1,VLOOKUP(A1145,[1]Plan1!$JH$192:$JI$400,2),E1145)</f>
        <v>7100.5</v>
      </c>
      <c r="F1146" s="56">
        <f t="shared" si="489"/>
        <v>45647</v>
      </c>
      <c r="G1146" s="80">
        <f t="shared" si="490"/>
        <v>5.1997729257888814E-3</v>
      </c>
      <c r="H1146" s="81">
        <f>IF(DAY(A1146)=H$11,VLOOKUP(A1146,AF$120:AK$452,4),H1145)</f>
        <v>45708</v>
      </c>
      <c r="I1146" s="81">
        <f t="shared" si="491"/>
        <v>45708</v>
      </c>
      <c r="J1146" s="55">
        <f t="shared" si="476"/>
        <v>31</v>
      </c>
      <c r="K1146" s="55">
        <f t="shared" si="492"/>
        <v>7</v>
      </c>
      <c r="L1146" s="79">
        <f t="shared" si="493"/>
        <v>1.00117178</v>
      </c>
      <c r="M1146" s="82">
        <v>1</v>
      </c>
      <c r="N1146" s="82">
        <f t="shared" si="494"/>
        <v>1</v>
      </c>
      <c r="O1146" s="79">
        <f t="shared" si="495"/>
        <v>1.00117178</v>
      </c>
      <c r="P1146" s="79">
        <f t="shared" si="496"/>
        <v>631.39576344</v>
      </c>
      <c r="Q1146" s="83">
        <f t="shared" si="467"/>
        <v>0</v>
      </c>
      <c r="R1146" s="85">
        <f t="shared" si="468"/>
        <v>0</v>
      </c>
      <c r="S1146" s="79">
        <f t="shared" si="497"/>
        <v>0</v>
      </c>
      <c r="T1146" s="85">
        <f t="shared" si="473"/>
        <v>9.5000000000000001E-2</v>
      </c>
      <c r="U1146" s="82">
        <f t="shared" si="469"/>
        <v>1.001709202</v>
      </c>
      <c r="V1146" s="79">
        <f t="shared" si="470"/>
        <v>1.0791828999999999</v>
      </c>
      <c r="W1146" s="79">
        <f t="shared" si="471"/>
        <v>0</v>
      </c>
      <c r="X1146" s="157" t="str">
        <f t="shared" si="474"/>
        <v>A+J=</v>
      </c>
      <c r="Y1146" s="81">
        <f t="shared" si="475"/>
        <v>45708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78">
        <f t="shared" si="472"/>
        <v>45685</v>
      </c>
      <c r="B1147" s="79">
        <f t="shared" si="466"/>
        <v>632.73511410000003</v>
      </c>
      <c r="C1147" s="79">
        <f t="shared" si="477"/>
        <v>630.65677244999995</v>
      </c>
      <c r="D1147" s="77">
        <f t="shared" si="488"/>
        <v>7063.77</v>
      </c>
      <c r="E1147" s="54">
        <f>IF(K1147=1,VLOOKUP(A1146,[1]Plan1!$JH$192:$JI$400,2),E1146)</f>
        <v>7100.5</v>
      </c>
      <c r="F1147" s="56">
        <f t="shared" si="489"/>
        <v>45647</v>
      </c>
      <c r="G1147" s="80">
        <f t="shared" si="490"/>
        <v>5.1997729257888814E-3</v>
      </c>
      <c r="H1147" s="81">
        <f>IF(DAY(A1147)=H$11,VLOOKUP(A1147,AF$120:AK$452,4),H1146)</f>
        <v>45708</v>
      </c>
      <c r="I1147" s="81">
        <f t="shared" si="491"/>
        <v>45708</v>
      </c>
      <c r="J1147" s="55">
        <f t="shared" si="476"/>
        <v>31</v>
      </c>
      <c r="K1147" s="55">
        <f t="shared" si="492"/>
        <v>8</v>
      </c>
      <c r="L1147" s="79">
        <f t="shared" si="493"/>
        <v>1.00133929</v>
      </c>
      <c r="M1147" s="82">
        <v>1</v>
      </c>
      <c r="N1147" s="82">
        <f t="shared" si="494"/>
        <v>1</v>
      </c>
      <c r="O1147" s="79">
        <f t="shared" si="495"/>
        <v>1.00133929</v>
      </c>
      <c r="P1147" s="79">
        <f t="shared" si="496"/>
        <v>631.50140475000001</v>
      </c>
      <c r="Q1147" s="83">
        <f t="shared" si="467"/>
        <v>0</v>
      </c>
      <c r="R1147" s="85">
        <f t="shared" si="468"/>
        <v>0</v>
      </c>
      <c r="S1147" s="79">
        <f t="shared" si="497"/>
        <v>0</v>
      </c>
      <c r="T1147" s="85">
        <f t="shared" si="473"/>
        <v>9.5000000000000001E-2</v>
      </c>
      <c r="U1147" s="82">
        <f t="shared" si="469"/>
        <v>1.001953613</v>
      </c>
      <c r="V1147" s="79">
        <f t="shared" si="470"/>
        <v>1.23370935</v>
      </c>
      <c r="W1147" s="79">
        <f t="shared" si="471"/>
        <v>0</v>
      </c>
      <c r="X1147" s="157" t="str">
        <f t="shared" si="474"/>
        <v>A+J=</v>
      </c>
      <c r="Y1147" s="81">
        <f t="shared" si="475"/>
        <v>45708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78">
        <f t="shared" si="472"/>
        <v>45686</v>
      </c>
      <c r="B1148" s="79">
        <f t="shared" si="466"/>
        <v>632.99538911000002</v>
      </c>
      <c r="C1148" s="79">
        <f t="shared" si="477"/>
        <v>630.65677244999995</v>
      </c>
      <c r="D1148" s="77">
        <f t="shared" si="488"/>
        <v>7063.77</v>
      </c>
      <c r="E1148" s="54">
        <f>IF(K1148=1,VLOOKUP(A1147,[1]Plan1!$JH$192:$JI$400,2),E1147)</f>
        <v>7100.5</v>
      </c>
      <c r="F1148" s="56">
        <f t="shared" si="489"/>
        <v>45647</v>
      </c>
      <c r="G1148" s="80">
        <f t="shared" si="490"/>
        <v>5.1997729257888814E-3</v>
      </c>
      <c r="H1148" s="81">
        <f>IF(DAY(A1148)=H$11,VLOOKUP(A1148,AF$120:AK$452,4),H1147)</f>
        <v>45708</v>
      </c>
      <c r="I1148" s="81">
        <f t="shared" si="491"/>
        <v>45708</v>
      </c>
      <c r="J1148" s="55">
        <f t="shared" si="476"/>
        <v>31</v>
      </c>
      <c r="K1148" s="55">
        <f t="shared" si="492"/>
        <v>9</v>
      </c>
      <c r="L1148" s="79">
        <f t="shared" si="493"/>
        <v>1.0015068300000001</v>
      </c>
      <c r="M1148" s="82">
        <v>1</v>
      </c>
      <c r="N1148" s="82">
        <f t="shared" si="494"/>
        <v>1</v>
      </c>
      <c r="O1148" s="79">
        <f t="shared" si="495"/>
        <v>1.0015068300000001</v>
      </c>
      <c r="P1148" s="79">
        <f t="shared" si="496"/>
        <v>631.60706499000003</v>
      </c>
      <c r="Q1148" s="83">
        <f t="shared" si="467"/>
        <v>0</v>
      </c>
      <c r="R1148" s="85">
        <f t="shared" si="468"/>
        <v>0</v>
      </c>
      <c r="S1148" s="79">
        <f t="shared" si="497"/>
        <v>0</v>
      </c>
      <c r="T1148" s="85">
        <f t="shared" si="473"/>
        <v>9.5000000000000001E-2</v>
      </c>
      <c r="U1148" s="82">
        <f t="shared" si="469"/>
        <v>1.002198082</v>
      </c>
      <c r="V1148" s="79">
        <f t="shared" si="470"/>
        <v>1.3883241200000001</v>
      </c>
      <c r="W1148" s="79">
        <f t="shared" si="471"/>
        <v>0</v>
      </c>
      <c r="X1148" s="157" t="str">
        <f t="shared" si="474"/>
        <v>A+J=</v>
      </c>
      <c r="Y1148" s="81">
        <f t="shared" si="475"/>
        <v>45708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78">
        <f t="shared" si="472"/>
        <v>45687</v>
      </c>
      <c r="B1149" s="79">
        <f t="shared" si="466"/>
        <v>633.25577326000007</v>
      </c>
      <c r="C1149" s="79">
        <f t="shared" si="477"/>
        <v>630.65677244999995</v>
      </c>
      <c r="D1149" s="77">
        <f t="shared" si="488"/>
        <v>7063.77</v>
      </c>
      <c r="E1149" s="54">
        <f>IF(K1149=1,VLOOKUP(A1148,[1]Plan1!$JH$192:$JI$400,2),E1148)</f>
        <v>7100.5</v>
      </c>
      <c r="F1149" s="56">
        <f t="shared" si="489"/>
        <v>45647</v>
      </c>
      <c r="G1149" s="80">
        <f t="shared" si="490"/>
        <v>5.1997729257888814E-3</v>
      </c>
      <c r="H1149" s="81">
        <f>IF(DAY(A1149)=H$11,VLOOKUP(A1149,AF$120:AK$452,4),H1148)</f>
        <v>45708</v>
      </c>
      <c r="I1149" s="81">
        <f t="shared" si="491"/>
        <v>45708</v>
      </c>
      <c r="J1149" s="55">
        <f t="shared" si="476"/>
        <v>31</v>
      </c>
      <c r="K1149" s="55">
        <f t="shared" si="492"/>
        <v>10</v>
      </c>
      <c r="L1149" s="79">
        <f t="shared" si="493"/>
        <v>1.0016744</v>
      </c>
      <c r="M1149" s="82">
        <v>1</v>
      </c>
      <c r="N1149" s="82">
        <f t="shared" si="494"/>
        <v>1</v>
      </c>
      <c r="O1149" s="79">
        <f t="shared" si="495"/>
        <v>1.0016744</v>
      </c>
      <c r="P1149" s="79">
        <f t="shared" si="496"/>
        <v>631.71274414000004</v>
      </c>
      <c r="Q1149" s="83">
        <f t="shared" si="467"/>
        <v>0</v>
      </c>
      <c r="R1149" s="85">
        <f t="shared" si="468"/>
        <v>0</v>
      </c>
      <c r="S1149" s="79">
        <f t="shared" si="497"/>
        <v>0</v>
      </c>
      <c r="T1149" s="85">
        <f t="shared" si="473"/>
        <v>9.5000000000000001E-2</v>
      </c>
      <c r="U1149" s="82">
        <f t="shared" si="469"/>
        <v>1.0024426120000001</v>
      </c>
      <c r="V1149" s="79">
        <f t="shared" si="470"/>
        <v>1.5430291199999999</v>
      </c>
      <c r="W1149" s="79">
        <f t="shared" si="471"/>
        <v>0</v>
      </c>
      <c r="X1149" s="157" t="str">
        <f t="shared" si="474"/>
        <v>A+J=</v>
      </c>
      <c r="Y1149" s="81">
        <f t="shared" si="475"/>
        <v>45708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78">
        <f t="shared" si="472"/>
        <v>45688</v>
      </c>
      <c r="B1150" s="79">
        <f t="shared" si="466"/>
        <v>633.51625903999991</v>
      </c>
      <c r="C1150" s="79">
        <f t="shared" si="477"/>
        <v>630.65677244999995</v>
      </c>
      <c r="D1150" s="77">
        <f t="shared" si="488"/>
        <v>7063.77</v>
      </c>
      <c r="E1150" s="54">
        <f>IF(K1150=1,VLOOKUP(A1149,[1]Plan1!$JH$192:$JI$400,2),E1149)</f>
        <v>7100.5</v>
      </c>
      <c r="F1150" s="56">
        <f t="shared" si="489"/>
        <v>45647</v>
      </c>
      <c r="G1150" s="80">
        <f t="shared" si="490"/>
        <v>5.1997729257888814E-3</v>
      </c>
      <c r="H1150" s="81">
        <f>IF(DAY(A1150)=H$11,VLOOKUP(A1150,AF$120:AK$452,4),H1149)</f>
        <v>45708</v>
      </c>
      <c r="I1150" s="81">
        <f t="shared" si="491"/>
        <v>45708</v>
      </c>
      <c r="J1150" s="55">
        <f t="shared" si="476"/>
        <v>31</v>
      </c>
      <c r="K1150" s="55">
        <f t="shared" si="492"/>
        <v>11</v>
      </c>
      <c r="L1150" s="79">
        <f t="shared" si="493"/>
        <v>1.00184199</v>
      </c>
      <c r="M1150" s="82">
        <v>1</v>
      </c>
      <c r="N1150" s="82">
        <f t="shared" si="494"/>
        <v>1</v>
      </c>
      <c r="O1150" s="79">
        <f t="shared" si="495"/>
        <v>1.00184199</v>
      </c>
      <c r="P1150" s="79">
        <f t="shared" si="496"/>
        <v>631.81843590999995</v>
      </c>
      <c r="Q1150" s="83">
        <f t="shared" si="467"/>
        <v>0</v>
      </c>
      <c r="R1150" s="85">
        <f t="shared" si="468"/>
        <v>0</v>
      </c>
      <c r="S1150" s="79">
        <f t="shared" si="497"/>
        <v>0</v>
      </c>
      <c r="T1150" s="85">
        <f t="shared" si="473"/>
        <v>9.5000000000000001E-2</v>
      </c>
      <c r="U1150" s="82">
        <f t="shared" si="469"/>
        <v>1.0026872010000001</v>
      </c>
      <c r="V1150" s="79">
        <f t="shared" si="470"/>
        <v>1.69782313</v>
      </c>
      <c r="W1150" s="79">
        <f t="shared" si="471"/>
        <v>0</v>
      </c>
      <c r="X1150" s="157" t="str">
        <f t="shared" si="474"/>
        <v>A+J=</v>
      </c>
      <c r="Y1150" s="81">
        <f t="shared" si="475"/>
        <v>45708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78">
        <f t="shared" si="472"/>
        <v>45689</v>
      </c>
      <c r="B1151" s="79">
        <f t="shared" si="466"/>
        <v>633.77685339999994</v>
      </c>
      <c r="C1151" s="79">
        <f t="shared" si="477"/>
        <v>630.65677244999995</v>
      </c>
      <c r="D1151" s="77">
        <f t="shared" si="488"/>
        <v>7063.77</v>
      </c>
      <c r="E1151" s="54">
        <f>IF(K1151=1,VLOOKUP(A1150,[1]Plan1!$JH$192:$JI$400,2),E1150)</f>
        <v>7100.5</v>
      </c>
      <c r="F1151" s="56">
        <f t="shared" si="489"/>
        <v>45647</v>
      </c>
      <c r="G1151" s="80">
        <f t="shared" si="490"/>
        <v>5.1997729257888814E-3</v>
      </c>
      <c r="H1151" s="81">
        <f>IF(DAY(A1151)=H$11,VLOOKUP(A1151,AF$120:AK$452,4),H1150)</f>
        <v>45708</v>
      </c>
      <c r="I1151" s="81">
        <f t="shared" si="491"/>
        <v>45708</v>
      </c>
      <c r="J1151" s="55">
        <f t="shared" si="476"/>
        <v>31</v>
      </c>
      <c r="K1151" s="55">
        <f t="shared" si="492"/>
        <v>12</v>
      </c>
      <c r="L1151" s="79">
        <f t="shared" si="493"/>
        <v>1.00200961</v>
      </c>
      <c r="M1151" s="82">
        <v>1</v>
      </c>
      <c r="N1151" s="82">
        <f t="shared" si="494"/>
        <v>1</v>
      </c>
      <c r="O1151" s="79">
        <f t="shared" si="495"/>
        <v>1.00200961</v>
      </c>
      <c r="P1151" s="79">
        <f t="shared" si="496"/>
        <v>631.92414659999997</v>
      </c>
      <c r="Q1151" s="83">
        <f t="shared" si="467"/>
        <v>0</v>
      </c>
      <c r="R1151" s="85">
        <f t="shared" si="468"/>
        <v>0</v>
      </c>
      <c r="S1151" s="79">
        <f t="shared" si="497"/>
        <v>0</v>
      </c>
      <c r="T1151" s="85">
        <f t="shared" si="473"/>
        <v>9.5000000000000001E-2</v>
      </c>
      <c r="U1151" s="82">
        <f t="shared" si="469"/>
        <v>1.00293185</v>
      </c>
      <c r="V1151" s="79">
        <f t="shared" si="470"/>
        <v>1.8527068</v>
      </c>
      <c r="W1151" s="79">
        <f t="shared" si="471"/>
        <v>0</v>
      </c>
      <c r="X1151" s="157" t="str">
        <f t="shared" si="474"/>
        <v>A+J=</v>
      </c>
      <c r="Y1151" s="81">
        <f t="shared" si="475"/>
        <v>45708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78">
        <f t="shared" si="472"/>
        <v>45690</v>
      </c>
      <c r="B1152" s="79">
        <f t="shared" si="466"/>
        <v>634.03755576000003</v>
      </c>
      <c r="C1152" s="79">
        <f t="shared" si="477"/>
        <v>630.65677244999995</v>
      </c>
      <c r="D1152" s="77">
        <f t="shared" si="488"/>
        <v>7063.77</v>
      </c>
      <c r="E1152" s="54">
        <f>IF(K1152=1,VLOOKUP(A1151,[1]Plan1!$JH$192:$JI$400,2),E1151)</f>
        <v>7100.5</v>
      </c>
      <c r="F1152" s="56">
        <f t="shared" si="489"/>
        <v>45647</v>
      </c>
      <c r="G1152" s="80">
        <f t="shared" si="490"/>
        <v>5.1997729257888814E-3</v>
      </c>
      <c r="H1152" s="81">
        <f>IF(DAY(A1152)=H$11,VLOOKUP(A1152,AF$120:AK$452,4),H1151)</f>
        <v>45708</v>
      </c>
      <c r="I1152" s="81">
        <f t="shared" si="491"/>
        <v>45708</v>
      </c>
      <c r="J1152" s="55">
        <f t="shared" si="476"/>
        <v>31</v>
      </c>
      <c r="K1152" s="55">
        <f t="shared" si="492"/>
        <v>13</v>
      </c>
      <c r="L1152" s="79">
        <f t="shared" si="493"/>
        <v>1.0021772600000001</v>
      </c>
      <c r="M1152" s="82">
        <v>1</v>
      </c>
      <c r="N1152" s="82">
        <f t="shared" si="494"/>
        <v>1</v>
      </c>
      <c r="O1152" s="79">
        <f t="shared" si="495"/>
        <v>1.0021772600000001</v>
      </c>
      <c r="P1152" s="79">
        <f t="shared" si="496"/>
        <v>632.02987621</v>
      </c>
      <c r="Q1152" s="83">
        <f t="shared" si="467"/>
        <v>0</v>
      </c>
      <c r="R1152" s="85">
        <f t="shared" si="468"/>
        <v>0</v>
      </c>
      <c r="S1152" s="79">
        <f t="shared" si="497"/>
        <v>0</v>
      </c>
      <c r="T1152" s="85">
        <f t="shared" si="473"/>
        <v>9.5000000000000001E-2</v>
      </c>
      <c r="U1152" s="82">
        <f t="shared" si="469"/>
        <v>1.0031765580000001</v>
      </c>
      <c r="V1152" s="79">
        <f t="shared" si="470"/>
        <v>2.0076795500000002</v>
      </c>
      <c r="W1152" s="79">
        <f t="shared" si="471"/>
        <v>0</v>
      </c>
      <c r="X1152" s="157" t="str">
        <f t="shared" si="474"/>
        <v>A+J=</v>
      </c>
      <c r="Y1152" s="81">
        <f t="shared" si="475"/>
        <v>45708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78">
        <f t="shared" si="472"/>
        <v>45691</v>
      </c>
      <c r="B1153" s="79">
        <f t="shared" si="466"/>
        <v>634.29836678000004</v>
      </c>
      <c r="C1153" s="79">
        <f t="shared" si="477"/>
        <v>630.65677244999995</v>
      </c>
      <c r="D1153" s="77">
        <f t="shared" si="488"/>
        <v>7063.77</v>
      </c>
      <c r="E1153" s="54">
        <f>IF(K1153=1,VLOOKUP(A1152,[1]Plan1!$JH$192:$JI$400,2),E1152)</f>
        <v>7100.5</v>
      </c>
      <c r="F1153" s="56">
        <f t="shared" si="489"/>
        <v>45647</v>
      </c>
      <c r="G1153" s="80">
        <f t="shared" si="490"/>
        <v>5.1997729257888814E-3</v>
      </c>
      <c r="H1153" s="81">
        <f>IF(DAY(A1153)=H$11,VLOOKUP(A1153,AF$120:AK$452,4),H1152)</f>
        <v>45708</v>
      </c>
      <c r="I1153" s="81">
        <f t="shared" si="491"/>
        <v>45708</v>
      </c>
      <c r="J1153" s="55">
        <f t="shared" si="476"/>
        <v>31</v>
      </c>
      <c r="K1153" s="55">
        <f t="shared" si="492"/>
        <v>14</v>
      </c>
      <c r="L1153" s="79">
        <f t="shared" si="493"/>
        <v>1.00234494</v>
      </c>
      <c r="M1153" s="82">
        <v>1</v>
      </c>
      <c r="N1153" s="82">
        <f t="shared" si="494"/>
        <v>1</v>
      </c>
      <c r="O1153" s="79">
        <f t="shared" si="495"/>
        <v>1.00234494</v>
      </c>
      <c r="P1153" s="79">
        <f t="shared" si="496"/>
        <v>632.13562474000003</v>
      </c>
      <c r="Q1153" s="83">
        <f t="shared" si="467"/>
        <v>0</v>
      </c>
      <c r="R1153" s="85">
        <f t="shared" si="468"/>
        <v>0</v>
      </c>
      <c r="S1153" s="79">
        <f t="shared" si="497"/>
        <v>0</v>
      </c>
      <c r="T1153" s="85">
        <f t="shared" si="473"/>
        <v>9.5000000000000001E-2</v>
      </c>
      <c r="U1153" s="82">
        <f t="shared" si="469"/>
        <v>1.003421326</v>
      </c>
      <c r="V1153" s="79">
        <f t="shared" si="470"/>
        <v>2.1627420399999999</v>
      </c>
      <c r="W1153" s="79">
        <f t="shared" si="471"/>
        <v>0</v>
      </c>
      <c r="X1153" s="157" t="str">
        <f t="shared" si="474"/>
        <v>A+J=</v>
      </c>
      <c r="Y1153" s="81">
        <f t="shared" si="475"/>
        <v>45708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78">
        <f t="shared" si="472"/>
        <v>45692</v>
      </c>
      <c r="B1154" s="79">
        <f t="shared" si="466"/>
        <v>634.55928648000008</v>
      </c>
      <c r="C1154" s="79">
        <f t="shared" si="477"/>
        <v>630.65677244999995</v>
      </c>
      <c r="D1154" s="77">
        <f t="shared" si="488"/>
        <v>7063.77</v>
      </c>
      <c r="E1154" s="54">
        <f>IF(K1154=1,VLOOKUP(A1153,[1]Plan1!$JH$192:$JI$400,2),E1153)</f>
        <v>7100.5</v>
      </c>
      <c r="F1154" s="56">
        <f t="shared" si="489"/>
        <v>45647</v>
      </c>
      <c r="G1154" s="80">
        <f t="shared" si="490"/>
        <v>5.1997729257888814E-3</v>
      </c>
      <c r="H1154" s="81">
        <f>IF(DAY(A1154)=H$11,VLOOKUP(A1154,AF$120:AK$452,4),H1153)</f>
        <v>45708</v>
      </c>
      <c r="I1154" s="81">
        <f t="shared" si="491"/>
        <v>45708</v>
      </c>
      <c r="J1154" s="55">
        <f t="shared" si="476"/>
        <v>31</v>
      </c>
      <c r="K1154" s="55">
        <f t="shared" si="492"/>
        <v>15</v>
      </c>
      <c r="L1154" s="79">
        <f t="shared" si="493"/>
        <v>1.0025126499999999</v>
      </c>
      <c r="M1154" s="82">
        <v>1</v>
      </c>
      <c r="N1154" s="82">
        <f t="shared" si="494"/>
        <v>1</v>
      </c>
      <c r="O1154" s="79">
        <f t="shared" si="495"/>
        <v>1.0025126499999999</v>
      </c>
      <c r="P1154" s="79">
        <f t="shared" si="496"/>
        <v>632.24139218000005</v>
      </c>
      <c r="Q1154" s="83">
        <f t="shared" si="467"/>
        <v>0</v>
      </c>
      <c r="R1154" s="85">
        <f t="shared" si="468"/>
        <v>0</v>
      </c>
      <c r="S1154" s="79">
        <f t="shared" si="497"/>
        <v>0</v>
      </c>
      <c r="T1154" s="85">
        <f t="shared" si="473"/>
        <v>9.5000000000000001E-2</v>
      </c>
      <c r="U1154" s="82">
        <f t="shared" si="469"/>
        <v>1.003666154</v>
      </c>
      <c r="V1154" s="79">
        <f t="shared" si="470"/>
        <v>2.3178942999999999</v>
      </c>
      <c r="W1154" s="79">
        <f t="shared" si="471"/>
        <v>0</v>
      </c>
      <c r="X1154" s="157" t="str">
        <f t="shared" si="474"/>
        <v>A+J=</v>
      </c>
      <c r="Y1154" s="81">
        <f t="shared" si="475"/>
        <v>45708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78">
        <f t="shared" si="472"/>
        <v>45693</v>
      </c>
      <c r="B1155" s="79">
        <f t="shared" si="466"/>
        <v>634.82030857999996</v>
      </c>
      <c r="C1155" s="79">
        <f t="shared" si="477"/>
        <v>630.65677244999995</v>
      </c>
      <c r="D1155" s="77">
        <f t="shared" si="488"/>
        <v>7063.77</v>
      </c>
      <c r="E1155" s="54">
        <f>IF(K1155=1,VLOOKUP(A1154,[1]Plan1!$JH$192:$JI$400,2),E1154)</f>
        <v>7100.5</v>
      </c>
      <c r="F1155" s="56">
        <f t="shared" si="489"/>
        <v>45647</v>
      </c>
      <c r="G1155" s="80">
        <f t="shared" si="490"/>
        <v>5.1997729257888814E-3</v>
      </c>
      <c r="H1155" s="81">
        <f>IF(DAY(A1155)=H$11,VLOOKUP(A1155,AF$120:AK$452,4),H1154)</f>
        <v>45708</v>
      </c>
      <c r="I1155" s="81">
        <f t="shared" si="491"/>
        <v>45708</v>
      </c>
      <c r="J1155" s="55">
        <f t="shared" si="476"/>
        <v>31</v>
      </c>
      <c r="K1155" s="55">
        <f t="shared" si="492"/>
        <v>16</v>
      </c>
      <c r="L1155" s="79">
        <f t="shared" si="493"/>
        <v>1.0026803799999999</v>
      </c>
      <c r="M1155" s="82">
        <v>1</v>
      </c>
      <c r="N1155" s="82">
        <f t="shared" si="494"/>
        <v>1</v>
      </c>
      <c r="O1155" s="79">
        <f t="shared" si="495"/>
        <v>1.0026803799999999</v>
      </c>
      <c r="P1155" s="79">
        <f t="shared" si="496"/>
        <v>632.34717223999996</v>
      </c>
      <c r="Q1155" s="83">
        <f t="shared" si="467"/>
        <v>0</v>
      </c>
      <c r="R1155" s="85">
        <f t="shared" si="468"/>
        <v>0</v>
      </c>
      <c r="S1155" s="79">
        <f t="shared" si="497"/>
        <v>0</v>
      </c>
      <c r="T1155" s="85">
        <f t="shared" si="473"/>
        <v>9.5000000000000001E-2</v>
      </c>
      <c r="U1155" s="82">
        <f t="shared" si="469"/>
        <v>1.0039110419999999</v>
      </c>
      <c r="V1155" s="79">
        <f t="shared" si="470"/>
        <v>2.4731363399999999</v>
      </c>
      <c r="W1155" s="79">
        <f t="shared" si="471"/>
        <v>0</v>
      </c>
      <c r="X1155" s="157" t="str">
        <f t="shared" si="474"/>
        <v>A+J=</v>
      </c>
      <c r="Y1155" s="81">
        <f t="shared" si="475"/>
        <v>45708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78">
        <f t="shared" si="472"/>
        <v>45694</v>
      </c>
      <c r="B1156" s="79">
        <f t="shared" si="466"/>
        <v>635.08143881000001</v>
      </c>
      <c r="C1156" s="79">
        <f t="shared" si="477"/>
        <v>630.65677244999995</v>
      </c>
      <c r="D1156" s="77">
        <f t="shared" si="488"/>
        <v>7063.77</v>
      </c>
      <c r="E1156" s="54">
        <f>IF(K1156=1,VLOOKUP(A1155,[1]Plan1!$JH$192:$JI$400,2),E1155)</f>
        <v>7100.5</v>
      </c>
      <c r="F1156" s="56">
        <f t="shared" si="489"/>
        <v>45647</v>
      </c>
      <c r="G1156" s="80">
        <f t="shared" si="490"/>
        <v>5.1997729257888814E-3</v>
      </c>
      <c r="H1156" s="81">
        <f>IF(DAY(A1156)=H$11,VLOOKUP(A1156,AF$120:AK$452,4),H1155)</f>
        <v>45708</v>
      </c>
      <c r="I1156" s="81">
        <f t="shared" si="491"/>
        <v>45708</v>
      </c>
      <c r="J1156" s="55">
        <f t="shared" si="476"/>
        <v>31</v>
      </c>
      <c r="K1156" s="55">
        <f t="shared" si="492"/>
        <v>17</v>
      </c>
      <c r="L1156" s="79">
        <f t="shared" si="493"/>
        <v>1.00284814</v>
      </c>
      <c r="M1156" s="82">
        <v>1</v>
      </c>
      <c r="N1156" s="82">
        <f t="shared" si="494"/>
        <v>1</v>
      </c>
      <c r="O1156" s="79">
        <f t="shared" si="495"/>
        <v>1.00284814</v>
      </c>
      <c r="P1156" s="79">
        <f t="shared" si="496"/>
        <v>632.45297121999999</v>
      </c>
      <c r="Q1156" s="83">
        <f t="shared" si="467"/>
        <v>0</v>
      </c>
      <c r="R1156" s="85">
        <f t="shared" si="468"/>
        <v>0</v>
      </c>
      <c r="S1156" s="79">
        <f t="shared" si="497"/>
        <v>0</v>
      </c>
      <c r="T1156" s="85">
        <f t="shared" si="473"/>
        <v>9.5000000000000001E-2</v>
      </c>
      <c r="U1156" s="82">
        <f t="shared" si="469"/>
        <v>1.004155989</v>
      </c>
      <c r="V1156" s="79">
        <f t="shared" si="470"/>
        <v>2.6284675900000001</v>
      </c>
      <c r="W1156" s="79">
        <f t="shared" si="471"/>
        <v>0</v>
      </c>
      <c r="X1156" s="157" t="str">
        <f t="shared" si="474"/>
        <v>A+J=</v>
      </c>
      <c r="Y1156" s="81">
        <f t="shared" si="475"/>
        <v>45708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78">
        <f t="shared" si="472"/>
        <v>45695</v>
      </c>
      <c r="B1157" s="79">
        <f t="shared" si="466"/>
        <v>635.34267782000006</v>
      </c>
      <c r="C1157" s="79">
        <f t="shared" si="477"/>
        <v>630.65677244999995</v>
      </c>
      <c r="D1157" s="77">
        <f t="shared" si="488"/>
        <v>7063.77</v>
      </c>
      <c r="E1157" s="54">
        <f>IF(K1157=1,VLOOKUP(A1156,[1]Plan1!$JH$192:$JI$400,2),E1156)</f>
        <v>7100.5</v>
      </c>
      <c r="F1157" s="56">
        <f t="shared" si="489"/>
        <v>45647</v>
      </c>
      <c r="G1157" s="80">
        <f t="shared" si="490"/>
        <v>5.1997729257888814E-3</v>
      </c>
      <c r="H1157" s="81">
        <f>IF(DAY(A1157)=H$11,VLOOKUP(A1157,AF$120:AK$452,4),H1156)</f>
        <v>45708</v>
      </c>
      <c r="I1157" s="81">
        <f t="shared" si="491"/>
        <v>45708</v>
      </c>
      <c r="J1157" s="55">
        <f t="shared" si="476"/>
        <v>31</v>
      </c>
      <c r="K1157" s="55">
        <f t="shared" si="492"/>
        <v>18</v>
      </c>
      <c r="L1157" s="79">
        <f t="shared" si="493"/>
        <v>1.0030159300000001</v>
      </c>
      <c r="M1157" s="82">
        <v>1</v>
      </c>
      <c r="N1157" s="82">
        <f t="shared" si="494"/>
        <v>1</v>
      </c>
      <c r="O1157" s="79">
        <f t="shared" si="495"/>
        <v>1.0030159300000001</v>
      </c>
      <c r="P1157" s="79">
        <f t="shared" si="496"/>
        <v>632.55878912000003</v>
      </c>
      <c r="Q1157" s="83">
        <f t="shared" si="467"/>
        <v>0</v>
      </c>
      <c r="R1157" s="85">
        <f t="shared" si="468"/>
        <v>0</v>
      </c>
      <c r="S1157" s="79">
        <f t="shared" si="497"/>
        <v>0</v>
      </c>
      <c r="T1157" s="85">
        <f t="shared" si="473"/>
        <v>9.5000000000000001E-2</v>
      </c>
      <c r="U1157" s="82">
        <f t="shared" si="469"/>
        <v>1.004400996</v>
      </c>
      <c r="V1157" s="79">
        <f t="shared" si="470"/>
        <v>2.7838886999999999</v>
      </c>
      <c r="W1157" s="79">
        <f t="shared" si="471"/>
        <v>0</v>
      </c>
      <c r="X1157" s="157" t="str">
        <f t="shared" si="474"/>
        <v>A+J=</v>
      </c>
      <c r="Y1157" s="81">
        <f t="shared" si="475"/>
        <v>45708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78">
        <f t="shared" si="472"/>
        <v>45696</v>
      </c>
      <c r="B1158" s="79">
        <f t="shared" si="466"/>
        <v>635.60402563999992</v>
      </c>
      <c r="C1158" s="79">
        <f t="shared" si="477"/>
        <v>630.65677244999995</v>
      </c>
      <c r="D1158" s="77">
        <f t="shared" si="488"/>
        <v>7063.77</v>
      </c>
      <c r="E1158" s="54">
        <f>IF(K1158=1,VLOOKUP(A1157,[1]Plan1!$JH$192:$JI$400,2),E1157)</f>
        <v>7100.5</v>
      </c>
      <c r="F1158" s="56">
        <f t="shared" si="489"/>
        <v>45647</v>
      </c>
      <c r="G1158" s="80">
        <f t="shared" si="490"/>
        <v>5.1997729257888814E-3</v>
      </c>
      <c r="H1158" s="81">
        <f>IF(DAY(A1158)=H$11,VLOOKUP(A1158,AF$120:AK$452,4),H1157)</f>
        <v>45708</v>
      </c>
      <c r="I1158" s="81">
        <f t="shared" si="491"/>
        <v>45708</v>
      </c>
      <c r="J1158" s="55">
        <f t="shared" si="476"/>
        <v>31</v>
      </c>
      <c r="K1158" s="55">
        <f t="shared" si="492"/>
        <v>19</v>
      </c>
      <c r="L1158" s="79">
        <f t="shared" si="493"/>
        <v>1.00318375</v>
      </c>
      <c r="M1158" s="82">
        <v>1</v>
      </c>
      <c r="N1158" s="82">
        <f t="shared" si="494"/>
        <v>1</v>
      </c>
      <c r="O1158" s="79">
        <f t="shared" si="495"/>
        <v>1.00318375</v>
      </c>
      <c r="P1158" s="79">
        <f t="shared" si="496"/>
        <v>632.66462593999995</v>
      </c>
      <c r="Q1158" s="83">
        <f t="shared" si="467"/>
        <v>0</v>
      </c>
      <c r="R1158" s="85">
        <f t="shared" si="468"/>
        <v>0</v>
      </c>
      <c r="S1158" s="79">
        <f t="shared" si="497"/>
        <v>0</v>
      </c>
      <c r="T1158" s="85">
        <f t="shared" si="473"/>
        <v>9.5000000000000001E-2</v>
      </c>
      <c r="U1158" s="82">
        <f t="shared" si="469"/>
        <v>1.004646063</v>
      </c>
      <c r="V1158" s="79">
        <f t="shared" si="470"/>
        <v>2.9393997000000001</v>
      </c>
      <c r="W1158" s="79">
        <f t="shared" si="471"/>
        <v>0</v>
      </c>
      <c r="X1158" s="157" t="str">
        <f t="shared" si="474"/>
        <v>A+J=</v>
      </c>
      <c r="Y1158" s="81">
        <f t="shared" si="475"/>
        <v>45708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78">
        <f t="shared" si="472"/>
        <v>45697</v>
      </c>
      <c r="B1159" s="79">
        <f t="shared" si="466"/>
        <v>635.86548232999996</v>
      </c>
      <c r="C1159" s="79">
        <f t="shared" si="477"/>
        <v>630.65677244999995</v>
      </c>
      <c r="D1159" s="77">
        <f t="shared" si="488"/>
        <v>7063.77</v>
      </c>
      <c r="E1159" s="54">
        <f>IF(K1159=1,VLOOKUP(A1158,[1]Plan1!$JH$192:$JI$400,2),E1158)</f>
        <v>7100.5</v>
      </c>
      <c r="F1159" s="56">
        <f t="shared" si="489"/>
        <v>45647</v>
      </c>
      <c r="G1159" s="80">
        <f t="shared" si="490"/>
        <v>5.1997729257888814E-3</v>
      </c>
      <c r="H1159" s="81">
        <f>IF(DAY(A1159)=H$11,VLOOKUP(A1159,AF$120:AK$452,4),H1158)</f>
        <v>45708</v>
      </c>
      <c r="I1159" s="81">
        <f t="shared" si="491"/>
        <v>45708</v>
      </c>
      <c r="J1159" s="55">
        <f t="shared" si="476"/>
        <v>31</v>
      </c>
      <c r="K1159" s="55">
        <f t="shared" si="492"/>
        <v>20</v>
      </c>
      <c r="L1159" s="79">
        <f t="shared" si="493"/>
        <v>1.0033516</v>
      </c>
      <c r="M1159" s="82">
        <v>1</v>
      </c>
      <c r="N1159" s="82">
        <f t="shared" si="494"/>
        <v>1</v>
      </c>
      <c r="O1159" s="79">
        <f t="shared" si="495"/>
        <v>1.0033516</v>
      </c>
      <c r="P1159" s="79">
        <f t="shared" si="496"/>
        <v>632.77048167999999</v>
      </c>
      <c r="Q1159" s="83">
        <f t="shared" si="467"/>
        <v>0</v>
      </c>
      <c r="R1159" s="85">
        <f t="shared" si="468"/>
        <v>0</v>
      </c>
      <c r="S1159" s="79">
        <f t="shared" si="497"/>
        <v>0</v>
      </c>
      <c r="T1159" s="85">
        <f t="shared" si="473"/>
        <v>9.5000000000000001E-2</v>
      </c>
      <c r="U1159" s="82">
        <f t="shared" si="469"/>
        <v>1.0048911899999999</v>
      </c>
      <c r="V1159" s="79">
        <f t="shared" si="470"/>
        <v>3.0950006499999998</v>
      </c>
      <c r="W1159" s="79">
        <f t="shared" si="471"/>
        <v>0</v>
      </c>
      <c r="X1159" s="157" t="str">
        <f t="shared" si="474"/>
        <v>A+J=</v>
      </c>
      <c r="Y1159" s="81">
        <f t="shared" si="475"/>
        <v>45708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78">
        <f t="shared" si="472"/>
        <v>45698</v>
      </c>
      <c r="B1160" s="79">
        <f t="shared" si="466"/>
        <v>636.12704093000002</v>
      </c>
      <c r="C1160" s="79">
        <f t="shared" si="477"/>
        <v>630.65677244999995</v>
      </c>
      <c r="D1160" s="77">
        <f t="shared" si="488"/>
        <v>7063.77</v>
      </c>
      <c r="E1160" s="54">
        <f>IF(K1160=1,VLOOKUP(A1159,[1]Plan1!$JH$192:$JI$400,2),E1159)</f>
        <v>7100.5</v>
      </c>
      <c r="F1160" s="56">
        <f t="shared" si="489"/>
        <v>45647</v>
      </c>
      <c r="G1160" s="80">
        <f t="shared" si="490"/>
        <v>5.1997729257888814E-3</v>
      </c>
      <c r="H1160" s="81">
        <f>IF(DAY(A1160)=H$11,VLOOKUP(A1160,AF$120:AK$452,4),H1159)</f>
        <v>45708</v>
      </c>
      <c r="I1160" s="81">
        <f t="shared" si="491"/>
        <v>45708</v>
      </c>
      <c r="J1160" s="55">
        <f t="shared" si="476"/>
        <v>31</v>
      </c>
      <c r="K1160" s="55">
        <f t="shared" si="492"/>
        <v>21</v>
      </c>
      <c r="L1160" s="79">
        <f t="shared" si="493"/>
        <v>1.0035194700000001</v>
      </c>
      <c r="M1160" s="82">
        <v>1</v>
      </c>
      <c r="N1160" s="82">
        <f t="shared" si="494"/>
        <v>1</v>
      </c>
      <c r="O1160" s="79">
        <f t="shared" si="495"/>
        <v>1.0035194700000001</v>
      </c>
      <c r="P1160" s="79">
        <f t="shared" si="496"/>
        <v>632.87635004000003</v>
      </c>
      <c r="Q1160" s="83">
        <f t="shared" si="467"/>
        <v>0</v>
      </c>
      <c r="R1160" s="85">
        <f t="shared" si="468"/>
        <v>0</v>
      </c>
      <c r="S1160" s="79">
        <f t="shared" si="497"/>
        <v>0</v>
      </c>
      <c r="T1160" s="85">
        <f t="shared" si="473"/>
        <v>9.5000000000000001E-2</v>
      </c>
      <c r="U1160" s="82">
        <f t="shared" si="469"/>
        <v>1.0051363760000001</v>
      </c>
      <c r="V1160" s="79">
        <f t="shared" si="470"/>
        <v>3.25069089</v>
      </c>
      <c r="W1160" s="79">
        <f t="shared" si="471"/>
        <v>0</v>
      </c>
      <c r="X1160" s="157" t="str">
        <f t="shared" si="474"/>
        <v>A+J=</v>
      </c>
      <c r="Y1160" s="81">
        <f t="shared" si="475"/>
        <v>45708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78">
        <f t="shared" si="472"/>
        <v>45699</v>
      </c>
      <c r="B1161" s="79">
        <f t="shared" si="466"/>
        <v>636.38871540999992</v>
      </c>
      <c r="C1161" s="79">
        <f t="shared" si="477"/>
        <v>630.65677244999995</v>
      </c>
      <c r="D1161" s="77">
        <f t="shared" si="488"/>
        <v>7063.77</v>
      </c>
      <c r="E1161" s="54">
        <f>IF(K1161=1,VLOOKUP(A1160,[1]Plan1!$JH$192:$JI$400,2),E1160)</f>
        <v>7100.5</v>
      </c>
      <c r="F1161" s="56">
        <f t="shared" si="489"/>
        <v>45647</v>
      </c>
      <c r="G1161" s="80">
        <f t="shared" si="490"/>
        <v>5.1997729257888814E-3</v>
      </c>
      <c r="H1161" s="81">
        <f>IF(DAY(A1161)=H$11,VLOOKUP(A1161,AF$120:AK$452,4),H1160)</f>
        <v>45708</v>
      </c>
      <c r="I1161" s="81">
        <f t="shared" si="491"/>
        <v>45708</v>
      </c>
      <c r="J1161" s="55">
        <f t="shared" si="476"/>
        <v>31</v>
      </c>
      <c r="K1161" s="55">
        <f t="shared" si="492"/>
        <v>22</v>
      </c>
      <c r="L1161" s="79">
        <f t="shared" si="493"/>
        <v>1.0036873799999999</v>
      </c>
      <c r="M1161" s="82">
        <v>1</v>
      </c>
      <c r="N1161" s="82">
        <f t="shared" si="494"/>
        <v>1</v>
      </c>
      <c r="O1161" s="79">
        <f t="shared" si="495"/>
        <v>1.0036873799999999</v>
      </c>
      <c r="P1161" s="79">
        <f t="shared" si="496"/>
        <v>632.98224360999995</v>
      </c>
      <c r="Q1161" s="83">
        <f t="shared" si="467"/>
        <v>0</v>
      </c>
      <c r="R1161" s="85">
        <f t="shared" si="468"/>
        <v>0</v>
      </c>
      <c r="S1161" s="79">
        <f t="shared" si="497"/>
        <v>0</v>
      </c>
      <c r="T1161" s="85">
        <f t="shared" si="473"/>
        <v>9.5000000000000001E-2</v>
      </c>
      <c r="U1161" s="82">
        <f t="shared" si="469"/>
        <v>1.0053816229999999</v>
      </c>
      <c r="V1161" s="79">
        <f t="shared" si="470"/>
        <v>3.4064717999999998</v>
      </c>
      <c r="W1161" s="79">
        <f t="shared" si="471"/>
        <v>0</v>
      </c>
      <c r="X1161" s="157" t="str">
        <f t="shared" si="474"/>
        <v>A+J=</v>
      </c>
      <c r="Y1161" s="81">
        <f t="shared" si="475"/>
        <v>45708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78">
        <f t="shared" si="472"/>
        <v>45700</v>
      </c>
      <c r="B1162" s="79">
        <f t="shared" si="466"/>
        <v>636.65049187</v>
      </c>
      <c r="C1162" s="79">
        <f t="shared" si="477"/>
        <v>630.65677244999995</v>
      </c>
      <c r="D1162" s="77">
        <f t="shared" si="488"/>
        <v>7063.77</v>
      </c>
      <c r="E1162" s="54">
        <f>IF(K1162=1,VLOOKUP(A1161,[1]Plan1!$JH$192:$JI$400,2),E1161)</f>
        <v>7100.5</v>
      </c>
      <c r="F1162" s="56">
        <f t="shared" si="489"/>
        <v>45647</v>
      </c>
      <c r="G1162" s="80">
        <f t="shared" si="490"/>
        <v>5.1997729257888814E-3</v>
      </c>
      <c r="H1162" s="81">
        <f>IF(DAY(A1162)=H$11,VLOOKUP(A1162,AF$120:AK$452,4),H1161)</f>
        <v>45708</v>
      </c>
      <c r="I1162" s="81">
        <f t="shared" si="491"/>
        <v>45708</v>
      </c>
      <c r="J1162" s="55">
        <f t="shared" si="476"/>
        <v>31</v>
      </c>
      <c r="K1162" s="55">
        <f t="shared" si="492"/>
        <v>23</v>
      </c>
      <c r="L1162" s="79">
        <f t="shared" si="493"/>
        <v>1.0038553100000001</v>
      </c>
      <c r="M1162" s="82">
        <v>1</v>
      </c>
      <c r="N1162" s="82">
        <f t="shared" si="494"/>
        <v>1</v>
      </c>
      <c r="O1162" s="79">
        <f t="shared" si="495"/>
        <v>1.0038553100000001</v>
      </c>
      <c r="P1162" s="79">
        <f t="shared" si="496"/>
        <v>633.08814981</v>
      </c>
      <c r="Q1162" s="83">
        <f t="shared" si="467"/>
        <v>0</v>
      </c>
      <c r="R1162" s="85">
        <f t="shared" si="468"/>
        <v>0</v>
      </c>
      <c r="S1162" s="79">
        <f t="shared" si="497"/>
        <v>0</v>
      </c>
      <c r="T1162" s="85">
        <f t="shared" si="473"/>
        <v>9.5000000000000001E-2</v>
      </c>
      <c r="U1162" s="82">
        <f t="shared" si="469"/>
        <v>1.0056269289999999</v>
      </c>
      <c r="V1162" s="79">
        <f t="shared" si="470"/>
        <v>3.5623420600000002</v>
      </c>
      <c r="W1162" s="79">
        <f t="shared" si="471"/>
        <v>0</v>
      </c>
      <c r="X1162" s="157" t="str">
        <f t="shared" si="474"/>
        <v>A+J=</v>
      </c>
      <c r="Y1162" s="81">
        <f t="shared" si="475"/>
        <v>45708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78">
        <f t="shared" si="472"/>
        <v>45701</v>
      </c>
      <c r="B1163" s="79">
        <f t="shared" si="466"/>
        <v>636.91237732000002</v>
      </c>
      <c r="C1163" s="79">
        <f t="shared" si="477"/>
        <v>630.65677244999995</v>
      </c>
      <c r="D1163" s="77">
        <f t="shared" si="488"/>
        <v>7063.77</v>
      </c>
      <c r="E1163" s="54">
        <f>IF(K1163=1,VLOOKUP(A1162,[1]Plan1!$JH$192:$JI$400,2),E1162)</f>
        <v>7100.5</v>
      </c>
      <c r="F1163" s="56">
        <f t="shared" si="489"/>
        <v>45647</v>
      </c>
      <c r="G1163" s="80">
        <f t="shared" si="490"/>
        <v>5.1997729257888814E-3</v>
      </c>
      <c r="H1163" s="81">
        <f>IF(DAY(A1163)=H$11,VLOOKUP(A1163,AF$120:AK$452,4),H1162)</f>
        <v>45708</v>
      </c>
      <c r="I1163" s="81">
        <f t="shared" si="491"/>
        <v>45708</v>
      </c>
      <c r="J1163" s="55">
        <f t="shared" si="476"/>
        <v>31</v>
      </c>
      <c r="K1163" s="55">
        <f t="shared" si="492"/>
        <v>24</v>
      </c>
      <c r="L1163" s="79">
        <f t="shared" si="493"/>
        <v>1.00402327</v>
      </c>
      <c r="M1163" s="82">
        <v>1</v>
      </c>
      <c r="N1163" s="82">
        <f t="shared" si="494"/>
        <v>1</v>
      </c>
      <c r="O1163" s="79">
        <f t="shared" si="495"/>
        <v>1.00402327</v>
      </c>
      <c r="P1163" s="79">
        <f t="shared" si="496"/>
        <v>633.19407492000005</v>
      </c>
      <c r="Q1163" s="83">
        <f t="shared" si="467"/>
        <v>0</v>
      </c>
      <c r="R1163" s="85">
        <f t="shared" si="468"/>
        <v>0</v>
      </c>
      <c r="S1163" s="79">
        <f t="shared" si="497"/>
        <v>0</v>
      </c>
      <c r="T1163" s="85">
        <f t="shared" si="473"/>
        <v>9.5000000000000001E-2</v>
      </c>
      <c r="U1163" s="82">
        <f t="shared" si="469"/>
        <v>1.0058722950000001</v>
      </c>
      <c r="V1163" s="79">
        <f t="shared" si="470"/>
        <v>3.7183023999999998</v>
      </c>
      <c r="W1163" s="79">
        <f t="shared" si="471"/>
        <v>0</v>
      </c>
      <c r="X1163" s="157" t="str">
        <f t="shared" si="474"/>
        <v>A+J=</v>
      </c>
      <c r="Y1163" s="81">
        <f t="shared" si="475"/>
        <v>45708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78">
        <f t="shared" si="472"/>
        <v>45702</v>
      </c>
      <c r="B1164" s="79">
        <f t="shared" ref="B1164:B1227" si="498">(P1164+V1164)</f>
        <v>637.17436541999996</v>
      </c>
      <c r="C1164" s="79">
        <f t="shared" si="477"/>
        <v>630.65677244999995</v>
      </c>
      <c r="D1164" s="77">
        <f t="shared" si="488"/>
        <v>7063.77</v>
      </c>
      <c r="E1164" s="54">
        <f>IF(K1164=1,VLOOKUP(A1163,[1]Plan1!$JH$192:$JI$400,2),E1163)</f>
        <v>7100.5</v>
      </c>
      <c r="F1164" s="56">
        <f t="shared" si="489"/>
        <v>45647</v>
      </c>
      <c r="G1164" s="80">
        <f t="shared" si="490"/>
        <v>5.1997729257888814E-3</v>
      </c>
      <c r="H1164" s="81">
        <f>IF(DAY(A1164)=H$11,VLOOKUP(A1164,AF$120:AK$452,4),H1163)</f>
        <v>45708</v>
      </c>
      <c r="I1164" s="81">
        <f t="shared" si="491"/>
        <v>45708</v>
      </c>
      <c r="J1164" s="55">
        <f t="shared" si="476"/>
        <v>31</v>
      </c>
      <c r="K1164" s="55">
        <f t="shared" si="492"/>
        <v>25</v>
      </c>
      <c r="L1164" s="79">
        <f t="shared" si="493"/>
        <v>1.0041912500000001</v>
      </c>
      <c r="M1164" s="82">
        <v>1</v>
      </c>
      <c r="N1164" s="82">
        <f t="shared" si="494"/>
        <v>1</v>
      </c>
      <c r="O1164" s="79">
        <f t="shared" si="495"/>
        <v>1.0041912500000001</v>
      </c>
      <c r="P1164" s="79">
        <f t="shared" si="496"/>
        <v>633.30001263999998</v>
      </c>
      <c r="Q1164" s="83">
        <f t="shared" ref="Q1164:Q1227" si="499">IF(VLOOKUP(A1164,AB$12:AI$116,8)=VLOOKUP(A1163,AB$12:AI$116,8),0,VLOOKUP(A1164,AB$12:AI$116,8))</f>
        <v>0</v>
      </c>
      <c r="R1164" s="85">
        <f t="shared" ref="R1164:R1227" si="500">IF(Q1164&gt;0,VLOOKUP($A1164,$AB$12:$AG$116,6),0)</f>
        <v>0</v>
      </c>
      <c r="S1164" s="79">
        <f t="shared" si="497"/>
        <v>0</v>
      </c>
      <c r="T1164" s="85">
        <f t="shared" si="473"/>
        <v>9.5000000000000001E-2</v>
      </c>
      <c r="U1164" s="82">
        <f t="shared" ref="U1164:U1227" si="501">ROUND((1+T1164)^(30/360)^(K1164/J1164),9)</f>
        <v>1.0061177210000001</v>
      </c>
      <c r="V1164" s="79">
        <f t="shared" ref="V1164:V1227" si="502">TRUNC((P1164*(U1164-1)),8)</f>
        <v>3.8743527800000002</v>
      </c>
      <c r="W1164" s="79">
        <f t="shared" ref="W1164:W1227" si="503">IF(Q1164&gt;0,S1164+V1164,0)</f>
        <v>0</v>
      </c>
      <c r="X1164" s="157" t="str">
        <f t="shared" si="474"/>
        <v>A+J=</v>
      </c>
      <c r="Y1164" s="81">
        <f t="shared" si="475"/>
        <v>45708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78">
        <f t="shared" ref="A1165:A1228" si="504">(A1164+1)</f>
        <v>45703</v>
      </c>
      <c r="B1165" s="79">
        <f t="shared" si="498"/>
        <v>637.43646892000004</v>
      </c>
      <c r="C1165" s="79">
        <f t="shared" si="477"/>
        <v>630.65677244999995</v>
      </c>
      <c r="D1165" s="77">
        <f t="shared" si="488"/>
        <v>7063.77</v>
      </c>
      <c r="E1165" s="54">
        <f>IF(K1165=1,VLOOKUP(A1164,[1]Plan1!$JH$192:$JI$400,2),E1164)</f>
        <v>7100.5</v>
      </c>
      <c r="F1165" s="56">
        <f t="shared" si="489"/>
        <v>45647</v>
      </c>
      <c r="G1165" s="80">
        <f t="shared" si="490"/>
        <v>5.1997729257888814E-3</v>
      </c>
      <c r="H1165" s="81">
        <f>IF(DAY(A1165)=H$11,VLOOKUP(A1165,AF$120:AK$452,4),H1164)</f>
        <v>45708</v>
      </c>
      <c r="I1165" s="81">
        <f t="shared" si="491"/>
        <v>45708</v>
      </c>
      <c r="J1165" s="55">
        <f t="shared" si="476"/>
        <v>31</v>
      </c>
      <c r="K1165" s="55">
        <f t="shared" si="492"/>
        <v>26</v>
      </c>
      <c r="L1165" s="79">
        <f t="shared" si="493"/>
        <v>1.0043592699999999</v>
      </c>
      <c r="M1165" s="82">
        <v>1</v>
      </c>
      <c r="N1165" s="82">
        <f t="shared" si="494"/>
        <v>1</v>
      </c>
      <c r="O1165" s="79">
        <f t="shared" si="495"/>
        <v>1.0043592699999999</v>
      </c>
      <c r="P1165" s="79">
        <f t="shared" si="496"/>
        <v>633.40597559000003</v>
      </c>
      <c r="Q1165" s="83">
        <f t="shared" si="499"/>
        <v>0</v>
      </c>
      <c r="R1165" s="85">
        <f t="shared" si="500"/>
        <v>0</v>
      </c>
      <c r="S1165" s="79">
        <f t="shared" si="497"/>
        <v>0</v>
      </c>
      <c r="T1165" s="85">
        <f t="shared" ref="T1165:T1228" si="505">(T1164)</f>
        <v>9.5000000000000001E-2</v>
      </c>
      <c r="U1165" s="82">
        <f t="shared" si="501"/>
        <v>1.0063632069999999</v>
      </c>
      <c r="V1165" s="79">
        <f t="shared" si="502"/>
        <v>4.0304933299999997</v>
      </c>
      <c r="W1165" s="79">
        <f t="shared" si="503"/>
        <v>0</v>
      </c>
      <c r="X1165" s="157" t="str">
        <f t="shared" ref="X1165:X1228" si="506">IF($Q1164&gt;0,VLOOKUP($A1164,$AB$12:$AK$116,9),X1164)</f>
        <v>A+J=</v>
      </c>
      <c r="Y1165" s="81">
        <f t="shared" ref="Y1165:Y1228" si="507">IF($Q1164&gt;0,VLOOKUP($A1164,$AB$12:$AK$116,10),Y1164)</f>
        <v>45708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78">
        <f t="shared" si="504"/>
        <v>45704</v>
      </c>
      <c r="B1166" s="79">
        <f t="shared" si="498"/>
        <v>637.69867452999995</v>
      </c>
      <c r="C1166" s="79">
        <f t="shared" si="477"/>
        <v>630.65677244999995</v>
      </c>
      <c r="D1166" s="77">
        <f t="shared" si="488"/>
        <v>7063.77</v>
      </c>
      <c r="E1166" s="54">
        <f>IF(K1166=1,VLOOKUP(A1165,[1]Plan1!$JH$192:$JI$400,2),E1165)</f>
        <v>7100.5</v>
      </c>
      <c r="F1166" s="56">
        <f t="shared" si="489"/>
        <v>45647</v>
      </c>
      <c r="G1166" s="80">
        <f t="shared" si="490"/>
        <v>5.1997729257888814E-3</v>
      </c>
      <c r="H1166" s="81">
        <f>IF(DAY(A1166)=H$11,VLOOKUP(A1166,AF$120:AK$452,4),H1165)</f>
        <v>45708</v>
      </c>
      <c r="I1166" s="81">
        <f t="shared" si="491"/>
        <v>45708</v>
      </c>
      <c r="J1166" s="55">
        <f t="shared" si="476"/>
        <v>31</v>
      </c>
      <c r="K1166" s="55">
        <f t="shared" si="492"/>
        <v>27</v>
      </c>
      <c r="L1166" s="79">
        <f t="shared" si="493"/>
        <v>1.0045273100000001</v>
      </c>
      <c r="M1166" s="82">
        <v>1</v>
      </c>
      <c r="N1166" s="82">
        <f t="shared" si="494"/>
        <v>1</v>
      </c>
      <c r="O1166" s="79">
        <f t="shared" si="495"/>
        <v>1.0045273100000001</v>
      </c>
      <c r="P1166" s="79">
        <f t="shared" si="496"/>
        <v>633.51195115999997</v>
      </c>
      <c r="Q1166" s="83">
        <f t="shared" si="499"/>
        <v>0</v>
      </c>
      <c r="R1166" s="85">
        <f t="shared" si="500"/>
        <v>0</v>
      </c>
      <c r="S1166" s="79">
        <f t="shared" si="497"/>
        <v>0</v>
      </c>
      <c r="T1166" s="85">
        <f t="shared" si="505"/>
        <v>9.5000000000000001E-2</v>
      </c>
      <c r="U1166" s="82">
        <f t="shared" si="501"/>
        <v>1.006608752</v>
      </c>
      <c r="V1166" s="79">
        <f t="shared" si="502"/>
        <v>4.1867233700000002</v>
      </c>
      <c r="W1166" s="79">
        <f t="shared" si="503"/>
        <v>0</v>
      </c>
      <c r="X1166" s="157" t="str">
        <f t="shared" si="506"/>
        <v>A+J=</v>
      </c>
      <c r="Y1166" s="81">
        <f t="shared" si="507"/>
        <v>45708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78">
        <f t="shared" si="504"/>
        <v>45705</v>
      </c>
      <c r="B1167" s="79">
        <f t="shared" si="498"/>
        <v>637.96098987000005</v>
      </c>
      <c r="C1167" s="79">
        <f t="shared" si="477"/>
        <v>630.65677244999995</v>
      </c>
      <c r="D1167" s="77">
        <f t="shared" si="488"/>
        <v>7063.77</v>
      </c>
      <c r="E1167" s="54">
        <f>IF(K1167=1,VLOOKUP(A1166,[1]Plan1!$JH$192:$JI$400,2),E1166)</f>
        <v>7100.5</v>
      </c>
      <c r="F1167" s="56">
        <f t="shared" si="489"/>
        <v>45647</v>
      </c>
      <c r="G1167" s="80">
        <f t="shared" si="490"/>
        <v>5.1997729257888814E-3</v>
      </c>
      <c r="H1167" s="81">
        <f>IF(DAY(A1167)=H$11,VLOOKUP(A1167,AF$120:AK$452,4),H1166)</f>
        <v>45708</v>
      </c>
      <c r="I1167" s="81">
        <f t="shared" si="491"/>
        <v>45708</v>
      </c>
      <c r="J1167" s="55">
        <f t="shared" si="476"/>
        <v>31</v>
      </c>
      <c r="K1167" s="55">
        <f t="shared" si="492"/>
        <v>28</v>
      </c>
      <c r="L1167" s="79">
        <f t="shared" si="493"/>
        <v>1.00469538</v>
      </c>
      <c r="M1167" s="82">
        <v>1</v>
      </c>
      <c r="N1167" s="82">
        <f t="shared" si="494"/>
        <v>1</v>
      </c>
      <c r="O1167" s="79">
        <f t="shared" si="495"/>
        <v>1.00469538</v>
      </c>
      <c r="P1167" s="79">
        <f t="shared" si="496"/>
        <v>633.61794564000002</v>
      </c>
      <c r="Q1167" s="83">
        <f t="shared" si="499"/>
        <v>0</v>
      </c>
      <c r="R1167" s="85">
        <f t="shared" si="500"/>
        <v>0</v>
      </c>
      <c r="S1167" s="79">
        <f t="shared" si="497"/>
        <v>0</v>
      </c>
      <c r="T1167" s="85">
        <f t="shared" si="505"/>
        <v>9.5000000000000001E-2</v>
      </c>
      <c r="U1167" s="82">
        <f t="shared" si="501"/>
        <v>1.006854358</v>
      </c>
      <c r="V1167" s="79">
        <f t="shared" si="502"/>
        <v>4.3430442300000003</v>
      </c>
      <c r="W1167" s="79">
        <f t="shared" si="503"/>
        <v>0</v>
      </c>
      <c r="X1167" s="157" t="str">
        <f t="shared" si="506"/>
        <v>A+J=</v>
      </c>
      <c r="Y1167" s="81">
        <f t="shared" si="507"/>
        <v>45708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78">
        <f t="shared" si="504"/>
        <v>45706</v>
      </c>
      <c r="B1168" s="79">
        <f t="shared" si="498"/>
        <v>638.22341371999994</v>
      </c>
      <c r="C1168" s="79">
        <f t="shared" si="477"/>
        <v>630.65677244999995</v>
      </c>
      <c r="D1168" s="77">
        <f t="shared" si="488"/>
        <v>7063.77</v>
      </c>
      <c r="E1168" s="54">
        <f>IF(K1168=1,VLOOKUP(A1167,[1]Plan1!$JH$192:$JI$400,2),E1167)</f>
        <v>7100.5</v>
      </c>
      <c r="F1168" s="56">
        <f t="shared" si="489"/>
        <v>45647</v>
      </c>
      <c r="G1168" s="80">
        <f t="shared" si="490"/>
        <v>5.1997729257888814E-3</v>
      </c>
      <c r="H1168" s="81">
        <f>IF(DAY(A1168)=H$11,VLOOKUP(A1168,AF$120:AK$452,4),H1167)</f>
        <v>45708</v>
      </c>
      <c r="I1168" s="81">
        <f t="shared" si="491"/>
        <v>45708</v>
      </c>
      <c r="J1168" s="55">
        <f t="shared" si="476"/>
        <v>31</v>
      </c>
      <c r="K1168" s="55">
        <f t="shared" si="492"/>
        <v>29</v>
      </c>
      <c r="L1168" s="79">
        <f t="shared" si="493"/>
        <v>1.00486348</v>
      </c>
      <c r="M1168" s="82">
        <v>1</v>
      </c>
      <c r="N1168" s="82">
        <f t="shared" si="494"/>
        <v>1</v>
      </c>
      <c r="O1168" s="79">
        <f t="shared" si="495"/>
        <v>1.00486348</v>
      </c>
      <c r="P1168" s="79">
        <f t="shared" si="496"/>
        <v>633.72395903999995</v>
      </c>
      <c r="Q1168" s="83">
        <f t="shared" si="499"/>
        <v>0</v>
      </c>
      <c r="R1168" s="85">
        <f t="shared" si="500"/>
        <v>0</v>
      </c>
      <c r="S1168" s="79">
        <f t="shared" si="497"/>
        <v>0</v>
      </c>
      <c r="T1168" s="85">
        <f t="shared" si="505"/>
        <v>9.5000000000000001E-2</v>
      </c>
      <c r="U1168" s="82">
        <f t="shared" si="501"/>
        <v>1.007100023</v>
      </c>
      <c r="V1168" s="79">
        <f t="shared" si="502"/>
        <v>4.4994546800000004</v>
      </c>
      <c r="W1168" s="79">
        <f t="shared" si="503"/>
        <v>0</v>
      </c>
      <c r="X1168" s="157" t="str">
        <f t="shared" si="506"/>
        <v>A+J=</v>
      </c>
      <c r="Y1168" s="81">
        <f t="shared" si="507"/>
        <v>45708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78">
        <f t="shared" si="504"/>
        <v>45707</v>
      </c>
      <c r="B1169" s="79">
        <f t="shared" si="498"/>
        <v>638.48594738999998</v>
      </c>
      <c r="C1169" s="79">
        <f t="shared" si="477"/>
        <v>630.65677244999995</v>
      </c>
      <c r="D1169" s="77">
        <f t="shared" si="488"/>
        <v>7063.77</v>
      </c>
      <c r="E1169" s="54">
        <f>IF(K1169=1,VLOOKUP(A1168,[1]Plan1!$JH$192:$JI$400,2),E1168)</f>
        <v>7100.5</v>
      </c>
      <c r="F1169" s="56">
        <f t="shared" si="489"/>
        <v>45647</v>
      </c>
      <c r="G1169" s="80">
        <f t="shared" si="490"/>
        <v>5.1997729257888814E-3</v>
      </c>
      <c r="H1169" s="81">
        <f>IF(DAY(A1169)=H$11,VLOOKUP(A1169,AF$120:AK$452,4),H1168)</f>
        <v>45708</v>
      </c>
      <c r="I1169" s="81">
        <f t="shared" si="491"/>
        <v>45708</v>
      </c>
      <c r="J1169" s="55">
        <f t="shared" si="476"/>
        <v>31</v>
      </c>
      <c r="K1169" s="55">
        <f t="shared" si="492"/>
        <v>30</v>
      </c>
      <c r="L1169" s="79">
        <f t="shared" si="493"/>
        <v>1.0050316100000001</v>
      </c>
      <c r="M1169" s="82">
        <v>1</v>
      </c>
      <c r="N1169" s="82">
        <f t="shared" si="494"/>
        <v>1</v>
      </c>
      <c r="O1169" s="79">
        <f t="shared" si="495"/>
        <v>1.0050316100000001</v>
      </c>
      <c r="P1169" s="79">
        <f t="shared" si="496"/>
        <v>633.82999137000002</v>
      </c>
      <c r="Q1169" s="83">
        <f t="shared" si="499"/>
        <v>0</v>
      </c>
      <c r="R1169" s="85">
        <f t="shared" si="500"/>
        <v>0</v>
      </c>
      <c r="S1169" s="79">
        <f t="shared" si="497"/>
        <v>0</v>
      </c>
      <c r="T1169" s="85">
        <f t="shared" si="505"/>
        <v>9.5000000000000001E-2</v>
      </c>
      <c r="U1169" s="82">
        <f t="shared" si="501"/>
        <v>1.007345749</v>
      </c>
      <c r="V1169" s="79">
        <f t="shared" si="502"/>
        <v>4.6559560199999996</v>
      </c>
      <c r="W1169" s="79">
        <f t="shared" si="503"/>
        <v>0</v>
      </c>
      <c r="X1169" s="157" t="str">
        <f t="shared" si="506"/>
        <v>A+J=</v>
      </c>
      <c r="Y1169" s="81">
        <f t="shared" si="507"/>
        <v>45708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78">
        <f t="shared" si="504"/>
        <v>45708</v>
      </c>
      <c r="B1170" s="79">
        <f t="shared" si="498"/>
        <v>638.74858962999997</v>
      </c>
      <c r="C1170" s="79">
        <f t="shared" si="477"/>
        <v>630.65677244999995</v>
      </c>
      <c r="D1170" s="77">
        <f t="shared" si="488"/>
        <v>7063.77</v>
      </c>
      <c r="E1170" s="54">
        <f>IF(K1170=1,VLOOKUP(A1169,[1]Plan1!$JH$192:$JI$400,2),E1169)</f>
        <v>7100.5</v>
      </c>
      <c r="F1170" s="56">
        <f t="shared" si="489"/>
        <v>45647</v>
      </c>
      <c r="G1170" s="80">
        <f t="shared" si="490"/>
        <v>5.1997729257888814E-3</v>
      </c>
      <c r="H1170" s="81">
        <f>IF(DAY(A1170)=H$11,VLOOKUP(A1170,AF$120:AK$452,4),H1169)</f>
        <v>45736</v>
      </c>
      <c r="I1170" s="81">
        <f t="shared" si="491"/>
        <v>45708</v>
      </c>
      <c r="J1170" s="55">
        <f t="shared" si="476"/>
        <v>31</v>
      </c>
      <c r="K1170" s="55">
        <f t="shared" si="492"/>
        <v>31</v>
      </c>
      <c r="L1170" s="79">
        <f t="shared" si="493"/>
        <v>1.0051997699999999</v>
      </c>
      <c r="M1170" s="82">
        <v>1</v>
      </c>
      <c r="N1170" s="82">
        <f t="shared" si="494"/>
        <v>1</v>
      </c>
      <c r="O1170" s="79">
        <f t="shared" si="495"/>
        <v>1.0051997699999999</v>
      </c>
      <c r="P1170" s="79">
        <f t="shared" si="496"/>
        <v>633.93604260999996</v>
      </c>
      <c r="Q1170" s="83">
        <f t="shared" si="499"/>
        <v>38</v>
      </c>
      <c r="R1170" s="85">
        <f t="shared" si="500"/>
        <v>2.3809E-2</v>
      </c>
      <c r="S1170" s="79">
        <f t="shared" si="497"/>
        <v>15.093383230000001</v>
      </c>
      <c r="T1170" s="85">
        <f t="shared" si="505"/>
        <v>9.5000000000000001E-2</v>
      </c>
      <c r="U1170" s="82">
        <f t="shared" si="501"/>
        <v>1.0075915339999999</v>
      </c>
      <c r="V1170" s="79">
        <f t="shared" si="502"/>
        <v>4.8125470200000002</v>
      </c>
      <c r="W1170" s="79">
        <f t="shared" si="503"/>
        <v>19.905930250000001</v>
      </c>
      <c r="X1170" s="157" t="str">
        <f t="shared" si="506"/>
        <v>A+J=</v>
      </c>
      <c r="Y1170" s="81">
        <f t="shared" si="507"/>
        <v>45708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78">
        <f t="shared" si="504"/>
        <v>45709</v>
      </c>
      <c r="B1171" s="79">
        <f t="shared" si="498"/>
        <v>619.04517218000001</v>
      </c>
      <c r="C1171" s="79">
        <f t="shared" si="477"/>
        <v>618.84265937999999</v>
      </c>
      <c r="D1171" s="77">
        <f t="shared" si="488"/>
        <v>7100.5</v>
      </c>
      <c r="E1171" s="54">
        <f>IF(K1171=1,VLOOKUP(A1170,[1]Plan1!$JH$192:$JI$400,2),E1170)</f>
        <v>7111.86</v>
      </c>
      <c r="F1171" s="56">
        <f t="shared" si="489"/>
        <v>45678</v>
      </c>
      <c r="G1171" s="80">
        <f t="shared" si="490"/>
        <v>1.5998873318778806E-3</v>
      </c>
      <c r="H1171" s="81">
        <f>IF(DAY(A1171)=H$11,VLOOKUP(A1171,AF$120:AK$452,4),H1170)</f>
        <v>45736</v>
      </c>
      <c r="I1171" s="81">
        <f t="shared" si="491"/>
        <v>45736</v>
      </c>
      <c r="J1171" s="55">
        <f t="shared" si="476"/>
        <v>28</v>
      </c>
      <c r="K1171" s="55">
        <f t="shared" si="492"/>
        <v>1</v>
      </c>
      <c r="L1171" s="79">
        <f t="shared" si="493"/>
        <v>1.0000570900000001</v>
      </c>
      <c r="M1171" s="82">
        <v>1</v>
      </c>
      <c r="N1171" s="82">
        <f t="shared" si="494"/>
        <v>1</v>
      </c>
      <c r="O1171" s="79">
        <f t="shared" si="495"/>
        <v>1.0000570900000001</v>
      </c>
      <c r="P1171" s="79">
        <f t="shared" si="496"/>
        <v>618.87798910000004</v>
      </c>
      <c r="Q1171" s="83">
        <f t="shared" si="499"/>
        <v>0</v>
      </c>
      <c r="R1171" s="85">
        <f t="shared" si="500"/>
        <v>0</v>
      </c>
      <c r="S1171" s="79">
        <f t="shared" si="497"/>
        <v>0</v>
      </c>
      <c r="T1171" s="85">
        <f t="shared" si="505"/>
        <v>9.5000000000000001E-2</v>
      </c>
      <c r="U1171" s="82">
        <f t="shared" si="501"/>
        <v>1.0002701389999999</v>
      </c>
      <c r="V1171" s="79">
        <f t="shared" si="502"/>
        <v>0.16718308000000001</v>
      </c>
      <c r="W1171" s="79">
        <f t="shared" si="503"/>
        <v>0</v>
      </c>
      <c r="X1171" s="157" t="str">
        <f t="shared" si="506"/>
        <v>A+J=</v>
      </c>
      <c r="Y1171" s="81">
        <f t="shared" si="507"/>
        <v>45736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78">
        <f t="shared" si="504"/>
        <v>45710</v>
      </c>
      <c r="B1172" s="79">
        <f t="shared" si="498"/>
        <v>619.24775482999996</v>
      </c>
      <c r="C1172" s="79">
        <f t="shared" si="477"/>
        <v>618.84265937999999</v>
      </c>
      <c r="D1172" s="77">
        <f t="shared" si="488"/>
        <v>7100.5</v>
      </c>
      <c r="E1172" s="54">
        <f>IF(K1172=1,VLOOKUP(A1171,[1]Plan1!$JH$192:$JI$400,2),E1171)</f>
        <v>7111.86</v>
      </c>
      <c r="F1172" s="56">
        <f t="shared" si="489"/>
        <v>45678</v>
      </c>
      <c r="G1172" s="80">
        <f t="shared" si="490"/>
        <v>1.5998873318778806E-3</v>
      </c>
      <c r="H1172" s="81">
        <f>IF(DAY(A1172)=H$11,VLOOKUP(A1172,AF$120:AK$452,4),H1171)</f>
        <v>45736</v>
      </c>
      <c r="I1172" s="81">
        <f t="shared" si="491"/>
        <v>45736</v>
      </c>
      <c r="J1172" s="55">
        <f t="shared" si="476"/>
        <v>28</v>
      </c>
      <c r="K1172" s="55">
        <f t="shared" si="492"/>
        <v>2</v>
      </c>
      <c r="L1172" s="79">
        <f t="shared" si="493"/>
        <v>1.0001141899999999</v>
      </c>
      <c r="M1172" s="82">
        <v>1</v>
      </c>
      <c r="N1172" s="82">
        <f t="shared" si="494"/>
        <v>1</v>
      </c>
      <c r="O1172" s="79">
        <f t="shared" si="495"/>
        <v>1.0001141899999999</v>
      </c>
      <c r="P1172" s="79">
        <f t="shared" si="496"/>
        <v>618.91332502</v>
      </c>
      <c r="Q1172" s="83">
        <f t="shared" si="499"/>
        <v>0</v>
      </c>
      <c r="R1172" s="85">
        <f t="shared" si="500"/>
        <v>0</v>
      </c>
      <c r="S1172" s="79">
        <f t="shared" si="497"/>
        <v>0</v>
      </c>
      <c r="T1172" s="85">
        <f t="shared" si="505"/>
        <v>9.5000000000000001E-2</v>
      </c>
      <c r="U1172" s="82">
        <f t="shared" si="501"/>
        <v>1.0005403500000001</v>
      </c>
      <c r="V1172" s="79">
        <f t="shared" si="502"/>
        <v>0.33442980999999999</v>
      </c>
      <c r="W1172" s="79">
        <f t="shared" si="503"/>
        <v>0</v>
      </c>
      <c r="X1172" s="157" t="str">
        <f t="shared" si="506"/>
        <v>A+J=</v>
      </c>
      <c r="Y1172" s="81">
        <f t="shared" si="507"/>
        <v>45736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78">
        <f t="shared" si="504"/>
        <v>45711</v>
      </c>
      <c r="B1173" s="79">
        <f t="shared" si="498"/>
        <v>619.45040237000001</v>
      </c>
      <c r="C1173" s="79">
        <f t="shared" si="477"/>
        <v>618.84265937999999</v>
      </c>
      <c r="D1173" s="77">
        <f t="shared" si="488"/>
        <v>7100.5</v>
      </c>
      <c r="E1173" s="54">
        <f>IF(K1173=1,VLOOKUP(A1172,[1]Plan1!$JH$192:$JI$400,2),E1172)</f>
        <v>7111.86</v>
      </c>
      <c r="F1173" s="56">
        <f t="shared" si="489"/>
        <v>45678</v>
      </c>
      <c r="G1173" s="80">
        <f t="shared" si="490"/>
        <v>1.5998873318778806E-3</v>
      </c>
      <c r="H1173" s="81">
        <f>IF(DAY(A1173)=H$11,VLOOKUP(A1173,AF$120:AK$452,4),H1172)</f>
        <v>45736</v>
      </c>
      <c r="I1173" s="81">
        <f t="shared" si="491"/>
        <v>45736</v>
      </c>
      <c r="J1173" s="55">
        <f t="shared" si="476"/>
        <v>28</v>
      </c>
      <c r="K1173" s="55">
        <f t="shared" si="492"/>
        <v>3</v>
      </c>
      <c r="L1173" s="79">
        <f t="shared" si="493"/>
        <v>1.0001712899999999</v>
      </c>
      <c r="M1173" s="82">
        <v>1</v>
      </c>
      <c r="N1173" s="82">
        <f t="shared" si="494"/>
        <v>1</v>
      </c>
      <c r="O1173" s="79">
        <f t="shared" si="495"/>
        <v>1.0001712899999999</v>
      </c>
      <c r="P1173" s="79">
        <f t="shared" si="496"/>
        <v>618.94866092999996</v>
      </c>
      <c r="Q1173" s="83">
        <f t="shared" si="499"/>
        <v>0</v>
      </c>
      <c r="R1173" s="85">
        <f t="shared" si="500"/>
        <v>0</v>
      </c>
      <c r="S1173" s="79">
        <f t="shared" si="497"/>
        <v>0</v>
      </c>
      <c r="T1173" s="85">
        <f t="shared" si="505"/>
        <v>9.5000000000000001E-2</v>
      </c>
      <c r="U1173" s="82">
        <f t="shared" si="501"/>
        <v>1.0008106349999999</v>
      </c>
      <c r="V1173" s="79">
        <f t="shared" si="502"/>
        <v>0.50174143999999998</v>
      </c>
      <c r="W1173" s="79">
        <f t="shared" si="503"/>
        <v>0</v>
      </c>
      <c r="X1173" s="157" t="str">
        <f t="shared" si="506"/>
        <v>A+J=</v>
      </c>
      <c r="Y1173" s="81">
        <f t="shared" si="507"/>
        <v>45736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78">
        <f t="shared" si="504"/>
        <v>45712</v>
      </c>
      <c r="B1174" s="79">
        <f t="shared" si="498"/>
        <v>619.65311421000001</v>
      </c>
      <c r="C1174" s="79">
        <f t="shared" si="477"/>
        <v>618.84265937999999</v>
      </c>
      <c r="D1174" s="77">
        <f t="shared" si="488"/>
        <v>7100.5</v>
      </c>
      <c r="E1174" s="54">
        <f>IF(K1174=1,VLOOKUP(A1173,[1]Plan1!$JH$192:$JI$400,2),E1173)</f>
        <v>7111.86</v>
      </c>
      <c r="F1174" s="56">
        <f t="shared" si="489"/>
        <v>45678</v>
      </c>
      <c r="G1174" s="80">
        <f t="shared" si="490"/>
        <v>1.5998873318778806E-3</v>
      </c>
      <c r="H1174" s="81">
        <f>IF(DAY(A1174)=H$11,VLOOKUP(A1174,AF$120:AK$452,4),H1173)</f>
        <v>45736</v>
      </c>
      <c r="I1174" s="81">
        <f t="shared" si="491"/>
        <v>45736</v>
      </c>
      <c r="J1174" s="55">
        <f t="shared" si="476"/>
        <v>28</v>
      </c>
      <c r="K1174" s="55">
        <f t="shared" si="492"/>
        <v>4</v>
      </c>
      <c r="L1174" s="79">
        <f t="shared" si="493"/>
        <v>1.00022839</v>
      </c>
      <c r="M1174" s="82">
        <v>1</v>
      </c>
      <c r="N1174" s="82">
        <f t="shared" si="494"/>
        <v>1</v>
      </c>
      <c r="O1174" s="79">
        <f t="shared" si="495"/>
        <v>1.00022839</v>
      </c>
      <c r="P1174" s="79">
        <f t="shared" si="496"/>
        <v>618.98399685000004</v>
      </c>
      <c r="Q1174" s="83">
        <f t="shared" si="499"/>
        <v>0</v>
      </c>
      <c r="R1174" s="85">
        <f t="shared" si="500"/>
        <v>0</v>
      </c>
      <c r="S1174" s="79">
        <f t="shared" si="497"/>
        <v>0</v>
      </c>
      <c r="T1174" s="85">
        <f t="shared" si="505"/>
        <v>9.5000000000000001E-2</v>
      </c>
      <c r="U1174" s="82">
        <f t="shared" si="501"/>
        <v>1.001080993</v>
      </c>
      <c r="V1174" s="79">
        <f t="shared" si="502"/>
        <v>0.66911735999999999</v>
      </c>
      <c r="W1174" s="79">
        <f t="shared" si="503"/>
        <v>0</v>
      </c>
      <c r="X1174" s="157" t="str">
        <f t="shared" si="506"/>
        <v>A+J=</v>
      </c>
      <c r="Y1174" s="81">
        <f t="shared" si="507"/>
        <v>45736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78">
        <f t="shared" si="504"/>
        <v>45713</v>
      </c>
      <c r="B1175" s="79">
        <f t="shared" si="498"/>
        <v>619.85589654</v>
      </c>
      <c r="C1175" s="79">
        <f t="shared" si="477"/>
        <v>618.84265937999999</v>
      </c>
      <c r="D1175" s="77">
        <f t="shared" si="488"/>
        <v>7100.5</v>
      </c>
      <c r="E1175" s="54">
        <f>IF(K1175=1,VLOOKUP(A1174,[1]Plan1!$JH$192:$JI$400,2),E1174)</f>
        <v>7111.86</v>
      </c>
      <c r="F1175" s="56">
        <f t="shared" si="489"/>
        <v>45678</v>
      </c>
      <c r="G1175" s="80">
        <f t="shared" si="490"/>
        <v>1.5998873318778806E-3</v>
      </c>
      <c r="H1175" s="81">
        <f>IF(DAY(A1175)=H$11,VLOOKUP(A1175,AF$120:AK$452,4),H1174)</f>
        <v>45736</v>
      </c>
      <c r="I1175" s="81">
        <f t="shared" si="491"/>
        <v>45736</v>
      </c>
      <c r="J1175" s="55">
        <f t="shared" si="476"/>
        <v>28</v>
      </c>
      <c r="K1175" s="55">
        <f t="shared" si="492"/>
        <v>5</v>
      </c>
      <c r="L1175" s="79">
        <f t="shared" si="493"/>
        <v>1.0002854999999999</v>
      </c>
      <c r="M1175" s="82">
        <v>1</v>
      </c>
      <c r="N1175" s="82">
        <f t="shared" si="494"/>
        <v>1</v>
      </c>
      <c r="O1175" s="79">
        <f t="shared" si="495"/>
        <v>1.0002854999999999</v>
      </c>
      <c r="P1175" s="79">
        <f t="shared" si="496"/>
        <v>619.01933895000002</v>
      </c>
      <c r="Q1175" s="83">
        <f t="shared" si="499"/>
        <v>0</v>
      </c>
      <c r="R1175" s="85">
        <f t="shared" si="500"/>
        <v>0</v>
      </c>
      <c r="S1175" s="79">
        <f t="shared" si="497"/>
        <v>0</v>
      </c>
      <c r="T1175" s="85">
        <f t="shared" si="505"/>
        <v>9.5000000000000001E-2</v>
      </c>
      <c r="U1175" s="82">
        <f t="shared" si="501"/>
        <v>1.0013514240000001</v>
      </c>
      <c r="V1175" s="79">
        <f t="shared" si="502"/>
        <v>0.83655758999999996</v>
      </c>
      <c r="W1175" s="79">
        <f t="shared" si="503"/>
        <v>0</v>
      </c>
      <c r="X1175" s="157" t="str">
        <f t="shared" si="506"/>
        <v>A+J=</v>
      </c>
      <c r="Y1175" s="81">
        <f t="shared" si="507"/>
        <v>45736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78">
        <f t="shared" si="504"/>
        <v>45714</v>
      </c>
      <c r="B1176" s="79">
        <f t="shared" si="498"/>
        <v>620.05874317999996</v>
      </c>
      <c r="C1176" s="79">
        <f t="shared" si="477"/>
        <v>618.84265937999999</v>
      </c>
      <c r="D1176" s="77">
        <f t="shared" si="488"/>
        <v>7100.5</v>
      </c>
      <c r="E1176" s="54">
        <f>IF(K1176=1,VLOOKUP(A1175,[1]Plan1!$JH$192:$JI$400,2),E1175)</f>
        <v>7111.86</v>
      </c>
      <c r="F1176" s="56">
        <f t="shared" si="489"/>
        <v>45678</v>
      </c>
      <c r="G1176" s="80">
        <f t="shared" si="490"/>
        <v>1.5998873318778806E-3</v>
      </c>
      <c r="H1176" s="81">
        <f>IF(DAY(A1176)=H$11,VLOOKUP(A1176,AF$120:AK$452,4),H1175)</f>
        <v>45736</v>
      </c>
      <c r="I1176" s="81">
        <f t="shared" si="491"/>
        <v>45736</v>
      </c>
      <c r="J1176" s="55">
        <f t="shared" si="476"/>
        <v>28</v>
      </c>
      <c r="K1176" s="55">
        <f t="shared" si="492"/>
        <v>6</v>
      </c>
      <c r="L1176" s="79">
        <f t="shared" si="493"/>
        <v>1.0003426099999999</v>
      </c>
      <c r="M1176" s="82">
        <v>1</v>
      </c>
      <c r="N1176" s="82">
        <f t="shared" si="494"/>
        <v>1</v>
      </c>
      <c r="O1176" s="79">
        <f t="shared" si="495"/>
        <v>1.0003426099999999</v>
      </c>
      <c r="P1176" s="79">
        <f t="shared" si="496"/>
        <v>619.05468106000001</v>
      </c>
      <c r="Q1176" s="83">
        <f t="shared" si="499"/>
        <v>0</v>
      </c>
      <c r="R1176" s="85">
        <f t="shared" si="500"/>
        <v>0</v>
      </c>
      <c r="S1176" s="79">
        <f t="shared" si="497"/>
        <v>0</v>
      </c>
      <c r="T1176" s="85">
        <f t="shared" si="505"/>
        <v>9.5000000000000001E-2</v>
      </c>
      <c r="U1176" s="82">
        <f t="shared" si="501"/>
        <v>1.0016219280000001</v>
      </c>
      <c r="V1176" s="79">
        <f t="shared" si="502"/>
        <v>1.0040621199999999</v>
      </c>
      <c r="W1176" s="79">
        <f t="shared" si="503"/>
        <v>0</v>
      </c>
      <c r="X1176" s="157" t="str">
        <f t="shared" si="506"/>
        <v>A+J=</v>
      </c>
      <c r="Y1176" s="81">
        <f t="shared" si="507"/>
        <v>45736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78">
        <f t="shared" si="504"/>
        <v>45715</v>
      </c>
      <c r="B1177" s="79">
        <f t="shared" si="498"/>
        <v>620.2616597</v>
      </c>
      <c r="C1177" s="79">
        <f t="shared" si="477"/>
        <v>618.84265937999999</v>
      </c>
      <c r="D1177" s="77">
        <f t="shared" si="488"/>
        <v>7100.5</v>
      </c>
      <c r="E1177" s="54">
        <f>IF(K1177=1,VLOOKUP(A1176,[1]Plan1!$JH$192:$JI$400,2),E1176)</f>
        <v>7111.86</v>
      </c>
      <c r="F1177" s="56">
        <f t="shared" si="489"/>
        <v>45678</v>
      </c>
      <c r="G1177" s="80">
        <f t="shared" si="490"/>
        <v>1.5998873318778806E-3</v>
      </c>
      <c r="H1177" s="81">
        <f>IF(DAY(A1177)=H$11,VLOOKUP(A1177,AF$120:AK$452,4),H1176)</f>
        <v>45736</v>
      </c>
      <c r="I1177" s="81">
        <f t="shared" si="491"/>
        <v>45736</v>
      </c>
      <c r="J1177" s="55">
        <f t="shared" si="476"/>
        <v>28</v>
      </c>
      <c r="K1177" s="55">
        <f t="shared" si="492"/>
        <v>7</v>
      </c>
      <c r="L1177" s="79">
        <f t="shared" si="493"/>
        <v>1.00039973</v>
      </c>
      <c r="M1177" s="82">
        <v>1</v>
      </c>
      <c r="N1177" s="82">
        <f t="shared" si="494"/>
        <v>1</v>
      </c>
      <c r="O1177" s="79">
        <f t="shared" si="495"/>
        <v>1.00039973</v>
      </c>
      <c r="P1177" s="79">
        <f t="shared" si="496"/>
        <v>619.09002935000001</v>
      </c>
      <c r="Q1177" s="83">
        <f t="shared" si="499"/>
        <v>0</v>
      </c>
      <c r="R1177" s="85">
        <f t="shared" si="500"/>
        <v>0</v>
      </c>
      <c r="S1177" s="79">
        <f t="shared" si="497"/>
        <v>0</v>
      </c>
      <c r="T1177" s="85">
        <f t="shared" si="505"/>
        <v>9.5000000000000001E-2</v>
      </c>
      <c r="U1177" s="82">
        <f t="shared" si="501"/>
        <v>1.001892504</v>
      </c>
      <c r="V1177" s="79">
        <f t="shared" si="502"/>
        <v>1.17163035</v>
      </c>
      <c r="W1177" s="79">
        <f t="shared" si="503"/>
        <v>0</v>
      </c>
      <c r="X1177" s="157" t="str">
        <f t="shared" si="506"/>
        <v>A+J=</v>
      </c>
      <c r="Y1177" s="81">
        <f t="shared" si="507"/>
        <v>45736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78">
        <f t="shared" si="504"/>
        <v>45716</v>
      </c>
      <c r="B1178" s="79">
        <f t="shared" si="498"/>
        <v>620.46463498000003</v>
      </c>
      <c r="C1178" s="79">
        <f t="shared" si="477"/>
        <v>618.84265937999999</v>
      </c>
      <c r="D1178" s="77">
        <f t="shared" si="488"/>
        <v>7100.5</v>
      </c>
      <c r="E1178" s="54">
        <f>IF(K1178=1,VLOOKUP(A1177,[1]Plan1!$JH$192:$JI$400,2),E1177)</f>
        <v>7111.86</v>
      </c>
      <c r="F1178" s="56">
        <f t="shared" si="489"/>
        <v>45678</v>
      </c>
      <c r="G1178" s="80">
        <f t="shared" si="490"/>
        <v>1.5998873318778806E-3</v>
      </c>
      <c r="H1178" s="81">
        <f>IF(DAY(A1178)=H$11,VLOOKUP(A1178,AF$120:AK$452,4),H1177)</f>
        <v>45736</v>
      </c>
      <c r="I1178" s="81">
        <f t="shared" si="491"/>
        <v>45736</v>
      </c>
      <c r="J1178" s="55">
        <f t="shared" si="476"/>
        <v>28</v>
      </c>
      <c r="K1178" s="55">
        <f t="shared" si="492"/>
        <v>8</v>
      </c>
      <c r="L1178" s="79">
        <f t="shared" si="493"/>
        <v>1.00045684</v>
      </c>
      <c r="M1178" s="82">
        <v>1</v>
      </c>
      <c r="N1178" s="82">
        <f t="shared" si="494"/>
        <v>1</v>
      </c>
      <c r="O1178" s="79">
        <f t="shared" si="495"/>
        <v>1.00045684</v>
      </c>
      <c r="P1178" s="79">
        <f t="shared" si="496"/>
        <v>619.12537146</v>
      </c>
      <c r="Q1178" s="83">
        <f t="shared" si="499"/>
        <v>0</v>
      </c>
      <c r="R1178" s="85">
        <f t="shared" si="500"/>
        <v>0</v>
      </c>
      <c r="S1178" s="79">
        <f t="shared" si="497"/>
        <v>0</v>
      </c>
      <c r="T1178" s="85">
        <f t="shared" si="505"/>
        <v>9.5000000000000001E-2</v>
      </c>
      <c r="U1178" s="82">
        <f t="shared" si="501"/>
        <v>1.002163154</v>
      </c>
      <c r="V1178" s="79">
        <f t="shared" si="502"/>
        <v>1.33926352</v>
      </c>
      <c r="W1178" s="79">
        <f t="shared" si="503"/>
        <v>0</v>
      </c>
      <c r="X1178" s="157" t="str">
        <f t="shared" si="506"/>
        <v>A+J=</v>
      </c>
      <c r="Y1178" s="81">
        <f t="shared" si="507"/>
        <v>45736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78">
        <f t="shared" si="504"/>
        <v>45717</v>
      </c>
      <c r="B1179" s="79">
        <f t="shared" si="498"/>
        <v>620.66768760000002</v>
      </c>
      <c r="C1179" s="79">
        <f t="shared" si="477"/>
        <v>618.84265937999999</v>
      </c>
      <c r="D1179" s="77">
        <f t="shared" si="488"/>
        <v>7100.5</v>
      </c>
      <c r="E1179" s="54">
        <f>IF(K1179=1,VLOOKUP(A1178,[1]Plan1!$JH$192:$JI$400,2),E1178)</f>
        <v>7111.86</v>
      </c>
      <c r="F1179" s="56">
        <f t="shared" si="489"/>
        <v>45678</v>
      </c>
      <c r="G1179" s="80">
        <f t="shared" si="490"/>
        <v>1.5998873318778806E-3</v>
      </c>
      <c r="H1179" s="81">
        <f>IF(DAY(A1179)=H$11,VLOOKUP(A1179,AF$120:AK$452,4),H1178)</f>
        <v>45736</v>
      </c>
      <c r="I1179" s="81">
        <f t="shared" si="491"/>
        <v>45736</v>
      </c>
      <c r="J1179" s="55">
        <f t="shared" si="476"/>
        <v>28</v>
      </c>
      <c r="K1179" s="55">
        <f t="shared" si="492"/>
        <v>9</v>
      </c>
      <c r="L1179" s="79">
        <f t="shared" si="493"/>
        <v>1.0005139700000001</v>
      </c>
      <c r="M1179" s="82">
        <v>1</v>
      </c>
      <c r="N1179" s="82">
        <f t="shared" si="494"/>
        <v>1</v>
      </c>
      <c r="O1179" s="79">
        <f t="shared" si="495"/>
        <v>1.0005139700000001</v>
      </c>
      <c r="P1179" s="79">
        <f t="shared" si="496"/>
        <v>619.16072594000002</v>
      </c>
      <c r="Q1179" s="83">
        <f t="shared" si="499"/>
        <v>0</v>
      </c>
      <c r="R1179" s="85">
        <f t="shared" si="500"/>
        <v>0</v>
      </c>
      <c r="S1179" s="79">
        <f t="shared" si="497"/>
        <v>0</v>
      </c>
      <c r="T1179" s="85">
        <f t="shared" si="505"/>
        <v>9.5000000000000001E-2</v>
      </c>
      <c r="U1179" s="82">
        <f t="shared" si="501"/>
        <v>1.0024338779999999</v>
      </c>
      <c r="V1179" s="79">
        <f t="shared" si="502"/>
        <v>1.50696166</v>
      </c>
      <c r="W1179" s="79">
        <f t="shared" si="503"/>
        <v>0</v>
      </c>
      <c r="X1179" s="157" t="str">
        <f t="shared" si="506"/>
        <v>A+J=</v>
      </c>
      <c r="Y1179" s="81">
        <f t="shared" si="507"/>
        <v>45736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78">
        <f t="shared" si="504"/>
        <v>45718</v>
      </c>
      <c r="B1180" s="79">
        <f t="shared" si="498"/>
        <v>620.87079775000007</v>
      </c>
      <c r="C1180" s="79">
        <f t="shared" si="477"/>
        <v>618.84265937999999</v>
      </c>
      <c r="D1180" s="77">
        <f t="shared" si="488"/>
        <v>7100.5</v>
      </c>
      <c r="E1180" s="54">
        <f>IF(K1180=1,VLOOKUP(A1179,[1]Plan1!$JH$192:$JI$400,2),E1179)</f>
        <v>7111.86</v>
      </c>
      <c r="F1180" s="56">
        <f t="shared" si="489"/>
        <v>45678</v>
      </c>
      <c r="G1180" s="80">
        <f t="shared" si="490"/>
        <v>1.5998873318778806E-3</v>
      </c>
      <c r="H1180" s="81">
        <f>IF(DAY(A1180)=H$11,VLOOKUP(A1180,AF$120:AK$452,4),H1179)</f>
        <v>45736</v>
      </c>
      <c r="I1180" s="81">
        <f t="shared" si="491"/>
        <v>45736</v>
      </c>
      <c r="J1180" s="55">
        <f t="shared" si="476"/>
        <v>28</v>
      </c>
      <c r="K1180" s="55">
        <f t="shared" si="492"/>
        <v>10</v>
      </c>
      <c r="L1180" s="79">
        <f t="shared" si="493"/>
        <v>1.00057109</v>
      </c>
      <c r="M1180" s="82">
        <v>1</v>
      </c>
      <c r="N1180" s="82">
        <f t="shared" si="494"/>
        <v>1</v>
      </c>
      <c r="O1180" s="79">
        <f t="shared" si="495"/>
        <v>1.00057109</v>
      </c>
      <c r="P1180" s="79">
        <f t="shared" si="496"/>
        <v>619.19607423000002</v>
      </c>
      <c r="Q1180" s="83">
        <f t="shared" si="499"/>
        <v>0</v>
      </c>
      <c r="R1180" s="85">
        <f t="shared" si="500"/>
        <v>0</v>
      </c>
      <c r="S1180" s="79">
        <f t="shared" si="497"/>
        <v>0</v>
      </c>
      <c r="T1180" s="85">
        <f t="shared" si="505"/>
        <v>9.5000000000000001E-2</v>
      </c>
      <c r="U1180" s="82">
        <f t="shared" si="501"/>
        <v>1.0027046740000001</v>
      </c>
      <c r="V1180" s="79">
        <f t="shared" si="502"/>
        <v>1.6747235199999999</v>
      </c>
      <c r="W1180" s="79">
        <f t="shared" si="503"/>
        <v>0</v>
      </c>
      <c r="X1180" s="157" t="str">
        <f t="shared" si="506"/>
        <v>A+J=</v>
      </c>
      <c r="Y1180" s="81">
        <f t="shared" si="507"/>
        <v>45736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78">
        <f t="shared" si="504"/>
        <v>45719</v>
      </c>
      <c r="B1181" s="79">
        <f t="shared" si="498"/>
        <v>621.07397845000003</v>
      </c>
      <c r="C1181" s="79">
        <f t="shared" si="477"/>
        <v>618.84265937999999</v>
      </c>
      <c r="D1181" s="77">
        <f t="shared" si="488"/>
        <v>7100.5</v>
      </c>
      <c r="E1181" s="54">
        <f>IF(K1181=1,VLOOKUP(A1180,[1]Plan1!$JH$192:$JI$400,2),E1180)</f>
        <v>7111.86</v>
      </c>
      <c r="F1181" s="56">
        <f t="shared" si="489"/>
        <v>45678</v>
      </c>
      <c r="G1181" s="80">
        <f t="shared" si="490"/>
        <v>1.5998873318778806E-3</v>
      </c>
      <c r="H1181" s="81">
        <f>IF(DAY(A1181)=H$11,VLOOKUP(A1181,AF$120:AK$452,4),H1180)</f>
        <v>45736</v>
      </c>
      <c r="I1181" s="81">
        <f t="shared" si="491"/>
        <v>45736</v>
      </c>
      <c r="J1181" s="55">
        <f t="shared" si="476"/>
        <v>28</v>
      </c>
      <c r="K1181" s="55">
        <f t="shared" si="492"/>
        <v>11</v>
      </c>
      <c r="L1181" s="79">
        <f t="shared" si="493"/>
        <v>1.0006282200000001</v>
      </c>
      <c r="M1181" s="82">
        <v>1</v>
      </c>
      <c r="N1181" s="82">
        <f t="shared" si="494"/>
        <v>1</v>
      </c>
      <c r="O1181" s="79">
        <f t="shared" si="495"/>
        <v>1.0006282200000001</v>
      </c>
      <c r="P1181" s="79">
        <f t="shared" si="496"/>
        <v>619.23142871000005</v>
      </c>
      <c r="Q1181" s="83">
        <f t="shared" si="499"/>
        <v>0</v>
      </c>
      <c r="R1181" s="85">
        <f t="shared" si="500"/>
        <v>0</v>
      </c>
      <c r="S1181" s="79">
        <f t="shared" si="497"/>
        <v>0</v>
      </c>
      <c r="T1181" s="85">
        <f t="shared" si="505"/>
        <v>9.5000000000000001E-2</v>
      </c>
      <c r="U1181" s="82">
        <f t="shared" si="501"/>
        <v>1.002975543</v>
      </c>
      <c r="V1181" s="79">
        <f t="shared" si="502"/>
        <v>1.8425497399999999</v>
      </c>
      <c r="W1181" s="79">
        <f t="shared" si="503"/>
        <v>0</v>
      </c>
      <c r="X1181" s="157" t="str">
        <f t="shared" si="506"/>
        <v>A+J=</v>
      </c>
      <c r="Y1181" s="81">
        <f t="shared" si="507"/>
        <v>45736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78">
        <f t="shared" si="504"/>
        <v>45720</v>
      </c>
      <c r="B1182" s="79">
        <f t="shared" si="498"/>
        <v>621.27722412999992</v>
      </c>
      <c r="C1182" s="79">
        <f t="shared" si="477"/>
        <v>618.84265937999999</v>
      </c>
      <c r="D1182" s="77">
        <f t="shared" si="488"/>
        <v>7100.5</v>
      </c>
      <c r="E1182" s="54">
        <f>IF(K1182=1,VLOOKUP(A1181,[1]Plan1!$JH$192:$JI$400,2),E1181)</f>
        <v>7111.86</v>
      </c>
      <c r="F1182" s="56">
        <f t="shared" si="489"/>
        <v>45678</v>
      </c>
      <c r="G1182" s="80">
        <f t="shared" si="490"/>
        <v>1.5998873318778806E-3</v>
      </c>
      <c r="H1182" s="81">
        <f>IF(DAY(A1182)=H$11,VLOOKUP(A1182,AF$120:AK$452,4),H1181)</f>
        <v>45736</v>
      </c>
      <c r="I1182" s="81">
        <f t="shared" si="491"/>
        <v>45736</v>
      </c>
      <c r="J1182" s="55">
        <f t="shared" si="476"/>
        <v>28</v>
      </c>
      <c r="K1182" s="55">
        <f t="shared" si="492"/>
        <v>12</v>
      </c>
      <c r="L1182" s="79">
        <f t="shared" si="493"/>
        <v>1.0006853499999999</v>
      </c>
      <c r="M1182" s="82">
        <v>1</v>
      </c>
      <c r="N1182" s="82">
        <f t="shared" si="494"/>
        <v>1</v>
      </c>
      <c r="O1182" s="79">
        <f t="shared" si="495"/>
        <v>1.0006853499999999</v>
      </c>
      <c r="P1182" s="79">
        <f t="shared" si="496"/>
        <v>619.26678318999996</v>
      </c>
      <c r="Q1182" s="83">
        <f t="shared" si="499"/>
        <v>0</v>
      </c>
      <c r="R1182" s="85">
        <f t="shared" si="500"/>
        <v>0</v>
      </c>
      <c r="S1182" s="79">
        <f t="shared" si="497"/>
        <v>0</v>
      </c>
      <c r="T1182" s="85">
        <f t="shared" si="505"/>
        <v>9.5000000000000001E-2</v>
      </c>
      <c r="U1182" s="82">
        <f t="shared" si="501"/>
        <v>1.0032464860000001</v>
      </c>
      <c r="V1182" s="79">
        <f t="shared" si="502"/>
        <v>2.0104409400000001</v>
      </c>
      <c r="W1182" s="79">
        <f t="shared" si="503"/>
        <v>0</v>
      </c>
      <c r="X1182" s="157" t="str">
        <f t="shared" si="506"/>
        <v>A+J=</v>
      </c>
      <c r="Y1182" s="81">
        <f t="shared" si="507"/>
        <v>45736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78">
        <f t="shared" si="504"/>
        <v>45721</v>
      </c>
      <c r="B1183" s="79">
        <f t="shared" si="498"/>
        <v>621.48053355000002</v>
      </c>
      <c r="C1183" s="79">
        <f t="shared" si="477"/>
        <v>618.84265937999999</v>
      </c>
      <c r="D1183" s="77">
        <f t="shared" si="488"/>
        <v>7100.5</v>
      </c>
      <c r="E1183" s="54">
        <f>IF(K1183=1,VLOOKUP(A1182,[1]Plan1!$JH$192:$JI$400,2),E1182)</f>
        <v>7111.86</v>
      </c>
      <c r="F1183" s="56">
        <f t="shared" si="489"/>
        <v>45678</v>
      </c>
      <c r="G1183" s="80">
        <f t="shared" si="490"/>
        <v>1.5998873318778806E-3</v>
      </c>
      <c r="H1183" s="81">
        <f>IF(DAY(A1183)=H$11,VLOOKUP(A1183,AF$120:AK$452,4),H1182)</f>
        <v>45736</v>
      </c>
      <c r="I1183" s="81">
        <f t="shared" si="491"/>
        <v>45736</v>
      </c>
      <c r="J1183" s="55">
        <f t="shared" si="476"/>
        <v>28</v>
      </c>
      <c r="K1183" s="55">
        <f t="shared" si="492"/>
        <v>13</v>
      </c>
      <c r="L1183" s="79">
        <f t="shared" si="493"/>
        <v>1.00074248</v>
      </c>
      <c r="M1183" s="82">
        <v>1</v>
      </c>
      <c r="N1183" s="82">
        <f t="shared" si="494"/>
        <v>1</v>
      </c>
      <c r="O1183" s="79">
        <f t="shared" si="495"/>
        <v>1.00074248</v>
      </c>
      <c r="P1183" s="79">
        <f t="shared" si="496"/>
        <v>619.30213766999998</v>
      </c>
      <c r="Q1183" s="83">
        <f t="shared" si="499"/>
        <v>0</v>
      </c>
      <c r="R1183" s="85">
        <f t="shared" si="500"/>
        <v>0</v>
      </c>
      <c r="S1183" s="79">
        <f t="shared" si="497"/>
        <v>0</v>
      </c>
      <c r="T1183" s="85">
        <f t="shared" si="505"/>
        <v>9.5000000000000001E-2</v>
      </c>
      <c r="U1183" s="82">
        <f t="shared" si="501"/>
        <v>1.0035175009999999</v>
      </c>
      <c r="V1183" s="79">
        <f t="shared" si="502"/>
        <v>2.1783958800000001</v>
      </c>
      <c r="W1183" s="79">
        <f t="shared" si="503"/>
        <v>0</v>
      </c>
      <c r="X1183" s="157" t="str">
        <f t="shared" si="506"/>
        <v>A+J=</v>
      </c>
      <c r="Y1183" s="81">
        <f t="shared" si="507"/>
        <v>45736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78">
        <f t="shared" si="504"/>
        <v>45722</v>
      </c>
      <c r="B1184" s="79">
        <f t="shared" si="498"/>
        <v>621.68391419</v>
      </c>
      <c r="C1184" s="79">
        <f t="shared" si="477"/>
        <v>618.84265937999999</v>
      </c>
      <c r="D1184" s="77">
        <f t="shared" si="488"/>
        <v>7100.5</v>
      </c>
      <c r="E1184" s="54">
        <f>IF(K1184=1,VLOOKUP(A1183,[1]Plan1!$JH$192:$JI$400,2),E1183)</f>
        <v>7111.86</v>
      </c>
      <c r="F1184" s="56">
        <f t="shared" si="489"/>
        <v>45678</v>
      </c>
      <c r="G1184" s="80">
        <f t="shared" si="490"/>
        <v>1.5998873318778806E-3</v>
      </c>
      <c r="H1184" s="81">
        <f>IF(DAY(A1184)=H$11,VLOOKUP(A1184,AF$120:AK$452,4),H1183)</f>
        <v>45736</v>
      </c>
      <c r="I1184" s="81">
        <f t="shared" si="491"/>
        <v>45736</v>
      </c>
      <c r="J1184" s="55">
        <f t="shared" si="476"/>
        <v>28</v>
      </c>
      <c r="K1184" s="55">
        <f t="shared" si="492"/>
        <v>14</v>
      </c>
      <c r="L1184" s="79">
        <f t="shared" si="493"/>
        <v>1.00079962</v>
      </c>
      <c r="M1184" s="82">
        <v>1</v>
      </c>
      <c r="N1184" s="82">
        <f t="shared" si="494"/>
        <v>1</v>
      </c>
      <c r="O1184" s="79">
        <f t="shared" si="495"/>
        <v>1.00079962</v>
      </c>
      <c r="P1184" s="79">
        <f t="shared" si="496"/>
        <v>619.33749834000002</v>
      </c>
      <c r="Q1184" s="83">
        <f t="shared" si="499"/>
        <v>0</v>
      </c>
      <c r="R1184" s="85">
        <f t="shared" si="500"/>
        <v>0</v>
      </c>
      <c r="S1184" s="79">
        <f t="shared" si="497"/>
        <v>0</v>
      </c>
      <c r="T1184" s="85">
        <f t="shared" si="505"/>
        <v>9.5000000000000001E-2</v>
      </c>
      <c r="U1184" s="82">
        <f t="shared" si="501"/>
        <v>1.0037885900000001</v>
      </c>
      <c r="V1184" s="79">
        <f t="shared" si="502"/>
        <v>2.3464158500000001</v>
      </c>
      <c r="W1184" s="79">
        <f t="shared" si="503"/>
        <v>0</v>
      </c>
      <c r="X1184" s="157" t="str">
        <f t="shared" si="506"/>
        <v>A+J=</v>
      </c>
      <c r="Y1184" s="81">
        <f t="shared" si="507"/>
        <v>45736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78">
        <f t="shared" si="504"/>
        <v>45723</v>
      </c>
      <c r="B1185" s="79">
        <f t="shared" si="498"/>
        <v>621.88735982999992</v>
      </c>
      <c r="C1185" s="79">
        <f t="shared" si="477"/>
        <v>618.84265937999999</v>
      </c>
      <c r="D1185" s="77">
        <f t="shared" si="488"/>
        <v>7100.5</v>
      </c>
      <c r="E1185" s="54">
        <f>IF(K1185=1,VLOOKUP(A1184,[1]Plan1!$JH$192:$JI$400,2),E1184)</f>
        <v>7111.86</v>
      </c>
      <c r="F1185" s="56">
        <f t="shared" si="489"/>
        <v>45678</v>
      </c>
      <c r="G1185" s="80">
        <f t="shared" si="490"/>
        <v>1.5998873318778806E-3</v>
      </c>
      <c r="H1185" s="81">
        <f>IF(DAY(A1185)=H$11,VLOOKUP(A1185,AF$120:AK$452,4),H1184)</f>
        <v>45736</v>
      </c>
      <c r="I1185" s="81">
        <f t="shared" si="491"/>
        <v>45736</v>
      </c>
      <c r="J1185" s="55">
        <f t="shared" si="476"/>
        <v>28</v>
      </c>
      <c r="K1185" s="55">
        <f t="shared" si="492"/>
        <v>15</v>
      </c>
      <c r="L1185" s="79">
        <f t="shared" si="493"/>
        <v>1.00085676</v>
      </c>
      <c r="M1185" s="82">
        <v>1</v>
      </c>
      <c r="N1185" s="82">
        <f t="shared" si="494"/>
        <v>1</v>
      </c>
      <c r="O1185" s="79">
        <f t="shared" si="495"/>
        <v>1.00085676</v>
      </c>
      <c r="P1185" s="79">
        <f t="shared" si="496"/>
        <v>619.37285900999996</v>
      </c>
      <c r="Q1185" s="83">
        <f t="shared" si="499"/>
        <v>0</v>
      </c>
      <c r="R1185" s="85">
        <f t="shared" si="500"/>
        <v>0</v>
      </c>
      <c r="S1185" s="79">
        <f t="shared" si="497"/>
        <v>0</v>
      </c>
      <c r="T1185" s="85">
        <f t="shared" si="505"/>
        <v>9.5000000000000001E-2</v>
      </c>
      <c r="U1185" s="82">
        <f t="shared" si="501"/>
        <v>1.0040597529999999</v>
      </c>
      <c r="V1185" s="79">
        <f t="shared" si="502"/>
        <v>2.5145008199999999</v>
      </c>
      <c r="W1185" s="79">
        <f t="shared" si="503"/>
        <v>0</v>
      </c>
      <c r="X1185" s="157" t="str">
        <f t="shared" si="506"/>
        <v>A+J=</v>
      </c>
      <c r="Y1185" s="81">
        <f t="shared" si="507"/>
        <v>45736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78">
        <f t="shared" si="504"/>
        <v>45724</v>
      </c>
      <c r="B1186" s="79">
        <f t="shared" si="498"/>
        <v>622.09086923999996</v>
      </c>
      <c r="C1186" s="79">
        <f t="shared" si="477"/>
        <v>618.84265937999999</v>
      </c>
      <c r="D1186" s="77">
        <f t="shared" si="488"/>
        <v>7100.5</v>
      </c>
      <c r="E1186" s="54">
        <f>IF(K1186=1,VLOOKUP(A1185,[1]Plan1!$JH$192:$JI$400,2),E1185)</f>
        <v>7111.86</v>
      </c>
      <c r="F1186" s="56">
        <f t="shared" si="489"/>
        <v>45678</v>
      </c>
      <c r="G1186" s="80">
        <f t="shared" si="490"/>
        <v>1.5998873318778806E-3</v>
      </c>
      <c r="H1186" s="81">
        <f>IF(DAY(A1186)=H$11,VLOOKUP(A1186,AF$120:AK$452,4),H1185)</f>
        <v>45736</v>
      </c>
      <c r="I1186" s="81">
        <f t="shared" si="491"/>
        <v>45736</v>
      </c>
      <c r="J1186" s="55">
        <f t="shared" si="476"/>
        <v>28</v>
      </c>
      <c r="K1186" s="55">
        <f t="shared" si="492"/>
        <v>16</v>
      </c>
      <c r="L1186" s="79">
        <f t="shared" si="493"/>
        <v>1.0009139</v>
      </c>
      <c r="M1186" s="82">
        <v>1</v>
      </c>
      <c r="N1186" s="82">
        <f t="shared" si="494"/>
        <v>1</v>
      </c>
      <c r="O1186" s="79">
        <f t="shared" si="495"/>
        <v>1.0009139</v>
      </c>
      <c r="P1186" s="79">
        <f t="shared" si="496"/>
        <v>619.40821968</v>
      </c>
      <c r="Q1186" s="83">
        <f t="shared" si="499"/>
        <v>0</v>
      </c>
      <c r="R1186" s="85">
        <f t="shared" si="500"/>
        <v>0</v>
      </c>
      <c r="S1186" s="79">
        <f t="shared" si="497"/>
        <v>0</v>
      </c>
      <c r="T1186" s="85">
        <f t="shared" si="505"/>
        <v>9.5000000000000001E-2</v>
      </c>
      <c r="U1186" s="82">
        <f t="shared" si="501"/>
        <v>1.004330988</v>
      </c>
      <c r="V1186" s="79">
        <f t="shared" si="502"/>
        <v>2.6826495600000002</v>
      </c>
      <c r="W1186" s="79">
        <f t="shared" si="503"/>
        <v>0</v>
      </c>
      <c r="X1186" s="157" t="str">
        <f t="shared" si="506"/>
        <v>A+J=</v>
      </c>
      <c r="Y1186" s="81">
        <f t="shared" si="507"/>
        <v>45736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78">
        <f t="shared" si="504"/>
        <v>45725</v>
      </c>
      <c r="B1187" s="79">
        <f t="shared" si="498"/>
        <v>622.2944498999999</v>
      </c>
      <c r="C1187" s="79">
        <f t="shared" si="477"/>
        <v>618.84265937999999</v>
      </c>
      <c r="D1187" s="77">
        <f t="shared" si="488"/>
        <v>7100.5</v>
      </c>
      <c r="E1187" s="54">
        <f>IF(K1187=1,VLOOKUP(A1186,[1]Plan1!$JH$192:$JI$400,2),E1186)</f>
        <v>7111.86</v>
      </c>
      <c r="F1187" s="56">
        <f t="shared" si="489"/>
        <v>45678</v>
      </c>
      <c r="G1187" s="80">
        <f t="shared" si="490"/>
        <v>1.5998873318778806E-3</v>
      </c>
      <c r="H1187" s="81">
        <f>IF(DAY(A1187)=H$11,VLOOKUP(A1187,AF$120:AK$452,4),H1186)</f>
        <v>45736</v>
      </c>
      <c r="I1187" s="81">
        <f t="shared" si="491"/>
        <v>45736</v>
      </c>
      <c r="J1187" s="55">
        <f t="shared" si="476"/>
        <v>28</v>
      </c>
      <c r="K1187" s="55">
        <f t="shared" si="492"/>
        <v>17</v>
      </c>
      <c r="L1187" s="79">
        <f t="shared" si="493"/>
        <v>1.00097105</v>
      </c>
      <c r="M1187" s="82">
        <v>1</v>
      </c>
      <c r="N1187" s="82">
        <f t="shared" si="494"/>
        <v>1</v>
      </c>
      <c r="O1187" s="79">
        <f t="shared" si="495"/>
        <v>1.00097105</v>
      </c>
      <c r="P1187" s="79">
        <f t="shared" si="496"/>
        <v>619.44358653999996</v>
      </c>
      <c r="Q1187" s="83">
        <f t="shared" si="499"/>
        <v>0</v>
      </c>
      <c r="R1187" s="85">
        <f t="shared" si="500"/>
        <v>0</v>
      </c>
      <c r="S1187" s="79">
        <f t="shared" si="497"/>
        <v>0</v>
      </c>
      <c r="T1187" s="85">
        <f t="shared" si="505"/>
        <v>9.5000000000000001E-2</v>
      </c>
      <c r="U1187" s="82">
        <f t="shared" si="501"/>
        <v>1.0046022969999999</v>
      </c>
      <c r="V1187" s="79">
        <f t="shared" si="502"/>
        <v>2.85086336</v>
      </c>
      <c r="W1187" s="79">
        <f t="shared" si="503"/>
        <v>0</v>
      </c>
      <c r="X1187" s="157" t="str">
        <f t="shared" si="506"/>
        <v>A+J=</v>
      </c>
      <c r="Y1187" s="81">
        <f t="shared" si="507"/>
        <v>45736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78">
        <f t="shared" si="504"/>
        <v>45726</v>
      </c>
      <c r="B1188" s="79">
        <f t="shared" si="498"/>
        <v>622.49809496</v>
      </c>
      <c r="C1188" s="79">
        <f t="shared" si="477"/>
        <v>618.84265937999999</v>
      </c>
      <c r="D1188" s="77">
        <f t="shared" si="488"/>
        <v>7100.5</v>
      </c>
      <c r="E1188" s="54">
        <f>IF(K1188=1,VLOOKUP(A1187,[1]Plan1!$JH$192:$JI$400,2),E1187)</f>
        <v>7111.86</v>
      </c>
      <c r="F1188" s="56">
        <f t="shared" si="489"/>
        <v>45678</v>
      </c>
      <c r="G1188" s="80">
        <f t="shared" si="490"/>
        <v>1.5998873318778806E-3</v>
      </c>
      <c r="H1188" s="81">
        <f>IF(DAY(A1188)=H$11,VLOOKUP(A1188,AF$120:AK$452,4),H1187)</f>
        <v>45736</v>
      </c>
      <c r="I1188" s="81">
        <f t="shared" si="491"/>
        <v>45736</v>
      </c>
      <c r="J1188" s="55">
        <f t="shared" si="476"/>
        <v>28</v>
      </c>
      <c r="K1188" s="55">
        <f t="shared" si="492"/>
        <v>18</v>
      </c>
      <c r="L1188" s="79">
        <f t="shared" si="493"/>
        <v>1.0010281999999999</v>
      </c>
      <c r="M1188" s="82">
        <v>1</v>
      </c>
      <c r="N1188" s="82">
        <f t="shared" si="494"/>
        <v>1</v>
      </c>
      <c r="O1188" s="79">
        <f t="shared" si="495"/>
        <v>1.0010281999999999</v>
      </c>
      <c r="P1188" s="79">
        <f t="shared" si="496"/>
        <v>619.47895340000002</v>
      </c>
      <c r="Q1188" s="83">
        <f t="shared" si="499"/>
        <v>0</v>
      </c>
      <c r="R1188" s="85">
        <f t="shared" si="500"/>
        <v>0</v>
      </c>
      <c r="S1188" s="79">
        <f t="shared" si="497"/>
        <v>0</v>
      </c>
      <c r="T1188" s="85">
        <f t="shared" si="505"/>
        <v>9.5000000000000001E-2</v>
      </c>
      <c r="U1188" s="82">
        <f t="shared" si="501"/>
        <v>1.0048736789999999</v>
      </c>
      <c r="V1188" s="79">
        <f t="shared" si="502"/>
        <v>3.01914156</v>
      </c>
      <c r="W1188" s="79">
        <f t="shared" si="503"/>
        <v>0</v>
      </c>
      <c r="X1188" s="157" t="str">
        <f t="shared" si="506"/>
        <v>A+J=</v>
      </c>
      <c r="Y1188" s="81">
        <f t="shared" si="507"/>
        <v>45736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78">
        <f t="shared" si="504"/>
        <v>45727</v>
      </c>
      <c r="B1189" s="79">
        <f t="shared" si="498"/>
        <v>622.70180444999994</v>
      </c>
      <c r="C1189" s="79">
        <f t="shared" si="477"/>
        <v>618.84265937999999</v>
      </c>
      <c r="D1189" s="77">
        <f t="shared" si="488"/>
        <v>7100.5</v>
      </c>
      <c r="E1189" s="54">
        <f>IF(K1189=1,VLOOKUP(A1188,[1]Plan1!$JH$192:$JI$400,2),E1188)</f>
        <v>7111.86</v>
      </c>
      <c r="F1189" s="56">
        <f t="shared" si="489"/>
        <v>45678</v>
      </c>
      <c r="G1189" s="80">
        <f t="shared" si="490"/>
        <v>1.5998873318778806E-3</v>
      </c>
      <c r="H1189" s="81">
        <f>IF(DAY(A1189)=H$11,VLOOKUP(A1189,AF$120:AK$452,4),H1188)</f>
        <v>45736</v>
      </c>
      <c r="I1189" s="81">
        <f t="shared" si="491"/>
        <v>45736</v>
      </c>
      <c r="J1189" s="55">
        <f t="shared" si="476"/>
        <v>28</v>
      </c>
      <c r="K1189" s="55">
        <f t="shared" si="492"/>
        <v>19</v>
      </c>
      <c r="L1189" s="79">
        <f t="shared" si="493"/>
        <v>1.0010853500000001</v>
      </c>
      <c r="M1189" s="82">
        <v>1</v>
      </c>
      <c r="N1189" s="82">
        <f t="shared" si="494"/>
        <v>1</v>
      </c>
      <c r="O1189" s="79">
        <f t="shared" si="495"/>
        <v>1.0010853500000001</v>
      </c>
      <c r="P1189" s="79">
        <f t="shared" si="496"/>
        <v>619.51432025999998</v>
      </c>
      <c r="Q1189" s="83">
        <f t="shared" si="499"/>
        <v>0</v>
      </c>
      <c r="R1189" s="85">
        <f t="shared" si="500"/>
        <v>0</v>
      </c>
      <c r="S1189" s="79">
        <f t="shared" si="497"/>
        <v>0</v>
      </c>
      <c r="T1189" s="85">
        <f t="shared" si="505"/>
        <v>9.5000000000000001E-2</v>
      </c>
      <c r="U1189" s="82">
        <f t="shared" si="501"/>
        <v>1.0051451339999999</v>
      </c>
      <c r="V1189" s="79">
        <f t="shared" si="502"/>
        <v>3.1874841900000002</v>
      </c>
      <c r="W1189" s="79">
        <f t="shared" si="503"/>
        <v>0</v>
      </c>
      <c r="X1189" s="157" t="str">
        <f t="shared" si="506"/>
        <v>A+J=</v>
      </c>
      <c r="Y1189" s="81">
        <f t="shared" si="507"/>
        <v>45736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78">
        <f t="shared" si="504"/>
        <v>45728</v>
      </c>
      <c r="B1190" s="79">
        <f t="shared" si="498"/>
        <v>622.9055851999999</v>
      </c>
      <c r="C1190" s="79">
        <f t="shared" si="477"/>
        <v>618.84265937999999</v>
      </c>
      <c r="D1190" s="77">
        <f t="shared" si="488"/>
        <v>7100.5</v>
      </c>
      <c r="E1190" s="54">
        <f>IF(K1190=1,VLOOKUP(A1189,[1]Plan1!$JH$192:$JI$400,2),E1189)</f>
        <v>7111.86</v>
      </c>
      <c r="F1190" s="56">
        <f t="shared" si="489"/>
        <v>45678</v>
      </c>
      <c r="G1190" s="80">
        <f t="shared" si="490"/>
        <v>1.5998873318778806E-3</v>
      </c>
      <c r="H1190" s="81">
        <f>IF(DAY(A1190)=H$11,VLOOKUP(A1190,AF$120:AK$452,4),H1189)</f>
        <v>45736</v>
      </c>
      <c r="I1190" s="81">
        <f t="shared" si="491"/>
        <v>45736</v>
      </c>
      <c r="J1190" s="55">
        <f t="shared" si="476"/>
        <v>28</v>
      </c>
      <c r="K1190" s="55">
        <f t="shared" si="492"/>
        <v>20</v>
      </c>
      <c r="L1190" s="79">
        <f t="shared" si="493"/>
        <v>1.00114251</v>
      </c>
      <c r="M1190" s="82">
        <v>1</v>
      </c>
      <c r="N1190" s="82">
        <f t="shared" si="494"/>
        <v>1</v>
      </c>
      <c r="O1190" s="79">
        <f t="shared" si="495"/>
        <v>1.00114251</v>
      </c>
      <c r="P1190" s="79">
        <f t="shared" si="496"/>
        <v>619.54969329999994</v>
      </c>
      <c r="Q1190" s="83">
        <f t="shared" si="499"/>
        <v>0</v>
      </c>
      <c r="R1190" s="85">
        <f t="shared" si="500"/>
        <v>0</v>
      </c>
      <c r="S1190" s="79">
        <f t="shared" si="497"/>
        <v>0</v>
      </c>
      <c r="T1190" s="85">
        <f t="shared" si="505"/>
        <v>9.5000000000000001E-2</v>
      </c>
      <c r="U1190" s="82">
        <f t="shared" si="501"/>
        <v>1.0054166630000001</v>
      </c>
      <c r="V1190" s="79">
        <f t="shared" si="502"/>
        <v>3.3558919</v>
      </c>
      <c r="W1190" s="79">
        <f t="shared" si="503"/>
        <v>0</v>
      </c>
      <c r="X1190" s="157" t="str">
        <f t="shared" si="506"/>
        <v>A+J=</v>
      </c>
      <c r="Y1190" s="81">
        <f t="shared" si="507"/>
        <v>45736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78">
        <f t="shared" si="504"/>
        <v>45729</v>
      </c>
      <c r="B1191" s="79">
        <f t="shared" si="498"/>
        <v>623.10943039000006</v>
      </c>
      <c r="C1191" s="79">
        <f t="shared" si="477"/>
        <v>618.84265937999999</v>
      </c>
      <c r="D1191" s="77">
        <f t="shared" si="488"/>
        <v>7100.5</v>
      </c>
      <c r="E1191" s="54">
        <f>IF(K1191=1,VLOOKUP(A1190,[1]Plan1!$JH$192:$JI$400,2),E1190)</f>
        <v>7111.86</v>
      </c>
      <c r="F1191" s="56">
        <f t="shared" si="489"/>
        <v>45678</v>
      </c>
      <c r="G1191" s="80">
        <f t="shared" si="490"/>
        <v>1.5998873318778806E-3</v>
      </c>
      <c r="H1191" s="81">
        <f>IF(DAY(A1191)=H$11,VLOOKUP(A1191,AF$120:AK$452,4),H1190)</f>
        <v>45736</v>
      </c>
      <c r="I1191" s="81">
        <f t="shared" si="491"/>
        <v>45736</v>
      </c>
      <c r="J1191" s="55">
        <f t="shared" si="476"/>
        <v>28</v>
      </c>
      <c r="K1191" s="55">
        <f t="shared" si="492"/>
        <v>21</v>
      </c>
      <c r="L1191" s="79">
        <f t="shared" si="493"/>
        <v>1.0011996700000001</v>
      </c>
      <c r="M1191" s="82">
        <v>1</v>
      </c>
      <c r="N1191" s="82">
        <f t="shared" si="494"/>
        <v>1</v>
      </c>
      <c r="O1191" s="79">
        <f t="shared" si="495"/>
        <v>1.0011996700000001</v>
      </c>
      <c r="P1191" s="79">
        <f t="shared" si="496"/>
        <v>619.58506635000003</v>
      </c>
      <c r="Q1191" s="83">
        <f t="shared" si="499"/>
        <v>0</v>
      </c>
      <c r="R1191" s="85">
        <f t="shared" si="500"/>
        <v>0</v>
      </c>
      <c r="S1191" s="79">
        <f t="shared" si="497"/>
        <v>0</v>
      </c>
      <c r="T1191" s="85">
        <f t="shared" si="505"/>
        <v>9.5000000000000001E-2</v>
      </c>
      <c r="U1191" s="82">
        <f t="shared" si="501"/>
        <v>1.0056882650000001</v>
      </c>
      <c r="V1191" s="79">
        <f t="shared" si="502"/>
        <v>3.52436404</v>
      </c>
      <c r="W1191" s="79">
        <f t="shared" si="503"/>
        <v>0</v>
      </c>
      <c r="X1191" s="157" t="str">
        <f t="shared" si="506"/>
        <v>A+J=</v>
      </c>
      <c r="Y1191" s="81">
        <f t="shared" si="507"/>
        <v>45736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78">
        <f t="shared" si="504"/>
        <v>45730</v>
      </c>
      <c r="B1192" s="79">
        <f t="shared" si="498"/>
        <v>623.31334002999995</v>
      </c>
      <c r="C1192" s="79">
        <f t="shared" si="477"/>
        <v>618.84265937999999</v>
      </c>
      <c r="D1192" s="77">
        <f t="shared" si="488"/>
        <v>7100.5</v>
      </c>
      <c r="E1192" s="54">
        <f>IF(K1192=1,VLOOKUP(A1191,[1]Plan1!$JH$192:$JI$400,2),E1191)</f>
        <v>7111.86</v>
      </c>
      <c r="F1192" s="56">
        <f t="shared" si="489"/>
        <v>45678</v>
      </c>
      <c r="G1192" s="80">
        <f t="shared" si="490"/>
        <v>1.5998873318778806E-3</v>
      </c>
      <c r="H1192" s="81">
        <f>IF(DAY(A1192)=H$11,VLOOKUP(A1192,AF$120:AK$452,4),H1191)</f>
        <v>45736</v>
      </c>
      <c r="I1192" s="81">
        <f t="shared" si="491"/>
        <v>45736</v>
      </c>
      <c r="J1192" s="55">
        <f t="shared" si="476"/>
        <v>28</v>
      </c>
      <c r="K1192" s="55">
        <f t="shared" si="492"/>
        <v>22</v>
      </c>
      <c r="L1192" s="79">
        <f t="shared" si="493"/>
        <v>1.00125683</v>
      </c>
      <c r="M1192" s="82">
        <v>1</v>
      </c>
      <c r="N1192" s="82">
        <f t="shared" si="494"/>
        <v>1</v>
      </c>
      <c r="O1192" s="79">
        <f t="shared" si="495"/>
        <v>1.00125683</v>
      </c>
      <c r="P1192" s="79">
        <f t="shared" si="496"/>
        <v>619.62043939</v>
      </c>
      <c r="Q1192" s="83">
        <f t="shared" si="499"/>
        <v>0</v>
      </c>
      <c r="R1192" s="85">
        <f t="shared" si="500"/>
        <v>0</v>
      </c>
      <c r="S1192" s="79">
        <f t="shared" si="497"/>
        <v>0</v>
      </c>
      <c r="T1192" s="85">
        <f t="shared" si="505"/>
        <v>9.5000000000000001E-2</v>
      </c>
      <c r="U1192" s="82">
        <f t="shared" si="501"/>
        <v>1.0059599400000001</v>
      </c>
      <c r="V1192" s="79">
        <f t="shared" si="502"/>
        <v>3.69290064</v>
      </c>
      <c r="W1192" s="79">
        <f t="shared" si="503"/>
        <v>0</v>
      </c>
      <c r="X1192" s="157" t="str">
        <f t="shared" si="506"/>
        <v>A+J=</v>
      </c>
      <c r="Y1192" s="81">
        <f t="shared" si="507"/>
        <v>45736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78">
        <f t="shared" si="504"/>
        <v>45731</v>
      </c>
      <c r="B1193" s="79">
        <f t="shared" si="498"/>
        <v>623.51732097000001</v>
      </c>
      <c r="C1193" s="79">
        <f t="shared" si="477"/>
        <v>618.84265937999999</v>
      </c>
      <c r="D1193" s="77">
        <f t="shared" si="488"/>
        <v>7100.5</v>
      </c>
      <c r="E1193" s="54">
        <f>IF(K1193=1,VLOOKUP(A1192,[1]Plan1!$JH$192:$JI$400,2),E1192)</f>
        <v>7111.86</v>
      </c>
      <c r="F1193" s="56">
        <f t="shared" si="489"/>
        <v>45678</v>
      </c>
      <c r="G1193" s="80">
        <f t="shared" si="490"/>
        <v>1.5998873318778806E-3</v>
      </c>
      <c r="H1193" s="81">
        <f>IF(DAY(A1193)=H$11,VLOOKUP(A1193,AF$120:AK$452,4),H1192)</f>
        <v>45736</v>
      </c>
      <c r="I1193" s="81">
        <f t="shared" si="491"/>
        <v>45736</v>
      </c>
      <c r="J1193" s="55">
        <f t="shared" si="476"/>
        <v>28</v>
      </c>
      <c r="K1193" s="55">
        <f t="shared" si="492"/>
        <v>23</v>
      </c>
      <c r="L1193" s="79">
        <f t="shared" si="493"/>
        <v>1.001314</v>
      </c>
      <c r="M1193" s="82">
        <v>1</v>
      </c>
      <c r="N1193" s="82">
        <f t="shared" si="494"/>
        <v>1</v>
      </c>
      <c r="O1193" s="79">
        <f t="shared" si="495"/>
        <v>1.001314</v>
      </c>
      <c r="P1193" s="79">
        <f t="shared" si="496"/>
        <v>619.65581863</v>
      </c>
      <c r="Q1193" s="83">
        <f t="shared" si="499"/>
        <v>0</v>
      </c>
      <c r="R1193" s="85">
        <f t="shared" si="500"/>
        <v>0</v>
      </c>
      <c r="S1193" s="79">
        <f t="shared" si="497"/>
        <v>0</v>
      </c>
      <c r="T1193" s="85">
        <f t="shared" si="505"/>
        <v>9.5000000000000001E-2</v>
      </c>
      <c r="U1193" s="82">
        <f t="shared" si="501"/>
        <v>1.006231689</v>
      </c>
      <c r="V1193" s="79">
        <f t="shared" si="502"/>
        <v>3.8615023399999999</v>
      </c>
      <c r="W1193" s="79">
        <f t="shared" si="503"/>
        <v>0</v>
      </c>
      <c r="X1193" s="157" t="str">
        <f t="shared" si="506"/>
        <v>A+J=</v>
      </c>
      <c r="Y1193" s="81">
        <f t="shared" si="507"/>
        <v>45736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78">
        <f t="shared" si="504"/>
        <v>45732</v>
      </c>
      <c r="B1194" s="79">
        <f t="shared" si="498"/>
        <v>623.72136637999995</v>
      </c>
      <c r="C1194" s="79">
        <f t="shared" si="477"/>
        <v>618.84265937999999</v>
      </c>
      <c r="D1194" s="77">
        <f t="shared" si="488"/>
        <v>7100.5</v>
      </c>
      <c r="E1194" s="54">
        <f>IF(K1194=1,VLOOKUP(A1193,[1]Plan1!$JH$192:$JI$400,2),E1193)</f>
        <v>7111.86</v>
      </c>
      <c r="F1194" s="56">
        <f t="shared" si="489"/>
        <v>45678</v>
      </c>
      <c r="G1194" s="80">
        <f t="shared" si="490"/>
        <v>1.5998873318778806E-3</v>
      </c>
      <c r="H1194" s="81">
        <f>IF(DAY(A1194)=H$11,VLOOKUP(A1194,AF$120:AK$452,4),H1193)</f>
        <v>45736</v>
      </c>
      <c r="I1194" s="81">
        <f t="shared" si="491"/>
        <v>45736</v>
      </c>
      <c r="J1194" s="55">
        <f t="shared" si="476"/>
        <v>28</v>
      </c>
      <c r="K1194" s="55">
        <f t="shared" si="492"/>
        <v>24</v>
      </c>
      <c r="L1194" s="79">
        <f t="shared" si="493"/>
        <v>1.0013711700000001</v>
      </c>
      <c r="M1194" s="82">
        <v>1</v>
      </c>
      <c r="N1194" s="82">
        <f t="shared" si="494"/>
        <v>1</v>
      </c>
      <c r="O1194" s="79">
        <f t="shared" si="495"/>
        <v>1.0013711700000001</v>
      </c>
      <c r="P1194" s="79">
        <f t="shared" si="496"/>
        <v>619.69119785999999</v>
      </c>
      <c r="Q1194" s="83">
        <f t="shared" si="499"/>
        <v>0</v>
      </c>
      <c r="R1194" s="85">
        <f t="shared" si="500"/>
        <v>0</v>
      </c>
      <c r="S1194" s="79">
        <f t="shared" si="497"/>
        <v>0</v>
      </c>
      <c r="T1194" s="85">
        <f t="shared" si="505"/>
        <v>9.5000000000000001E-2</v>
      </c>
      <c r="U1194" s="82">
        <f t="shared" si="501"/>
        <v>1.006503511</v>
      </c>
      <c r="V1194" s="79">
        <f t="shared" si="502"/>
        <v>4.0301685200000001</v>
      </c>
      <c r="W1194" s="79">
        <f t="shared" si="503"/>
        <v>0</v>
      </c>
      <c r="X1194" s="157" t="str">
        <f t="shared" si="506"/>
        <v>A+J=</v>
      </c>
      <c r="Y1194" s="81">
        <f t="shared" si="507"/>
        <v>45736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78">
        <f t="shared" si="504"/>
        <v>45733</v>
      </c>
      <c r="B1195" s="79">
        <f t="shared" si="498"/>
        <v>623.92547688000002</v>
      </c>
      <c r="C1195" s="79">
        <f t="shared" si="477"/>
        <v>618.84265937999999</v>
      </c>
      <c r="D1195" s="77">
        <f t="shared" si="488"/>
        <v>7100.5</v>
      </c>
      <c r="E1195" s="54">
        <f>IF(K1195=1,VLOOKUP(A1194,[1]Plan1!$JH$192:$JI$400,2),E1194)</f>
        <v>7111.86</v>
      </c>
      <c r="F1195" s="56">
        <f t="shared" si="489"/>
        <v>45678</v>
      </c>
      <c r="G1195" s="80">
        <f t="shared" si="490"/>
        <v>1.5998873318778806E-3</v>
      </c>
      <c r="H1195" s="81">
        <f>IF(DAY(A1195)=H$11,VLOOKUP(A1195,AF$120:AK$452,4),H1194)</f>
        <v>45736</v>
      </c>
      <c r="I1195" s="81">
        <f t="shared" si="491"/>
        <v>45736</v>
      </c>
      <c r="J1195" s="55">
        <f t="shared" si="476"/>
        <v>28</v>
      </c>
      <c r="K1195" s="55">
        <f t="shared" si="492"/>
        <v>25</v>
      </c>
      <c r="L1195" s="79">
        <f t="shared" si="493"/>
        <v>1.0014283399999999</v>
      </c>
      <c r="M1195" s="82">
        <v>1</v>
      </c>
      <c r="N1195" s="82">
        <f t="shared" si="494"/>
        <v>1</v>
      </c>
      <c r="O1195" s="79">
        <f t="shared" si="495"/>
        <v>1.0014283399999999</v>
      </c>
      <c r="P1195" s="79">
        <f t="shared" si="496"/>
        <v>619.72657709999999</v>
      </c>
      <c r="Q1195" s="83">
        <f t="shared" si="499"/>
        <v>0</v>
      </c>
      <c r="R1195" s="85">
        <f t="shared" si="500"/>
        <v>0</v>
      </c>
      <c r="S1195" s="79">
        <f t="shared" si="497"/>
        <v>0</v>
      </c>
      <c r="T1195" s="85">
        <f t="shared" si="505"/>
        <v>9.5000000000000001E-2</v>
      </c>
      <c r="U1195" s="82">
        <f t="shared" si="501"/>
        <v>1.0067754069999999</v>
      </c>
      <c r="V1195" s="79">
        <f t="shared" si="502"/>
        <v>4.1988997799999996</v>
      </c>
      <c r="W1195" s="79">
        <f t="shared" si="503"/>
        <v>0</v>
      </c>
      <c r="X1195" s="157" t="str">
        <f t="shared" si="506"/>
        <v>A+J=</v>
      </c>
      <c r="Y1195" s="81">
        <f t="shared" si="507"/>
        <v>45736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78">
        <f t="shared" si="504"/>
        <v>45734</v>
      </c>
      <c r="B1196" s="79">
        <f t="shared" si="498"/>
        <v>624.12965810000003</v>
      </c>
      <c r="C1196" s="79">
        <f t="shared" si="477"/>
        <v>618.84265937999999</v>
      </c>
      <c r="D1196" s="77">
        <f t="shared" si="488"/>
        <v>7100.5</v>
      </c>
      <c r="E1196" s="54">
        <f>IF(K1196=1,VLOOKUP(A1195,[1]Plan1!$JH$192:$JI$400,2),E1195)</f>
        <v>7111.86</v>
      </c>
      <c r="F1196" s="56">
        <f t="shared" si="489"/>
        <v>45678</v>
      </c>
      <c r="G1196" s="80">
        <f t="shared" si="490"/>
        <v>1.5998873318778806E-3</v>
      </c>
      <c r="H1196" s="81">
        <f>IF(DAY(A1196)=H$11,VLOOKUP(A1196,AF$120:AK$452,4),H1195)</f>
        <v>45736</v>
      </c>
      <c r="I1196" s="81">
        <f t="shared" si="491"/>
        <v>45736</v>
      </c>
      <c r="J1196" s="55">
        <f t="shared" ref="J1196:J1259" si="508">IF(A1195=I1195,VLOOKUP(A1195,$AF$120:$AJ$300,5),J1195)</f>
        <v>28</v>
      </c>
      <c r="K1196" s="55">
        <f t="shared" si="492"/>
        <v>26</v>
      </c>
      <c r="L1196" s="79">
        <f t="shared" si="493"/>
        <v>1.0014855199999999</v>
      </c>
      <c r="M1196" s="82">
        <v>1</v>
      </c>
      <c r="N1196" s="82">
        <f t="shared" si="494"/>
        <v>1</v>
      </c>
      <c r="O1196" s="79">
        <f t="shared" si="495"/>
        <v>1.0014855199999999</v>
      </c>
      <c r="P1196" s="79">
        <f t="shared" si="496"/>
        <v>619.76196252</v>
      </c>
      <c r="Q1196" s="83">
        <f t="shared" si="499"/>
        <v>0</v>
      </c>
      <c r="R1196" s="85">
        <f t="shared" si="500"/>
        <v>0</v>
      </c>
      <c r="S1196" s="79">
        <f t="shared" si="497"/>
        <v>0</v>
      </c>
      <c r="T1196" s="85">
        <f t="shared" si="505"/>
        <v>9.5000000000000001E-2</v>
      </c>
      <c r="U1196" s="82">
        <f t="shared" si="501"/>
        <v>1.007047376</v>
      </c>
      <c r="V1196" s="79">
        <f t="shared" si="502"/>
        <v>4.3676955800000004</v>
      </c>
      <c r="W1196" s="79">
        <f t="shared" si="503"/>
        <v>0</v>
      </c>
      <c r="X1196" s="157" t="str">
        <f t="shared" si="506"/>
        <v>A+J=</v>
      </c>
      <c r="Y1196" s="81">
        <f t="shared" si="507"/>
        <v>45736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78">
        <f t="shared" si="504"/>
        <v>45735</v>
      </c>
      <c r="B1197" s="79">
        <f t="shared" si="498"/>
        <v>624.33390381000004</v>
      </c>
      <c r="C1197" s="79">
        <f t="shared" ref="C1197:C1260" si="509">IF(Q1196&gt;0,(P1196-S1196),C1196)</f>
        <v>618.84265937999999</v>
      </c>
      <c r="D1197" s="77">
        <f t="shared" si="488"/>
        <v>7100.5</v>
      </c>
      <c r="E1197" s="54">
        <f>IF(K1197=1,VLOOKUP(A1196,[1]Plan1!$JH$192:$JI$400,2),E1196)</f>
        <v>7111.86</v>
      </c>
      <c r="F1197" s="56">
        <f t="shared" si="489"/>
        <v>45678</v>
      </c>
      <c r="G1197" s="80">
        <f t="shared" si="490"/>
        <v>1.5998873318778806E-3</v>
      </c>
      <c r="H1197" s="81">
        <f>IF(DAY(A1197)=H$11,VLOOKUP(A1197,AF$120:AK$452,4),H1196)</f>
        <v>45736</v>
      </c>
      <c r="I1197" s="81">
        <f t="shared" si="491"/>
        <v>45736</v>
      </c>
      <c r="J1197" s="55">
        <f t="shared" si="508"/>
        <v>28</v>
      </c>
      <c r="K1197" s="55">
        <f t="shared" si="492"/>
        <v>27</v>
      </c>
      <c r="L1197" s="79">
        <f t="shared" si="493"/>
        <v>1.0015426999999999</v>
      </c>
      <c r="M1197" s="82">
        <v>1</v>
      </c>
      <c r="N1197" s="82">
        <f t="shared" si="494"/>
        <v>1</v>
      </c>
      <c r="O1197" s="79">
        <f t="shared" si="495"/>
        <v>1.0015426999999999</v>
      </c>
      <c r="P1197" s="79">
        <f t="shared" si="496"/>
        <v>619.79734795000002</v>
      </c>
      <c r="Q1197" s="83">
        <f t="shared" si="499"/>
        <v>0</v>
      </c>
      <c r="R1197" s="85">
        <f t="shared" si="500"/>
        <v>0</v>
      </c>
      <c r="S1197" s="79">
        <f t="shared" si="497"/>
        <v>0</v>
      </c>
      <c r="T1197" s="85">
        <f t="shared" si="505"/>
        <v>9.5000000000000001E-2</v>
      </c>
      <c r="U1197" s="82">
        <f t="shared" si="501"/>
        <v>1.007319418</v>
      </c>
      <c r="V1197" s="79">
        <f t="shared" si="502"/>
        <v>4.53655586</v>
      </c>
      <c r="W1197" s="79">
        <f t="shared" si="503"/>
        <v>0</v>
      </c>
      <c r="X1197" s="157" t="str">
        <f t="shared" si="506"/>
        <v>A+J=</v>
      </c>
      <c r="Y1197" s="81">
        <f t="shared" si="507"/>
        <v>45736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78">
        <f t="shared" si="504"/>
        <v>45736</v>
      </c>
      <c r="B1198" s="79">
        <f t="shared" si="498"/>
        <v>624.53821463000008</v>
      </c>
      <c r="C1198" s="79">
        <f t="shared" si="509"/>
        <v>618.84265937999999</v>
      </c>
      <c r="D1198" s="77">
        <f t="shared" si="488"/>
        <v>7100.5</v>
      </c>
      <c r="E1198" s="54">
        <f>IF(K1198=1,VLOOKUP(A1197,[1]Plan1!$JH$192:$JI$400,2),E1197)</f>
        <v>7111.86</v>
      </c>
      <c r="F1198" s="56">
        <f t="shared" si="489"/>
        <v>45678</v>
      </c>
      <c r="G1198" s="80">
        <f t="shared" si="490"/>
        <v>1.5998873318778806E-3</v>
      </c>
      <c r="H1198" s="81">
        <f>IF(DAY(A1198)=H$11,VLOOKUP(A1198,AF$120:AK$452,4),H1197)</f>
        <v>45767</v>
      </c>
      <c r="I1198" s="81">
        <f t="shared" si="491"/>
        <v>45736</v>
      </c>
      <c r="J1198" s="55">
        <f t="shared" si="508"/>
        <v>28</v>
      </c>
      <c r="K1198" s="55">
        <f t="shared" si="492"/>
        <v>28</v>
      </c>
      <c r="L1198" s="79">
        <f t="shared" si="493"/>
        <v>1.0015998800000001</v>
      </c>
      <c r="M1198" s="82">
        <v>1</v>
      </c>
      <c r="N1198" s="82">
        <f t="shared" si="494"/>
        <v>1</v>
      </c>
      <c r="O1198" s="79">
        <f t="shared" si="495"/>
        <v>1.0015998800000001</v>
      </c>
      <c r="P1198" s="79">
        <f t="shared" si="496"/>
        <v>619.83273337000003</v>
      </c>
      <c r="Q1198" s="83">
        <f t="shared" si="499"/>
        <v>39</v>
      </c>
      <c r="R1198" s="85">
        <f t="shared" si="500"/>
        <v>2.4389999999999998E-2</v>
      </c>
      <c r="S1198" s="79">
        <f t="shared" si="497"/>
        <v>15.11772036</v>
      </c>
      <c r="T1198" s="85">
        <f t="shared" si="505"/>
        <v>9.5000000000000001E-2</v>
      </c>
      <c r="U1198" s="82">
        <f t="shared" si="501"/>
        <v>1.0075915339999999</v>
      </c>
      <c r="V1198" s="79">
        <f t="shared" si="502"/>
        <v>4.70548126</v>
      </c>
      <c r="W1198" s="79">
        <f t="shared" si="503"/>
        <v>19.823201619999999</v>
      </c>
      <c r="X1198" s="157" t="str">
        <f t="shared" si="506"/>
        <v>A+J=</v>
      </c>
      <c r="Y1198" s="81">
        <f t="shared" si="507"/>
        <v>45736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78">
        <f t="shared" si="504"/>
        <v>45737</v>
      </c>
      <c r="B1199" s="79">
        <f t="shared" si="498"/>
        <v>605.11656521999998</v>
      </c>
      <c r="C1199" s="79">
        <f t="shared" si="509"/>
        <v>604.71501301000001</v>
      </c>
      <c r="D1199" s="77">
        <f t="shared" si="488"/>
        <v>7111.86</v>
      </c>
      <c r="E1199" s="54">
        <f>IF(K1199=1,VLOOKUP(A1198,[1]Plan1!$JH$192:$JI$400,2),E1198)</f>
        <v>7205.03</v>
      </c>
      <c r="F1199" s="56">
        <f t="shared" si="489"/>
        <v>45709</v>
      </c>
      <c r="G1199" s="80">
        <f t="shared" si="490"/>
        <v>1.3100651587629741E-2</v>
      </c>
      <c r="H1199" s="81">
        <f>IF(DAY(A1199)=H$11,VLOOKUP(A1199,AF$120:AK$452,4),H1198)</f>
        <v>45767</v>
      </c>
      <c r="I1199" s="81">
        <f t="shared" si="491"/>
        <v>45767</v>
      </c>
      <c r="J1199" s="55">
        <f t="shared" si="508"/>
        <v>31</v>
      </c>
      <c r="K1199" s="55">
        <f t="shared" si="492"/>
        <v>1</v>
      </c>
      <c r="L1199" s="79">
        <f t="shared" si="493"/>
        <v>1.00041994</v>
      </c>
      <c r="M1199" s="82">
        <v>1</v>
      </c>
      <c r="N1199" s="82">
        <f t="shared" si="494"/>
        <v>1</v>
      </c>
      <c r="O1199" s="79">
        <f t="shared" si="495"/>
        <v>1.00041994</v>
      </c>
      <c r="P1199" s="79">
        <f t="shared" si="496"/>
        <v>604.96895702999996</v>
      </c>
      <c r="Q1199" s="83">
        <f t="shared" si="499"/>
        <v>0</v>
      </c>
      <c r="R1199" s="85">
        <f t="shared" si="500"/>
        <v>0</v>
      </c>
      <c r="S1199" s="79">
        <f t="shared" si="497"/>
        <v>0</v>
      </c>
      <c r="T1199" s="85">
        <f t="shared" si="505"/>
        <v>9.5000000000000001E-2</v>
      </c>
      <c r="U1199" s="82">
        <f t="shared" si="501"/>
        <v>1.000243993</v>
      </c>
      <c r="V1199" s="79">
        <f t="shared" si="502"/>
        <v>0.14760819</v>
      </c>
      <c r="W1199" s="79">
        <f t="shared" si="503"/>
        <v>0</v>
      </c>
      <c r="X1199" s="157" t="str">
        <f t="shared" si="506"/>
        <v>A+J=</v>
      </c>
      <c r="Y1199" s="81">
        <f t="shared" si="507"/>
        <v>45767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78">
        <f t="shared" si="504"/>
        <v>45738</v>
      </c>
      <c r="B1200" s="79">
        <f t="shared" si="498"/>
        <v>605.51838655999995</v>
      </c>
      <c r="C1200" s="79">
        <f t="shared" si="509"/>
        <v>604.71501301000001</v>
      </c>
      <c r="D1200" s="77">
        <f t="shared" si="488"/>
        <v>7111.86</v>
      </c>
      <c r="E1200" s="54">
        <f>IF(K1200=1,VLOOKUP(A1199,[1]Plan1!$JH$192:$JI$400,2),E1199)</f>
        <v>7205.03</v>
      </c>
      <c r="F1200" s="56">
        <f t="shared" si="489"/>
        <v>45709</v>
      </c>
      <c r="G1200" s="80">
        <f t="shared" si="490"/>
        <v>1.3100651587629741E-2</v>
      </c>
      <c r="H1200" s="81">
        <f>IF(DAY(A1200)=H$11,VLOOKUP(A1200,AF$120:AK$452,4),H1199)</f>
        <v>45767</v>
      </c>
      <c r="I1200" s="81">
        <f t="shared" si="491"/>
        <v>45767</v>
      </c>
      <c r="J1200" s="55">
        <f t="shared" si="508"/>
        <v>31</v>
      </c>
      <c r="K1200" s="55">
        <f t="shared" si="492"/>
        <v>2</v>
      </c>
      <c r="L1200" s="79">
        <f t="shared" si="493"/>
        <v>1.00084006</v>
      </c>
      <c r="M1200" s="82">
        <v>1</v>
      </c>
      <c r="N1200" s="82">
        <f t="shared" si="494"/>
        <v>1</v>
      </c>
      <c r="O1200" s="79">
        <f t="shared" si="495"/>
        <v>1.00084006</v>
      </c>
      <c r="P1200" s="79">
        <f t="shared" si="496"/>
        <v>605.22300989999997</v>
      </c>
      <c r="Q1200" s="83">
        <f t="shared" si="499"/>
        <v>0</v>
      </c>
      <c r="R1200" s="85">
        <f t="shared" si="500"/>
        <v>0</v>
      </c>
      <c r="S1200" s="79">
        <f t="shared" si="497"/>
        <v>0</v>
      </c>
      <c r="T1200" s="85">
        <f t="shared" si="505"/>
        <v>9.5000000000000001E-2</v>
      </c>
      <c r="U1200" s="82">
        <f t="shared" si="501"/>
        <v>1.0004880460000001</v>
      </c>
      <c r="V1200" s="79">
        <f t="shared" si="502"/>
        <v>0.29537666000000001</v>
      </c>
      <c r="W1200" s="79">
        <f t="shared" si="503"/>
        <v>0</v>
      </c>
      <c r="X1200" s="157" t="str">
        <f t="shared" si="506"/>
        <v>A+J=</v>
      </c>
      <c r="Y1200" s="81">
        <f t="shared" si="507"/>
        <v>45767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78">
        <f t="shared" si="504"/>
        <v>45739</v>
      </c>
      <c r="B1201" s="79">
        <f t="shared" si="498"/>
        <v>605.92047657000001</v>
      </c>
      <c r="C1201" s="79">
        <f t="shared" si="509"/>
        <v>604.71501301000001</v>
      </c>
      <c r="D1201" s="77">
        <f t="shared" si="488"/>
        <v>7111.86</v>
      </c>
      <c r="E1201" s="54">
        <f>IF(K1201=1,VLOOKUP(A1200,[1]Plan1!$JH$192:$JI$400,2),E1200)</f>
        <v>7205.03</v>
      </c>
      <c r="F1201" s="56">
        <f t="shared" si="489"/>
        <v>45709</v>
      </c>
      <c r="G1201" s="80">
        <f t="shared" si="490"/>
        <v>1.3100651587629741E-2</v>
      </c>
      <c r="H1201" s="81">
        <f>IF(DAY(A1201)=H$11,VLOOKUP(A1201,AF$120:AK$452,4),H1200)</f>
        <v>45767</v>
      </c>
      <c r="I1201" s="81">
        <f t="shared" si="491"/>
        <v>45767</v>
      </c>
      <c r="J1201" s="55">
        <f t="shared" si="508"/>
        <v>31</v>
      </c>
      <c r="K1201" s="55">
        <f t="shared" si="492"/>
        <v>3</v>
      </c>
      <c r="L1201" s="79">
        <f t="shared" si="493"/>
        <v>1.0012603600000001</v>
      </c>
      <c r="M1201" s="82">
        <v>1</v>
      </c>
      <c r="N1201" s="82">
        <f t="shared" si="494"/>
        <v>1</v>
      </c>
      <c r="O1201" s="79">
        <f t="shared" si="495"/>
        <v>1.0012603600000001</v>
      </c>
      <c r="P1201" s="79">
        <f t="shared" si="496"/>
        <v>605.47717162000004</v>
      </c>
      <c r="Q1201" s="83">
        <f t="shared" si="499"/>
        <v>0</v>
      </c>
      <c r="R1201" s="85">
        <f t="shared" si="500"/>
        <v>0</v>
      </c>
      <c r="S1201" s="79">
        <f t="shared" si="497"/>
        <v>0</v>
      </c>
      <c r="T1201" s="85">
        <f t="shared" si="505"/>
        <v>9.5000000000000001E-2</v>
      </c>
      <c r="U1201" s="82">
        <f t="shared" si="501"/>
        <v>1.0007321579999999</v>
      </c>
      <c r="V1201" s="79">
        <f t="shared" si="502"/>
        <v>0.44330494999999998</v>
      </c>
      <c r="W1201" s="79">
        <f t="shared" si="503"/>
        <v>0</v>
      </c>
      <c r="X1201" s="157" t="str">
        <f t="shared" si="506"/>
        <v>A+J=</v>
      </c>
      <c r="Y1201" s="81">
        <f t="shared" si="507"/>
        <v>45767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78">
        <f t="shared" si="504"/>
        <v>45740</v>
      </c>
      <c r="B1202" s="79">
        <f t="shared" si="498"/>
        <v>606.32283596000002</v>
      </c>
      <c r="C1202" s="79">
        <f t="shared" si="509"/>
        <v>604.71501301000001</v>
      </c>
      <c r="D1202" s="77">
        <f t="shared" si="488"/>
        <v>7111.86</v>
      </c>
      <c r="E1202" s="54">
        <f>IF(K1202=1,VLOOKUP(A1201,[1]Plan1!$JH$192:$JI$400,2),E1201)</f>
        <v>7205.03</v>
      </c>
      <c r="F1202" s="56">
        <f t="shared" si="489"/>
        <v>45709</v>
      </c>
      <c r="G1202" s="80">
        <f t="shared" si="490"/>
        <v>1.3100651587629741E-2</v>
      </c>
      <c r="H1202" s="81">
        <f>IF(DAY(A1202)=H$11,VLOOKUP(A1202,AF$120:AK$452,4),H1201)</f>
        <v>45767</v>
      </c>
      <c r="I1202" s="81">
        <f t="shared" si="491"/>
        <v>45767</v>
      </c>
      <c r="J1202" s="55">
        <f t="shared" si="508"/>
        <v>31</v>
      </c>
      <c r="K1202" s="55">
        <f t="shared" si="492"/>
        <v>4</v>
      </c>
      <c r="L1202" s="79">
        <f t="shared" si="493"/>
        <v>1.0016808399999999</v>
      </c>
      <c r="M1202" s="82">
        <v>1</v>
      </c>
      <c r="N1202" s="82">
        <f t="shared" si="494"/>
        <v>1</v>
      </c>
      <c r="O1202" s="79">
        <f t="shared" si="495"/>
        <v>1.0016808399999999</v>
      </c>
      <c r="P1202" s="79">
        <f t="shared" si="496"/>
        <v>605.73144219000005</v>
      </c>
      <c r="Q1202" s="83">
        <f t="shared" si="499"/>
        <v>0</v>
      </c>
      <c r="R1202" s="85">
        <f t="shared" si="500"/>
        <v>0</v>
      </c>
      <c r="S1202" s="79">
        <f t="shared" si="497"/>
        <v>0</v>
      </c>
      <c r="T1202" s="85">
        <f t="shared" si="505"/>
        <v>9.5000000000000001E-2</v>
      </c>
      <c r="U1202" s="82">
        <f t="shared" si="501"/>
        <v>1.0009763300000001</v>
      </c>
      <c r="V1202" s="79">
        <f t="shared" si="502"/>
        <v>0.59139377000000004</v>
      </c>
      <c r="W1202" s="79">
        <f t="shared" si="503"/>
        <v>0</v>
      </c>
      <c r="X1202" s="157" t="str">
        <f t="shared" si="506"/>
        <v>A+J=</v>
      </c>
      <c r="Y1202" s="81">
        <f t="shared" si="507"/>
        <v>45767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78">
        <f t="shared" si="504"/>
        <v>45741</v>
      </c>
      <c r="B1203" s="79">
        <f t="shared" si="498"/>
        <v>606.72545820999994</v>
      </c>
      <c r="C1203" s="79">
        <f t="shared" si="509"/>
        <v>604.71501301000001</v>
      </c>
      <c r="D1203" s="77">
        <f t="shared" si="488"/>
        <v>7111.86</v>
      </c>
      <c r="E1203" s="54">
        <f>IF(K1203=1,VLOOKUP(A1202,[1]Plan1!$JH$192:$JI$400,2),E1202)</f>
        <v>7205.03</v>
      </c>
      <c r="F1203" s="56">
        <f t="shared" si="489"/>
        <v>45709</v>
      </c>
      <c r="G1203" s="80">
        <f t="shared" si="490"/>
        <v>1.3100651587629741E-2</v>
      </c>
      <c r="H1203" s="81">
        <f>IF(DAY(A1203)=H$11,VLOOKUP(A1203,AF$120:AK$452,4),H1202)</f>
        <v>45767</v>
      </c>
      <c r="I1203" s="81">
        <f t="shared" si="491"/>
        <v>45767</v>
      </c>
      <c r="J1203" s="55">
        <f t="shared" si="508"/>
        <v>31</v>
      </c>
      <c r="K1203" s="55">
        <f t="shared" si="492"/>
        <v>5</v>
      </c>
      <c r="L1203" s="79">
        <f t="shared" si="493"/>
        <v>1.00210149</v>
      </c>
      <c r="M1203" s="82">
        <v>1</v>
      </c>
      <c r="N1203" s="82">
        <f t="shared" si="494"/>
        <v>1</v>
      </c>
      <c r="O1203" s="79">
        <f t="shared" si="495"/>
        <v>1.00210149</v>
      </c>
      <c r="P1203" s="79">
        <f t="shared" si="496"/>
        <v>605.98581555999999</v>
      </c>
      <c r="Q1203" s="83">
        <f t="shared" si="499"/>
        <v>0</v>
      </c>
      <c r="R1203" s="85">
        <f t="shared" si="500"/>
        <v>0</v>
      </c>
      <c r="S1203" s="79">
        <f t="shared" si="497"/>
        <v>0</v>
      </c>
      <c r="T1203" s="85">
        <f t="shared" si="505"/>
        <v>9.5000000000000001E-2</v>
      </c>
      <c r="U1203" s="82">
        <f t="shared" si="501"/>
        <v>1.001220561</v>
      </c>
      <c r="V1203" s="79">
        <f t="shared" si="502"/>
        <v>0.73964264999999996</v>
      </c>
      <c r="W1203" s="79">
        <f t="shared" si="503"/>
        <v>0</v>
      </c>
      <c r="X1203" s="157" t="str">
        <f t="shared" si="506"/>
        <v>A+J=</v>
      </c>
      <c r="Y1203" s="81">
        <f t="shared" si="507"/>
        <v>45767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78">
        <f t="shared" si="504"/>
        <v>45742</v>
      </c>
      <c r="B1204" s="79">
        <f t="shared" si="498"/>
        <v>607.12835009000003</v>
      </c>
      <c r="C1204" s="79">
        <f t="shared" si="509"/>
        <v>604.71501301000001</v>
      </c>
      <c r="D1204" s="77">
        <f t="shared" ref="D1204:D1267" si="510">IF(E1204=E1203,D1203,E1203)</f>
        <v>7111.86</v>
      </c>
      <c r="E1204" s="54">
        <f>IF(K1204=1,VLOOKUP(A1203,[1]Plan1!$JH$192:$JI$400,2),E1203)</f>
        <v>7205.03</v>
      </c>
      <c r="F1204" s="56">
        <f t="shared" ref="F1204:F1267" si="511">IF(D1204=D1203,F1203,EDATE(A1204,-1))</f>
        <v>45709</v>
      </c>
      <c r="G1204" s="80">
        <f t="shared" ref="G1204:G1267" si="512">(E1204/D1204)-1</f>
        <v>1.3100651587629741E-2</v>
      </c>
      <c r="H1204" s="81">
        <f>IF(DAY(A1204)=H$11,VLOOKUP(A1204,AF$120:AK$452,4),H1203)</f>
        <v>45767</v>
      </c>
      <c r="I1204" s="81">
        <f t="shared" ref="I1204:I1267" si="513">IF(A1204&gt;I1203,H1204,I1203)</f>
        <v>45767</v>
      </c>
      <c r="J1204" s="55">
        <f t="shared" si="508"/>
        <v>31</v>
      </c>
      <c r="K1204" s="55">
        <f t="shared" ref="K1204:K1267" si="514">IF(A1203=I1203,1,K1203+1)</f>
        <v>6</v>
      </c>
      <c r="L1204" s="79">
        <f t="shared" ref="L1204:L1267" si="515">TRUNC((E1204/D1204)^TRUNC((K1204/J1204),9),8)</f>
        <v>1.00252232</v>
      </c>
      <c r="M1204" s="82">
        <v>1</v>
      </c>
      <c r="N1204" s="82">
        <f t="shared" ref="N1204:N1267" si="516">IF(I1204&gt;I1203,N1203*M1204,N1203)</f>
        <v>1</v>
      </c>
      <c r="O1204" s="79">
        <f t="shared" ref="O1204:O1267" si="517">TRUNC(TRUNC((L1204*N1204),15),8)</f>
        <v>1.00252232</v>
      </c>
      <c r="P1204" s="79">
        <f t="shared" ref="P1204:P1267" si="518">TRUNC(C1204*O1204,8)</f>
        <v>606.24029777999999</v>
      </c>
      <c r="Q1204" s="83">
        <f t="shared" si="499"/>
        <v>0</v>
      </c>
      <c r="R1204" s="85">
        <f t="shared" si="500"/>
        <v>0</v>
      </c>
      <c r="S1204" s="79">
        <f t="shared" ref="S1204:S1267" si="519">IF(R1204&gt;0,TRUNC(R1204*P1204,8),0)</f>
        <v>0</v>
      </c>
      <c r="T1204" s="85">
        <f t="shared" si="505"/>
        <v>9.5000000000000001E-2</v>
      </c>
      <c r="U1204" s="82">
        <f t="shared" si="501"/>
        <v>1.001464852</v>
      </c>
      <c r="V1204" s="79">
        <f t="shared" si="502"/>
        <v>0.88805230999999996</v>
      </c>
      <c r="W1204" s="79">
        <f t="shared" si="503"/>
        <v>0</v>
      </c>
      <c r="X1204" s="157" t="str">
        <f t="shared" si="506"/>
        <v>A+J=</v>
      </c>
      <c r="Y1204" s="81">
        <f t="shared" si="507"/>
        <v>45767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78">
        <f t="shared" si="504"/>
        <v>45743</v>
      </c>
      <c r="B1205" s="79">
        <f t="shared" si="498"/>
        <v>607.53150505999997</v>
      </c>
      <c r="C1205" s="79">
        <f t="shared" si="509"/>
        <v>604.71501301000001</v>
      </c>
      <c r="D1205" s="77">
        <f t="shared" si="510"/>
        <v>7111.86</v>
      </c>
      <c r="E1205" s="54">
        <f>IF(K1205=1,VLOOKUP(A1204,[1]Plan1!$JH$192:$JI$400,2),E1204)</f>
        <v>7205.03</v>
      </c>
      <c r="F1205" s="56">
        <f t="shared" si="511"/>
        <v>45709</v>
      </c>
      <c r="G1205" s="80">
        <f t="shared" si="512"/>
        <v>1.3100651587629741E-2</v>
      </c>
      <c r="H1205" s="81">
        <f>IF(DAY(A1205)=H$11,VLOOKUP(A1205,AF$120:AK$452,4),H1204)</f>
        <v>45767</v>
      </c>
      <c r="I1205" s="81">
        <f t="shared" si="513"/>
        <v>45767</v>
      </c>
      <c r="J1205" s="55">
        <f t="shared" si="508"/>
        <v>31</v>
      </c>
      <c r="K1205" s="55">
        <f t="shared" si="514"/>
        <v>7</v>
      </c>
      <c r="L1205" s="79">
        <f t="shared" si="515"/>
        <v>1.00294332</v>
      </c>
      <c r="M1205" s="82">
        <v>1</v>
      </c>
      <c r="N1205" s="82">
        <f t="shared" si="516"/>
        <v>1</v>
      </c>
      <c r="O1205" s="79">
        <f t="shared" si="517"/>
        <v>1.00294332</v>
      </c>
      <c r="P1205" s="79">
        <f t="shared" si="518"/>
        <v>606.49488280000003</v>
      </c>
      <c r="Q1205" s="83">
        <f t="shared" si="499"/>
        <v>0</v>
      </c>
      <c r="R1205" s="85">
        <f t="shared" si="500"/>
        <v>0</v>
      </c>
      <c r="S1205" s="79">
        <f t="shared" si="519"/>
        <v>0</v>
      </c>
      <c r="T1205" s="85">
        <f t="shared" si="505"/>
        <v>9.5000000000000001E-2</v>
      </c>
      <c r="U1205" s="82">
        <f t="shared" si="501"/>
        <v>1.001709202</v>
      </c>
      <c r="V1205" s="79">
        <f t="shared" si="502"/>
        <v>1.0366222599999999</v>
      </c>
      <c r="W1205" s="79">
        <f t="shared" si="503"/>
        <v>0</v>
      </c>
      <c r="X1205" s="157" t="str">
        <f t="shared" si="506"/>
        <v>A+J=</v>
      </c>
      <c r="Y1205" s="81">
        <f t="shared" si="507"/>
        <v>45767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78">
        <f t="shared" si="504"/>
        <v>45744</v>
      </c>
      <c r="B1206" s="79">
        <f t="shared" si="498"/>
        <v>607.93493052999997</v>
      </c>
      <c r="C1206" s="79">
        <f t="shared" si="509"/>
        <v>604.71501301000001</v>
      </c>
      <c r="D1206" s="77">
        <f t="shared" si="510"/>
        <v>7111.86</v>
      </c>
      <c r="E1206" s="54">
        <f>IF(K1206=1,VLOOKUP(A1205,[1]Plan1!$JH$192:$JI$400,2),E1205)</f>
        <v>7205.03</v>
      </c>
      <c r="F1206" s="56">
        <f t="shared" si="511"/>
        <v>45709</v>
      </c>
      <c r="G1206" s="80">
        <f t="shared" si="512"/>
        <v>1.3100651587629741E-2</v>
      </c>
      <c r="H1206" s="81">
        <f>IF(DAY(A1206)=H$11,VLOOKUP(A1206,AF$120:AK$452,4),H1205)</f>
        <v>45767</v>
      </c>
      <c r="I1206" s="81">
        <f t="shared" si="513"/>
        <v>45767</v>
      </c>
      <c r="J1206" s="55">
        <f t="shared" si="508"/>
        <v>31</v>
      </c>
      <c r="K1206" s="55">
        <f t="shared" si="514"/>
        <v>8</v>
      </c>
      <c r="L1206" s="79">
        <f t="shared" si="515"/>
        <v>1.0033645</v>
      </c>
      <c r="M1206" s="82">
        <v>1</v>
      </c>
      <c r="N1206" s="82">
        <f t="shared" si="516"/>
        <v>1</v>
      </c>
      <c r="O1206" s="79">
        <f t="shared" si="517"/>
        <v>1.0033645</v>
      </c>
      <c r="P1206" s="79">
        <f t="shared" si="518"/>
        <v>606.74957667000001</v>
      </c>
      <c r="Q1206" s="83">
        <f t="shared" si="499"/>
        <v>0</v>
      </c>
      <c r="R1206" s="85">
        <f t="shared" si="500"/>
        <v>0</v>
      </c>
      <c r="S1206" s="79">
        <f t="shared" si="519"/>
        <v>0</v>
      </c>
      <c r="T1206" s="85">
        <f t="shared" si="505"/>
        <v>9.5000000000000001E-2</v>
      </c>
      <c r="U1206" s="82">
        <f t="shared" si="501"/>
        <v>1.001953613</v>
      </c>
      <c r="V1206" s="79">
        <f t="shared" si="502"/>
        <v>1.18535386</v>
      </c>
      <c r="W1206" s="79">
        <f t="shared" si="503"/>
        <v>0</v>
      </c>
      <c r="X1206" s="157" t="str">
        <f t="shared" si="506"/>
        <v>A+J=</v>
      </c>
      <c r="Y1206" s="81">
        <f t="shared" si="507"/>
        <v>45767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78">
        <f t="shared" si="504"/>
        <v>45745</v>
      </c>
      <c r="B1207" s="79">
        <f t="shared" si="498"/>
        <v>608.33862478000003</v>
      </c>
      <c r="C1207" s="79">
        <f t="shared" si="509"/>
        <v>604.71501301000001</v>
      </c>
      <c r="D1207" s="77">
        <f t="shared" si="510"/>
        <v>7111.86</v>
      </c>
      <c r="E1207" s="54">
        <f>IF(K1207=1,VLOOKUP(A1206,[1]Plan1!$JH$192:$JI$400,2),E1206)</f>
        <v>7205.03</v>
      </c>
      <c r="F1207" s="56">
        <f t="shared" si="511"/>
        <v>45709</v>
      </c>
      <c r="G1207" s="80">
        <f t="shared" si="512"/>
        <v>1.3100651587629741E-2</v>
      </c>
      <c r="H1207" s="81">
        <f>IF(DAY(A1207)=H$11,VLOOKUP(A1207,AF$120:AK$452,4),H1206)</f>
        <v>45767</v>
      </c>
      <c r="I1207" s="81">
        <f t="shared" si="513"/>
        <v>45767</v>
      </c>
      <c r="J1207" s="55">
        <f t="shared" si="508"/>
        <v>31</v>
      </c>
      <c r="K1207" s="55">
        <f t="shared" si="514"/>
        <v>9</v>
      </c>
      <c r="L1207" s="79">
        <f t="shared" si="515"/>
        <v>1.00378586</v>
      </c>
      <c r="M1207" s="82">
        <v>1</v>
      </c>
      <c r="N1207" s="82">
        <f t="shared" si="516"/>
        <v>1</v>
      </c>
      <c r="O1207" s="79">
        <f t="shared" si="517"/>
        <v>1.00378586</v>
      </c>
      <c r="P1207" s="79">
        <f t="shared" si="518"/>
        <v>607.00437938000005</v>
      </c>
      <c r="Q1207" s="83">
        <f t="shared" si="499"/>
        <v>0</v>
      </c>
      <c r="R1207" s="85">
        <f t="shared" si="500"/>
        <v>0</v>
      </c>
      <c r="S1207" s="79">
        <f t="shared" si="519"/>
        <v>0</v>
      </c>
      <c r="T1207" s="85">
        <f t="shared" si="505"/>
        <v>9.5000000000000001E-2</v>
      </c>
      <c r="U1207" s="82">
        <f t="shared" si="501"/>
        <v>1.002198082</v>
      </c>
      <c r="V1207" s="79">
        <f t="shared" si="502"/>
        <v>1.3342453999999999</v>
      </c>
      <c r="W1207" s="79">
        <f t="shared" si="503"/>
        <v>0</v>
      </c>
      <c r="X1207" s="157" t="str">
        <f t="shared" si="506"/>
        <v>A+J=</v>
      </c>
      <c r="Y1207" s="81">
        <f t="shared" si="507"/>
        <v>45767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78">
        <f t="shared" si="504"/>
        <v>45746</v>
      </c>
      <c r="B1208" s="79">
        <f t="shared" si="498"/>
        <v>608.74258978</v>
      </c>
      <c r="C1208" s="79">
        <f t="shared" si="509"/>
        <v>604.71501301000001</v>
      </c>
      <c r="D1208" s="77">
        <f t="shared" si="510"/>
        <v>7111.86</v>
      </c>
      <c r="E1208" s="54">
        <f>IF(K1208=1,VLOOKUP(A1207,[1]Plan1!$JH$192:$JI$400,2),E1207)</f>
        <v>7205.03</v>
      </c>
      <c r="F1208" s="56">
        <f t="shared" si="511"/>
        <v>45709</v>
      </c>
      <c r="G1208" s="80">
        <f t="shared" si="512"/>
        <v>1.3100651587629741E-2</v>
      </c>
      <c r="H1208" s="81">
        <f>IF(DAY(A1208)=H$11,VLOOKUP(A1208,AF$120:AK$452,4),H1207)</f>
        <v>45767</v>
      </c>
      <c r="I1208" s="81">
        <f t="shared" si="513"/>
        <v>45767</v>
      </c>
      <c r="J1208" s="55">
        <f t="shared" si="508"/>
        <v>31</v>
      </c>
      <c r="K1208" s="55">
        <f t="shared" si="514"/>
        <v>10</v>
      </c>
      <c r="L1208" s="79">
        <f t="shared" si="515"/>
        <v>1.0042074000000001</v>
      </c>
      <c r="M1208" s="82">
        <v>1</v>
      </c>
      <c r="N1208" s="82">
        <f t="shared" si="516"/>
        <v>1</v>
      </c>
      <c r="O1208" s="79">
        <f t="shared" si="517"/>
        <v>1.0042074000000001</v>
      </c>
      <c r="P1208" s="79">
        <f t="shared" si="518"/>
        <v>607.25929095000004</v>
      </c>
      <c r="Q1208" s="83">
        <f t="shared" si="499"/>
        <v>0</v>
      </c>
      <c r="R1208" s="85">
        <f t="shared" si="500"/>
        <v>0</v>
      </c>
      <c r="S1208" s="79">
        <f t="shared" si="519"/>
        <v>0</v>
      </c>
      <c r="T1208" s="85">
        <f t="shared" si="505"/>
        <v>9.5000000000000001E-2</v>
      </c>
      <c r="U1208" s="82">
        <f t="shared" si="501"/>
        <v>1.0024426120000001</v>
      </c>
      <c r="V1208" s="79">
        <f t="shared" si="502"/>
        <v>1.4832988300000001</v>
      </c>
      <c r="W1208" s="79">
        <f t="shared" si="503"/>
        <v>0</v>
      </c>
      <c r="X1208" s="157" t="str">
        <f t="shared" si="506"/>
        <v>A+J=</v>
      </c>
      <c r="Y1208" s="81">
        <f t="shared" si="507"/>
        <v>45767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78">
        <f t="shared" si="504"/>
        <v>45747</v>
      </c>
      <c r="B1209" s="79">
        <f t="shared" si="498"/>
        <v>609.14681836</v>
      </c>
      <c r="C1209" s="79">
        <f t="shared" si="509"/>
        <v>604.71501301000001</v>
      </c>
      <c r="D1209" s="77">
        <f t="shared" si="510"/>
        <v>7111.86</v>
      </c>
      <c r="E1209" s="54">
        <f>IF(K1209=1,VLOOKUP(A1208,[1]Plan1!$JH$192:$JI$400,2),E1208)</f>
        <v>7205.03</v>
      </c>
      <c r="F1209" s="56">
        <f t="shared" si="511"/>
        <v>45709</v>
      </c>
      <c r="G1209" s="80">
        <f t="shared" si="512"/>
        <v>1.3100651587629741E-2</v>
      </c>
      <c r="H1209" s="81">
        <f>IF(DAY(A1209)=H$11,VLOOKUP(A1209,AF$120:AK$452,4),H1208)</f>
        <v>45767</v>
      </c>
      <c r="I1209" s="81">
        <f t="shared" si="513"/>
        <v>45767</v>
      </c>
      <c r="J1209" s="55">
        <f t="shared" si="508"/>
        <v>31</v>
      </c>
      <c r="K1209" s="55">
        <f t="shared" si="514"/>
        <v>11</v>
      </c>
      <c r="L1209" s="79">
        <f t="shared" si="515"/>
        <v>1.00462911</v>
      </c>
      <c r="M1209" s="82">
        <v>1</v>
      </c>
      <c r="N1209" s="82">
        <f t="shared" si="516"/>
        <v>1</v>
      </c>
      <c r="O1209" s="79">
        <f t="shared" si="517"/>
        <v>1.00462911</v>
      </c>
      <c r="P1209" s="79">
        <f t="shared" si="518"/>
        <v>607.51430531999995</v>
      </c>
      <c r="Q1209" s="83">
        <f t="shared" si="499"/>
        <v>0</v>
      </c>
      <c r="R1209" s="85">
        <f t="shared" si="500"/>
        <v>0</v>
      </c>
      <c r="S1209" s="79">
        <f t="shared" si="519"/>
        <v>0</v>
      </c>
      <c r="T1209" s="85">
        <f t="shared" si="505"/>
        <v>9.5000000000000001E-2</v>
      </c>
      <c r="U1209" s="82">
        <f t="shared" si="501"/>
        <v>1.0026872010000001</v>
      </c>
      <c r="V1209" s="79">
        <f t="shared" si="502"/>
        <v>1.6325130400000001</v>
      </c>
      <c r="W1209" s="79">
        <f t="shared" si="503"/>
        <v>0</v>
      </c>
      <c r="X1209" s="157" t="str">
        <f t="shared" si="506"/>
        <v>A+J=</v>
      </c>
      <c r="Y1209" s="81">
        <f t="shared" si="507"/>
        <v>45767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78">
        <f t="shared" si="504"/>
        <v>45748</v>
      </c>
      <c r="B1210" s="79">
        <f t="shared" si="498"/>
        <v>609.55131733000007</v>
      </c>
      <c r="C1210" s="79">
        <f t="shared" si="509"/>
        <v>604.71501301000001</v>
      </c>
      <c r="D1210" s="77">
        <f t="shared" si="510"/>
        <v>7111.86</v>
      </c>
      <c r="E1210" s="54">
        <f>IF(K1210=1,VLOOKUP(A1209,[1]Plan1!$JH$192:$JI$400,2),E1209)</f>
        <v>7205.03</v>
      </c>
      <c r="F1210" s="56">
        <f t="shared" si="511"/>
        <v>45709</v>
      </c>
      <c r="G1210" s="80">
        <f t="shared" si="512"/>
        <v>1.3100651587629741E-2</v>
      </c>
      <c r="H1210" s="81">
        <f>IF(DAY(A1210)=H$11,VLOOKUP(A1210,AF$120:AK$452,4),H1209)</f>
        <v>45767</v>
      </c>
      <c r="I1210" s="81">
        <f t="shared" si="513"/>
        <v>45767</v>
      </c>
      <c r="J1210" s="55">
        <f t="shared" si="508"/>
        <v>31</v>
      </c>
      <c r="K1210" s="55">
        <f t="shared" si="514"/>
        <v>12</v>
      </c>
      <c r="L1210" s="79">
        <f t="shared" si="515"/>
        <v>1.0050509999999999</v>
      </c>
      <c r="M1210" s="82">
        <v>1</v>
      </c>
      <c r="N1210" s="82">
        <f t="shared" si="516"/>
        <v>1</v>
      </c>
      <c r="O1210" s="79">
        <f t="shared" si="517"/>
        <v>1.0050509999999999</v>
      </c>
      <c r="P1210" s="79">
        <f t="shared" si="518"/>
        <v>607.76942854000004</v>
      </c>
      <c r="Q1210" s="83">
        <f t="shared" si="499"/>
        <v>0</v>
      </c>
      <c r="R1210" s="85">
        <f t="shared" si="500"/>
        <v>0</v>
      </c>
      <c r="S1210" s="79">
        <f t="shared" si="519"/>
        <v>0</v>
      </c>
      <c r="T1210" s="85">
        <f t="shared" si="505"/>
        <v>9.5000000000000001E-2</v>
      </c>
      <c r="U1210" s="82">
        <f t="shared" si="501"/>
        <v>1.00293185</v>
      </c>
      <c r="V1210" s="79">
        <f t="shared" si="502"/>
        <v>1.78188879</v>
      </c>
      <c r="W1210" s="79">
        <f t="shared" si="503"/>
        <v>0</v>
      </c>
      <c r="X1210" s="157" t="str">
        <f t="shared" si="506"/>
        <v>A+J=</v>
      </c>
      <c r="Y1210" s="81">
        <f t="shared" si="507"/>
        <v>45767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78">
        <f t="shared" si="504"/>
        <v>45749</v>
      </c>
      <c r="B1211" s="79">
        <f t="shared" si="498"/>
        <v>609.95608013000003</v>
      </c>
      <c r="C1211" s="79">
        <f t="shared" si="509"/>
        <v>604.71501301000001</v>
      </c>
      <c r="D1211" s="77">
        <f t="shared" si="510"/>
        <v>7111.86</v>
      </c>
      <c r="E1211" s="54">
        <f>IF(K1211=1,VLOOKUP(A1210,[1]Plan1!$JH$192:$JI$400,2),E1210)</f>
        <v>7205.03</v>
      </c>
      <c r="F1211" s="56">
        <f t="shared" si="511"/>
        <v>45709</v>
      </c>
      <c r="G1211" s="80">
        <f t="shared" si="512"/>
        <v>1.3100651587629741E-2</v>
      </c>
      <c r="H1211" s="81">
        <f>IF(DAY(A1211)=H$11,VLOOKUP(A1211,AF$120:AK$452,4),H1210)</f>
        <v>45767</v>
      </c>
      <c r="I1211" s="81">
        <f t="shared" si="513"/>
        <v>45767</v>
      </c>
      <c r="J1211" s="55">
        <f t="shared" si="508"/>
        <v>31</v>
      </c>
      <c r="K1211" s="55">
        <f t="shared" si="514"/>
        <v>13</v>
      </c>
      <c r="L1211" s="79">
        <f t="shared" si="515"/>
        <v>1.0054730599999999</v>
      </c>
      <c r="M1211" s="82">
        <v>1</v>
      </c>
      <c r="N1211" s="82">
        <f t="shared" si="516"/>
        <v>1</v>
      </c>
      <c r="O1211" s="79">
        <f t="shared" si="517"/>
        <v>1.0054730599999999</v>
      </c>
      <c r="P1211" s="79">
        <f t="shared" si="518"/>
        <v>608.02465455000004</v>
      </c>
      <c r="Q1211" s="83">
        <f t="shared" si="499"/>
        <v>0</v>
      </c>
      <c r="R1211" s="85">
        <f t="shared" si="500"/>
        <v>0</v>
      </c>
      <c r="S1211" s="79">
        <f t="shared" si="519"/>
        <v>0</v>
      </c>
      <c r="T1211" s="85">
        <f t="shared" si="505"/>
        <v>9.5000000000000001E-2</v>
      </c>
      <c r="U1211" s="82">
        <f t="shared" si="501"/>
        <v>1.0031765580000001</v>
      </c>
      <c r="V1211" s="79">
        <f t="shared" si="502"/>
        <v>1.93142558</v>
      </c>
      <c r="W1211" s="79">
        <f t="shared" si="503"/>
        <v>0</v>
      </c>
      <c r="X1211" s="157" t="str">
        <f t="shared" si="506"/>
        <v>A+J=</v>
      </c>
      <c r="Y1211" s="81">
        <f t="shared" si="507"/>
        <v>45767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78">
        <f t="shared" si="504"/>
        <v>45750</v>
      </c>
      <c r="B1212" s="79">
        <f t="shared" si="498"/>
        <v>610.36111962999996</v>
      </c>
      <c r="C1212" s="79">
        <f t="shared" si="509"/>
        <v>604.71501301000001</v>
      </c>
      <c r="D1212" s="77">
        <f t="shared" si="510"/>
        <v>7111.86</v>
      </c>
      <c r="E1212" s="54">
        <f>IF(K1212=1,VLOOKUP(A1211,[1]Plan1!$JH$192:$JI$400,2),E1211)</f>
        <v>7205.03</v>
      </c>
      <c r="F1212" s="56">
        <f t="shared" si="511"/>
        <v>45709</v>
      </c>
      <c r="G1212" s="80">
        <f t="shared" si="512"/>
        <v>1.3100651587629741E-2</v>
      </c>
      <c r="H1212" s="81">
        <f>IF(DAY(A1212)=H$11,VLOOKUP(A1212,AF$120:AK$452,4),H1211)</f>
        <v>45767</v>
      </c>
      <c r="I1212" s="81">
        <f t="shared" si="513"/>
        <v>45767</v>
      </c>
      <c r="J1212" s="55">
        <f t="shared" si="508"/>
        <v>31</v>
      </c>
      <c r="K1212" s="55">
        <f t="shared" si="514"/>
        <v>14</v>
      </c>
      <c r="L1212" s="79">
        <f t="shared" si="515"/>
        <v>1.0058953100000001</v>
      </c>
      <c r="M1212" s="82">
        <v>1</v>
      </c>
      <c r="N1212" s="82">
        <f t="shared" si="516"/>
        <v>1</v>
      </c>
      <c r="O1212" s="79">
        <f t="shared" si="517"/>
        <v>1.0058953100000001</v>
      </c>
      <c r="P1212" s="79">
        <f t="shared" si="518"/>
        <v>608.27999547000002</v>
      </c>
      <c r="Q1212" s="83">
        <f t="shared" si="499"/>
        <v>0</v>
      </c>
      <c r="R1212" s="85">
        <f t="shared" si="500"/>
        <v>0</v>
      </c>
      <c r="S1212" s="79">
        <f t="shared" si="519"/>
        <v>0</v>
      </c>
      <c r="T1212" s="85">
        <f t="shared" si="505"/>
        <v>9.5000000000000001E-2</v>
      </c>
      <c r="U1212" s="82">
        <f t="shared" si="501"/>
        <v>1.003421326</v>
      </c>
      <c r="V1212" s="79">
        <f t="shared" si="502"/>
        <v>2.0811241599999999</v>
      </c>
      <c r="W1212" s="79">
        <f t="shared" si="503"/>
        <v>0</v>
      </c>
      <c r="X1212" s="157" t="str">
        <f t="shared" si="506"/>
        <v>A+J=</v>
      </c>
      <c r="Y1212" s="81">
        <f t="shared" si="507"/>
        <v>45767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78">
        <f t="shared" si="504"/>
        <v>45751</v>
      </c>
      <c r="B1213" s="79">
        <f t="shared" si="498"/>
        <v>610.76642380999999</v>
      </c>
      <c r="C1213" s="79">
        <f t="shared" si="509"/>
        <v>604.71501301000001</v>
      </c>
      <c r="D1213" s="77">
        <f t="shared" si="510"/>
        <v>7111.86</v>
      </c>
      <c r="E1213" s="54">
        <f>IF(K1213=1,VLOOKUP(A1212,[1]Plan1!$JH$192:$JI$400,2),E1212)</f>
        <v>7205.03</v>
      </c>
      <c r="F1213" s="56">
        <f t="shared" si="511"/>
        <v>45709</v>
      </c>
      <c r="G1213" s="80">
        <f t="shared" si="512"/>
        <v>1.3100651587629741E-2</v>
      </c>
      <c r="H1213" s="81">
        <f>IF(DAY(A1213)=H$11,VLOOKUP(A1213,AF$120:AK$452,4),H1212)</f>
        <v>45767</v>
      </c>
      <c r="I1213" s="81">
        <f t="shared" si="513"/>
        <v>45767</v>
      </c>
      <c r="J1213" s="55">
        <f t="shared" si="508"/>
        <v>31</v>
      </c>
      <c r="K1213" s="55">
        <f t="shared" si="514"/>
        <v>15</v>
      </c>
      <c r="L1213" s="79">
        <f t="shared" si="515"/>
        <v>1.0063177299999999</v>
      </c>
      <c r="M1213" s="82">
        <v>1</v>
      </c>
      <c r="N1213" s="82">
        <f t="shared" si="516"/>
        <v>1</v>
      </c>
      <c r="O1213" s="79">
        <f t="shared" si="517"/>
        <v>1.0063177299999999</v>
      </c>
      <c r="P1213" s="79">
        <f t="shared" si="518"/>
        <v>608.53543918000003</v>
      </c>
      <c r="Q1213" s="83">
        <f t="shared" si="499"/>
        <v>0</v>
      </c>
      <c r="R1213" s="85">
        <f t="shared" si="500"/>
        <v>0</v>
      </c>
      <c r="S1213" s="79">
        <f t="shared" si="519"/>
        <v>0</v>
      </c>
      <c r="T1213" s="85">
        <f t="shared" si="505"/>
        <v>9.5000000000000001E-2</v>
      </c>
      <c r="U1213" s="82">
        <f t="shared" si="501"/>
        <v>1.003666154</v>
      </c>
      <c r="V1213" s="79">
        <f t="shared" si="502"/>
        <v>2.23098463</v>
      </c>
      <c r="W1213" s="79">
        <f t="shared" si="503"/>
        <v>0</v>
      </c>
      <c r="X1213" s="157" t="str">
        <f t="shared" si="506"/>
        <v>A+J=</v>
      </c>
      <c r="Y1213" s="81">
        <f t="shared" si="507"/>
        <v>45767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78">
        <f t="shared" si="504"/>
        <v>45752</v>
      </c>
      <c r="B1214" s="79">
        <f t="shared" si="498"/>
        <v>611.17199887999993</v>
      </c>
      <c r="C1214" s="79">
        <f t="shared" si="509"/>
        <v>604.71501301000001</v>
      </c>
      <c r="D1214" s="77">
        <f t="shared" si="510"/>
        <v>7111.86</v>
      </c>
      <c r="E1214" s="54">
        <f>IF(K1214=1,VLOOKUP(A1213,[1]Plan1!$JH$192:$JI$400,2),E1213)</f>
        <v>7205.03</v>
      </c>
      <c r="F1214" s="56">
        <f t="shared" si="511"/>
        <v>45709</v>
      </c>
      <c r="G1214" s="80">
        <f t="shared" si="512"/>
        <v>1.3100651587629741E-2</v>
      </c>
      <c r="H1214" s="81">
        <f>IF(DAY(A1214)=H$11,VLOOKUP(A1214,AF$120:AK$452,4),H1213)</f>
        <v>45767</v>
      </c>
      <c r="I1214" s="81">
        <f t="shared" si="513"/>
        <v>45767</v>
      </c>
      <c r="J1214" s="55">
        <f t="shared" si="508"/>
        <v>31</v>
      </c>
      <c r="K1214" s="55">
        <f t="shared" si="514"/>
        <v>16</v>
      </c>
      <c r="L1214" s="79">
        <f t="shared" si="515"/>
        <v>1.00674033</v>
      </c>
      <c r="M1214" s="82">
        <v>1</v>
      </c>
      <c r="N1214" s="82">
        <f t="shared" si="516"/>
        <v>1</v>
      </c>
      <c r="O1214" s="79">
        <f t="shared" si="517"/>
        <v>1.00674033</v>
      </c>
      <c r="P1214" s="79">
        <f t="shared" si="518"/>
        <v>608.79099174999999</v>
      </c>
      <c r="Q1214" s="83">
        <f t="shared" si="499"/>
        <v>0</v>
      </c>
      <c r="R1214" s="85">
        <f t="shared" si="500"/>
        <v>0</v>
      </c>
      <c r="S1214" s="79">
        <f t="shared" si="519"/>
        <v>0</v>
      </c>
      <c r="T1214" s="85">
        <f t="shared" si="505"/>
        <v>9.5000000000000001E-2</v>
      </c>
      <c r="U1214" s="82">
        <f t="shared" si="501"/>
        <v>1.0039110419999999</v>
      </c>
      <c r="V1214" s="79">
        <f t="shared" si="502"/>
        <v>2.38100713</v>
      </c>
      <c r="W1214" s="79">
        <f t="shared" si="503"/>
        <v>0</v>
      </c>
      <c r="X1214" s="157" t="str">
        <f t="shared" si="506"/>
        <v>A+J=</v>
      </c>
      <c r="Y1214" s="81">
        <f t="shared" si="507"/>
        <v>45767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78">
        <f t="shared" si="504"/>
        <v>45753</v>
      </c>
      <c r="B1215" s="79">
        <f t="shared" si="498"/>
        <v>611.57783827000003</v>
      </c>
      <c r="C1215" s="79">
        <f t="shared" si="509"/>
        <v>604.71501301000001</v>
      </c>
      <c r="D1215" s="77">
        <f t="shared" si="510"/>
        <v>7111.86</v>
      </c>
      <c r="E1215" s="54">
        <f>IF(K1215=1,VLOOKUP(A1214,[1]Plan1!$JH$192:$JI$400,2),E1214)</f>
        <v>7205.03</v>
      </c>
      <c r="F1215" s="56">
        <f t="shared" si="511"/>
        <v>45709</v>
      </c>
      <c r="G1215" s="80">
        <f t="shared" si="512"/>
        <v>1.3100651587629741E-2</v>
      </c>
      <c r="H1215" s="81">
        <f>IF(DAY(A1215)=H$11,VLOOKUP(A1215,AF$120:AK$452,4),H1214)</f>
        <v>45767</v>
      </c>
      <c r="I1215" s="81">
        <f t="shared" si="513"/>
        <v>45767</v>
      </c>
      <c r="J1215" s="55">
        <f t="shared" si="508"/>
        <v>31</v>
      </c>
      <c r="K1215" s="55">
        <f t="shared" si="514"/>
        <v>17</v>
      </c>
      <c r="L1215" s="79">
        <f t="shared" si="515"/>
        <v>1.0071631000000001</v>
      </c>
      <c r="M1215" s="82">
        <v>1</v>
      </c>
      <c r="N1215" s="82">
        <f t="shared" si="516"/>
        <v>1</v>
      </c>
      <c r="O1215" s="79">
        <f t="shared" si="517"/>
        <v>1.0071631000000001</v>
      </c>
      <c r="P1215" s="79">
        <f t="shared" si="518"/>
        <v>609.04664710999998</v>
      </c>
      <c r="Q1215" s="83">
        <f t="shared" si="499"/>
        <v>0</v>
      </c>
      <c r="R1215" s="85">
        <f t="shared" si="500"/>
        <v>0</v>
      </c>
      <c r="S1215" s="79">
        <f t="shared" si="519"/>
        <v>0</v>
      </c>
      <c r="T1215" s="85">
        <f t="shared" si="505"/>
        <v>9.5000000000000001E-2</v>
      </c>
      <c r="U1215" s="82">
        <f t="shared" si="501"/>
        <v>1.004155989</v>
      </c>
      <c r="V1215" s="79">
        <f t="shared" si="502"/>
        <v>2.5311911600000001</v>
      </c>
      <c r="W1215" s="79">
        <f t="shared" si="503"/>
        <v>0</v>
      </c>
      <c r="X1215" s="157" t="str">
        <f t="shared" si="506"/>
        <v>A+J=</v>
      </c>
      <c r="Y1215" s="81">
        <f t="shared" si="507"/>
        <v>45767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78">
        <f t="shared" si="504"/>
        <v>45754</v>
      </c>
      <c r="B1216" s="79">
        <f t="shared" si="498"/>
        <v>611.98395487999994</v>
      </c>
      <c r="C1216" s="79">
        <f t="shared" si="509"/>
        <v>604.71501301000001</v>
      </c>
      <c r="D1216" s="77">
        <f t="shared" si="510"/>
        <v>7111.86</v>
      </c>
      <c r="E1216" s="54">
        <f>IF(K1216=1,VLOOKUP(A1215,[1]Plan1!$JH$192:$JI$400,2),E1215)</f>
        <v>7205.03</v>
      </c>
      <c r="F1216" s="56">
        <f t="shared" si="511"/>
        <v>45709</v>
      </c>
      <c r="G1216" s="80">
        <f t="shared" si="512"/>
        <v>1.3100651587629741E-2</v>
      </c>
      <c r="H1216" s="81">
        <f>IF(DAY(A1216)=H$11,VLOOKUP(A1216,AF$120:AK$452,4),H1215)</f>
        <v>45767</v>
      </c>
      <c r="I1216" s="81">
        <f t="shared" si="513"/>
        <v>45767</v>
      </c>
      <c r="J1216" s="55">
        <f t="shared" si="508"/>
        <v>31</v>
      </c>
      <c r="K1216" s="55">
        <f t="shared" si="514"/>
        <v>18</v>
      </c>
      <c r="L1216" s="79">
        <f t="shared" si="515"/>
        <v>1.00758606</v>
      </c>
      <c r="M1216" s="82">
        <v>1</v>
      </c>
      <c r="N1216" s="82">
        <f t="shared" si="516"/>
        <v>1</v>
      </c>
      <c r="O1216" s="79">
        <f t="shared" si="517"/>
        <v>1.00758606</v>
      </c>
      <c r="P1216" s="79">
        <f t="shared" si="518"/>
        <v>609.30241737999995</v>
      </c>
      <c r="Q1216" s="83">
        <f t="shared" si="499"/>
        <v>0</v>
      </c>
      <c r="R1216" s="85">
        <f t="shared" si="500"/>
        <v>0</v>
      </c>
      <c r="S1216" s="79">
        <f t="shared" si="519"/>
        <v>0</v>
      </c>
      <c r="T1216" s="85">
        <f t="shared" si="505"/>
        <v>9.5000000000000001E-2</v>
      </c>
      <c r="U1216" s="82">
        <f t="shared" si="501"/>
        <v>1.004400996</v>
      </c>
      <c r="V1216" s="79">
        <f t="shared" si="502"/>
        <v>2.6815375000000001</v>
      </c>
      <c r="W1216" s="79">
        <f t="shared" si="503"/>
        <v>0</v>
      </c>
      <c r="X1216" s="157" t="str">
        <f t="shared" si="506"/>
        <v>A+J=</v>
      </c>
      <c r="Y1216" s="81">
        <f t="shared" si="507"/>
        <v>45767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78">
        <f t="shared" si="504"/>
        <v>45755</v>
      </c>
      <c r="B1217" s="79">
        <f t="shared" si="498"/>
        <v>612.39033664999999</v>
      </c>
      <c r="C1217" s="79">
        <f t="shared" si="509"/>
        <v>604.71501301000001</v>
      </c>
      <c r="D1217" s="77">
        <f t="shared" si="510"/>
        <v>7111.86</v>
      </c>
      <c r="E1217" s="54">
        <f>IF(K1217=1,VLOOKUP(A1216,[1]Plan1!$JH$192:$JI$400,2),E1216)</f>
        <v>7205.03</v>
      </c>
      <c r="F1217" s="56">
        <f t="shared" si="511"/>
        <v>45709</v>
      </c>
      <c r="G1217" s="80">
        <f t="shared" si="512"/>
        <v>1.3100651587629741E-2</v>
      </c>
      <c r="H1217" s="81">
        <f>IF(DAY(A1217)=H$11,VLOOKUP(A1217,AF$120:AK$452,4),H1216)</f>
        <v>45767</v>
      </c>
      <c r="I1217" s="81">
        <f t="shared" si="513"/>
        <v>45767</v>
      </c>
      <c r="J1217" s="55">
        <f t="shared" si="508"/>
        <v>31</v>
      </c>
      <c r="K1217" s="55">
        <f t="shared" si="514"/>
        <v>19</v>
      </c>
      <c r="L1217" s="79">
        <f t="shared" si="515"/>
        <v>1.0080091900000001</v>
      </c>
      <c r="M1217" s="82">
        <v>1</v>
      </c>
      <c r="N1217" s="82">
        <f t="shared" si="516"/>
        <v>1</v>
      </c>
      <c r="O1217" s="79">
        <f t="shared" si="517"/>
        <v>1.0080091900000001</v>
      </c>
      <c r="P1217" s="79">
        <f t="shared" si="518"/>
        <v>609.55829043999995</v>
      </c>
      <c r="Q1217" s="83">
        <f t="shared" si="499"/>
        <v>0</v>
      </c>
      <c r="R1217" s="85">
        <f t="shared" si="500"/>
        <v>0</v>
      </c>
      <c r="S1217" s="79">
        <f t="shared" si="519"/>
        <v>0</v>
      </c>
      <c r="T1217" s="85">
        <f t="shared" si="505"/>
        <v>9.5000000000000001E-2</v>
      </c>
      <c r="U1217" s="82">
        <f t="shared" si="501"/>
        <v>1.004646063</v>
      </c>
      <c r="V1217" s="79">
        <f t="shared" si="502"/>
        <v>2.8320462100000001</v>
      </c>
      <c r="W1217" s="79">
        <f t="shared" si="503"/>
        <v>0</v>
      </c>
      <c r="X1217" s="157" t="str">
        <f t="shared" si="506"/>
        <v>A+J=</v>
      </c>
      <c r="Y1217" s="81">
        <f t="shared" si="507"/>
        <v>45767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78">
        <f t="shared" si="504"/>
        <v>45756</v>
      </c>
      <c r="B1218" s="79">
        <f t="shared" si="498"/>
        <v>612.79698982000002</v>
      </c>
      <c r="C1218" s="79">
        <f t="shared" si="509"/>
        <v>604.71501301000001</v>
      </c>
      <c r="D1218" s="77">
        <f t="shared" si="510"/>
        <v>7111.86</v>
      </c>
      <c r="E1218" s="54">
        <f>IF(K1218=1,VLOOKUP(A1217,[1]Plan1!$JH$192:$JI$400,2),E1217)</f>
        <v>7205.03</v>
      </c>
      <c r="F1218" s="56">
        <f t="shared" si="511"/>
        <v>45709</v>
      </c>
      <c r="G1218" s="80">
        <f t="shared" si="512"/>
        <v>1.3100651587629741E-2</v>
      </c>
      <c r="H1218" s="81">
        <f>IF(DAY(A1218)=H$11,VLOOKUP(A1218,AF$120:AK$452,4),H1217)</f>
        <v>45767</v>
      </c>
      <c r="I1218" s="81">
        <f t="shared" si="513"/>
        <v>45767</v>
      </c>
      <c r="J1218" s="55">
        <f t="shared" si="508"/>
        <v>31</v>
      </c>
      <c r="K1218" s="55">
        <f t="shared" si="514"/>
        <v>20</v>
      </c>
      <c r="L1218" s="79">
        <f t="shared" si="515"/>
        <v>1.0084325000000001</v>
      </c>
      <c r="M1218" s="82">
        <v>1</v>
      </c>
      <c r="N1218" s="82">
        <f t="shared" si="516"/>
        <v>1</v>
      </c>
      <c r="O1218" s="79">
        <f t="shared" si="517"/>
        <v>1.0084325000000001</v>
      </c>
      <c r="P1218" s="79">
        <f t="shared" si="518"/>
        <v>609.81427235000001</v>
      </c>
      <c r="Q1218" s="83">
        <f t="shared" si="499"/>
        <v>0</v>
      </c>
      <c r="R1218" s="85">
        <f t="shared" si="500"/>
        <v>0</v>
      </c>
      <c r="S1218" s="79">
        <f t="shared" si="519"/>
        <v>0</v>
      </c>
      <c r="T1218" s="85">
        <f t="shared" si="505"/>
        <v>9.5000000000000001E-2</v>
      </c>
      <c r="U1218" s="82">
        <f t="shared" si="501"/>
        <v>1.0048911899999999</v>
      </c>
      <c r="V1218" s="79">
        <f t="shared" si="502"/>
        <v>2.9827174699999999</v>
      </c>
      <c r="W1218" s="79">
        <f t="shared" si="503"/>
        <v>0</v>
      </c>
      <c r="X1218" s="157" t="str">
        <f t="shared" si="506"/>
        <v>A+J=</v>
      </c>
      <c r="Y1218" s="81">
        <f t="shared" si="507"/>
        <v>45767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78">
        <f t="shared" si="504"/>
        <v>45757</v>
      </c>
      <c r="B1219" s="79">
        <f t="shared" si="498"/>
        <v>613.20391388000007</v>
      </c>
      <c r="C1219" s="79">
        <f t="shared" si="509"/>
        <v>604.71501301000001</v>
      </c>
      <c r="D1219" s="77">
        <f t="shared" si="510"/>
        <v>7111.86</v>
      </c>
      <c r="E1219" s="54">
        <f>IF(K1219=1,VLOOKUP(A1218,[1]Plan1!$JH$192:$JI$400,2),E1218)</f>
        <v>7205.03</v>
      </c>
      <c r="F1219" s="56">
        <f t="shared" si="511"/>
        <v>45709</v>
      </c>
      <c r="G1219" s="80">
        <f t="shared" si="512"/>
        <v>1.3100651587629741E-2</v>
      </c>
      <c r="H1219" s="81">
        <f>IF(DAY(A1219)=H$11,VLOOKUP(A1219,AF$120:AK$452,4),H1218)</f>
        <v>45767</v>
      </c>
      <c r="I1219" s="81">
        <f t="shared" si="513"/>
        <v>45767</v>
      </c>
      <c r="J1219" s="55">
        <f t="shared" si="508"/>
        <v>31</v>
      </c>
      <c r="K1219" s="55">
        <f t="shared" si="514"/>
        <v>21</v>
      </c>
      <c r="L1219" s="79">
        <f t="shared" si="515"/>
        <v>1.00885599</v>
      </c>
      <c r="M1219" s="82">
        <v>1</v>
      </c>
      <c r="N1219" s="82">
        <f t="shared" si="516"/>
        <v>1</v>
      </c>
      <c r="O1219" s="79">
        <f t="shared" si="517"/>
        <v>1.00885599</v>
      </c>
      <c r="P1219" s="79">
        <f t="shared" si="518"/>
        <v>610.07036311000002</v>
      </c>
      <c r="Q1219" s="83">
        <f t="shared" si="499"/>
        <v>0</v>
      </c>
      <c r="R1219" s="85">
        <f t="shared" si="500"/>
        <v>0</v>
      </c>
      <c r="S1219" s="79">
        <f t="shared" si="519"/>
        <v>0</v>
      </c>
      <c r="T1219" s="85">
        <f t="shared" si="505"/>
        <v>9.5000000000000001E-2</v>
      </c>
      <c r="U1219" s="82">
        <f t="shared" si="501"/>
        <v>1.0051363760000001</v>
      </c>
      <c r="V1219" s="79">
        <f t="shared" si="502"/>
        <v>3.1335507699999998</v>
      </c>
      <c r="W1219" s="79">
        <f t="shared" si="503"/>
        <v>0</v>
      </c>
      <c r="X1219" s="157" t="str">
        <f t="shared" si="506"/>
        <v>A+J=</v>
      </c>
      <c r="Y1219" s="81">
        <f t="shared" si="507"/>
        <v>45767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78">
        <f t="shared" si="504"/>
        <v>45758</v>
      </c>
      <c r="B1220" s="79">
        <f t="shared" si="498"/>
        <v>613.61110410999993</v>
      </c>
      <c r="C1220" s="79">
        <f t="shared" si="509"/>
        <v>604.71501301000001</v>
      </c>
      <c r="D1220" s="77">
        <f t="shared" si="510"/>
        <v>7111.86</v>
      </c>
      <c r="E1220" s="54">
        <f>IF(K1220=1,VLOOKUP(A1219,[1]Plan1!$JH$192:$JI$400,2),E1219)</f>
        <v>7205.03</v>
      </c>
      <c r="F1220" s="56">
        <f t="shared" si="511"/>
        <v>45709</v>
      </c>
      <c r="G1220" s="80">
        <f t="shared" si="512"/>
        <v>1.3100651587629741E-2</v>
      </c>
      <c r="H1220" s="81">
        <f>IF(DAY(A1220)=H$11,VLOOKUP(A1220,AF$120:AK$452,4),H1219)</f>
        <v>45767</v>
      </c>
      <c r="I1220" s="81">
        <f t="shared" si="513"/>
        <v>45767</v>
      </c>
      <c r="J1220" s="55">
        <f t="shared" si="508"/>
        <v>31</v>
      </c>
      <c r="K1220" s="55">
        <f t="shared" si="514"/>
        <v>22</v>
      </c>
      <c r="L1220" s="79">
        <f t="shared" si="515"/>
        <v>1.0092796500000001</v>
      </c>
      <c r="M1220" s="82">
        <v>1</v>
      </c>
      <c r="N1220" s="82">
        <f t="shared" si="516"/>
        <v>1</v>
      </c>
      <c r="O1220" s="79">
        <f t="shared" si="517"/>
        <v>1.0092796500000001</v>
      </c>
      <c r="P1220" s="79">
        <f t="shared" si="518"/>
        <v>610.32655667999995</v>
      </c>
      <c r="Q1220" s="83">
        <f t="shared" si="499"/>
        <v>0</v>
      </c>
      <c r="R1220" s="85">
        <f t="shared" si="500"/>
        <v>0</v>
      </c>
      <c r="S1220" s="79">
        <f t="shared" si="519"/>
        <v>0</v>
      </c>
      <c r="T1220" s="85">
        <f t="shared" si="505"/>
        <v>9.5000000000000001E-2</v>
      </c>
      <c r="U1220" s="82">
        <f t="shared" si="501"/>
        <v>1.0053816229999999</v>
      </c>
      <c r="V1220" s="79">
        <f t="shared" si="502"/>
        <v>3.2845474299999999</v>
      </c>
      <c r="W1220" s="79">
        <f t="shared" si="503"/>
        <v>0</v>
      </c>
      <c r="X1220" s="157" t="str">
        <f t="shared" si="506"/>
        <v>A+J=</v>
      </c>
      <c r="Y1220" s="81">
        <f t="shared" si="507"/>
        <v>45767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78">
        <f t="shared" si="504"/>
        <v>45759</v>
      </c>
      <c r="B1221" s="79">
        <f t="shared" si="498"/>
        <v>614.01856548000001</v>
      </c>
      <c r="C1221" s="79">
        <f t="shared" si="509"/>
        <v>604.71501301000001</v>
      </c>
      <c r="D1221" s="77">
        <f t="shared" si="510"/>
        <v>7111.86</v>
      </c>
      <c r="E1221" s="54">
        <f>IF(K1221=1,VLOOKUP(A1220,[1]Plan1!$JH$192:$JI$400,2),E1220)</f>
        <v>7205.03</v>
      </c>
      <c r="F1221" s="56">
        <f t="shared" si="511"/>
        <v>45709</v>
      </c>
      <c r="G1221" s="80">
        <f t="shared" si="512"/>
        <v>1.3100651587629741E-2</v>
      </c>
      <c r="H1221" s="81">
        <f>IF(DAY(A1221)=H$11,VLOOKUP(A1221,AF$120:AK$452,4),H1220)</f>
        <v>45767</v>
      </c>
      <c r="I1221" s="81">
        <f t="shared" si="513"/>
        <v>45767</v>
      </c>
      <c r="J1221" s="55">
        <f t="shared" si="508"/>
        <v>31</v>
      </c>
      <c r="K1221" s="55">
        <f t="shared" si="514"/>
        <v>23</v>
      </c>
      <c r="L1221" s="79">
        <f t="shared" si="515"/>
        <v>1.0097034899999999</v>
      </c>
      <c r="M1221" s="82">
        <v>1</v>
      </c>
      <c r="N1221" s="82">
        <f t="shared" si="516"/>
        <v>1</v>
      </c>
      <c r="O1221" s="79">
        <f t="shared" si="517"/>
        <v>1.0097034899999999</v>
      </c>
      <c r="P1221" s="79">
        <f t="shared" si="518"/>
        <v>610.58285909000006</v>
      </c>
      <c r="Q1221" s="83">
        <f t="shared" si="499"/>
        <v>0</v>
      </c>
      <c r="R1221" s="85">
        <f t="shared" si="500"/>
        <v>0</v>
      </c>
      <c r="S1221" s="79">
        <f t="shared" si="519"/>
        <v>0</v>
      </c>
      <c r="T1221" s="85">
        <f t="shared" si="505"/>
        <v>9.5000000000000001E-2</v>
      </c>
      <c r="U1221" s="82">
        <f t="shared" si="501"/>
        <v>1.0056269289999999</v>
      </c>
      <c r="V1221" s="79">
        <f t="shared" si="502"/>
        <v>3.43570639</v>
      </c>
      <c r="W1221" s="79">
        <f t="shared" si="503"/>
        <v>0</v>
      </c>
      <c r="X1221" s="157" t="str">
        <f t="shared" si="506"/>
        <v>A+J=</v>
      </c>
      <c r="Y1221" s="81">
        <f t="shared" si="507"/>
        <v>45767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78">
        <f t="shared" si="504"/>
        <v>45760</v>
      </c>
      <c r="B1222" s="79">
        <f t="shared" si="498"/>
        <v>614.42629873999999</v>
      </c>
      <c r="C1222" s="79">
        <f t="shared" si="509"/>
        <v>604.71501301000001</v>
      </c>
      <c r="D1222" s="77">
        <f t="shared" si="510"/>
        <v>7111.86</v>
      </c>
      <c r="E1222" s="54">
        <f>IF(K1222=1,VLOOKUP(A1221,[1]Plan1!$JH$192:$JI$400,2),E1221)</f>
        <v>7205.03</v>
      </c>
      <c r="F1222" s="56">
        <f t="shared" si="511"/>
        <v>45709</v>
      </c>
      <c r="G1222" s="80">
        <f t="shared" si="512"/>
        <v>1.3100651587629741E-2</v>
      </c>
      <c r="H1222" s="81">
        <f>IF(DAY(A1222)=H$11,VLOOKUP(A1222,AF$120:AK$452,4),H1221)</f>
        <v>45767</v>
      </c>
      <c r="I1222" s="81">
        <f t="shared" si="513"/>
        <v>45767</v>
      </c>
      <c r="J1222" s="55">
        <f t="shared" si="508"/>
        <v>31</v>
      </c>
      <c r="K1222" s="55">
        <f t="shared" si="514"/>
        <v>24</v>
      </c>
      <c r="L1222" s="79">
        <f t="shared" si="515"/>
        <v>1.01012751</v>
      </c>
      <c r="M1222" s="82">
        <v>1</v>
      </c>
      <c r="N1222" s="82">
        <f t="shared" si="516"/>
        <v>1</v>
      </c>
      <c r="O1222" s="79">
        <f t="shared" si="517"/>
        <v>1.01012751</v>
      </c>
      <c r="P1222" s="79">
        <f t="shared" si="518"/>
        <v>610.83927034999999</v>
      </c>
      <c r="Q1222" s="83">
        <f t="shared" si="499"/>
        <v>0</v>
      </c>
      <c r="R1222" s="85">
        <f t="shared" si="500"/>
        <v>0</v>
      </c>
      <c r="S1222" s="79">
        <f t="shared" si="519"/>
        <v>0</v>
      </c>
      <c r="T1222" s="85">
        <f t="shared" si="505"/>
        <v>9.5000000000000001E-2</v>
      </c>
      <c r="U1222" s="82">
        <f t="shared" si="501"/>
        <v>1.0058722950000001</v>
      </c>
      <c r="V1222" s="79">
        <f t="shared" si="502"/>
        <v>3.58702839</v>
      </c>
      <c r="W1222" s="79">
        <f t="shared" si="503"/>
        <v>0</v>
      </c>
      <c r="X1222" s="157" t="str">
        <f t="shared" si="506"/>
        <v>A+J=</v>
      </c>
      <c r="Y1222" s="81">
        <f t="shared" si="507"/>
        <v>45767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78">
        <f t="shared" si="504"/>
        <v>45761</v>
      </c>
      <c r="B1223" s="79">
        <f t="shared" si="498"/>
        <v>614.83430399999997</v>
      </c>
      <c r="C1223" s="79">
        <f t="shared" si="509"/>
        <v>604.71501301000001</v>
      </c>
      <c r="D1223" s="77">
        <f t="shared" si="510"/>
        <v>7111.86</v>
      </c>
      <c r="E1223" s="54">
        <f>IF(K1223=1,VLOOKUP(A1222,[1]Plan1!$JH$192:$JI$400,2),E1222)</f>
        <v>7205.03</v>
      </c>
      <c r="F1223" s="56">
        <f t="shared" si="511"/>
        <v>45709</v>
      </c>
      <c r="G1223" s="80">
        <f t="shared" si="512"/>
        <v>1.3100651587629741E-2</v>
      </c>
      <c r="H1223" s="81">
        <f>IF(DAY(A1223)=H$11,VLOOKUP(A1223,AF$120:AK$452,4),H1222)</f>
        <v>45767</v>
      </c>
      <c r="I1223" s="81">
        <f t="shared" si="513"/>
        <v>45767</v>
      </c>
      <c r="J1223" s="55">
        <f t="shared" si="508"/>
        <v>31</v>
      </c>
      <c r="K1223" s="55">
        <f t="shared" si="514"/>
        <v>25</v>
      </c>
      <c r="L1223" s="79">
        <f t="shared" si="515"/>
        <v>1.0105517100000001</v>
      </c>
      <c r="M1223" s="82">
        <v>1</v>
      </c>
      <c r="N1223" s="82">
        <f t="shared" si="516"/>
        <v>1</v>
      </c>
      <c r="O1223" s="79">
        <f t="shared" si="517"/>
        <v>1.0105517100000001</v>
      </c>
      <c r="P1223" s="79">
        <f t="shared" si="518"/>
        <v>611.09579044999998</v>
      </c>
      <c r="Q1223" s="83">
        <f t="shared" si="499"/>
        <v>0</v>
      </c>
      <c r="R1223" s="85">
        <f t="shared" si="500"/>
        <v>0</v>
      </c>
      <c r="S1223" s="79">
        <f t="shared" si="519"/>
        <v>0</v>
      </c>
      <c r="T1223" s="85">
        <f t="shared" si="505"/>
        <v>9.5000000000000001E-2</v>
      </c>
      <c r="U1223" s="82">
        <f t="shared" si="501"/>
        <v>1.0061177210000001</v>
      </c>
      <c r="V1223" s="79">
        <f t="shared" si="502"/>
        <v>3.73851355</v>
      </c>
      <c r="W1223" s="79">
        <f t="shared" si="503"/>
        <v>0</v>
      </c>
      <c r="X1223" s="157" t="str">
        <f t="shared" si="506"/>
        <v>A+J=</v>
      </c>
      <c r="Y1223" s="81">
        <f t="shared" si="507"/>
        <v>45767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78">
        <f t="shared" si="504"/>
        <v>45762</v>
      </c>
      <c r="B1224" s="79">
        <f t="shared" si="498"/>
        <v>615.24258140000006</v>
      </c>
      <c r="C1224" s="79">
        <f t="shared" si="509"/>
        <v>604.71501301000001</v>
      </c>
      <c r="D1224" s="77">
        <f t="shared" si="510"/>
        <v>7111.86</v>
      </c>
      <c r="E1224" s="54">
        <f>IF(K1224=1,VLOOKUP(A1223,[1]Plan1!$JH$192:$JI$400,2),E1223)</f>
        <v>7205.03</v>
      </c>
      <c r="F1224" s="56">
        <f t="shared" si="511"/>
        <v>45709</v>
      </c>
      <c r="G1224" s="80">
        <f t="shared" si="512"/>
        <v>1.3100651587629741E-2</v>
      </c>
      <c r="H1224" s="81">
        <f>IF(DAY(A1224)=H$11,VLOOKUP(A1224,AF$120:AK$452,4),H1223)</f>
        <v>45767</v>
      </c>
      <c r="I1224" s="81">
        <f t="shared" si="513"/>
        <v>45767</v>
      </c>
      <c r="J1224" s="55">
        <f t="shared" si="508"/>
        <v>31</v>
      </c>
      <c r="K1224" s="55">
        <f t="shared" si="514"/>
        <v>26</v>
      </c>
      <c r="L1224" s="79">
        <f t="shared" si="515"/>
        <v>1.01097609</v>
      </c>
      <c r="M1224" s="82">
        <v>1</v>
      </c>
      <c r="N1224" s="82">
        <f t="shared" si="516"/>
        <v>1</v>
      </c>
      <c r="O1224" s="79">
        <f t="shared" si="517"/>
        <v>1.01097609</v>
      </c>
      <c r="P1224" s="79">
        <f t="shared" si="518"/>
        <v>611.35241941000004</v>
      </c>
      <c r="Q1224" s="83">
        <f t="shared" si="499"/>
        <v>0</v>
      </c>
      <c r="R1224" s="85">
        <f t="shared" si="500"/>
        <v>0</v>
      </c>
      <c r="S1224" s="79">
        <f t="shared" si="519"/>
        <v>0</v>
      </c>
      <c r="T1224" s="85">
        <f t="shared" si="505"/>
        <v>9.5000000000000001E-2</v>
      </c>
      <c r="U1224" s="82">
        <f t="shared" si="501"/>
        <v>1.0063632069999999</v>
      </c>
      <c r="V1224" s="79">
        <f t="shared" si="502"/>
        <v>3.8901619900000002</v>
      </c>
      <c r="W1224" s="79">
        <f t="shared" si="503"/>
        <v>0</v>
      </c>
      <c r="X1224" s="157" t="str">
        <f t="shared" si="506"/>
        <v>A+J=</v>
      </c>
      <c r="Y1224" s="81">
        <f t="shared" si="507"/>
        <v>45767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78">
        <f t="shared" si="504"/>
        <v>45763</v>
      </c>
      <c r="B1225" s="79">
        <f t="shared" si="498"/>
        <v>615.65112437000005</v>
      </c>
      <c r="C1225" s="79">
        <f t="shared" si="509"/>
        <v>604.71501301000001</v>
      </c>
      <c r="D1225" s="77">
        <f t="shared" si="510"/>
        <v>7111.86</v>
      </c>
      <c r="E1225" s="54">
        <f>IF(K1225=1,VLOOKUP(A1224,[1]Plan1!$JH$192:$JI$400,2),E1224)</f>
        <v>7205.03</v>
      </c>
      <c r="F1225" s="56">
        <f t="shared" si="511"/>
        <v>45709</v>
      </c>
      <c r="G1225" s="80">
        <f t="shared" si="512"/>
        <v>1.3100651587629741E-2</v>
      </c>
      <c r="H1225" s="81">
        <f>IF(DAY(A1225)=H$11,VLOOKUP(A1225,AF$120:AK$452,4),H1224)</f>
        <v>45767</v>
      </c>
      <c r="I1225" s="81">
        <f t="shared" si="513"/>
        <v>45767</v>
      </c>
      <c r="J1225" s="55">
        <f t="shared" si="508"/>
        <v>31</v>
      </c>
      <c r="K1225" s="55">
        <f t="shared" si="514"/>
        <v>27</v>
      </c>
      <c r="L1225" s="79">
        <f t="shared" si="515"/>
        <v>1.01140064</v>
      </c>
      <c r="M1225" s="82">
        <v>1</v>
      </c>
      <c r="N1225" s="82">
        <f t="shared" si="516"/>
        <v>1</v>
      </c>
      <c r="O1225" s="79">
        <f t="shared" si="517"/>
        <v>1.01140064</v>
      </c>
      <c r="P1225" s="79">
        <f t="shared" si="518"/>
        <v>611.60915117000002</v>
      </c>
      <c r="Q1225" s="83">
        <f t="shared" si="499"/>
        <v>0</v>
      </c>
      <c r="R1225" s="85">
        <f t="shared" si="500"/>
        <v>0</v>
      </c>
      <c r="S1225" s="79">
        <f t="shared" si="519"/>
        <v>0</v>
      </c>
      <c r="T1225" s="85">
        <f t="shared" si="505"/>
        <v>9.5000000000000001E-2</v>
      </c>
      <c r="U1225" s="82">
        <f t="shared" si="501"/>
        <v>1.006608752</v>
      </c>
      <c r="V1225" s="79">
        <f t="shared" si="502"/>
        <v>4.0419732000000002</v>
      </c>
      <c r="W1225" s="79">
        <f t="shared" si="503"/>
        <v>0</v>
      </c>
      <c r="X1225" s="157" t="str">
        <f t="shared" si="506"/>
        <v>A+J=</v>
      </c>
      <c r="Y1225" s="81">
        <f t="shared" si="507"/>
        <v>45767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78">
        <f t="shared" si="504"/>
        <v>45764</v>
      </c>
      <c r="B1226" s="79">
        <f t="shared" si="498"/>
        <v>616.05994641999996</v>
      </c>
      <c r="C1226" s="79">
        <f t="shared" si="509"/>
        <v>604.71501301000001</v>
      </c>
      <c r="D1226" s="77">
        <f t="shared" si="510"/>
        <v>7111.86</v>
      </c>
      <c r="E1226" s="54">
        <f>IF(K1226=1,VLOOKUP(A1225,[1]Plan1!$JH$192:$JI$400,2),E1225)</f>
        <v>7205.03</v>
      </c>
      <c r="F1226" s="56">
        <f t="shared" si="511"/>
        <v>45709</v>
      </c>
      <c r="G1226" s="80">
        <f t="shared" si="512"/>
        <v>1.3100651587629741E-2</v>
      </c>
      <c r="H1226" s="81">
        <f>IF(DAY(A1226)=H$11,VLOOKUP(A1226,AF$120:AK$452,4),H1225)</f>
        <v>45767</v>
      </c>
      <c r="I1226" s="81">
        <f t="shared" si="513"/>
        <v>45767</v>
      </c>
      <c r="J1226" s="55">
        <f t="shared" si="508"/>
        <v>31</v>
      </c>
      <c r="K1226" s="55">
        <f t="shared" si="514"/>
        <v>28</v>
      </c>
      <c r="L1226" s="79">
        <f t="shared" si="515"/>
        <v>1.0118253800000001</v>
      </c>
      <c r="M1226" s="82">
        <v>1</v>
      </c>
      <c r="N1226" s="82">
        <f t="shared" si="516"/>
        <v>1</v>
      </c>
      <c r="O1226" s="79">
        <f t="shared" si="517"/>
        <v>1.0118253800000001</v>
      </c>
      <c r="P1226" s="79">
        <f t="shared" si="518"/>
        <v>611.86599782999997</v>
      </c>
      <c r="Q1226" s="83">
        <f t="shared" si="499"/>
        <v>0</v>
      </c>
      <c r="R1226" s="85">
        <f t="shared" si="500"/>
        <v>0</v>
      </c>
      <c r="S1226" s="79">
        <f t="shared" si="519"/>
        <v>0</v>
      </c>
      <c r="T1226" s="85">
        <f t="shared" si="505"/>
        <v>9.5000000000000001E-2</v>
      </c>
      <c r="U1226" s="82">
        <f t="shared" si="501"/>
        <v>1.006854358</v>
      </c>
      <c r="V1226" s="79">
        <f t="shared" si="502"/>
        <v>4.1939485899999998</v>
      </c>
      <c r="W1226" s="79">
        <f t="shared" si="503"/>
        <v>0</v>
      </c>
      <c r="X1226" s="157" t="str">
        <f t="shared" si="506"/>
        <v>A+J=</v>
      </c>
      <c r="Y1226" s="81">
        <f t="shared" si="507"/>
        <v>45767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78">
        <f t="shared" si="504"/>
        <v>45765</v>
      </c>
      <c r="B1227" s="79">
        <f t="shared" si="498"/>
        <v>616.46903427999996</v>
      </c>
      <c r="C1227" s="79">
        <f t="shared" si="509"/>
        <v>604.71501301000001</v>
      </c>
      <c r="D1227" s="77">
        <f t="shared" si="510"/>
        <v>7111.86</v>
      </c>
      <c r="E1227" s="54">
        <f>IF(K1227=1,VLOOKUP(A1226,[1]Plan1!$JH$192:$JI$400,2),E1226)</f>
        <v>7205.03</v>
      </c>
      <c r="F1227" s="56">
        <f t="shared" si="511"/>
        <v>45709</v>
      </c>
      <c r="G1227" s="80">
        <f t="shared" si="512"/>
        <v>1.3100651587629741E-2</v>
      </c>
      <c r="H1227" s="81">
        <f>IF(DAY(A1227)=H$11,VLOOKUP(A1227,AF$120:AK$452,4),H1226)</f>
        <v>45767</v>
      </c>
      <c r="I1227" s="81">
        <f t="shared" si="513"/>
        <v>45767</v>
      </c>
      <c r="J1227" s="55">
        <f t="shared" si="508"/>
        <v>31</v>
      </c>
      <c r="K1227" s="55">
        <f t="shared" si="514"/>
        <v>29</v>
      </c>
      <c r="L1227" s="79">
        <f t="shared" si="515"/>
        <v>1.0122502900000001</v>
      </c>
      <c r="M1227" s="82">
        <v>1</v>
      </c>
      <c r="N1227" s="82">
        <f t="shared" si="516"/>
        <v>1</v>
      </c>
      <c r="O1227" s="79">
        <f t="shared" si="517"/>
        <v>1.0122502900000001</v>
      </c>
      <c r="P1227" s="79">
        <f t="shared" si="518"/>
        <v>612.12294727999995</v>
      </c>
      <c r="Q1227" s="83">
        <f t="shared" si="499"/>
        <v>0</v>
      </c>
      <c r="R1227" s="85">
        <f t="shared" si="500"/>
        <v>0</v>
      </c>
      <c r="S1227" s="79">
        <f t="shared" si="519"/>
        <v>0</v>
      </c>
      <c r="T1227" s="85">
        <f t="shared" si="505"/>
        <v>9.5000000000000001E-2</v>
      </c>
      <c r="U1227" s="82">
        <f t="shared" si="501"/>
        <v>1.007100023</v>
      </c>
      <c r="V1227" s="79">
        <f t="shared" si="502"/>
        <v>4.3460869999999998</v>
      </c>
      <c r="W1227" s="79">
        <f t="shared" si="503"/>
        <v>0</v>
      </c>
      <c r="X1227" s="157" t="str">
        <f t="shared" si="506"/>
        <v>A+J=</v>
      </c>
      <c r="Y1227" s="81">
        <f t="shared" si="507"/>
        <v>45767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78">
        <f t="shared" si="504"/>
        <v>45766</v>
      </c>
      <c r="B1228" s="79">
        <f t="shared" ref="B1228:B1291" si="520">(P1228+V1228)</f>
        <v>616.87839540000004</v>
      </c>
      <c r="C1228" s="79">
        <f t="shared" si="509"/>
        <v>604.71501301000001</v>
      </c>
      <c r="D1228" s="77">
        <f t="shared" si="510"/>
        <v>7111.86</v>
      </c>
      <c r="E1228" s="54">
        <f>IF(K1228=1,VLOOKUP(A1227,[1]Plan1!$JH$192:$JI$400,2),E1227)</f>
        <v>7205.03</v>
      </c>
      <c r="F1228" s="56">
        <f t="shared" si="511"/>
        <v>45709</v>
      </c>
      <c r="G1228" s="80">
        <f t="shared" si="512"/>
        <v>1.3100651587629741E-2</v>
      </c>
      <c r="H1228" s="81">
        <f>IF(DAY(A1228)=H$11,VLOOKUP(A1228,AF$120:AK$452,4),H1227)</f>
        <v>45767</v>
      </c>
      <c r="I1228" s="81">
        <f t="shared" si="513"/>
        <v>45767</v>
      </c>
      <c r="J1228" s="55">
        <f t="shared" si="508"/>
        <v>31</v>
      </c>
      <c r="K1228" s="55">
        <f t="shared" si="514"/>
        <v>30</v>
      </c>
      <c r="L1228" s="79">
        <f t="shared" si="515"/>
        <v>1.0126753799999999</v>
      </c>
      <c r="M1228" s="82">
        <v>1</v>
      </c>
      <c r="N1228" s="82">
        <f t="shared" si="516"/>
        <v>1</v>
      </c>
      <c r="O1228" s="79">
        <f t="shared" si="517"/>
        <v>1.0126753799999999</v>
      </c>
      <c r="P1228" s="79">
        <f t="shared" si="518"/>
        <v>612.38000559</v>
      </c>
      <c r="Q1228" s="83">
        <f t="shared" ref="Q1228:Q1291" si="521">IF(VLOOKUP(A1228,AB$12:AI$116,8)=VLOOKUP(A1227,AB$12:AI$116,8),0,VLOOKUP(A1228,AB$12:AI$116,8))</f>
        <v>0</v>
      </c>
      <c r="R1228" s="85">
        <f t="shared" ref="R1228:R1291" si="522">IF(Q1228&gt;0,VLOOKUP($A1228,$AB$12:$AG$116,6),0)</f>
        <v>0</v>
      </c>
      <c r="S1228" s="79">
        <f t="shared" si="519"/>
        <v>0</v>
      </c>
      <c r="T1228" s="85">
        <f t="shared" si="505"/>
        <v>9.5000000000000001E-2</v>
      </c>
      <c r="U1228" s="82">
        <f t="shared" ref="U1228:U1291" si="523">ROUND((1+T1228)^(30/360)^(K1228/J1228),9)</f>
        <v>1.007345749</v>
      </c>
      <c r="V1228" s="79">
        <f t="shared" ref="V1228:V1291" si="524">TRUNC((P1228*(U1228-1)),8)</f>
        <v>4.4983898099999999</v>
      </c>
      <c r="W1228" s="79">
        <f t="shared" ref="W1228:W1291" si="525">IF(Q1228&gt;0,S1228+V1228,0)</f>
        <v>0</v>
      </c>
      <c r="X1228" s="157" t="str">
        <f t="shared" si="506"/>
        <v>A+J=</v>
      </c>
      <c r="Y1228" s="81">
        <f t="shared" si="507"/>
        <v>45767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78">
        <f t="shared" ref="A1229:A1292" si="526">(A1228+1)</f>
        <v>45767</v>
      </c>
      <c r="B1229" s="79">
        <f t="shared" si="520"/>
        <v>617.28802866000001</v>
      </c>
      <c r="C1229" s="79">
        <f t="shared" si="509"/>
        <v>604.71501301000001</v>
      </c>
      <c r="D1229" s="77">
        <f t="shared" si="510"/>
        <v>7111.86</v>
      </c>
      <c r="E1229" s="54">
        <f>IF(K1229=1,VLOOKUP(A1228,[1]Plan1!$JH$192:$JI$400,2),E1228)</f>
        <v>7205.03</v>
      </c>
      <c r="F1229" s="56">
        <f t="shared" si="511"/>
        <v>45709</v>
      </c>
      <c r="G1229" s="80">
        <f t="shared" si="512"/>
        <v>1.3100651587629741E-2</v>
      </c>
      <c r="H1229" s="81">
        <f>IF(DAY(A1229)=H$11,VLOOKUP(A1229,AF$120:AK$452,4),H1228)</f>
        <v>45797</v>
      </c>
      <c r="I1229" s="81">
        <f t="shared" si="513"/>
        <v>45767</v>
      </c>
      <c r="J1229" s="55">
        <f t="shared" si="508"/>
        <v>31</v>
      </c>
      <c r="K1229" s="55">
        <f t="shared" si="514"/>
        <v>31</v>
      </c>
      <c r="L1229" s="79">
        <f t="shared" si="515"/>
        <v>1.0131006499999999</v>
      </c>
      <c r="M1229" s="82">
        <v>1</v>
      </c>
      <c r="N1229" s="82">
        <f t="shared" si="516"/>
        <v>1</v>
      </c>
      <c r="O1229" s="79">
        <f t="shared" si="517"/>
        <v>1.0131006499999999</v>
      </c>
      <c r="P1229" s="79">
        <f t="shared" si="518"/>
        <v>612.63717273999998</v>
      </c>
      <c r="Q1229" s="83">
        <f t="shared" si="521"/>
        <v>40</v>
      </c>
      <c r="R1229" s="85">
        <f t="shared" si="522"/>
        <v>2.5000000000000001E-2</v>
      </c>
      <c r="S1229" s="79">
        <f t="shared" si="519"/>
        <v>15.31592931</v>
      </c>
      <c r="T1229" s="85">
        <f t="shared" ref="T1229:T1292" si="527">(T1228)</f>
        <v>9.5000000000000001E-2</v>
      </c>
      <c r="U1229" s="82">
        <f t="shared" si="523"/>
        <v>1.0075915339999999</v>
      </c>
      <c r="V1229" s="79">
        <f t="shared" si="524"/>
        <v>4.6508559199999997</v>
      </c>
      <c r="W1229" s="79">
        <f t="shared" si="525"/>
        <v>19.966785229999999</v>
      </c>
      <c r="X1229" s="157" t="str">
        <f t="shared" ref="X1229:X1292" si="528">IF($Q1228&gt;0,VLOOKUP($A1228,$AB$12:$AK$116,9),X1228)</f>
        <v>A+J=</v>
      </c>
      <c r="Y1229" s="81">
        <f t="shared" ref="Y1229:Y1292" si="529">IF($Q1228&gt;0,VLOOKUP($A1228,$AB$12:$AK$116,10),Y1228)</f>
        <v>45767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78">
        <f t="shared" si="526"/>
        <v>45768</v>
      </c>
      <c r="B1230" s="79">
        <f t="shared" si="520"/>
        <v>597.58307557000001</v>
      </c>
      <c r="C1230" s="79">
        <f t="shared" si="509"/>
        <v>597.32124342999998</v>
      </c>
      <c r="D1230" s="77">
        <f t="shared" si="510"/>
        <v>7205.03</v>
      </c>
      <c r="E1230" s="54">
        <f>IF(K1230=1,VLOOKUP(A1229,[1]Plan1!$JH$192:$JI$400,2),E1229)</f>
        <v>7245.38</v>
      </c>
      <c r="F1230" s="56">
        <f t="shared" si="511"/>
        <v>45737</v>
      </c>
      <c r="G1230" s="80">
        <f t="shared" si="512"/>
        <v>5.6002542668107669E-3</v>
      </c>
      <c r="H1230" s="81">
        <f>IF(DAY(A1230)=H$11,VLOOKUP(A1230,AF$120:AK$452,4),H1229)</f>
        <v>45797</v>
      </c>
      <c r="I1230" s="81">
        <f t="shared" si="513"/>
        <v>45797</v>
      </c>
      <c r="J1230" s="55">
        <f t="shared" si="508"/>
        <v>30</v>
      </c>
      <c r="K1230" s="55">
        <f t="shared" si="514"/>
        <v>1</v>
      </c>
      <c r="L1230" s="79">
        <f t="shared" si="515"/>
        <v>1.0001861700000001</v>
      </c>
      <c r="M1230" s="82">
        <v>1</v>
      </c>
      <c r="N1230" s="82">
        <f t="shared" si="516"/>
        <v>1</v>
      </c>
      <c r="O1230" s="79">
        <f t="shared" si="517"/>
        <v>1.0001861700000001</v>
      </c>
      <c r="P1230" s="79">
        <f t="shared" si="518"/>
        <v>597.43244672000003</v>
      </c>
      <c r="Q1230" s="83">
        <f t="shared" si="521"/>
        <v>0</v>
      </c>
      <c r="R1230" s="85">
        <f t="shared" si="522"/>
        <v>0</v>
      </c>
      <c r="S1230" s="79">
        <f t="shared" si="519"/>
        <v>0</v>
      </c>
      <c r="T1230" s="85">
        <f t="shared" si="527"/>
        <v>9.5000000000000001E-2</v>
      </c>
      <c r="U1230" s="82">
        <f t="shared" si="523"/>
        <v>1.000252127</v>
      </c>
      <c r="V1230" s="79">
        <f t="shared" si="524"/>
        <v>0.15062885000000001</v>
      </c>
      <c r="W1230" s="79">
        <f t="shared" si="525"/>
        <v>0</v>
      </c>
      <c r="X1230" s="157" t="str">
        <f t="shared" si="528"/>
        <v>A+J=</v>
      </c>
      <c r="Y1230" s="81">
        <f t="shared" si="529"/>
        <v>45797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78">
        <f t="shared" si="526"/>
        <v>45769</v>
      </c>
      <c r="B1231" s="79">
        <f t="shared" si="520"/>
        <v>597.84501995999995</v>
      </c>
      <c r="C1231" s="79">
        <f t="shared" si="509"/>
        <v>597.32124342999998</v>
      </c>
      <c r="D1231" s="77">
        <f t="shared" si="510"/>
        <v>7205.03</v>
      </c>
      <c r="E1231" s="54">
        <f>IF(K1231=1,VLOOKUP(A1230,[1]Plan1!$JH$192:$JI$400,2),E1230)</f>
        <v>7245.38</v>
      </c>
      <c r="F1231" s="56">
        <f t="shared" si="511"/>
        <v>45737</v>
      </c>
      <c r="G1231" s="80">
        <f t="shared" si="512"/>
        <v>5.6002542668107669E-3</v>
      </c>
      <c r="H1231" s="81">
        <f>IF(DAY(A1231)=H$11,VLOOKUP(A1231,AF$120:AK$452,4),H1230)</f>
        <v>45797</v>
      </c>
      <c r="I1231" s="81">
        <f t="shared" si="513"/>
        <v>45797</v>
      </c>
      <c r="J1231" s="55">
        <f t="shared" si="508"/>
        <v>30</v>
      </c>
      <c r="K1231" s="55">
        <f t="shared" si="514"/>
        <v>2</v>
      </c>
      <c r="L1231" s="79">
        <f t="shared" si="515"/>
        <v>1.00037237</v>
      </c>
      <c r="M1231" s="82">
        <v>1</v>
      </c>
      <c r="N1231" s="82">
        <f t="shared" si="516"/>
        <v>1</v>
      </c>
      <c r="O1231" s="79">
        <f t="shared" si="517"/>
        <v>1.00037237</v>
      </c>
      <c r="P1231" s="79">
        <f t="shared" si="518"/>
        <v>597.54366793999998</v>
      </c>
      <c r="Q1231" s="83">
        <f t="shared" si="521"/>
        <v>0</v>
      </c>
      <c r="R1231" s="85">
        <f t="shared" si="522"/>
        <v>0</v>
      </c>
      <c r="S1231" s="79">
        <f t="shared" si="519"/>
        <v>0</v>
      </c>
      <c r="T1231" s="85">
        <f t="shared" si="527"/>
        <v>9.5000000000000001E-2</v>
      </c>
      <c r="U1231" s="82">
        <f t="shared" si="523"/>
        <v>1.0005043179999999</v>
      </c>
      <c r="V1231" s="79">
        <f t="shared" si="524"/>
        <v>0.30135202</v>
      </c>
      <c r="W1231" s="79">
        <f t="shared" si="525"/>
        <v>0</v>
      </c>
      <c r="X1231" s="157" t="str">
        <f t="shared" si="528"/>
        <v>A+J=</v>
      </c>
      <c r="Y1231" s="81">
        <f t="shared" si="529"/>
        <v>45797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78">
        <f t="shared" si="526"/>
        <v>45770</v>
      </c>
      <c r="B1232" s="79">
        <f t="shared" si="520"/>
        <v>598.10708201</v>
      </c>
      <c r="C1232" s="79">
        <f t="shared" si="509"/>
        <v>597.32124342999998</v>
      </c>
      <c r="D1232" s="77">
        <f t="shared" si="510"/>
        <v>7205.03</v>
      </c>
      <c r="E1232" s="54">
        <f>IF(K1232=1,VLOOKUP(A1231,[1]Plan1!$JH$192:$JI$400,2),E1231)</f>
        <v>7245.38</v>
      </c>
      <c r="F1232" s="56">
        <f t="shared" si="511"/>
        <v>45737</v>
      </c>
      <c r="G1232" s="80">
        <f t="shared" si="512"/>
        <v>5.6002542668107669E-3</v>
      </c>
      <c r="H1232" s="81">
        <f>IF(DAY(A1232)=H$11,VLOOKUP(A1232,AF$120:AK$452,4),H1231)</f>
        <v>45797</v>
      </c>
      <c r="I1232" s="81">
        <f t="shared" si="513"/>
        <v>45797</v>
      </c>
      <c r="J1232" s="55">
        <f t="shared" si="508"/>
        <v>30</v>
      </c>
      <c r="K1232" s="55">
        <f t="shared" si="514"/>
        <v>3</v>
      </c>
      <c r="L1232" s="79">
        <f t="shared" si="515"/>
        <v>1.0005586099999999</v>
      </c>
      <c r="M1232" s="82">
        <v>1</v>
      </c>
      <c r="N1232" s="82">
        <f t="shared" si="516"/>
        <v>1</v>
      </c>
      <c r="O1232" s="79">
        <f t="shared" si="517"/>
        <v>1.0005586099999999</v>
      </c>
      <c r="P1232" s="79">
        <f t="shared" si="518"/>
        <v>597.65491304</v>
      </c>
      <c r="Q1232" s="83">
        <f t="shared" si="521"/>
        <v>0</v>
      </c>
      <c r="R1232" s="85">
        <f t="shared" si="522"/>
        <v>0</v>
      </c>
      <c r="S1232" s="79">
        <f t="shared" si="519"/>
        <v>0</v>
      </c>
      <c r="T1232" s="85">
        <f t="shared" si="527"/>
        <v>9.5000000000000001E-2</v>
      </c>
      <c r="U1232" s="82">
        <f t="shared" si="523"/>
        <v>1.000756572</v>
      </c>
      <c r="V1232" s="79">
        <f t="shared" si="524"/>
        <v>0.45216897</v>
      </c>
      <c r="W1232" s="79">
        <f t="shared" si="525"/>
        <v>0</v>
      </c>
      <c r="X1232" s="157" t="str">
        <f t="shared" si="528"/>
        <v>A+J=</v>
      </c>
      <c r="Y1232" s="81">
        <f t="shared" si="529"/>
        <v>45797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78">
        <f t="shared" si="526"/>
        <v>45771</v>
      </c>
      <c r="B1233" s="79">
        <f t="shared" si="520"/>
        <v>598.36926237</v>
      </c>
      <c r="C1233" s="79">
        <f t="shared" si="509"/>
        <v>597.32124342999998</v>
      </c>
      <c r="D1233" s="77">
        <f t="shared" si="510"/>
        <v>7205.03</v>
      </c>
      <c r="E1233" s="54">
        <f>IF(K1233=1,VLOOKUP(A1232,[1]Plan1!$JH$192:$JI$400,2),E1232)</f>
        <v>7245.38</v>
      </c>
      <c r="F1233" s="56">
        <f t="shared" si="511"/>
        <v>45737</v>
      </c>
      <c r="G1233" s="80">
        <f t="shared" si="512"/>
        <v>5.6002542668107669E-3</v>
      </c>
      <c r="H1233" s="81">
        <f>IF(DAY(A1233)=H$11,VLOOKUP(A1233,AF$120:AK$452,4),H1232)</f>
        <v>45797</v>
      </c>
      <c r="I1233" s="81">
        <f t="shared" si="513"/>
        <v>45797</v>
      </c>
      <c r="J1233" s="55">
        <f t="shared" si="508"/>
        <v>30</v>
      </c>
      <c r="K1233" s="55">
        <f t="shared" si="514"/>
        <v>4</v>
      </c>
      <c r="L1233" s="79">
        <f t="shared" si="515"/>
        <v>1.00074489</v>
      </c>
      <c r="M1233" s="82">
        <v>1</v>
      </c>
      <c r="N1233" s="82">
        <f t="shared" si="516"/>
        <v>1</v>
      </c>
      <c r="O1233" s="79">
        <f t="shared" si="517"/>
        <v>1.00074489</v>
      </c>
      <c r="P1233" s="79">
        <f t="shared" si="518"/>
        <v>597.76618205</v>
      </c>
      <c r="Q1233" s="83">
        <f t="shared" si="521"/>
        <v>0</v>
      </c>
      <c r="R1233" s="85">
        <f t="shared" si="522"/>
        <v>0</v>
      </c>
      <c r="S1233" s="79">
        <f t="shared" si="519"/>
        <v>0</v>
      </c>
      <c r="T1233" s="85">
        <f t="shared" si="527"/>
        <v>9.5000000000000001E-2</v>
      </c>
      <c r="U1233" s="82">
        <f t="shared" si="523"/>
        <v>1.00100889</v>
      </c>
      <c r="V1233" s="79">
        <f t="shared" si="524"/>
        <v>0.60308032</v>
      </c>
      <c r="W1233" s="79">
        <f t="shared" si="525"/>
        <v>0</v>
      </c>
      <c r="X1233" s="157" t="str">
        <f t="shared" si="528"/>
        <v>A+J=</v>
      </c>
      <c r="Y1233" s="81">
        <f t="shared" si="529"/>
        <v>45797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78">
        <f t="shared" si="526"/>
        <v>45772</v>
      </c>
      <c r="B1234" s="79">
        <f t="shared" si="520"/>
        <v>598.63155508</v>
      </c>
      <c r="C1234" s="79">
        <f t="shared" si="509"/>
        <v>597.32124342999998</v>
      </c>
      <c r="D1234" s="77">
        <f t="shared" si="510"/>
        <v>7205.03</v>
      </c>
      <c r="E1234" s="54">
        <f>IF(K1234=1,VLOOKUP(A1233,[1]Plan1!$JH$192:$JI$400,2),E1233)</f>
        <v>7245.38</v>
      </c>
      <c r="F1234" s="56">
        <f t="shared" si="511"/>
        <v>45737</v>
      </c>
      <c r="G1234" s="80">
        <f t="shared" si="512"/>
        <v>5.6002542668107669E-3</v>
      </c>
      <c r="H1234" s="81">
        <f>IF(DAY(A1234)=H$11,VLOOKUP(A1234,AF$120:AK$452,4),H1233)</f>
        <v>45797</v>
      </c>
      <c r="I1234" s="81">
        <f t="shared" si="513"/>
        <v>45797</v>
      </c>
      <c r="J1234" s="55">
        <f t="shared" si="508"/>
        <v>30</v>
      </c>
      <c r="K1234" s="55">
        <f t="shared" si="514"/>
        <v>5</v>
      </c>
      <c r="L1234" s="79">
        <f t="shared" si="515"/>
        <v>1.0009311999999999</v>
      </c>
      <c r="M1234" s="82">
        <v>1</v>
      </c>
      <c r="N1234" s="82">
        <f t="shared" si="516"/>
        <v>1</v>
      </c>
      <c r="O1234" s="79">
        <f t="shared" si="517"/>
        <v>1.0009311999999999</v>
      </c>
      <c r="P1234" s="79">
        <f t="shared" si="518"/>
        <v>597.87746897</v>
      </c>
      <c r="Q1234" s="83">
        <f t="shared" si="521"/>
        <v>0</v>
      </c>
      <c r="R1234" s="85">
        <f t="shared" si="522"/>
        <v>0</v>
      </c>
      <c r="S1234" s="79">
        <f t="shared" si="519"/>
        <v>0</v>
      </c>
      <c r="T1234" s="85">
        <f t="shared" si="527"/>
        <v>9.5000000000000001E-2</v>
      </c>
      <c r="U1234" s="82">
        <f t="shared" si="523"/>
        <v>1.001261272</v>
      </c>
      <c r="V1234" s="79">
        <f t="shared" si="524"/>
        <v>0.75408611000000003</v>
      </c>
      <c r="W1234" s="79">
        <f t="shared" si="525"/>
        <v>0</v>
      </c>
      <c r="X1234" s="157" t="str">
        <f t="shared" si="528"/>
        <v>A+J=</v>
      </c>
      <c r="Y1234" s="81">
        <f t="shared" si="529"/>
        <v>45797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78">
        <f t="shared" si="526"/>
        <v>45773</v>
      </c>
      <c r="B1235" s="79">
        <f t="shared" si="520"/>
        <v>598.89396555999997</v>
      </c>
      <c r="C1235" s="79">
        <f t="shared" si="509"/>
        <v>597.32124342999998</v>
      </c>
      <c r="D1235" s="77">
        <f t="shared" si="510"/>
        <v>7205.03</v>
      </c>
      <c r="E1235" s="54">
        <f>IF(K1235=1,VLOOKUP(A1234,[1]Plan1!$JH$192:$JI$400,2),E1234)</f>
        <v>7245.38</v>
      </c>
      <c r="F1235" s="56">
        <f t="shared" si="511"/>
        <v>45737</v>
      </c>
      <c r="G1235" s="80">
        <f t="shared" si="512"/>
        <v>5.6002542668107669E-3</v>
      </c>
      <c r="H1235" s="81">
        <f>IF(DAY(A1235)=H$11,VLOOKUP(A1235,AF$120:AK$452,4),H1234)</f>
        <v>45797</v>
      </c>
      <c r="I1235" s="81">
        <f t="shared" si="513"/>
        <v>45797</v>
      </c>
      <c r="J1235" s="55">
        <f t="shared" si="508"/>
        <v>30</v>
      </c>
      <c r="K1235" s="55">
        <f t="shared" si="514"/>
        <v>6</v>
      </c>
      <c r="L1235" s="79">
        <f t="shared" si="515"/>
        <v>1.00111755</v>
      </c>
      <c r="M1235" s="82">
        <v>1</v>
      </c>
      <c r="N1235" s="82">
        <f t="shared" si="516"/>
        <v>1</v>
      </c>
      <c r="O1235" s="79">
        <f t="shared" si="517"/>
        <v>1.00111755</v>
      </c>
      <c r="P1235" s="79">
        <f t="shared" si="518"/>
        <v>597.98877977999996</v>
      </c>
      <c r="Q1235" s="83">
        <f t="shared" si="521"/>
        <v>0</v>
      </c>
      <c r="R1235" s="85">
        <f t="shared" si="522"/>
        <v>0</v>
      </c>
      <c r="S1235" s="79">
        <f t="shared" si="519"/>
        <v>0</v>
      </c>
      <c r="T1235" s="85">
        <f t="shared" si="527"/>
        <v>9.5000000000000001E-2</v>
      </c>
      <c r="U1235" s="82">
        <f t="shared" si="523"/>
        <v>1.0015137169999999</v>
      </c>
      <c r="V1235" s="79">
        <f t="shared" si="524"/>
        <v>0.90518578000000005</v>
      </c>
      <c r="W1235" s="79">
        <f t="shared" si="525"/>
        <v>0</v>
      </c>
      <c r="X1235" s="157" t="str">
        <f t="shared" si="528"/>
        <v>A+J=</v>
      </c>
      <c r="Y1235" s="81">
        <f t="shared" si="529"/>
        <v>45797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78">
        <f t="shared" si="526"/>
        <v>45774</v>
      </c>
      <c r="B1236" s="79">
        <f t="shared" si="520"/>
        <v>599.15648248999992</v>
      </c>
      <c r="C1236" s="79">
        <f t="shared" si="509"/>
        <v>597.32124342999998</v>
      </c>
      <c r="D1236" s="77">
        <f t="shared" si="510"/>
        <v>7205.03</v>
      </c>
      <c r="E1236" s="54">
        <f>IF(K1236=1,VLOOKUP(A1235,[1]Plan1!$JH$192:$JI$400,2),E1235)</f>
        <v>7245.38</v>
      </c>
      <c r="F1236" s="56">
        <f t="shared" si="511"/>
        <v>45737</v>
      </c>
      <c r="G1236" s="80">
        <f t="shared" si="512"/>
        <v>5.6002542668107669E-3</v>
      </c>
      <c r="H1236" s="81">
        <f>IF(DAY(A1236)=H$11,VLOOKUP(A1236,AF$120:AK$452,4),H1235)</f>
        <v>45797</v>
      </c>
      <c r="I1236" s="81">
        <f t="shared" si="513"/>
        <v>45797</v>
      </c>
      <c r="J1236" s="55">
        <f t="shared" si="508"/>
        <v>30</v>
      </c>
      <c r="K1236" s="55">
        <f t="shared" si="514"/>
        <v>7</v>
      </c>
      <c r="L1236" s="79">
        <f t="shared" si="515"/>
        <v>1.00130392</v>
      </c>
      <c r="M1236" s="82">
        <v>1</v>
      </c>
      <c r="N1236" s="82">
        <f t="shared" si="516"/>
        <v>1</v>
      </c>
      <c r="O1236" s="79">
        <f t="shared" si="517"/>
        <v>1.00130392</v>
      </c>
      <c r="P1236" s="79">
        <f t="shared" si="518"/>
        <v>598.10010253999997</v>
      </c>
      <c r="Q1236" s="83">
        <f t="shared" si="521"/>
        <v>0</v>
      </c>
      <c r="R1236" s="85">
        <f t="shared" si="522"/>
        <v>0</v>
      </c>
      <c r="S1236" s="79">
        <f t="shared" si="519"/>
        <v>0</v>
      </c>
      <c r="T1236" s="85">
        <f t="shared" si="527"/>
        <v>9.5000000000000001E-2</v>
      </c>
      <c r="U1236" s="82">
        <f t="shared" si="523"/>
        <v>1.001766226</v>
      </c>
      <c r="V1236" s="79">
        <f t="shared" si="524"/>
        <v>1.05637995</v>
      </c>
      <c r="W1236" s="79">
        <f t="shared" si="525"/>
        <v>0</v>
      </c>
      <c r="X1236" s="157" t="str">
        <f t="shared" si="528"/>
        <v>A+J=</v>
      </c>
      <c r="Y1236" s="81">
        <f t="shared" si="529"/>
        <v>45797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78">
        <f t="shared" si="526"/>
        <v>45775</v>
      </c>
      <c r="B1237" s="79">
        <f t="shared" si="520"/>
        <v>599.41912385000001</v>
      </c>
      <c r="C1237" s="79">
        <f t="shared" si="509"/>
        <v>597.32124342999998</v>
      </c>
      <c r="D1237" s="77">
        <f t="shared" si="510"/>
        <v>7205.03</v>
      </c>
      <c r="E1237" s="54">
        <f>IF(K1237=1,VLOOKUP(A1236,[1]Plan1!$JH$192:$JI$400,2),E1236)</f>
        <v>7245.38</v>
      </c>
      <c r="F1237" s="56">
        <f t="shared" si="511"/>
        <v>45737</v>
      </c>
      <c r="G1237" s="80">
        <f t="shared" si="512"/>
        <v>5.6002542668107669E-3</v>
      </c>
      <c r="H1237" s="81">
        <f>IF(DAY(A1237)=H$11,VLOOKUP(A1237,AF$120:AK$452,4),H1236)</f>
        <v>45797</v>
      </c>
      <c r="I1237" s="81">
        <f t="shared" si="513"/>
        <v>45797</v>
      </c>
      <c r="J1237" s="55">
        <f t="shared" si="508"/>
        <v>30</v>
      </c>
      <c r="K1237" s="55">
        <f t="shared" si="514"/>
        <v>8</v>
      </c>
      <c r="L1237" s="79">
        <f t="shared" si="515"/>
        <v>1.0014903399999999</v>
      </c>
      <c r="M1237" s="82">
        <v>1</v>
      </c>
      <c r="N1237" s="82">
        <f t="shared" si="516"/>
        <v>1</v>
      </c>
      <c r="O1237" s="79">
        <f t="shared" si="517"/>
        <v>1.0014903399999999</v>
      </c>
      <c r="P1237" s="79">
        <f t="shared" si="518"/>
        <v>598.21145517000002</v>
      </c>
      <c r="Q1237" s="83">
        <f t="shared" si="521"/>
        <v>0</v>
      </c>
      <c r="R1237" s="85">
        <f t="shared" si="522"/>
        <v>0</v>
      </c>
      <c r="S1237" s="79">
        <f t="shared" si="519"/>
        <v>0</v>
      </c>
      <c r="T1237" s="85">
        <f t="shared" si="527"/>
        <v>9.5000000000000001E-2</v>
      </c>
      <c r="U1237" s="82">
        <f t="shared" si="523"/>
        <v>1.002018799</v>
      </c>
      <c r="V1237" s="79">
        <f t="shared" si="524"/>
        <v>1.20766868</v>
      </c>
      <c r="W1237" s="79">
        <f t="shared" si="525"/>
        <v>0</v>
      </c>
      <c r="X1237" s="157" t="str">
        <f t="shared" si="528"/>
        <v>A+J=</v>
      </c>
      <c r="Y1237" s="81">
        <f t="shared" si="529"/>
        <v>45797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78">
        <f t="shared" si="526"/>
        <v>45776</v>
      </c>
      <c r="B1238" s="79">
        <f t="shared" si="520"/>
        <v>599.68187710999996</v>
      </c>
      <c r="C1238" s="79">
        <f t="shared" si="509"/>
        <v>597.32124342999998</v>
      </c>
      <c r="D1238" s="77">
        <f t="shared" si="510"/>
        <v>7205.03</v>
      </c>
      <c r="E1238" s="54">
        <f>IF(K1238=1,VLOOKUP(A1237,[1]Plan1!$JH$192:$JI$400,2),E1237)</f>
        <v>7245.38</v>
      </c>
      <c r="F1238" s="56">
        <f t="shared" si="511"/>
        <v>45737</v>
      </c>
      <c r="G1238" s="80">
        <f t="shared" si="512"/>
        <v>5.6002542668107669E-3</v>
      </c>
      <c r="H1238" s="81">
        <f>IF(DAY(A1238)=H$11,VLOOKUP(A1238,AF$120:AK$452,4),H1237)</f>
        <v>45797</v>
      </c>
      <c r="I1238" s="81">
        <f t="shared" si="513"/>
        <v>45797</v>
      </c>
      <c r="J1238" s="55">
        <f t="shared" si="508"/>
        <v>30</v>
      </c>
      <c r="K1238" s="55">
        <f t="shared" si="514"/>
        <v>9</v>
      </c>
      <c r="L1238" s="79">
        <f t="shared" si="515"/>
        <v>1.0016767900000001</v>
      </c>
      <c r="M1238" s="82">
        <v>1</v>
      </c>
      <c r="N1238" s="82">
        <f t="shared" si="516"/>
        <v>1</v>
      </c>
      <c r="O1238" s="79">
        <f t="shared" si="517"/>
        <v>1.0016767900000001</v>
      </c>
      <c r="P1238" s="79">
        <f t="shared" si="518"/>
        <v>598.32282570999996</v>
      </c>
      <c r="Q1238" s="83">
        <f t="shared" si="521"/>
        <v>0</v>
      </c>
      <c r="R1238" s="85">
        <f t="shared" si="522"/>
        <v>0</v>
      </c>
      <c r="S1238" s="79">
        <f t="shared" si="519"/>
        <v>0</v>
      </c>
      <c r="T1238" s="85">
        <f t="shared" si="527"/>
        <v>9.5000000000000001E-2</v>
      </c>
      <c r="U1238" s="82">
        <f t="shared" si="523"/>
        <v>1.0022714349999999</v>
      </c>
      <c r="V1238" s="79">
        <f t="shared" si="524"/>
        <v>1.3590514</v>
      </c>
      <c r="W1238" s="79">
        <f t="shared" si="525"/>
        <v>0</v>
      </c>
      <c r="X1238" s="157" t="str">
        <f t="shared" si="528"/>
        <v>A+J=</v>
      </c>
      <c r="Y1238" s="81">
        <f t="shared" si="529"/>
        <v>45797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78">
        <f t="shared" si="526"/>
        <v>45777</v>
      </c>
      <c r="B1239" s="79">
        <f t="shared" si="520"/>
        <v>599.94474292000007</v>
      </c>
      <c r="C1239" s="79">
        <f t="shared" si="509"/>
        <v>597.32124342999998</v>
      </c>
      <c r="D1239" s="77">
        <f t="shared" si="510"/>
        <v>7205.03</v>
      </c>
      <c r="E1239" s="54">
        <f>IF(K1239=1,VLOOKUP(A1238,[1]Plan1!$JH$192:$JI$400,2),E1238)</f>
        <v>7245.38</v>
      </c>
      <c r="F1239" s="56">
        <f t="shared" si="511"/>
        <v>45737</v>
      </c>
      <c r="G1239" s="80">
        <f t="shared" si="512"/>
        <v>5.6002542668107669E-3</v>
      </c>
      <c r="H1239" s="81">
        <f>IF(DAY(A1239)=H$11,VLOOKUP(A1239,AF$120:AK$452,4),H1238)</f>
        <v>45797</v>
      </c>
      <c r="I1239" s="81">
        <f t="shared" si="513"/>
        <v>45797</v>
      </c>
      <c r="J1239" s="55">
        <f t="shared" si="508"/>
        <v>30</v>
      </c>
      <c r="K1239" s="55">
        <f t="shared" si="514"/>
        <v>10</v>
      </c>
      <c r="L1239" s="79">
        <f t="shared" si="515"/>
        <v>1.0018632700000001</v>
      </c>
      <c r="M1239" s="82">
        <v>1</v>
      </c>
      <c r="N1239" s="82">
        <f t="shared" si="516"/>
        <v>1</v>
      </c>
      <c r="O1239" s="79">
        <f t="shared" si="517"/>
        <v>1.0018632700000001</v>
      </c>
      <c r="P1239" s="79">
        <f t="shared" si="518"/>
        <v>598.43421418000003</v>
      </c>
      <c r="Q1239" s="83">
        <f t="shared" si="521"/>
        <v>0</v>
      </c>
      <c r="R1239" s="85">
        <f t="shared" si="522"/>
        <v>0</v>
      </c>
      <c r="S1239" s="79">
        <f t="shared" si="519"/>
        <v>0</v>
      </c>
      <c r="T1239" s="85">
        <f t="shared" si="527"/>
        <v>9.5000000000000001E-2</v>
      </c>
      <c r="U1239" s="82">
        <f t="shared" si="523"/>
        <v>1.002524135</v>
      </c>
      <c r="V1239" s="79">
        <f t="shared" si="524"/>
        <v>1.51052874</v>
      </c>
      <c r="W1239" s="79">
        <f t="shared" si="525"/>
        <v>0</v>
      </c>
      <c r="X1239" s="157" t="str">
        <f t="shared" si="528"/>
        <v>A+J=</v>
      </c>
      <c r="Y1239" s="81">
        <f t="shared" si="529"/>
        <v>45797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78">
        <f t="shared" si="526"/>
        <v>45778</v>
      </c>
      <c r="B1240" s="79">
        <f t="shared" si="520"/>
        <v>600.20772668999996</v>
      </c>
      <c r="C1240" s="79">
        <f t="shared" si="509"/>
        <v>597.32124342999998</v>
      </c>
      <c r="D1240" s="77">
        <f t="shared" si="510"/>
        <v>7205.03</v>
      </c>
      <c r="E1240" s="54">
        <f>IF(K1240=1,VLOOKUP(A1239,[1]Plan1!$JH$192:$JI$400,2),E1239)</f>
        <v>7245.38</v>
      </c>
      <c r="F1240" s="56">
        <f t="shared" si="511"/>
        <v>45737</v>
      </c>
      <c r="G1240" s="80">
        <f t="shared" si="512"/>
        <v>5.6002542668107669E-3</v>
      </c>
      <c r="H1240" s="81">
        <f>IF(DAY(A1240)=H$11,VLOOKUP(A1240,AF$120:AK$452,4),H1239)</f>
        <v>45797</v>
      </c>
      <c r="I1240" s="81">
        <f t="shared" si="513"/>
        <v>45797</v>
      </c>
      <c r="J1240" s="55">
        <f t="shared" si="508"/>
        <v>30</v>
      </c>
      <c r="K1240" s="55">
        <f t="shared" si="514"/>
        <v>11</v>
      </c>
      <c r="L1240" s="79">
        <f t="shared" si="515"/>
        <v>1.0020497900000001</v>
      </c>
      <c r="M1240" s="82">
        <v>1</v>
      </c>
      <c r="N1240" s="82">
        <f t="shared" si="516"/>
        <v>1</v>
      </c>
      <c r="O1240" s="79">
        <f t="shared" si="517"/>
        <v>1.0020497900000001</v>
      </c>
      <c r="P1240" s="79">
        <f t="shared" si="518"/>
        <v>598.54562653999994</v>
      </c>
      <c r="Q1240" s="83">
        <f t="shared" si="521"/>
        <v>0</v>
      </c>
      <c r="R1240" s="85">
        <f t="shared" si="522"/>
        <v>0</v>
      </c>
      <c r="S1240" s="79">
        <f t="shared" si="519"/>
        <v>0</v>
      </c>
      <c r="T1240" s="85">
        <f t="shared" si="527"/>
        <v>9.5000000000000001E-2</v>
      </c>
      <c r="U1240" s="82">
        <f t="shared" si="523"/>
        <v>1.002776898</v>
      </c>
      <c r="V1240" s="79">
        <f t="shared" si="524"/>
        <v>1.6621001500000001</v>
      </c>
      <c r="W1240" s="79">
        <f t="shared" si="525"/>
        <v>0</v>
      </c>
      <c r="X1240" s="157" t="str">
        <f t="shared" si="528"/>
        <v>A+J=</v>
      </c>
      <c r="Y1240" s="81">
        <f t="shared" si="529"/>
        <v>45797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78">
        <f t="shared" si="526"/>
        <v>45779</v>
      </c>
      <c r="B1241" s="79">
        <f t="shared" si="520"/>
        <v>600.47082365999995</v>
      </c>
      <c r="C1241" s="79">
        <f t="shared" si="509"/>
        <v>597.32124342999998</v>
      </c>
      <c r="D1241" s="77">
        <f t="shared" si="510"/>
        <v>7205.03</v>
      </c>
      <c r="E1241" s="54">
        <f>IF(K1241=1,VLOOKUP(A1240,[1]Plan1!$JH$192:$JI$400,2),E1240)</f>
        <v>7245.38</v>
      </c>
      <c r="F1241" s="56">
        <f t="shared" si="511"/>
        <v>45737</v>
      </c>
      <c r="G1241" s="80">
        <f t="shared" si="512"/>
        <v>5.6002542668107669E-3</v>
      </c>
      <c r="H1241" s="81">
        <f>IF(DAY(A1241)=H$11,VLOOKUP(A1241,AF$120:AK$452,4),H1240)</f>
        <v>45797</v>
      </c>
      <c r="I1241" s="81">
        <f t="shared" si="513"/>
        <v>45797</v>
      </c>
      <c r="J1241" s="55">
        <f t="shared" si="508"/>
        <v>30</v>
      </c>
      <c r="K1241" s="55">
        <f t="shared" si="514"/>
        <v>12</v>
      </c>
      <c r="L1241" s="79">
        <f t="shared" si="515"/>
        <v>1.0022363400000001</v>
      </c>
      <c r="M1241" s="82">
        <v>1</v>
      </c>
      <c r="N1241" s="82">
        <f t="shared" si="516"/>
        <v>1</v>
      </c>
      <c r="O1241" s="79">
        <f t="shared" si="517"/>
        <v>1.0022363400000001</v>
      </c>
      <c r="P1241" s="79">
        <f t="shared" si="518"/>
        <v>598.65705680999997</v>
      </c>
      <c r="Q1241" s="83">
        <f t="shared" si="521"/>
        <v>0</v>
      </c>
      <c r="R1241" s="85">
        <f t="shared" si="522"/>
        <v>0</v>
      </c>
      <c r="S1241" s="79">
        <f t="shared" si="519"/>
        <v>0</v>
      </c>
      <c r="T1241" s="85">
        <f t="shared" si="527"/>
        <v>9.5000000000000001E-2</v>
      </c>
      <c r="U1241" s="82">
        <f t="shared" si="523"/>
        <v>1.0030297260000001</v>
      </c>
      <c r="V1241" s="79">
        <f t="shared" si="524"/>
        <v>1.8137668499999999</v>
      </c>
      <c r="W1241" s="79">
        <f t="shared" si="525"/>
        <v>0</v>
      </c>
      <c r="X1241" s="157" t="str">
        <f t="shared" si="528"/>
        <v>A+J=</v>
      </c>
      <c r="Y1241" s="81">
        <f t="shared" si="529"/>
        <v>45797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78">
        <f t="shared" si="526"/>
        <v>45780</v>
      </c>
      <c r="B1242" s="79">
        <f t="shared" si="520"/>
        <v>600.73403868000003</v>
      </c>
      <c r="C1242" s="79">
        <f t="shared" si="509"/>
        <v>597.32124342999998</v>
      </c>
      <c r="D1242" s="77">
        <f t="shared" si="510"/>
        <v>7205.03</v>
      </c>
      <c r="E1242" s="54">
        <f>IF(K1242=1,VLOOKUP(A1241,[1]Plan1!$JH$192:$JI$400,2),E1241)</f>
        <v>7245.38</v>
      </c>
      <c r="F1242" s="56">
        <f t="shared" si="511"/>
        <v>45737</v>
      </c>
      <c r="G1242" s="80">
        <f t="shared" si="512"/>
        <v>5.6002542668107669E-3</v>
      </c>
      <c r="H1242" s="81">
        <f>IF(DAY(A1242)=H$11,VLOOKUP(A1242,AF$120:AK$452,4),H1241)</f>
        <v>45797</v>
      </c>
      <c r="I1242" s="81">
        <f t="shared" si="513"/>
        <v>45797</v>
      </c>
      <c r="J1242" s="55">
        <f t="shared" si="508"/>
        <v>30</v>
      </c>
      <c r="K1242" s="55">
        <f t="shared" si="514"/>
        <v>13</v>
      </c>
      <c r="L1242" s="79">
        <f t="shared" si="515"/>
        <v>1.00242293</v>
      </c>
      <c r="M1242" s="82">
        <v>1</v>
      </c>
      <c r="N1242" s="82">
        <f t="shared" si="516"/>
        <v>1</v>
      </c>
      <c r="O1242" s="79">
        <f t="shared" si="517"/>
        <v>1.00242293</v>
      </c>
      <c r="P1242" s="79">
        <f t="shared" si="518"/>
        <v>598.76851098999998</v>
      </c>
      <c r="Q1242" s="83">
        <f t="shared" si="521"/>
        <v>0</v>
      </c>
      <c r="R1242" s="85">
        <f t="shared" si="522"/>
        <v>0</v>
      </c>
      <c r="S1242" s="79">
        <f t="shared" si="519"/>
        <v>0</v>
      </c>
      <c r="T1242" s="85">
        <f t="shared" si="527"/>
        <v>9.5000000000000001E-2</v>
      </c>
      <c r="U1242" s="82">
        <f t="shared" si="523"/>
        <v>1.003282617</v>
      </c>
      <c r="V1242" s="79">
        <f t="shared" si="524"/>
        <v>1.96552769</v>
      </c>
      <c r="W1242" s="79">
        <f t="shared" si="525"/>
        <v>0</v>
      </c>
      <c r="X1242" s="157" t="str">
        <f t="shared" si="528"/>
        <v>A+J=</v>
      </c>
      <c r="Y1242" s="81">
        <f t="shared" si="529"/>
        <v>45797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78">
        <f t="shared" si="526"/>
        <v>45781</v>
      </c>
      <c r="B1243" s="79">
        <f t="shared" si="520"/>
        <v>600.99737236999999</v>
      </c>
      <c r="C1243" s="79">
        <f t="shared" si="509"/>
        <v>597.32124342999998</v>
      </c>
      <c r="D1243" s="77">
        <f t="shared" si="510"/>
        <v>7205.03</v>
      </c>
      <c r="E1243" s="54">
        <f>IF(K1243=1,VLOOKUP(A1242,[1]Plan1!$JH$192:$JI$400,2),E1242)</f>
        <v>7245.38</v>
      </c>
      <c r="F1243" s="56">
        <f t="shared" si="511"/>
        <v>45737</v>
      </c>
      <c r="G1243" s="80">
        <f t="shared" si="512"/>
        <v>5.6002542668107669E-3</v>
      </c>
      <c r="H1243" s="81">
        <f>IF(DAY(A1243)=H$11,VLOOKUP(A1243,AF$120:AK$452,4),H1242)</f>
        <v>45797</v>
      </c>
      <c r="I1243" s="81">
        <f t="shared" si="513"/>
        <v>45797</v>
      </c>
      <c r="J1243" s="55">
        <f t="shared" si="508"/>
        <v>30</v>
      </c>
      <c r="K1243" s="55">
        <f t="shared" si="514"/>
        <v>14</v>
      </c>
      <c r="L1243" s="79">
        <f t="shared" si="515"/>
        <v>1.00260956</v>
      </c>
      <c r="M1243" s="82">
        <v>1</v>
      </c>
      <c r="N1243" s="82">
        <f t="shared" si="516"/>
        <v>1</v>
      </c>
      <c r="O1243" s="79">
        <f t="shared" si="517"/>
        <v>1.00260956</v>
      </c>
      <c r="P1243" s="79">
        <f t="shared" si="518"/>
        <v>598.87998904999995</v>
      </c>
      <c r="Q1243" s="83">
        <f t="shared" si="521"/>
        <v>0</v>
      </c>
      <c r="R1243" s="85">
        <f t="shared" si="522"/>
        <v>0</v>
      </c>
      <c r="S1243" s="79">
        <f t="shared" si="519"/>
        <v>0</v>
      </c>
      <c r="T1243" s="85">
        <f t="shared" si="527"/>
        <v>9.5000000000000001E-2</v>
      </c>
      <c r="U1243" s="82">
        <f t="shared" si="523"/>
        <v>1.0035355720000001</v>
      </c>
      <c r="V1243" s="79">
        <f t="shared" si="524"/>
        <v>2.1173833200000001</v>
      </c>
      <c r="W1243" s="79">
        <f t="shared" si="525"/>
        <v>0</v>
      </c>
      <c r="X1243" s="157" t="str">
        <f t="shared" si="528"/>
        <v>A+J=</v>
      </c>
      <c r="Y1243" s="81">
        <f t="shared" si="529"/>
        <v>45797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78">
        <f t="shared" si="526"/>
        <v>45782</v>
      </c>
      <c r="B1244" s="79">
        <f t="shared" si="520"/>
        <v>601.26081218000002</v>
      </c>
      <c r="C1244" s="79">
        <f t="shared" si="509"/>
        <v>597.32124342999998</v>
      </c>
      <c r="D1244" s="77">
        <f t="shared" si="510"/>
        <v>7205.03</v>
      </c>
      <c r="E1244" s="54">
        <f>IF(K1244=1,VLOOKUP(A1243,[1]Plan1!$JH$192:$JI$400,2),E1243)</f>
        <v>7245.38</v>
      </c>
      <c r="F1244" s="56">
        <f t="shared" si="511"/>
        <v>45737</v>
      </c>
      <c r="G1244" s="80">
        <f t="shared" si="512"/>
        <v>5.6002542668107669E-3</v>
      </c>
      <c r="H1244" s="81">
        <f>IF(DAY(A1244)=H$11,VLOOKUP(A1244,AF$120:AK$452,4),H1243)</f>
        <v>45797</v>
      </c>
      <c r="I1244" s="81">
        <f t="shared" si="513"/>
        <v>45797</v>
      </c>
      <c r="J1244" s="55">
        <f t="shared" si="508"/>
        <v>30</v>
      </c>
      <c r="K1244" s="55">
        <f t="shared" si="514"/>
        <v>15</v>
      </c>
      <c r="L1244" s="79">
        <f t="shared" si="515"/>
        <v>1.0027962100000001</v>
      </c>
      <c r="M1244" s="82">
        <v>1</v>
      </c>
      <c r="N1244" s="82">
        <f t="shared" si="516"/>
        <v>1</v>
      </c>
      <c r="O1244" s="79">
        <f t="shared" si="517"/>
        <v>1.0027962100000001</v>
      </c>
      <c r="P1244" s="79">
        <f t="shared" si="518"/>
        <v>598.99147905999996</v>
      </c>
      <c r="Q1244" s="83">
        <f t="shared" si="521"/>
        <v>0</v>
      </c>
      <c r="R1244" s="85">
        <f t="shared" si="522"/>
        <v>0</v>
      </c>
      <c r="S1244" s="79">
        <f t="shared" si="519"/>
        <v>0</v>
      </c>
      <c r="T1244" s="85">
        <f t="shared" si="527"/>
        <v>9.5000000000000001E-2</v>
      </c>
      <c r="U1244" s="82">
        <f t="shared" si="523"/>
        <v>1.0037885900000001</v>
      </c>
      <c r="V1244" s="79">
        <f t="shared" si="524"/>
        <v>2.2693331200000002</v>
      </c>
      <c r="W1244" s="79">
        <f t="shared" si="525"/>
        <v>0</v>
      </c>
      <c r="X1244" s="157" t="str">
        <f t="shared" si="528"/>
        <v>A+J=</v>
      </c>
      <c r="Y1244" s="81">
        <f t="shared" si="529"/>
        <v>45797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78">
        <f t="shared" si="526"/>
        <v>45783</v>
      </c>
      <c r="B1245" s="79">
        <f t="shared" si="520"/>
        <v>601.52437135000002</v>
      </c>
      <c r="C1245" s="79">
        <f t="shared" si="509"/>
        <v>597.32124342999998</v>
      </c>
      <c r="D1245" s="77">
        <f t="shared" si="510"/>
        <v>7205.03</v>
      </c>
      <c r="E1245" s="54">
        <f>IF(K1245=1,VLOOKUP(A1244,[1]Plan1!$JH$192:$JI$400,2),E1244)</f>
        <v>7245.38</v>
      </c>
      <c r="F1245" s="56">
        <f t="shared" si="511"/>
        <v>45737</v>
      </c>
      <c r="G1245" s="80">
        <f t="shared" si="512"/>
        <v>5.6002542668107669E-3</v>
      </c>
      <c r="H1245" s="81">
        <f>IF(DAY(A1245)=H$11,VLOOKUP(A1245,AF$120:AK$452,4),H1244)</f>
        <v>45797</v>
      </c>
      <c r="I1245" s="81">
        <f t="shared" si="513"/>
        <v>45797</v>
      </c>
      <c r="J1245" s="55">
        <f t="shared" si="508"/>
        <v>30</v>
      </c>
      <c r="K1245" s="55">
        <f t="shared" si="514"/>
        <v>16</v>
      </c>
      <c r="L1245" s="79">
        <f t="shared" si="515"/>
        <v>1.0029828999999999</v>
      </c>
      <c r="M1245" s="82">
        <v>1</v>
      </c>
      <c r="N1245" s="82">
        <f t="shared" si="516"/>
        <v>1</v>
      </c>
      <c r="O1245" s="79">
        <f t="shared" si="517"/>
        <v>1.0029828999999999</v>
      </c>
      <c r="P1245" s="79">
        <f t="shared" si="518"/>
        <v>599.10299296000005</v>
      </c>
      <c r="Q1245" s="83">
        <f t="shared" si="521"/>
        <v>0</v>
      </c>
      <c r="R1245" s="85">
        <f t="shared" si="522"/>
        <v>0</v>
      </c>
      <c r="S1245" s="79">
        <f t="shared" si="519"/>
        <v>0</v>
      </c>
      <c r="T1245" s="85">
        <f t="shared" si="527"/>
        <v>9.5000000000000001E-2</v>
      </c>
      <c r="U1245" s="82">
        <f t="shared" si="523"/>
        <v>1.0040416729999999</v>
      </c>
      <c r="V1245" s="79">
        <f t="shared" si="524"/>
        <v>2.4213783900000001</v>
      </c>
      <c r="W1245" s="79">
        <f t="shared" si="525"/>
        <v>0</v>
      </c>
      <c r="X1245" s="157" t="str">
        <f t="shared" si="528"/>
        <v>A+J=</v>
      </c>
      <c r="Y1245" s="81">
        <f t="shared" si="529"/>
        <v>45797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78">
        <f t="shared" si="526"/>
        <v>45784</v>
      </c>
      <c r="B1246" s="79">
        <f t="shared" si="520"/>
        <v>601.78804871</v>
      </c>
      <c r="C1246" s="79">
        <f t="shared" si="509"/>
        <v>597.32124342999998</v>
      </c>
      <c r="D1246" s="77">
        <f t="shared" si="510"/>
        <v>7205.03</v>
      </c>
      <c r="E1246" s="54">
        <f>IF(K1246=1,VLOOKUP(A1245,[1]Plan1!$JH$192:$JI$400,2),E1245)</f>
        <v>7245.38</v>
      </c>
      <c r="F1246" s="56">
        <f t="shared" si="511"/>
        <v>45737</v>
      </c>
      <c r="G1246" s="80">
        <f t="shared" si="512"/>
        <v>5.6002542668107669E-3</v>
      </c>
      <c r="H1246" s="81">
        <f>IF(DAY(A1246)=H$11,VLOOKUP(A1246,AF$120:AK$452,4),H1245)</f>
        <v>45797</v>
      </c>
      <c r="I1246" s="81">
        <f t="shared" si="513"/>
        <v>45797</v>
      </c>
      <c r="J1246" s="55">
        <f t="shared" si="508"/>
        <v>30</v>
      </c>
      <c r="K1246" s="55">
        <f t="shared" si="514"/>
        <v>17</v>
      </c>
      <c r="L1246" s="79">
        <f t="shared" si="515"/>
        <v>1.0031696299999999</v>
      </c>
      <c r="M1246" s="82">
        <v>1</v>
      </c>
      <c r="N1246" s="82">
        <f t="shared" si="516"/>
        <v>1</v>
      </c>
      <c r="O1246" s="79">
        <f t="shared" si="517"/>
        <v>1.0031696299999999</v>
      </c>
      <c r="P1246" s="79">
        <f t="shared" si="518"/>
        <v>599.21453076</v>
      </c>
      <c r="Q1246" s="83">
        <f t="shared" si="521"/>
        <v>0</v>
      </c>
      <c r="R1246" s="85">
        <f t="shared" si="522"/>
        <v>0</v>
      </c>
      <c r="S1246" s="79">
        <f t="shared" si="519"/>
        <v>0</v>
      </c>
      <c r="T1246" s="85">
        <f t="shared" si="527"/>
        <v>9.5000000000000001E-2</v>
      </c>
      <c r="U1246" s="82">
        <f t="shared" si="523"/>
        <v>1.0042948190000001</v>
      </c>
      <c r="V1246" s="79">
        <f t="shared" si="524"/>
        <v>2.5735179499999998</v>
      </c>
      <c r="W1246" s="79">
        <f t="shared" si="525"/>
        <v>0</v>
      </c>
      <c r="X1246" s="157" t="str">
        <f t="shared" si="528"/>
        <v>A+J=</v>
      </c>
      <c r="Y1246" s="81">
        <f t="shared" si="529"/>
        <v>45797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78">
        <f t="shared" si="526"/>
        <v>45785</v>
      </c>
      <c r="B1247" s="79">
        <f t="shared" si="520"/>
        <v>602.05183889</v>
      </c>
      <c r="C1247" s="79">
        <f t="shared" si="509"/>
        <v>597.32124342999998</v>
      </c>
      <c r="D1247" s="77">
        <f t="shared" si="510"/>
        <v>7205.03</v>
      </c>
      <c r="E1247" s="54">
        <f>IF(K1247=1,VLOOKUP(A1246,[1]Plan1!$JH$192:$JI$400,2),E1246)</f>
        <v>7245.38</v>
      </c>
      <c r="F1247" s="56">
        <f t="shared" si="511"/>
        <v>45737</v>
      </c>
      <c r="G1247" s="80">
        <f t="shared" si="512"/>
        <v>5.6002542668107669E-3</v>
      </c>
      <c r="H1247" s="81">
        <f>IF(DAY(A1247)=H$11,VLOOKUP(A1247,AF$120:AK$452,4),H1246)</f>
        <v>45797</v>
      </c>
      <c r="I1247" s="81">
        <f t="shared" si="513"/>
        <v>45797</v>
      </c>
      <c r="J1247" s="55">
        <f t="shared" si="508"/>
        <v>30</v>
      </c>
      <c r="K1247" s="55">
        <f t="shared" si="514"/>
        <v>18</v>
      </c>
      <c r="L1247" s="79">
        <f t="shared" si="515"/>
        <v>1.00335639</v>
      </c>
      <c r="M1247" s="82">
        <v>1</v>
      </c>
      <c r="N1247" s="82">
        <f t="shared" si="516"/>
        <v>1</v>
      </c>
      <c r="O1247" s="79">
        <f t="shared" si="517"/>
        <v>1.00335639</v>
      </c>
      <c r="P1247" s="79">
        <f t="shared" si="518"/>
        <v>599.32608646999995</v>
      </c>
      <c r="Q1247" s="83">
        <f t="shared" si="521"/>
        <v>0</v>
      </c>
      <c r="R1247" s="85">
        <f t="shared" si="522"/>
        <v>0</v>
      </c>
      <c r="S1247" s="79">
        <f t="shared" si="519"/>
        <v>0</v>
      </c>
      <c r="T1247" s="85">
        <f t="shared" si="527"/>
        <v>9.5000000000000001E-2</v>
      </c>
      <c r="U1247" s="82">
        <f t="shared" si="523"/>
        <v>1.004548029</v>
      </c>
      <c r="V1247" s="79">
        <f t="shared" si="524"/>
        <v>2.7257524200000001</v>
      </c>
      <c r="W1247" s="79">
        <f t="shared" si="525"/>
        <v>0</v>
      </c>
      <c r="X1247" s="157" t="str">
        <f t="shared" si="528"/>
        <v>A+J=</v>
      </c>
      <c r="Y1247" s="81">
        <f t="shared" si="529"/>
        <v>45797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78">
        <f t="shared" si="526"/>
        <v>45786</v>
      </c>
      <c r="B1248" s="79">
        <f t="shared" si="520"/>
        <v>602.31574793999994</v>
      </c>
      <c r="C1248" s="79">
        <f t="shared" si="509"/>
        <v>597.32124342999998</v>
      </c>
      <c r="D1248" s="77">
        <f t="shared" si="510"/>
        <v>7205.03</v>
      </c>
      <c r="E1248" s="54">
        <f>IF(K1248=1,VLOOKUP(A1247,[1]Plan1!$JH$192:$JI$400,2),E1247)</f>
        <v>7245.38</v>
      </c>
      <c r="F1248" s="56">
        <f t="shared" si="511"/>
        <v>45737</v>
      </c>
      <c r="G1248" s="80">
        <f t="shared" si="512"/>
        <v>5.6002542668107669E-3</v>
      </c>
      <c r="H1248" s="81">
        <f>IF(DAY(A1248)=H$11,VLOOKUP(A1248,AF$120:AK$452,4),H1247)</f>
        <v>45797</v>
      </c>
      <c r="I1248" s="81">
        <f t="shared" si="513"/>
        <v>45797</v>
      </c>
      <c r="J1248" s="55">
        <f t="shared" si="508"/>
        <v>30</v>
      </c>
      <c r="K1248" s="55">
        <f t="shared" si="514"/>
        <v>19</v>
      </c>
      <c r="L1248" s="79">
        <f t="shared" si="515"/>
        <v>1.00354319</v>
      </c>
      <c r="M1248" s="82">
        <v>1</v>
      </c>
      <c r="N1248" s="82">
        <f t="shared" si="516"/>
        <v>1</v>
      </c>
      <c r="O1248" s="79">
        <f t="shared" si="517"/>
        <v>1.00354319</v>
      </c>
      <c r="P1248" s="79">
        <f t="shared" si="518"/>
        <v>599.43766607999999</v>
      </c>
      <c r="Q1248" s="83">
        <f t="shared" si="521"/>
        <v>0</v>
      </c>
      <c r="R1248" s="85">
        <f t="shared" si="522"/>
        <v>0</v>
      </c>
      <c r="S1248" s="79">
        <f t="shared" si="519"/>
        <v>0</v>
      </c>
      <c r="T1248" s="85">
        <f t="shared" si="527"/>
        <v>9.5000000000000001E-2</v>
      </c>
      <c r="U1248" s="82">
        <f t="shared" si="523"/>
        <v>1.004801303</v>
      </c>
      <c r="V1248" s="79">
        <f t="shared" si="524"/>
        <v>2.87808186</v>
      </c>
      <c r="W1248" s="79">
        <f t="shared" si="525"/>
        <v>0</v>
      </c>
      <c r="X1248" s="157" t="str">
        <f t="shared" si="528"/>
        <v>A+J=</v>
      </c>
      <c r="Y1248" s="81">
        <f t="shared" si="529"/>
        <v>45797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78">
        <f t="shared" si="526"/>
        <v>45787</v>
      </c>
      <c r="B1249" s="79">
        <f t="shared" si="520"/>
        <v>602.57976989000008</v>
      </c>
      <c r="C1249" s="79">
        <f t="shared" si="509"/>
        <v>597.32124342999998</v>
      </c>
      <c r="D1249" s="77">
        <f t="shared" si="510"/>
        <v>7205.03</v>
      </c>
      <c r="E1249" s="54">
        <f>IF(K1249=1,VLOOKUP(A1248,[1]Plan1!$JH$192:$JI$400,2),E1248)</f>
        <v>7245.38</v>
      </c>
      <c r="F1249" s="56">
        <f t="shared" si="511"/>
        <v>45737</v>
      </c>
      <c r="G1249" s="80">
        <f t="shared" si="512"/>
        <v>5.6002542668107669E-3</v>
      </c>
      <c r="H1249" s="81">
        <f>IF(DAY(A1249)=H$11,VLOOKUP(A1249,AF$120:AK$452,4),H1248)</f>
        <v>45797</v>
      </c>
      <c r="I1249" s="81">
        <f t="shared" si="513"/>
        <v>45797</v>
      </c>
      <c r="J1249" s="55">
        <f t="shared" si="508"/>
        <v>30</v>
      </c>
      <c r="K1249" s="55">
        <f t="shared" si="514"/>
        <v>20</v>
      </c>
      <c r="L1249" s="79">
        <f t="shared" si="515"/>
        <v>1.0037300199999999</v>
      </c>
      <c r="M1249" s="82">
        <v>1</v>
      </c>
      <c r="N1249" s="82">
        <f t="shared" si="516"/>
        <v>1</v>
      </c>
      <c r="O1249" s="79">
        <f t="shared" si="517"/>
        <v>1.0037300199999999</v>
      </c>
      <c r="P1249" s="79">
        <f t="shared" si="518"/>
        <v>599.54926361000003</v>
      </c>
      <c r="Q1249" s="83">
        <f t="shared" si="521"/>
        <v>0</v>
      </c>
      <c r="R1249" s="85">
        <f t="shared" si="522"/>
        <v>0</v>
      </c>
      <c r="S1249" s="79">
        <f t="shared" si="519"/>
        <v>0</v>
      </c>
      <c r="T1249" s="85">
        <f t="shared" si="527"/>
        <v>9.5000000000000001E-2</v>
      </c>
      <c r="U1249" s="82">
        <f t="shared" si="523"/>
        <v>1.0050546410000001</v>
      </c>
      <c r="V1249" s="79">
        <f t="shared" si="524"/>
        <v>3.03050628</v>
      </c>
      <c r="W1249" s="79">
        <f t="shared" si="525"/>
        <v>0</v>
      </c>
      <c r="X1249" s="157" t="str">
        <f t="shared" si="528"/>
        <v>A+J=</v>
      </c>
      <c r="Y1249" s="81">
        <f t="shared" si="529"/>
        <v>45797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78">
        <f t="shared" si="526"/>
        <v>45788</v>
      </c>
      <c r="B1250" s="79">
        <f t="shared" si="520"/>
        <v>602.84391079</v>
      </c>
      <c r="C1250" s="79">
        <f t="shared" si="509"/>
        <v>597.32124342999998</v>
      </c>
      <c r="D1250" s="77">
        <f t="shared" si="510"/>
        <v>7205.03</v>
      </c>
      <c r="E1250" s="54">
        <f>IF(K1250=1,VLOOKUP(A1249,[1]Plan1!$JH$192:$JI$400,2),E1249)</f>
        <v>7245.38</v>
      </c>
      <c r="F1250" s="56">
        <f t="shared" si="511"/>
        <v>45737</v>
      </c>
      <c r="G1250" s="80">
        <f t="shared" si="512"/>
        <v>5.6002542668107669E-3</v>
      </c>
      <c r="H1250" s="81">
        <f>IF(DAY(A1250)=H$11,VLOOKUP(A1250,AF$120:AK$452,4),H1249)</f>
        <v>45797</v>
      </c>
      <c r="I1250" s="81">
        <f t="shared" si="513"/>
        <v>45797</v>
      </c>
      <c r="J1250" s="55">
        <f t="shared" si="508"/>
        <v>30</v>
      </c>
      <c r="K1250" s="55">
        <f t="shared" si="514"/>
        <v>21</v>
      </c>
      <c r="L1250" s="79">
        <f t="shared" si="515"/>
        <v>1.00391689</v>
      </c>
      <c r="M1250" s="82">
        <v>1</v>
      </c>
      <c r="N1250" s="82">
        <f t="shared" si="516"/>
        <v>1</v>
      </c>
      <c r="O1250" s="79">
        <f t="shared" si="517"/>
        <v>1.00391689</v>
      </c>
      <c r="P1250" s="79">
        <f t="shared" si="518"/>
        <v>599.66088503000003</v>
      </c>
      <c r="Q1250" s="83">
        <f t="shared" si="521"/>
        <v>0</v>
      </c>
      <c r="R1250" s="85">
        <f t="shared" si="522"/>
        <v>0</v>
      </c>
      <c r="S1250" s="79">
        <f t="shared" si="519"/>
        <v>0</v>
      </c>
      <c r="T1250" s="85">
        <f t="shared" si="527"/>
        <v>9.5000000000000001E-2</v>
      </c>
      <c r="U1250" s="82">
        <f t="shared" si="523"/>
        <v>1.0053080430000001</v>
      </c>
      <c r="V1250" s="79">
        <f t="shared" si="524"/>
        <v>3.18302576</v>
      </c>
      <c r="W1250" s="79">
        <f t="shared" si="525"/>
        <v>0</v>
      </c>
      <c r="X1250" s="157" t="str">
        <f t="shared" si="528"/>
        <v>A+J=</v>
      </c>
      <c r="Y1250" s="81">
        <f t="shared" si="529"/>
        <v>45797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78">
        <f t="shared" si="526"/>
        <v>45789</v>
      </c>
      <c r="B1251" s="79">
        <f t="shared" si="520"/>
        <v>603.10816406000004</v>
      </c>
      <c r="C1251" s="79">
        <f t="shared" si="509"/>
        <v>597.32124342999998</v>
      </c>
      <c r="D1251" s="77">
        <f t="shared" si="510"/>
        <v>7205.03</v>
      </c>
      <c r="E1251" s="54">
        <f>IF(K1251=1,VLOOKUP(A1250,[1]Plan1!$JH$192:$JI$400,2),E1250)</f>
        <v>7245.38</v>
      </c>
      <c r="F1251" s="56">
        <f t="shared" si="511"/>
        <v>45737</v>
      </c>
      <c r="G1251" s="80">
        <f t="shared" si="512"/>
        <v>5.6002542668107669E-3</v>
      </c>
      <c r="H1251" s="81">
        <f>IF(DAY(A1251)=H$11,VLOOKUP(A1251,AF$120:AK$452,4),H1250)</f>
        <v>45797</v>
      </c>
      <c r="I1251" s="81">
        <f t="shared" si="513"/>
        <v>45797</v>
      </c>
      <c r="J1251" s="55">
        <f t="shared" si="508"/>
        <v>30</v>
      </c>
      <c r="K1251" s="55">
        <f t="shared" si="514"/>
        <v>22</v>
      </c>
      <c r="L1251" s="79">
        <f t="shared" si="515"/>
        <v>1.0041037900000001</v>
      </c>
      <c r="M1251" s="82">
        <v>1</v>
      </c>
      <c r="N1251" s="82">
        <f t="shared" si="516"/>
        <v>1</v>
      </c>
      <c r="O1251" s="79">
        <f t="shared" si="517"/>
        <v>1.0041037900000001</v>
      </c>
      <c r="P1251" s="79">
        <f t="shared" si="518"/>
        <v>599.77252437000004</v>
      </c>
      <c r="Q1251" s="83">
        <f t="shared" si="521"/>
        <v>0</v>
      </c>
      <c r="R1251" s="85">
        <f t="shared" si="522"/>
        <v>0</v>
      </c>
      <c r="S1251" s="79">
        <f t="shared" si="519"/>
        <v>0</v>
      </c>
      <c r="T1251" s="85">
        <f t="shared" si="527"/>
        <v>9.5000000000000001E-2</v>
      </c>
      <c r="U1251" s="82">
        <f t="shared" si="523"/>
        <v>1.005561508</v>
      </c>
      <c r="V1251" s="79">
        <f t="shared" si="524"/>
        <v>3.3356396899999998</v>
      </c>
      <c r="W1251" s="79">
        <f t="shared" si="525"/>
        <v>0</v>
      </c>
      <c r="X1251" s="157" t="str">
        <f t="shared" si="528"/>
        <v>A+J=</v>
      </c>
      <c r="Y1251" s="81">
        <f t="shared" si="529"/>
        <v>45797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78">
        <f t="shared" si="526"/>
        <v>45790</v>
      </c>
      <c r="B1252" s="79">
        <f t="shared" si="520"/>
        <v>603.37253093999993</v>
      </c>
      <c r="C1252" s="79">
        <f t="shared" si="509"/>
        <v>597.32124342999998</v>
      </c>
      <c r="D1252" s="77">
        <f t="shared" si="510"/>
        <v>7205.03</v>
      </c>
      <c r="E1252" s="54">
        <f>IF(K1252=1,VLOOKUP(A1251,[1]Plan1!$JH$192:$JI$400,2),E1251)</f>
        <v>7245.38</v>
      </c>
      <c r="F1252" s="56">
        <f t="shared" si="511"/>
        <v>45737</v>
      </c>
      <c r="G1252" s="80">
        <f t="shared" si="512"/>
        <v>5.6002542668107669E-3</v>
      </c>
      <c r="H1252" s="81">
        <f>IF(DAY(A1252)=H$11,VLOOKUP(A1252,AF$120:AK$452,4),H1251)</f>
        <v>45797</v>
      </c>
      <c r="I1252" s="81">
        <f t="shared" si="513"/>
        <v>45797</v>
      </c>
      <c r="J1252" s="55">
        <f t="shared" si="508"/>
        <v>30</v>
      </c>
      <c r="K1252" s="55">
        <f t="shared" si="514"/>
        <v>23</v>
      </c>
      <c r="L1252" s="79">
        <f t="shared" si="515"/>
        <v>1.00429072</v>
      </c>
      <c r="M1252" s="82">
        <v>1</v>
      </c>
      <c r="N1252" s="82">
        <f t="shared" si="516"/>
        <v>1</v>
      </c>
      <c r="O1252" s="79">
        <f t="shared" si="517"/>
        <v>1.00429072</v>
      </c>
      <c r="P1252" s="79">
        <f t="shared" si="518"/>
        <v>599.88418162999994</v>
      </c>
      <c r="Q1252" s="83">
        <f t="shared" si="521"/>
        <v>0</v>
      </c>
      <c r="R1252" s="85">
        <f t="shared" si="522"/>
        <v>0</v>
      </c>
      <c r="S1252" s="79">
        <f t="shared" si="519"/>
        <v>0</v>
      </c>
      <c r="T1252" s="85">
        <f t="shared" si="527"/>
        <v>9.5000000000000001E-2</v>
      </c>
      <c r="U1252" s="82">
        <f t="shared" si="523"/>
        <v>1.0058150379999999</v>
      </c>
      <c r="V1252" s="79">
        <f t="shared" si="524"/>
        <v>3.4883493099999998</v>
      </c>
      <c r="W1252" s="79">
        <f t="shared" si="525"/>
        <v>0</v>
      </c>
      <c r="X1252" s="157" t="str">
        <f t="shared" si="528"/>
        <v>A+J=</v>
      </c>
      <c r="Y1252" s="81">
        <f t="shared" si="529"/>
        <v>45797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78">
        <f t="shared" si="526"/>
        <v>45791</v>
      </c>
      <c r="B1253" s="79">
        <f t="shared" si="520"/>
        <v>603.63701627</v>
      </c>
      <c r="C1253" s="79">
        <f t="shared" si="509"/>
        <v>597.32124342999998</v>
      </c>
      <c r="D1253" s="77">
        <f t="shared" si="510"/>
        <v>7205.03</v>
      </c>
      <c r="E1253" s="54">
        <f>IF(K1253=1,VLOOKUP(A1252,[1]Plan1!$JH$192:$JI$400,2),E1252)</f>
        <v>7245.38</v>
      </c>
      <c r="F1253" s="56">
        <f t="shared" si="511"/>
        <v>45737</v>
      </c>
      <c r="G1253" s="80">
        <f t="shared" si="512"/>
        <v>5.6002542668107669E-3</v>
      </c>
      <c r="H1253" s="81">
        <f>IF(DAY(A1253)=H$11,VLOOKUP(A1253,AF$120:AK$452,4),H1252)</f>
        <v>45797</v>
      </c>
      <c r="I1253" s="81">
        <f t="shared" si="513"/>
        <v>45797</v>
      </c>
      <c r="J1253" s="55">
        <f t="shared" si="508"/>
        <v>30</v>
      </c>
      <c r="K1253" s="55">
        <f t="shared" si="514"/>
        <v>24</v>
      </c>
      <c r="L1253" s="79">
        <f t="shared" si="515"/>
        <v>1.0044776900000001</v>
      </c>
      <c r="M1253" s="82">
        <v>1</v>
      </c>
      <c r="N1253" s="82">
        <f t="shared" si="516"/>
        <v>1</v>
      </c>
      <c r="O1253" s="79">
        <f t="shared" si="517"/>
        <v>1.0044776900000001</v>
      </c>
      <c r="P1253" s="79">
        <f t="shared" si="518"/>
        <v>599.99586278000004</v>
      </c>
      <c r="Q1253" s="83">
        <f t="shared" si="521"/>
        <v>0</v>
      </c>
      <c r="R1253" s="85">
        <f t="shared" si="522"/>
        <v>0</v>
      </c>
      <c r="S1253" s="79">
        <f t="shared" si="519"/>
        <v>0</v>
      </c>
      <c r="T1253" s="85">
        <f t="shared" si="527"/>
        <v>9.5000000000000001E-2</v>
      </c>
      <c r="U1253" s="82">
        <f t="shared" si="523"/>
        <v>1.006068631</v>
      </c>
      <c r="V1253" s="79">
        <f t="shared" si="524"/>
        <v>3.6411534900000002</v>
      </c>
      <c r="W1253" s="79">
        <f t="shared" si="525"/>
        <v>0</v>
      </c>
      <c r="X1253" s="157" t="str">
        <f t="shared" si="528"/>
        <v>A+J=</v>
      </c>
      <c r="Y1253" s="81">
        <f t="shared" si="529"/>
        <v>45797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78">
        <f t="shared" si="526"/>
        <v>45792</v>
      </c>
      <c r="B1254" s="79">
        <f t="shared" si="520"/>
        <v>603.90162069999997</v>
      </c>
      <c r="C1254" s="79">
        <f t="shared" si="509"/>
        <v>597.32124342999998</v>
      </c>
      <c r="D1254" s="77">
        <f t="shared" si="510"/>
        <v>7205.03</v>
      </c>
      <c r="E1254" s="54">
        <f>IF(K1254=1,VLOOKUP(A1253,[1]Plan1!$JH$192:$JI$400,2),E1253)</f>
        <v>7245.38</v>
      </c>
      <c r="F1254" s="56">
        <f t="shared" si="511"/>
        <v>45737</v>
      </c>
      <c r="G1254" s="80">
        <f t="shared" si="512"/>
        <v>5.6002542668107669E-3</v>
      </c>
      <c r="H1254" s="81">
        <f>IF(DAY(A1254)=H$11,VLOOKUP(A1254,AF$120:AK$452,4),H1253)</f>
        <v>45797</v>
      </c>
      <c r="I1254" s="81">
        <f t="shared" si="513"/>
        <v>45797</v>
      </c>
      <c r="J1254" s="55">
        <f t="shared" si="508"/>
        <v>30</v>
      </c>
      <c r="K1254" s="55">
        <f t="shared" si="514"/>
        <v>25</v>
      </c>
      <c r="L1254" s="79">
        <f t="shared" si="515"/>
        <v>1.0046647</v>
      </c>
      <c r="M1254" s="82">
        <v>1</v>
      </c>
      <c r="N1254" s="82">
        <f t="shared" si="516"/>
        <v>1</v>
      </c>
      <c r="O1254" s="79">
        <f t="shared" si="517"/>
        <v>1.0046647</v>
      </c>
      <c r="P1254" s="79">
        <f t="shared" si="518"/>
        <v>600.10756782999999</v>
      </c>
      <c r="Q1254" s="83">
        <f t="shared" si="521"/>
        <v>0</v>
      </c>
      <c r="R1254" s="85">
        <f t="shared" si="522"/>
        <v>0</v>
      </c>
      <c r="S1254" s="79">
        <f t="shared" si="519"/>
        <v>0</v>
      </c>
      <c r="T1254" s="85">
        <f t="shared" si="527"/>
        <v>9.5000000000000001E-2</v>
      </c>
      <c r="U1254" s="82">
        <f t="shared" si="523"/>
        <v>1.006322288</v>
      </c>
      <c r="V1254" s="79">
        <f t="shared" si="524"/>
        <v>3.7940528699999998</v>
      </c>
      <c r="W1254" s="79">
        <f t="shared" si="525"/>
        <v>0</v>
      </c>
      <c r="X1254" s="157" t="str">
        <f t="shared" si="528"/>
        <v>A+J=</v>
      </c>
      <c r="Y1254" s="81">
        <f t="shared" si="529"/>
        <v>45797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78">
        <f t="shared" si="526"/>
        <v>45793</v>
      </c>
      <c r="B1255" s="79">
        <f t="shared" si="520"/>
        <v>604.16633823999996</v>
      </c>
      <c r="C1255" s="79">
        <f t="shared" si="509"/>
        <v>597.32124342999998</v>
      </c>
      <c r="D1255" s="77">
        <f t="shared" si="510"/>
        <v>7205.03</v>
      </c>
      <c r="E1255" s="54">
        <f>IF(K1255=1,VLOOKUP(A1254,[1]Plan1!$JH$192:$JI$400,2),E1254)</f>
        <v>7245.38</v>
      </c>
      <c r="F1255" s="56">
        <f t="shared" si="511"/>
        <v>45737</v>
      </c>
      <c r="G1255" s="80">
        <f t="shared" si="512"/>
        <v>5.6002542668107669E-3</v>
      </c>
      <c r="H1255" s="81">
        <f>IF(DAY(A1255)=H$11,VLOOKUP(A1255,AF$120:AK$452,4),H1254)</f>
        <v>45797</v>
      </c>
      <c r="I1255" s="81">
        <f t="shared" si="513"/>
        <v>45797</v>
      </c>
      <c r="J1255" s="55">
        <f t="shared" si="508"/>
        <v>30</v>
      </c>
      <c r="K1255" s="55">
        <f t="shared" si="514"/>
        <v>26</v>
      </c>
      <c r="L1255" s="79">
        <f t="shared" si="515"/>
        <v>1.0048517400000001</v>
      </c>
      <c r="M1255" s="82">
        <v>1</v>
      </c>
      <c r="N1255" s="82">
        <f t="shared" si="516"/>
        <v>1</v>
      </c>
      <c r="O1255" s="79">
        <f t="shared" si="517"/>
        <v>1.0048517400000001</v>
      </c>
      <c r="P1255" s="79">
        <f t="shared" si="518"/>
        <v>600.21929078999995</v>
      </c>
      <c r="Q1255" s="83">
        <f t="shared" si="521"/>
        <v>0</v>
      </c>
      <c r="R1255" s="85">
        <f t="shared" si="522"/>
        <v>0</v>
      </c>
      <c r="S1255" s="79">
        <f t="shared" si="519"/>
        <v>0</v>
      </c>
      <c r="T1255" s="85">
        <f t="shared" si="527"/>
        <v>9.5000000000000001E-2</v>
      </c>
      <c r="U1255" s="82">
        <f t="shared" si="523"/>
        <v>1.006576009</v>
      </c>
      <c r="V1255" s="79">
        <f t="shared" si="524"/>
        <v>3.9470474499999999</v>
      </c>
      <c r="W1255" s="79">
        <f t="shared" si="525"/>
        <v>0</v>
      </c>
      <c r="X1255" s="157" t="str">
        <f t="shared" si="528"/>
        <v>A+J=</v>
      </c>
      <c r="Y1255" s="81">
        <f t="shared" si="529"/>
        <v>45797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78">
        <f t="shared" si="526"/>
        <v>45794</v>
      </c>
      <c r="B1256" s="79">
        <f t="shared" si="520"/>
        <v>604.43117555999993</v>
      </c>
      <c r="C1256" s="79">
        <f t="shared" si="509"/>
        <v>597.32124342999998</v>
      </c>
      <c r="D1256" s="77">
        <f t="shared" si="510"/>
        <v>7205.03</v>
      </c>
      <c r="E1256" s="54">
        <f>IF(K1256=1,VLOOKUP(A1255,[1]Plan1!$JH$192:$JI$400,2),E1255)</f>
        <v>7245.38</v>
      </c>
      <c r="F1256" s="56">
        <f t="shared" si="511"/>
        <v>45737</v>
      </c>
      <c r="G1256" s="80">
        <f t="shared" si="512"/>
        <v>5.6002542668107669E-3</v>
      </c>
      <c r="H1256" s="81">
        <f>IF(DAY(A1256)=H$11,VLOOKUP(A1256,AF$120:AK$452,4),H1255)</f>
        <v>45797</v>
      </c>
      <c r="I1256" s="81">
        <f t="shared" si="513"/>
        <v>45797</v>
      </c>
      <c r="J1256" s="55">
        <f t="shared" si="508"/>
        <v>30</v>
      </c>
      <c r="K1256" s="55">
        <f t="shared" si="514"/>
        <v>27</v>
      </c>
      <c r="L1256" s="79">
        <f t="shared" si="515"/>
        <v>1.00503882</v>
      </c>
      <c r="M1256" s="82">
        <v>1</v>
      </c>
      <c r="N1256" s="82">
        <f t="shared" si="516"/>
        <v>1</v>
      </c>
      <c r="O1256" s="79">
        <f t="shared" si="517"/>
        <v>1.00503882</v>
      </c>
      <c r="P1256" s="79">
        <f t="shared" si="518"/>
        <v>600.33103764999998</v>
      </c>
      <c r="Q1256" s="83">
        <f t="shared" si="521"/>
        <v>0</v>
      </c>
      <c r="R1256" s="85">
        <f t="shared" si="522"/>
        <v>0</v>
      </c>
      <c r="S1256" s="79">
        <f t="shared" si="519"/>
        <v>0</v>
      </c>
      <c r="T1256" s="85">
        <f t="shared" si="527"/>
        <v>9.5000000000000001E-2</v>
      </c>
      <c r="U1256" s="82">
        <f t="shared" si="523"/>
        <v>1.006829795</v>
      </c>
      <c r="V1256" s="79">
        <f t="shared" si="524"/>
        <v>4.1001379099999999</v>
      </c>
      <c r="W1256" s="79">
        <f t="shared" si="525"/>
        <v>0</v>
      </c>
      <c r="X1256" s="157" t="str">
        <f t="shared" si="528"/>
        <v>A+J=</v>
      </c>
      <c r="Y1256" s="81">
        <f t="shared" si="529"/>
        <v>45797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78">
        <f t="shared" si="526"/>
        <v>45795</v>
      </c>
      <c r="B1257" s="79">
        <f t="shared" si="520"/>
        <v>604.69612547999998</v>
      </c>
      <c r="C1257" s="79">
        <f t="shared" si="509"/>
        <v>597.32124342999998</v>
      </c>
      <c r="D1257" s="77">
        <f t="shared" si="510"/>
        <v>7205.03</v>
      </c>
      <c r="E1257" s="54">
        <f>IF(K1257=1,VLOOKUP(A1256,[1]Plan1!$JH$192:$JI$400,2),E1256)</f>
        <v>7245.38</v>
      </c>
      <c r="F1257" s="56">
        <f t="shared" si="511"/>
        <v>45737</v>
      </c>
      <c r="G1257" s="80">
        <f t="shared" si="512"/>
        <v>5.6002542668107669E-3</v>
      </c>
      <c r="H1257" s="81">
        <f>IF(DAY(A1257)=H$11,VLOOKUP(A1257,AF$120:AK$452,4),H1256)</f>
        <v>45797</v>
      </c>
      <c r="I1257" s="81">
        <f t="shared" si="513"/>
        <v>45797</v>
      </c>
      <c r="J1257" s="55">
        <f t="shared" si="508"/>
        <v>30</v>
      </c>
      <c r="K1257" s="55">
        <f t="shared" si="514"/>
        <v>28</v>
      </c>
      <c r="L1257" s="79">
        <f t="shared" si="515"/>
        <v>1.0052259299999999</v>
      </c>
      <c r="M1257" s="82">
        <v>1</v>
      </c>
      <c r="N1257" s="82">
        <f t="shared" si="516"/>
        <v>1</v>
      </c>
      <c r="O1257" s="79">
        <f t="shared" si="517"/>
        <v>1.0052259299999999</v>
      </c>
      <c r="P1257" s="79">
        <f t="shared" si="518"/>
        <v>600.44280243000003</v>
      </c>
      <c r="Q1257" s="83">
        <f t="shared" si="521"/>
        <v>0</v>
      </c>
      <c r="R1257" s="85">
        <f t="shared" si="522"/>
        <v>0</v>
      </c>
      <c r="S1257" s="79">
        <f t="shared" si="519"/>
        <v>0</v>
      </c>
      <c r="T1257" s="85">
        <f t="shared" si="527"/>
        <v>9.5000000000000001E-2</v>
      </c>
      <c r="U1257" s="82">
        <f t="shared" si="523"/>
        <v>1.0070836439999999</v>
      </c>
      <c r="V1257" s="79">
        <f t="shared" si="524"/>
        <v>4.2533230499999997</v>
      </c>
      <c r="W1257" s="79">
        <f t="shared" si="525"/>
        <v>0</v>
      </c>
      <c r="X1257" s="157" t="str">
        <f t="shared" si="528"/>
        <v>A+J=</v>
      </c>
      <c r="Y1257" s="81">
        <f t="shared" si="529"/>
        <v>45797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78">
        <f t="shared" si="526"/>
        <v>45796</v>
      </c>
      <c r="B1258" s="79">
        <f t="shared" si="520"/>
        <v>604.96118862999992</v>
      </c>
      <c r="C1258" s="79">
        <f t="shared" si="509"/>
        <v>597.32124342999998</v>
      </c>
      <c r="D1258" s="77">
        <f t="shared" si="510"/>
        <v>7205.03</v>
      </c>
      <c r="E1258" s="54">
        <f>IF(K1258=1,VLOOKUP(A1257,[1]Plan1!$JH$192:$JI$400,2),E1257)</f>
        <v>7245.38</v>
      </c>
      <c r="F1258" s="56">
        <f t="shared" si="511"/>
        <v>45737</v>
      </c>
      <c r="G1258" s="80">
        <f t="shared" si="512"/>
        <v>5.6002542668107669E-3</v>
      </c>
      <c r="H1258" s="81">
        <f>IF(DAY(A1258)=H$11,VLOOKUP(A1258,AF$120:AK$452,4),H1257)</f>
        <v>45797</v>
      </c>
      <c r="I1258" s="81">
        <f t="shared" si="513"/>
        <v>45797</v>
      </c>
      <c r="J1258" s="55">
        <f t="shared" si="508"/>
        <v>30</v>
      </c>
      <c r="K1258" s="55">
        <f t="shared" si="514"/>
        <v>29</v>
      </c>
      <c r="L1258" s="79">
        <f t="shared" si="515"/>
        <v>1.0054130699999999</v>
      </c>
      <c r="M1258" s="82">
        <v>1</v>
      </c>
      <c r="N1258" s="82">
        <f t="shared" si="516"/>
        <v>1</v>
      </c>
      <c r="O1258" s="79">
        <f t="shared" si="517"/>
        <v>1.0054130699999999</v>
      </c>
      <c r="P1258" s="79">
        <f t="shared" si="518"/>
        <v>600.55458512999996</v>
      </c>
      <c r="Q1258" s="83">
        <f t="shared" si="521"/>
        <v>0</v>
      </c>
      <c r="R1258" s="85">
        <f t="shared" si="522"/>
        <v>0</v>
      </c>
      <c r="S1258" s="79">
        <f t="shared" si="519"/>
        <v>0</v>
      </c>
      <c r="T1258" s="85">
        <f t="shared" si="527"/>
        <v>9.5000000000000001E-2</v>
      </c>
      <c r="U1258" s="82">
        <f t="shared" si="523"/>
        <v>1.0073375570000001</v>
      </c>
      <c r="V1258" s="79">
        <f t="shared" si="524"/>
        <v>4.4066035000000001</v>
      </c>
      <c r="W1258" s="79">
        <f t="shared" si="525"/>
        <v>0</v>
      </c>
      <c r="X1258" s="157" t="str">
        <f t="shared" si="528"/>
        <v>A+J=</v>
      </c>
      <c r="Y1258" s="81">
        <f t="shared" si="529"/>
        <v>45797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78">
        <f t="shared" si="526"/>
        <v>45797</v>
      </c>
      <c r="B1259" s="79">
        <f t="shared" si="520"/>
        <v>605.22637105000001</v>
      </c>
      <c r="C1259" s="79">
        <f t="shared" si="509"/>
        <v>597.32124342999998</v>
      </c>
      <c r="D1259" s="77">
        <f t="shared" si="510"/>
        <v>7205.03</v>
      </c>
      <c r="E1259" s="54">
        <f>IF(K1259=1,VLOOKUP(A1258,[1]Plan1!$JH$192:$JI$400,2),E1258)</f>
        <v>7245.38</v>
      </c>
      <c r="F1259" s="56">
        <f t="shared" si="511"/>
        <v>45737</v>
      </c>
      <c r="G1259" s="80">
        <f t="shared" si="512"/>
        <v>5.6002542668107669E-3</v>
      </c>
      <c r="H1259" s="81">
        <f>IF(DAY(A1259)=H$11,VLOOKUP(A1259,AF$120:AK$452,4),H1258)</f>
        <v>45828</v>
      </c>
      <c r="I1259" s="81">
        <f t="shared" si="513"/>
        <v>45797</v>
      </c>
      <c r="J1259" s="55">
        <f t="shared" si="508"/>
        <v>30</v>
      </c>
      <c r="K1259" s="55">
        <f t="shared" si="514"/>
        <v>30</v>
      </c>
      <c r="L1259" s="79">
        <f t="shared" si="515"/>
        <v>1.0056002500000001</v>
      </c>
      <c r="M1259" s="82">
        <v>1</v>
      </c>
      <c r="N1259" s="82">
        <f t="shared" si="516"/>
        <v>1</v>
      </c>
      <c r="O1259" s="79">
        <f t="shared" si="517"/>
        <v>1.0056002500000001</v>
      </c>
      <c r="P1259" s="79">
        <f t="shared" si="518"/>
        <v>600.66639171999998</v>
      </c>
      <c r="Q1259" s="83">
        <f t="shared" si="521"/>
        <v>41</v>
      </c>
      <c r="R1259" s="85">
        <f t="shared" si="522"/>
        <v>2.5641000000000001E-2</v>
      </c>
      <c r="S1259" s="79">
        <f t="shared" si="519"/>
        <v>15.40168695</v>
      </c>
      <c r="T1259" s="85">
        <f t="shared" si="527"/>
        <v>9.5000000000000001E-2</v>
      </c>
      <c r="U1259" s="82">
        <f t="shared" si="523"/>
        <v>1.0075915339999999</v>
      </c>
      <c r="V1259" s="79">
        <f t="shared" si="524"/>
        <v>4.55997933</v>
      </c>
      <c r="W1259" s="79">
        <f t="shared" si="525"/>
        <v>19.961666279999999</v>
      </c>
      <c r="X1259" s="157" t="str">
        <f t="shared" si="528"/>
        <v>A+J=</v>
      </c>
      <c r="Y1259" s="81">
        <f t="shared" si="529"/>
        <v>45797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78">
        <f t="shared" si="526"/>
        <v>45798</v>
      </c>
      <c r="B1260" s="79">
        <f t="shared" si="520"/>
        <v>585.51297225999997</v>
      </c>
      <c r="C1260" s="79">
        <f t="shared" si="509"/>
        <v>585.26470476999998</v>
      </c>
      <c r="D1260" s="77">
        <f t="shared" si="510"/>
        <v>7205.03</v>
      </c>
      <c r="E1260" s="54">
        <f>IF(K1260=1,VLOOKUP(A1259,[1]Plan1!$JH$192:$JI$400,2),E1259)</f>
        <v>7245.38</v>
      </c>
      <c r="F1260" s="56">
        <f t="shared" si="511"/>
        <v>45737</v>
      </c>
      <c r="G1260" s="80">
        <f t="shared" si="512"/>
        <v>5.6002542668107669E-3</v>
      </c>
      <c r="H1260" s="81">
        <f>IF(DAY(A1260)=H$11,VLOOKUP(A1260,AF$120:AK$452,4),H1259)</f>
        <v>45828</v>
      </c>
      <c r="I1260" s="81">
        <f t="shared" si="513"/>
        <v>45828</v>
      </c>
      <c r="J1260" s="55">
        <f t="shared" ref="J1260:J1323" si="530">IF(A1259=I1259,VLOOKUP(A1259,$AF$120:$AJ$300,5),J1259)</f>
        <v>31</v>
      </c>
      <c r="K1260" s="55">
        <f t="shared" si="514"/>
        <v>1</v>
      </c>
      <c r="L1260" s="79">
        <f t="shared" si="515"/>
        <v>1.00018016</v>
      </c>
      <c r="M1260" s="82">
        <v>1</v>
      </c>
      <c r="N1260" s="82">
        <f t="shared" si="516"/>
        <v>1</v>
      </c>
      <c r="O1260" s="79">
        <f t="shared" si="517"/>
        <v>1.00018016</v>
      </c>
      <c r="P1260" s="79">
        <f t="shared" si="518"/>
        <v>585.37014605000002</v>
      </c>
      <c r="Q1260" s="83">
        <f t="shared" si="521"/>
        <v>0</v>
      </c>
      <c r="R1260" s="85">
        <f t="shared" si="522"/>
        <v>0</v>
      </c>
      <c r="S1260" s="79">
        <f t="shared" si="519"/>
        <v>0</v>
      </c>
      <c r="T1260" s="85">
        <f t="shared" si="527"/>
        <v>9.5000000000000001E-2</v>
      </c>
      <c r="U1260" s="82">
        <f t="shared" si="523"/>
        <v>1.000243993</v>
      </c>
      <c r="V1260" s="79">
        <f t="shared" si="524"/>
        <v>0.14282621000000001</v>
      </c>
      <c r="W1260" s="79">
        <f t="shared" si="525"/>
        <v>0</v>
      </c>
      <c r="X1260" s="157" t="str">
        <f t="shared" si="528"/>
        <v>A+J=</v>
      </c>
      <c r="Y1260" s="81">
        <f t="shared" si="529"/>
        <v>45828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78">
        <f t="shared" si="526"/>
        <v>45799</v>
      </c>
      <c r="B1261" s="79">
        <f t="shared" si="520"/>
        <v>585.76134977000004</v>
      </c>
      <c r="C1261" s="79">
        <f t="shared" ref="C1261:C1324" si="531">IF(Q1260&gt;0,(P1260-S1260),C1260)</f>
        <v>585.26470476999998</v>
      </c>
      <c r="D1261" s="77">
        <f t="shared" si="510"/>
        <v>7205.03</v>
      </c>
      <c r="E1261" s="54">
        <f>IF(K1261=1,VLOOKUP(A1260,[1]Plan1!$JH$192:$JI$400,2),E1260)</f>
        <v>7245.38</v>
      </c>
      <c r="F1261" s="56">
        <f t="shared" si="511"/>
        <v>45737</v>
      </c>
      <c r="G1261" s="80">
        <f t="shared" si="512"/>
        <v>5.6002542668107669E-3</v>
      </c>
      <c r="H1261" s="81">
        <f>IF(DAY(A1261)=H$11,VLOOKUP(A1261,AF$120:AK$452,4),H1260)</f>
        <v>45828</v>
      </c>
      <c r="I1261" s="81">
        <f t="shared" si="513"/>
        <v>45828</v>
      </c>
      <c r="J1261" s="55">
        <f t="shared" si="530"/>
        <v>31</v>
      </c>
      <c r="K1261" s="55">
        <f t="shared" si="514"/>
        <v>2</v>
      </c>
      <c r="L1261" s="79">
        <f t="shared" si="515"/>
        <v>1.0003603599999999</v>
      </c>
      <c r="M1261" s="82">
        <v>1</v>
      </c>
      <c r="N1261" s="82">
        <f t="shared" si="516"/>
        <v>1</v>
      </c>
      <c r="O1261" s="79">
        <f t="shared" si="517"/>
        <v>1.0003603599999999</v>
      </c>
      <c r="P1261" s="79">
        <f t="shared" si="518"/>
        <v>585.47561074999999</v>
      </c>
      <c r="Q1261" s="83">
        <f t="shared" si="521"/>
        <v>0</v>
      </c>
      <c r="R1261" s="85">
        <f t="shared" si="522"/>
        <v>0</v>
      </c>
      <c r="S1261" s="79">
        <f t="shared" si="519"/>
        <v>0</v>
      </c>
      <c r="T1261" s="85">
        <f t="shared" si="527"/>
        <v>9.5000000000000001E-2</v>
      </c>
      <c r="U1261" s="82">
        <f t="shared" si="523"/>
        <v>1.0004880460000001</v>
      </c>
      <c r="V1261" s="79">
        <f t="shared" si="524"/>
        <v>0.28573902000000001</v>
      </c>
      <c r="W1261" s="79">
        <f t="shared" si="525"/>
        <v>0</v>
      </c>
      <c r="X1261" s="157" t="str">
        <f t="shared" si="528"/>
        <v>A+J=</v>
      </c>
      <c r="Y1261" s="81">
        <f t="shared" si="529"/>
        <v>45828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78">
        <f t="shared" si="526"/>
        <v>45800</v>
      </c>
      <c r="B1262" s="79">
        <f t="shared" si="520"/>
        <v>586.00983088999999</v>
      </c>
      <c r="C1262" s="79">
        <f t="shared" si="531"/>
        <v>585.26470476999998</v>
      </c>
      <c r="D1262" s="77">
        <f t="shared" si="510"/>
        <v>7205.03</v>
      </c>
      <c r="E1262" s="54">
        <f>IF(K1262=1,VLOOKUP(A1261,[1]Plan1!$JH$192:$JI$400,2),E1261)</f>
        <v>7245.38</v>
      </c>
      <c r="F1262" s="56">
        <f t="shared" si="511"/>
        <v>45737</v>
      </c>
      <c r="G1262" s="80">
        <f t="shared" si="512"/>
        <v>5.6002542668107669E-3</v>
      </c>
      <c r="H1262" s="81">
        <f>IF(DAY(A1262)=H$11,VLOOKUP(A1262,AF$120:AK$452,4),H1261)</f>
        <v>45828</v>
      </c>
      <c r="I1262" s="81">
        <f t="shared" si="513"/>
        <v>45828</v>
      </c>
      <c r="J1262" s="55">
        <f t="shared" si="530"/>
        <v>31</v>
      </c>
      <c r="K1262" s="55">
        <f t="shared" si="514"/>
        <v>3</v>
      </c>
      <c r="L1262" s="79">
        <f t="shared" si="515"/>
        <v>1.00054059</v>
      </c>
      <c r="M1262" s="82">
        <v>1</v>
      </c>
      <c r="N1262" s="82">
        <f t="shared" si="516"/>
        <v>1</v>
      </c>
      <c r="O1262" s="79">
        <f t="shared" si="517"/>
        <v>1.00054059</v>
      </c>
      <c r="P1262" s="79">
        <f t="shared" si="518"/>
        <v>585.58109301000002</v>
      </c>
      <c r="Q1262" s="83">
        <f t="shared" si="521"/>
        <v>0</v>
      </c>
      <c r="R1262" s="85">
        <f t="shared" si="522"/>
        <v>0</v>
      </c>
      <c r="S1262" s="79">
        <f t="shared" si="519"/>
        <v>0</v>
      </c>
      <c r="T1262" s="85">
        <f t="shared" si="527"/>
        <v>9.5000000000000001E-2</v>
      </c>
      <c r="U1262" s="82">
        <f t="shared" si="523"/>
        <v>1.0007321579999999</v>
      </c>
      <c r="V1262" s="79">
        <f t="shared" si="524"/>
        <v>0.42873788000000002</v>
      </c>
      <c r="W1262" s="79">
        <f t="shared" si="525"/>
        <v>0</v>
      </c>
      <c r="X1262" s="157" t="str">
        <f t="shared" si="528"/>
        <v>A+J=</v>
      </c>
      <c r="Y1262" s="81">
        <f t="shared" si="529"/>
        <v>45828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78">
        <f t="shared" si="526"/>
        <v>45801</v>
      </c>
      <c r="B1263" s="79">
        <f t="shared" si="520"/>
        <v>586.25841621999996</v>
      </c>
      <c r="C1263" s="79">
        <f t="shared" si="531"/>
        <v>585.26470476999998</v>
      </c>
      <c r="D1263" s="77">
        <f t="shared" si="510"/>
        <v>7205.03</v>
      </c>
      <c r="E1263" s="54">
        <f>IF(K1263=1,VLOOKUP(A1262,[1]Plan1!$JH$192:$JI$400,2),E1262)</f>
        <v>7245.38</v>
      </c>
      <c r="F1263" s="56">
        <f t="shared" si="511"/>
        <v>45737</v>
      </c>
      <c r="G1263" s="80">
        <f t="shared" si="512"/>
        <v>5.6002542668107669E-3</v>
      </c>
      <c r="H1263" s="81">
        <f>IF(DAY(A1263)=H$11,VLOOKUP(A1263,AF$120:AK$452,4),H1262)</f>
        <v>45828</v>
      </c>
      <c r="I1263" s="81">
        <f t="shared" si="513"/>
        <v>45828</v>
      </c>
      <c r="J1263" s="55">
        <f t="shared" si="530"/>
        <v>31</v>
      </c>
      <c r="K1263" s="55">
        <f t="shared" si="514"/>
        <v>4</v>
      </c>
      <c r="L1263" s="79">
        <f t="shared" si="515"/>
        <v>1.00072085</v>
      </c>
      <c r="M1263" s="82">
        <v>1</v>
      </c>
      <c r="N1263" s="82">
        <f t="shared" si="516"/>
        <v>1</v>
      </c>
      <c r="O1263" s="79">
        <f t="shared" si="517"/>
        <v>1.00072085</v>
      </c>
      <c r="P1263" s="79">
        <f t="shared" si="518"/>
        <v>585.68659283</v>
      </c>
      <c r="Q1263" s="83">
        <f t="shared" si="521"/>
        <v>0</v>
      </c>
      <c r="R1263" s="85">
        <f t="shared" si="522"/>
        <v>0</v>
      </c>
      <c r="S1263" s="79">
        <f t="shared" si="519"/>
        <v>0</v>
      </c>
      <c r="T1263" s="85">
        <f t="shared" si="527"/>
        <v>9.5000000000000001E-2</v>
      </c>
      <c r="U1263" s="82">
        <f t="shared" si="523"/>
        <v>1.0009763300000001</v>
      </c>
      <c r="V1263" s="79">
        <f t="shared" si="524"/>
        <v>0.57182339000000004</v>
      </c>
      <c r="W1263" s="79">
        <f t="shared" si="525"/>
        <v>0</v>
      </c>
      <c r="X1263" s="157" t="str">
        <f t="shared" si="528"/>
        <v>A+J=</v>
      </c>
      <c r="Y1263" s="81">
        <f t="shared" si="529"/>
        <v>45828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78">
        <f t="shared" si="526"/>
        <v>45802</v>
      </c>
      <c r="B1264" s="79">
        <f t="shared" si="520"/>
        <v>586.50711106000006</v>
      </c>
      <c r="C1264" s="79">
        <f t="shared" si="531"/>
        <v>585.26470476999998</v>
      </c>
      <c r="D1264" s="77">
        <f t="shared" si="510"/>
        <v>7205.03</v>
      </c>
      <c r="E1264" s="54">
        <f>IF(K1264=1,VLOOKUP(A1263,[1]Plan1!$JH$192:$JI$400,2),E1263)</f>
        <v>7245.38</v>
      </c>
      <c r="F1264" s="56">
        <f t="shared" si="511"/>
        <v>45737</v>
      </c>
      <c r="G1264" s="80">
        <f t="shared" si="512"/>
        <v>5.6002542668107669E-3</v>
      </c>
      <c r="H1264" s="81">
        <f>IF(DAY(A1264)=H$11,VLOOKUP(A1264,AF$120:AK$452,4),H1263)</f>
        <v>45828</v>
      </c>
      <c r="I1264" s="81">
        <f t="shared" si="513"/>
        <v>45828</v>
      </c>
      <c r="J1264" s="55">
        <f t="shared" si="530"/>
        <v>31</v>
      </c>
      <c r="K1264" s="55">
        <f t="shared" si="514"/>
        <v>5</v>
      </c>
      <c r="L1264" s="79">
        <f t="shared" si="515"/>
        <v>1.00090115</v>
      </c>
      <c r="M1264" s="82">
        <v>1</v>
      </c>
      <c r="N1264" s="82">
        <f t="shared" si="516"/>
        <v>1</v>
      </c>
      <c r="O1264" s="79">
        <f t="shared" si="517"/>
        <v>1.00090115</v>
      </c>
      <c r="P1264" s="79">
        <f t="shared" si="518"/>
        <v>585.79211605</v>
      </c>
      <c r="Q1264" s="83">
        <f t="shared" si="521"/>
        <v>0</v>
      </c>
      <c r="R1264" s="85">
        <f t="shared" si="522"/>
        <v>0</v>
      </c>
      <c r="S1264" s="79">
        <f t="shared" si="519"/>
        <v>0</v>
      </c>
      <c r="T1264" s="85">
        <f t="shared" si="527"/>
        <v>9.5000000000000001E-2</v>
      </c>
      <c r="U1264" s="82">
        <f t="shared" si="523"/>
        <v>1.001220561</v>
      </c>
      <c r="V1264" s="79">
        <f t="shared" si="524"/>
        <v>0.71499500999999999</v>
      </c>
      <c r="W1264" s="79">
        <f t="shared" si="525"/>
        <v>0</v>
      </c>
      <c r="X1264" s="157" t="str">
        <f t="shared" si="528"/>
        <v>A+J=</v>
      </c>
      <c r="Y1264" s="81">
        <f t="shared" si="529"/>
        <v>45828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78">
        <f t="shared" si="526"/>
        <v>45803</v>
      </c>
      <c r="B1265" s="79">
        <f t="shared" si="520"/>
        <v>586.75591019000001</v>
      </c>
      <c r="C1265" s="79">
        <f t="shared" si="531"/>
        <v>585.26470476999998</v>
      </c>
      <c r="D1265" s="77">
        <f t="shared" si="510"/>
        <v>7205.03</v>
      </c>
      <c r="E1265" s="54">
        <f>IF(K1265=1,VLOOKUP(A1264,[1]Plan1!$JH$192:$JI$400,2),E1264)</f>
        <v>7245.38</v>
      </c>
      <c r="F1265" s="56">
        <f t="shared" si="511"/>
        <v>45737</v>
      </c>
      <c r="G1265" s="80">
        <f t="shared" si="512"/>
        <v>5.6002542668107669E-3</v>
      </c>
      <c r="H1265" s="81">
        <f>IF(DAY(A1265)=H$11,VLOOKUP(A1265,AF$120:AK$452,4),H1264)</f>
        <v>45828</v>
      </c>
      <c r="I1265" s="81">
        <f t="shared" si="513"/>
        <v>45828</v>
      </c>
      <c r="J1265" s="55">
        <f t="shared" si="530"/>
        <v>31</v>
      </c>
      <c r="K1265" s="55">
        <f t="shared" si="514"/>
        <v>6</v>
      </c>
      <c r="L1265" s="79">
        <f t="shared" si="515"/>
        <v>1.0010814800000001</v>
      </c>
      <c r="M1265" s="82">
        <v>1</v>
      </c>
      <c r="N1265" s="82">
        <f t="shared" si="516"/>
        <v>1</v>
      </c>
      <c r="O1265" s="79">
        <f t="shared" si="517"/>
        <v>1.0010814800000001</v>
      </c>
      <c r="P1265" s="79">
        <f t="shared" si="518"/>
        <v>585.89765683999997</v>
      </c>
      <c r="Q1265" s="83">
        <f t="shared" si="521"/>
        <v>0</v>
      </c>
      <c r="R1265" s="85">
        <f t="shared" si="522"/>
        <v>0</v>
      </c>
      <c r="S1265" s="79">
        <f t="shared" si="519"/>
        <v>0</v>
      </c>
      <c r="T1265" s="85">
        <f t="shared" si="527"/>
        <v>9.5000000000000001E-2</v>
      </c>
      <c r="U1265" s="82">
        <f t="shared" si="523"/>
        <v>1.001464852</v>
      </c>
      <c r="V1265" s="79">
        <f t="shared" si="524"/>
        <v>0.85825335000000003</v>
      </c>
      <c r="W1265" s="79">
        <f t="shared" si="525"/>
        <v>0</v>
      </c>
      <c r="X1265" s="157" t="str">
        <f t="shared" si="528"/>
        <v>A+J=</v>
      </c>
      <c r="Y1265" s="81">
        <f t="shared" si="529"/>
        <v>45828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78">
        <f t="shared" si="526"/>
        <v>45804</v>
      </c>
      <c r="B1266" s="79">
        <f t="shared" si="520"/>
        <v>587.00481303999993</v>
      </c>
      <c r="C1266" s="79">
        <f t="shared" si="531"/>
        <v>585.26470476999998</v>
      </c>
      <c r="D1266" s="77">
        <f t="shared" si="510"/>
        <v>7205.03</v>
      </c>
      <c r="E1266" s="54">
        <f>IF(K1266=1,VLOOKUP(A1265,[1]Plan1!$JH$192:$JI$400,2),E1265)</f>
        <v>7245.38</v>
      </c>
      <c r="F1266" s="56">
        <f t="shared" si="511"/>
        <v>45737</v>
      </c>
      <c r="G1266" s="80">
        <f t="shared" si="512"/>
        <v>5.6002542668107669E-3</v>
      </c>
      <c r="H1266" s="81">
        <f>IF(DAY(A1266)=H$11,VLOOKUP(A1266,AF$120:AK$452,4),H1265)</f>
        <v>45828</v>
      </c>
      <c r="I1266" s="81">
        <f t="shared" si="513"/>
        <v>45828</v>
      </c>
      <c r="J1266" s="55">
        <f t="shared" si="530"/>
        <v>31</v>
      </c>
      <c r="K1266" s="55">
        <f t="shared" si="514"/>
        <v>7</v>
      </c>
      <c r="L1266" s="79">
        <f t="shared" si="515"/>
        <v>1.00126184</v>
      </c>
      <c r="M1266" s="82">
        <v>1</v>
      </c>
      <c r="N1266" s="82">
        <f t="shared" si="516"/>
        <v>1</v>
      </c>
      <c r="O1266" s="79">
        <f t="shared" si="517"/>
        <v>1.00126184</v>
      </c>
      <c r="P1266" s="79">
        <f t="shared" si="518"/>
        <v>586.00321517999998</v>
      </c>
      <c r="Q1266" s="83">
        <f t="shared" si="521"/>
        <v>0</v>
      </c>
      <c r="R1266" s="85">
        <f t="shared" si="522"/>
        <v>0</v>
      </c>
      <c r="S1266" s="79">
        <f t="shared" si="519"/>
        <v>0</v>
      </c>
      <c r="T1266" s="85">
        <f t="shared" si="527"/>
        <v>9.5000000000000001E-2</v>
      </c>
      <c r="U1266" s="82">
        <f t="shared" si="523"/>
        <v>1.001709202</v>
      </c>
      <c r="V1266" s="79">
        <f t="shared" si="524"/>
        <v>1.00159786</v>
      </c>
      <c r="W1266" s="79">
        <f t="shared" si="525"/>
        <v>0</v>
      </c>
      <c r="X1266" s="157" t="str">
        <f t="shared" si="528"/>
        <v>A+J=</v>
      </c>
      <c r="Y1266" s="81">
        <f t="shared" si="529"/>
        <v>45828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78">
        <f t="shared" si="526"/>
        <v>45805</v>
      </c>
      <c r="B1267" s="79">
        <f t="shared" si="520"/>
        <v>587.25382083</v>
      </c>
      <c r="C1267" s="79">
        <f t="shared" si="531"/>
        <v>585.26470476999998</v>
      </c>
      <c r="D1267" s="77">
        <f t="shared" si="510"/>
        <v>7205.03</v>
      </c>
      <c r="E1267" s="54">
        <f>IF(K1267=1,VLOOKUP(A1266,[1]Plan1!$JH$192:$JI$400,2),E1266)</f>
        <v>7245.38</v>
      </c>
      <c r="F1267" s="56">
        <f t="shared" si="511"/>
        <v>45737</v>
      </c>
      <c r="G1267" s="80">
        <f t="shared" si="512"/>
        <v>5.6002542668107669E-3</v>
      </c>
      <c r="H1267" s="81">
        <f>IF(DAY(A1267)=H$11,VLOOKUP(A1267,AF$120:AK$452,4),H1266)</f>
        <v>45828</v>
      </c>
      <c r="I1267" s="81">
        <f t="shared" si="513"/>
        <v>45828</v>
      </c>
      <c r="J1267" s="55">
        <f t="shared" si="530"/>
        <v>31</v>
      </c>
      <c r="K1267" s="55">
        <f t="shared" si="514"/>
        <v>8</v>
      </c>
      <c r="L1267" s="79">
        <f t="shared" si="515"/>
        <v>1.0014422300000001</v>
      </c>
      <c r="M1267" s="82">
        <v>1</v>
      </c>
      <c r="N1267" s="82">
        <f t="shared" si="516"/>
        <v>1</v>
      </c>
      <c r="O1267" s="79">
        <f t="shared" si="517"/>
        <v>1.0014422300000001</v>
      </c>
      <c r="P1267" s="79">
        <f t="shared" si="518"/>
        <v>586.10879107999995</v>
      </c>
      <c r="Q1267" s="83">
        <f t="shared" si="521"/>
        <v>0</v>
      </c>
      <c r="R1267" s="85">
        <f t="shared" si="522"/>
        <v>0</v>
      </c>
      <c r="S1267" s="79">
        <f t="shared" si="519"/>
        <v>0</v>
      </c>
      <c r="T1267" s="85">
        <f t="shared" si="527"/>
        <v>9.5000000000000001E-2</v>
      </c>
      <c r="U1267" s="82">
        <f t="shared" si="523"/>
        <v>1.001953613</v>
      </c>
      <c r="V1267" s="79">
        <f t="shared" si="524"/>
        <v>1.14502975</v>
      </c>
      <c r="W1267" s="79">
        <f t="shared" si="525"/>
        <v>0</v>
      </c>
      <c r="X1267" s="157" t="str">
        <f t="shared" si="528"/>
        <v>A+J=</v>
      </c>
      <c r="Y1267" s="81">
        <f t="shared" si="529"/>
        <v>45828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78">
        <f t="shared" si="526"/>
        <v>45806</v>
      </c>
      <c r="B1268" s="79">
        <f t="shared" si="520"/>
        <v>587.50293181999996</v>
      </c>
      <c r="C1268" s="79">
        <f t="shared" si="531"/>
        <v>585.26470476999998</v>
      </c>
      <c r="D1268" s="77">
        <f t="shared" ref="D1268:D1331" si="532">IF(E1268=E1267,D1267,E1267)</f>
        <v>7205.03</v>
      </c>
      <c r="E1268" s="54">
        <f>IF(K1268=1,VLOOKUP(A1267,[1]Plan1!$JH$192:$JI$400,2),E1267)</f>
        <v>7245.38</v>
      </c>
      <c r="F1268" s="56">
        <f t="shared" ref="F1268:F1331" si="533">IF(D1268=D1267,F1267,EDATE(A1268,-1))</f>
        <v>45737</v>
      </c>
      <c r="G1268" s="80">
        <f t="shared" ref="G1268:G1331" si="534">(E1268/D1268)-1</f>
        <v>5.6002542668107669E-3</v>
      </c>
      <c r="H1268" s="81">
        <f>IF(DAY(A1268)=H$11,VLOOKUP(A1268,AF$120:AK$452,4),H1267)</f>
        <v>45828</v>
      </c>
      <c r="I1268" s="81">
        <f t="shared" ref="I1268:I1331" si="535">IF(A1268&gt;I1267,H1268,I1267)</f>
        <v>45828</v>
      </c>
      <c r="J1268" s="55">
        <f t="shared" si="530"/>
        <v>31</v>
      </c>
      <c r="K1268" s="55">
        <f t="shared" ref="K1268:K1331" si="536">IF(A1267=I1267,1,K1267+1)</f>
        <v>9</v>
      </c>
      <c r="L1268" s="79">
        <f t="shared" ref="L1268:L1331" si="537">TRUNC((E1268/D1268)^TRUNC((K1268/J1268),9),8)</f>
        <v>1.0016226500000001</v>
      </c>
      <c r="M1268" s="82">
        <v>1</v>
      </c>
      <c r="N1268" s="82">
        <f t="shared" ref="N1268:N1331" si="538">IF(I1268&gt;I1267,N1267*M1268,N1267)</f>
        <v>1</v>
      </c>
      <c r="O1268" s="79">
        <f t="shared" ref="O1268:O1331" si="539">TRUNC(TRUNC((L1268*N1268),15),8)</f>
        <v>1.0016226500000001</v>
      </c>
      <c r="P1268" s="79">
        <f t="shared" ref="P1268:P1331" si="540">TRUNC(C1268*O1268,8)</f>
        <v>586.21438453999997</v>
      </c>
      <c r="Q1268" s="83">
        <f t="shared" si="521"/>
        <v>0</v>
      </c>
      <c r="R1268" s="85">
        <f t="shared" si="522"/>
        <v>0</v>
      </c>
      <c r="S1268" s="79">
        <f t="shared" ref="S1268:S1331" si="541">IF(R1268&gt;0,TRUNC(R1268*P1268,8),0)</f>
        <v>0</v>
      </c>
      <c r="T1268" s="85">
        <f t="shared" si="527"/>
        <v>9.5000000000000001E-2</v>
      </c>
      <c r="U1268" s="82">
        <f t="shared" si="523"/>
        <v>1.002198082</v>
      </c>
      <c r="V1268" s="79">
        <f t="shared" si="524"/>
        <v>1.28854728</v>
      </c>
      <c r="W1268" s="79">
        <f t="shared" si="525"/>
        <v>0</v>
      </c>
      <c r="X1268" s="157" t="str">
        <f t="shared" si="528"/>
        <v>A+J=</v>
      </c>
      <c r="Y1268" s="81">
        <f t="shared" si="529"/>
        <v>45828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78">
        <f t="shared" si="526"/>
        <v>45807</v>
      </c>
      <c r="B1269" s="79">
        <f t="shared" si="520"/>
        <v>587.75215367999999</v>
      </c>
      <c r="C1269" s="79">
        <f t="shared" si="531"/>
        <v>585.26470476999998</v>
      </c>
      <c r="D1269" s="77">
        <f t="shared" si="532"/>
        <v>7205.03</v>
      </c>
      <c r="E1269" s="54">
        <f>IF(K1269=1,VLOOKUP(A1268,[1]Plan1!$JH$192:$JI$400,2),E1268)</f>
        <v>7245.38</v>
      </c>
      <c r="F1269" s="56">
        <f t="shared" si="533"/>
        <v>45737</v>
      </c>
      <c r="G1269" s="80">
        <f t="shared" si="534"/>
        <v>5.6002542668107669E-3</v>
      </c>
      <c r="H1269" s="81">
        <f>IF(DAY(A1269)=H$11,VLOOKUP(A1269,AF$120:AK$452,4),H1268)</f>
        <v>45828</v>
      </c>
      <c r="I1269" s="81">
        <f t="shared" si="535"/>
        <v>45828</v>
      </c>
      <c r="J1269" s="55">
        <f t="shared" si="530"/>
        <v>31</v>
      </c>
      <c r="K1269" s="55">
        <f t="shared" si="536"/>
        <v>10</v>
      </c>
      <c r="L1269" s="79">
        <f t="shared" si="537"/>
        <v>1.00180311</v>
      </c>
      <c r="M1269" s="82">
        <v>1</v>
      </c>
      <c r="N1269" s="82">
        <f t="shared" si="538"/>
        <v>1</v>
      </c>
      <c r="O1269" s="79">
        <f t="shared" si="539"/>
        <v>1.00180311</v>
      </c>
      <c r="P1269" s="79">
        <f t="shared" si="540"/>
        <v>586.32000141000003</v>
      </c>
      <c r="Q1269" s="83">
        <f t="shared" si="521"/>
        <v>0</v>
      </c>
      <c r="R1269" s="85">
        <f t="shared" si="522"/>
        <v>0</v>
      </c>
      <c r="S1269" s="79">
        <f t="shared" si="541"/>
        <v>0</v>
      </c>
      <c r="T1269" s="85">
        <f t="shared" si="527"/>
        <v>9.5000000000000001E-2</v>
      </c>
      <c r="U1269" s="82">
        <f t="shared" si="523"/>
        <v>1.0024426120000001</v>
      </c>
      <c r="V1269" s="79">
        <f t="shared" si="524"/>
        <v>1.43215227</v>
      </c>
      <c r="W1269" s="79">
        <f t="shared" si="525"/>
        <v>0</v>
      </c>
      <c r="X1269" s="157" t="str">
        <f t="shared" si="528"/>
        <v>A+J=</v>
      </c>
      <c r="Y1269" s="81">
        <f t="shared" si="529"/>
        <v>45828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78">
        <f t="shared" si="526"/>
        <v>45808</v>
      </c>
      <c r="B1270" s="79">
        <f t="shared" si="520"/>
        <v>588.00147937999998</v>
      </c>
      <c r="C1270" s="79">
        <f t="shared" si="531"/>
        <v>585.26470476999998</v>
      </c>
      <c r="D1270" s="77">
        <f t="shared" si="532"/>
        <v>7205.03</v>
      </c>
      <c r="E1270" s="54">
        <f>IF(K1270=1,VLOOKUP(A1269,[1]Plan1!$JH$192:$JI$400,2),E1269)</f>
        <v>7245.38</v>
      </c>
      <c r="F1270" s="56">
        <f t="shared" si="533"/>
        <v>45737</v>
      </c>
      <c r="G1270" s="80">
        <f t="shared" si="534"/>
        <v>5.6002542668107669E-3</v>
      </c>
      <c r="H1270" s="81">
        <f>IF(DAY(A1270)=H$11,VLOOKUP(A1270,AF$120:AK$452,4),H1269)</f>
        <v>45828</v>
      </c>
      <c r="I1270" s="81">
        <f t="shared" si="535"/>
        <v>45828</v>
      </c>
      <c r="J1270" s="55">
        <f t="shared" si="530"/>
        <v>31</v>
      </c>
      <c r="K1270" s="55">
        <f t="shared" si="536"/>
        <v>11</v>
      </c>
      <c r="L1270" s="79">
        <f t="shared" si="537"/>
        <v>1.0019836</v>
      </c>
      <c r="M1270" s="82">
        <v>1</v>
      </c>
      <c r="N1270" s="82">
        <f t="shared" si="538"/>
        <v>1</v>
      </c>
      <c r="O1270" s="79">
        <f t="shared" si="539"/>
        <v>1.0019836</v>
      </c>
      <c r="P1270" s="79">
        <f t="shared" si="540"/>
        <v>586.42563583000003</v>
      </c>
      <c r="Q1270" s="83">
        <f t="shared" si="521"/>
        <v>0</v>
      </c>
      <c r="R1270" s="85">
        <f t="shared" si="522"/>
        <v>0</v>
      </c>
      <c r="S1270" s="79">
        <f t="shared" si="541"/>
        <v>0</v>
      </c>
      <c r="T1270" s="85">
        <f t="shared" si="527"/>
        <v>9.5000000000000001E-2</v>
      </c>
      <c r="U1270" s="82">
        <f t="shared" si="523"/>
        <v>1.0026872010000001</v>
      </c>
      <c r="V1270" s="79">
        <f t="shared" si="524"/>
        <v>1.5758435500000001</v>
      </c>
      <c r="W1270" s="79">
        <f t="shared" si="525"/>
        <v>0</v>
      </c>
      <c r="X1270" s="157" t="str">
        <f t="shared" si="528"/>
        <v>A+J=</v>
      </c>
      <c r="Y1270" s="81">
        <f t="shared" si="529"/>
        <v>45828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78">
        <f t="shared" si="526"/>
        <v>45809</v>
      </c>
      <c r="B1271" s="79">
        <f t="shared" si="520"/>
        <v>588.25091543999997</v>
      </c>
      <c r="C1271" s="79">
        <f t="shared" si="531"/>
        <v>585.26470476999998</v>
      </c>
      <c r="D1271" s="77">
        <f t="shared" si="532"/>
        <v>7205.03</v>
      </c>
      <c r="E1271" s="54">
        <f>IF(K1271=1,VLOOKUP(A1270,[1]Plan1!$JH$192:$JI$400,2),E1270)</f>
        <v>7245.38</v>
      </c>
      <c r="F1271" s="56">
        <f t="shared" si="533"/>
        <v>45737</v>
      </c>
      <c r="G1271" s="80">
        <f t="shared" si="534"/>
        <v>5.6002542668107669E-3</v>
      </c>
      <c r="H1271" s="81">
        <f>IF(DAY(A1271)=H$11,VLOOKUP(A1271,AF$120:AK$452,4),H1270)</f>
        <v>45828</v>
      </c>
      <c r="I1271" s="81">
        <f t="shared" si="535"/>
        <v>45828</v>
      </c>
      <c r="J1271" s="55">
        <f t="shared" si="530"/>
        <v>31</v>
      </c>
      <c r="K1271" s="55">
        <f t="shared" si="536"/>
        <v>12</v>
      </c>
      <c r="L1271" s="79">
        <f t="shared" si="537"/>
        <v>1.0021641299999999</v>
      </c>
      <c r="M1271" s="82">
        <v>1</v>
      </c>
      <c r="N1271" s="82">
        <f t="shared" si="538"/>
        <v>1</v>
      </c>
      <c r="O1271" s="79">
        <f t="shared" si="539"/>
        <v>1.0021641299999999</v>
      </c>
      <c r="P1271" s="79">
        <f t="shared" si="540"/>
        <v>586.53129366999997</v>
      </c>
      <c r="Q1271" s="83">
        <f t="shared" si="521"/>
        <v>0</v>
      </c>
      <c r="R1271" s="85">
        <f t="shared" si="522"/>
        <v>0</v>
      </c>
      <c r="S1271" s="79">
        <f t="shared" si="541"/>
        <v>0</v>
      </c>
      <c r="T1271" s="85">
        <f t="shared" si="527"/>
        <v>9.5000000000000001E-2</v>
      </c>
      <c r="U1271" s="82">
        <f t="shared" si="523"/>
        <v>1.00293185</v>
      </c>
      <c r="V1271" s="79">
        <f t="shared" si="524"/>
        <v>1.71962177</v>
      </c>
      <c r="W1271" s="79">
        <f t="shared" si="525"/>
        <v>0</v>
      </c>
      <c r="X1271" s="157" t="str">
        <f t="shared" si="528"/>
        <v>A+J=</v>
      </c>
      <c r="Y1271" s="81">
        <f t="shared" si="529"/>
        <v>45828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78">
        <f t="shared" si="526"/>
        <v>45810</v>
      </c>
      <c r="B1272" s="79">
        <f t="shared" si="520"/>
        <v>588.50044953999998</v>
      </c>
      <c r="C1272" s="79">
        <f t="shared" si="531"/>
        <v>585.26470476999998</v>
      </c>
      <c r="D1272" s="77">
        <f t="shared" si="532"/>
        <v>7205.03</v>
      </c>
      <c r="E1272" s="54">
        <f>IF(K1272=1,VLOOKUP(A1271,[1]Plan1!$JH$192:$JI$400,2),E1271)</f>
        <v>7245.38</v>
      </c>
      <c r="F1272" s="56">
        <f t="shared" si="533"/>
        <v>45737</v>
      </c>
      <c r="G1272" s="80">
        <f t="shared" si="534"/>
        <v>5.6002542668107669E-3</v>
      </c>
      <c r="H1272" s="81">
        <f>IF(DAY(A1272)=H$11,VLOOKUP(A1272,AF$120:AK$452,4),H1271)</f>
        <v>45828</v>
      </c>
      <c r="I1272" s="81">
        <f t="shared" si="535"/>
        <v>45828</v>
      </c>
      <c r="J1272" s="55">
        <f t="shared" si="530"/>
        <v>31</v>
      </c>
      <c r="K1272" s="55">
        <f t="shared" si="536"/>
        <v>13</v>
      </c>
      <c r="L1272" s="79">
        <f t="shared" si="537"/>
        <v>1.00234468</v>
      </c>
      <c r="M1272" s="82">
        <v>1</v>
      </c>
      <c r="N1272" s="82">
        <f t="shared" si="538"/>
        <v>1</v>
      </c>
      <c r="O1272" s="79">
        <f t="shared" si="539"/>
        <v>1.00234468</v>
      </c>
      <c r="P1272" s="79">
        <f t="shared" si="540"/>
        <v>586.63696320999998</v>
      </c>
      <c r="Q1272" s="83">
        <f t="shared" si="521"/>
        <v>0</v>
      </c>
      <c r="R1272" s="85">
        <f t="shared" si="522"/>
        <v>0</v>
      </c>
      <c r="S1272" s="79">
        <f t="shared" si="541"/>
        <v>0</v>
      </c>
      <c r="T1272" s="85">
        <f t="shared" si="527"/>
        <v>9.5000000000000001E-2</v>
      </c>
      <c r="U1272" s="82">
        <f t="shared" si="523"/>
        <v>1.0031765580000001</v>
      </c>
      <c r="V1272" s="79">
        <f t="shared" si="524"/>
        <v>1.86348633</v>
      </c>
      <c r="W1272" s="79">
        <f t="shared" si="525"/>
        <v>0</v>
      </c>
      <c r="X1272" s="157" t="str">
        <f t="shared" si="528"/>
        <v>A+J=</v>
      </c>
      <c r="Y1272" s="81">
        <f t="shared" si="529"/>
        <v>45828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78">
        <f t="shared" si="526"/>
        <v>45811</v>
      </c>
      <c r="B1273" s="79">
        <f t="shared" si="520"/>
        <v>588.75009407000005</v>
      </c>
      <c r="C1273" s="79">
        <f t="shared" si="531"/>
        <v>585.26470476999998</v>
      </c>
      <c r="D1273" s="77">
        <f t="shared" si="532"/>
        <v>7205.03</v>
      </c>
      <c r="E1273" s="54">
        <f>IF(K1273=1,VLOOKUP(A1272,[1]Plan1!$JH$192:$JI$400,2),E1272)</f>
        <v>7245.38</v>
      </c>
      <c r="F1273" s="56">
        <f t="shared" si="533"/>
        <v>45737</v>
      </c>
      <c r="G1273" s="80">
        <f t="shared" si="534"/>
        <v>5.6002542668107669E-3</v>
      </c>
      <c r="H1273" s="81">
        <f>IF(DAY(A1273)=H$11,VLOOKUP(A1273,AF$120:AK$452,4),H1272)</f>
        <v>45828</v>
      </c>
      <c r="I1273" s="81">
        <f t="shared" si="535"/>
        <v>45828</v>
      </c>
      <c r="J1273" s="55">
        <f t="shared" si="530"/>
        <v>31</v>
      </c>
      <c r="K1273" s="55">
        <f t="shared" si="536"/>
        <v>14</v>
      </c>
      <c r="L1273" s="79">
        <f t="shared" si="537"/>
        <v>1.00252527</v>
      </c>
      <c r="M1273" s="82">
        <v>1</v>
      </c>
      <c r="N1273" s="82">
        <f t="shared" si="538"/>
        <v>1</v>
      </c>
      <c r="O1273" s="79">
        <f t="shared" si="539"/>
        <v>1.00252527</v>
      </c>
      <c r="P1273" s="79">
        <f t="shared" si="540"/>
        <v>586.74265617000003</v>
      </c>
      <c r="Q1273" s="83">
        <f t="shared" si="521"/>
        <v>0</v>
      </c>
      <c r="R1273" s="85">
        <f t="shared" si="522"/>
        <v>0</v>
      </c>
      <c r="S1273" s="79">
        <f t="shared" si="541"/>
        <v>0</v>
      </c>
      <c r="T1273" s="85">
        <f t="shared" si="527"/>
        <v>9.5000000000000001E-2</v>
      </c>
      <c r="U1273" s="82">
        <f t="shared" si="523"/>
        <v>1.003421326</v>
      </c>
      <c r="V1273" s="79">
        <f t="shared" si="524"/>
        <v>2.0074379000000002</v>
      </c>
      <c r="W1273" s="79">
        <f t="shared" si="525"/>
        <v>0</v>
      </c>
      <c r="X1273" s="157" t="str">
        <f t="shared" si="528"/>
        <v>A+J=</v>
      </c>
      <c r="Y1273" s="81">
        <f t="shared" si="529"/>
        <v>45828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78">
        <f t="shared" si="526"/>
        <v>45812</v>
      </c>
      <c r="B1274" s="79">
        <f t="shared" si="520"/>
        <v>588.99984316000007</v>
      </c>
      <c r="C1274" s="79">
        <f t="shared" si="531"/>
        <v>585.26470476999998</v>
      </c>
      <c r="D1274" s="77">
        <f t="shared" si="532"/>
        <v>7205.03</v>
      </c>
      <c r="E1274" s="54">
        <f>IF(K1274=1,VLOOKUP(A1273,[1]Plan1!$JH$192:$JI$400,2),E1273)</f>
        <v>7245.38</v>
      </c>
      <c r="F1274" s="56">
        <f t="shared" si="533"/>
        <v>45737</v>
      </c>
      <c r="G1274" s="80">
        <f t="shared" si="534"/>
        <v>5.6002542668107669E-3</v>
      </c>
      <c r="H1274" s="81">
        <f>IF(DAY(A1274)=H$11,VLOOKUP(A1274,AF$120:AK$452,4),H1273)</f>
        <v>45828</v>
      </c>
      <c r="I1274" s="81">
        <f t="shared" si="535"/>
        <v>45828</v>
      </c>
      <c r="J1274" s="55">
        <f t="shared" si="530"/>
        <v>31</v>
      </c>
      <c r="K1274" s="55">
        <f t="shared" si="536"/>
        <v>15</v>
      </c>
      <c r="L1274" s="79">
        <f t="shared" si="537"/>
        <v>1.0027058900000001</v>
      </c>
      <c r="M1274" s="82">
        <v>1</v>
      </c>
      <c r="N1274" s="82">
        <f t="shared" si="538"/>
        <v>1</v>
      </c>
      <c r="O1274" s="79">
        <f t="shared" si="539"/>
        <v>1.0027058900000001</v>
      </c>
      <c r="P1274" s="79">
        <f t="shared" si="540"/>
        <v>586.84836668000003</v>
      </c>
      <c r="Q1274" s="83">
        <f t="shared" si="521"/>
        <v>0</v>
      </c>
      <c r="R1274" s="85">
        <f t="shared" si="522"/>
        <v>0</v>
      </c>
      <c r="S1274" s="79">
        <f t="shared" si="541"/>
        <v>0</v>
      </c>
      <c r="T1274" s="85">
        <f t="shared" si="527"/>
        <v>9.5000000000000001E-2</v>
      </c>
      <c r="U1274" s="82">
        <f t="shared" si="523"/>
        <v>1.003666154</v>
      </c>
      <c r="V1274" s="79">
        <f t="shared" si="524"/>
        <v>2.1514764799999999</v>
      </c>
      <c r="W1274" s="79">
        <f t="shared" si="525"/>
        <v>0</v>
      </c>
      <c r="X1274" s="157" t="str">
        <f t="shared" si="528"/>
        <v>A+J=</v>
      </c>
      <c r="Y1274" s="81">
        <f t="shared" si="529"/>
        <v>45828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78">
        <f t="shared" si="526"/>
        <v>45813</v>
      </c>
      <c r="B1275" s="79">
        <f t="shared" si="520"/>
        <v>589.24969685999997</v>
      </c>
      <c r="C1275" s="79">
        <f t="shared" si="531"/>
        <v>585.26470476999998</v>
      </c>
      <c r="D1275" s="77">
        <f t="shared" si="532"/>
        <v>7205.03</v>
      </c>
      <c r="E1275" s="54">
        <f>IF(K1275=1,VLOOKUP(A1274,[1]Plan1!$JH$192:$JI$400,2),E1274)</f>
        <v>7245.38</v>
      </c>
      <c r="F1275" s="56">
        <f t="shared" si="533"/>
        <v>45737</v>
      </c>
      <c r="G1275" s="80">
        <f t="shared" si="534"/>
        <v>5.6002542668107669E-3</v>
      </c>
      <c r="H1275" s="81">
        <f>IF(DAY(A1275)=H$11,VLOOKUP(A1275,AF$120:AK$452,4),H1274)</f>
        <v>45828</v>
      </c>
      <c r="I1275" s="81">
        <f t="shared" si="535"/>
        <v>45828</v>
      </c>
      <c r="J1275" s="55">
        <f t="shared" si="530"/>
        <v>31</v>
      </c>
      <c r="K1275" s="55">
        <f t="shared" si="536"/>
        <v>16</v>
      </c>
      <c r="L1275" s="79">
        <f t="shared" si="537"/>
        <v>1.00288654</v>
      </c>
      <c r="M1275" s="82">
        <v>1</v>
      </c>
      <c r="N1275" s="82">
        <f t="shared" si="538"/>
        <v>1</v>
      </c>
      <c r="O1275" s="79">
        <f t="shared" si="539"/>
        <v>1.00288654</v>
      </c>
      <c r="P1275" s="79">
        <f t="shared" si="540"/>
        <v>586.95409474999997</v>
      </c>
      <c r="Q1275" s="83">
        <f t="shared" si="521"/>
        <v>0</v>
      </c>
      <c r="R1275" s="85">
        <f t="shared" si="522"/>
        <v>0</v>
      </c>
      <c r="S1275" s="79">
        <f t="shared" si="541"/>
        <v>0</v>
      </c>
      <c r="T1275" s="85">
        <f t="shared" si="527"/>
        <v>9.5000000000000001E-2</v>
      </c>
      <c r="U1275" s="82">
        <f t="shared" si="523"/>
        <v>1.0039110419999999</v>
      </c>
      <c r="V1275" s="79">
        <f t="shared" si="524"/>
        <v>2.2956021099999999</v>
      </c>
      <c r="W1275" s="79">
        <f t="shared" si="525"/>
        <v>0</v>
      </c>
      <c r="X1275" s="157" t="str">
        <f t="shared" si="528"/>
        <v>A+J=</v>
      </c>
      <c r="Y1275" s="81">
        <f t="shared" si="529"/>
        <v>45828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78">
        <f t="shared" si="526"/>
        <v>45814</v>
      </c>
      <c r="B1276" s="79">
        <f t="shared" si="520"/>
        <v>589.49966049</v>
      </c>
      <c r="C1276" s="79">
        <f t="shared" si="531"/>
        <v>585.26470476999998</v>
      </c>
      <c r="D1276" s="77">
        <f t="shared" si="532"/>
        <v>7205.03</v>
      </c>
      <c r="E1276" s="54">
        <f>IF(K1276=1,VLOOKUP(A1275,[1]Plan1!$JH$192:$JI$400,2),E1275)</f>
        <v>7245.38</v>
      </c>
      <c r="F1276" s="56">
        <f t="shared" si="533"/>
        <v>45737</v>
      </c>
      <c r="G1276" s="80">
        <f t="shared" si="534"/>
        <v>5.6002542668107669E-3</v>
      </c>
      <c r="H1276" s="81">
        <f>IF(DAY(A1276)=H$11,VLOOKUP(A1276,AF$120:AK$452,4),H1275)</f>
        <v>45828</v>
      </c>
      <c r="I1276" s="81">
        <f t="shared" si="535"/>
        <v>45828</v>
      </c>
      <c r="J1276" s="55">
        <f t="shared" si="530"/>
        <v>31</v>
      </c>
      <c r="K1276" s="55">
        <f t="shared" si="536"/>
        <v>17</v>
      </c>
      <c r="L1276" s="79">
        <f t="shared" si="537"/>
        <v>1.0030672300000001</v>
      </c>
      <c r="M1276" s="82">
        <v>1</v>
      </c>
      <c r="N1276" s="82">
        <f t="shared" si="538"/>
        <v>1</v>
      </c>
      <c r="O1276" s="79">
        <f t="shared" si="539"/>
        <v>1.0030672300000001</v>
      </c>
      <c r="P1276" s="79">
        <f t="shared" si="540"/>
        <v>587.05984622999995</v>
      </c>
      <c r="Q1276" s="83">
        <f t="shared" si="521"/>
        <v>0</v>
      </c>
      <c r="R1276" s="85">
        <f t="shared" si="522"/>
        <v>0</v>
      </c>
      <c r="S1276" s="79">
        <f t="shared" si="541"/>
        <v>0</v>
      </c>
      <c r="T1276" s="85">
        <f t="shared" si="527"/>
        <v>9.5000000000000001E-2</v>
      </c>
      <c r="U1276" s="82">
        <f t="shared" si="523"/>
        <v>1.004155989</v>
      </c>
      <c r="V1276" s="79">
        <f t="shared" si="524"/>
        <v>2.4398142599999999</v>
      </c>
      <c r="W1276" s="79">
        <f t="shared" si="525"/>
        <v>0</v>
      </c>
      <c r="X1276" s="157" t="str">
        <f t="shared" si="528"/>
        <v>A+J=</v>
      </c>
      <c r="Y1276" s="81">
        <f t="shared" si="529"/>
        <v>45828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78">
        <f t="shared" si="526"/>
        <v>45815</v>
      </c>
      <c r="B1277" s="79">
        <f t="shared" si="520"/>
        <v>589.74972877999994</v>
      </c>
      <c r="C1277" s="79">
        <f t="shared" si="531"/>
        <v>585.26470476999998</v>
      </c>
      <c r="D1277" s="77">
        <f t="shared" si="532"/>
        <v>7205.03</v>
      </c>
      <c r="E1277" s="54">
        <f>IF(K1277=1,VLOOKUP(A1276,[1]Plan1!$JH$192:$JI$400,2),E1276)</f>
        <v>7245.38</v>
      </c>
      <c r="F1277" s="56">
        <f t="shared" si="533"/>
        <v>45737</v>
      </c>
      <c r="G1277" s="80">
        <f t="shared" si="534"/>
        <v>5.6002542668107669E-3</v>
      </c>
      <c r="H1277" s="81">
        <f>IF(DAY(A1277)=H$11,VLOOKUP(A1277,AF$120:AK$452,4),H1276)</f>
        <v>45828</v>
      </c>
      <c r="I1277" s="81">
        <f t="shared" si="535"/>
        <v>45828</v>
      </c>
      <c r="J1277" s="55">
        <f t="shared" si="530"/>
        <v>31</v>
      </c>
      <c r="K1277" s="55">
        <f t="shared" si="536"/>
        <v>18</v>
      </c>
      <c r="L1277" s="79">
        <f t="shared" si="537"/>
        <v>1.00324795</v>
      </c>
      <c r="M1277" s="82">
        <v>1</v>
      </c>
      <c r="N1277" s="82">
        <f t="shared" si="538"/>
        <v>1</v>
      </c>
      <c r="O1277" s="79">
        <f t="shared" si="539"/>
        <v>1.00324795</v>
      </c>
      <c r="P1277" s="79">
        <f t="shared" si="540"/>
        <v>587.16561525999998</v>
      </c>
      <c r="Q1277" s="83">
        <f t="shared" si="521"/>
        <v>0</v>
      </c>
      <c r="R1277" s="85">
        <f t="shared" si="522"/>
        <v>0</v>
      </c>
      <c r="S1277" s="79">
        <f t="shared" si="541"/>
        <v>0</v>
      </c>
      <c r="T1277" s="85">
        <f t="shared" si="527"/>
        <v>9.5000000000000001E-2</v>
      </c>
      <c r="U1277" s="82">
        <f t="shared" si="523"/>
        <v>1.004400996</v>
      </c>
      <c r="V1277" s="79">
        <f t="shared" si="524"/>
        <v>2.5841135199999998</v>
      </c>
      <c r="W1277" s="79">
        <f t="shared" si="525"/>
        <v>0</v>
      </c>
      <c r="X1277" s="157" t="str">
        <f t="shared" si="528"/>
        <v>A+J=</v>
      </c>
      <c r="Y1277" s="81">
        <f t="shared" si="529"/>
        <v>45828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78">
        <f t="shared" si="526"/>
        <v>45816</v>
      </c>
      <c r="B1278" s="79">
        <f t="shared" si="520"/>
        <v>589.99990178999997</v>
      </c>
      <c r="C1278" s="79">
        <f t="shared" si="531"/>
        <v>585.26470476999998</v>
      </c>
      <c r="D1278" s="77">
        <f t="shared" si="532"/>
        <v>7205.03</v>
      </c>
      <c r="E1278" s="54">
        <f>IF(K1278=1,VLOOKUP(A1277,[1]Plan1!$JH$192:$JI$400,2),E1277)</f>
        <v>7245.38</v>
      </c>
      <c r="F1278" s="56">
        <f t="shared" si="533"/>
        <v>45737</v>
      </c>
      <c r="G1278" s="80">
        <f t="shared" si="534"/>
        <v>5.6002542668107669E-3</v>
      </c>
      <c r="H1278" s="81">
        <f>IF(DAY(A1278)=H$11,VLOOKUP(A1278,AF$120:AK$452,4),H1277)</f>
        <v>45828</v>
      </c>
      <c r="I1278" s="81">
        <f t="shared" si="535"/>
        <v>45828</v>
      </c>
      <c r="J1278" s="55">
        <f t="shared" si="530"/>
        <v>31</v>
      </c>
      <c r="K1278" s="55">
        <f t="shared" si="536"/>
        <v>19</v>
      </c>
      <c r="L1278" s="79">
        <f t="shared" si="537"/>
        <v>1.0034287</v>
      </c>
      <c r="M1278" s="82">
        <v>1</v>
      </c>
      <c r="N1278" s="82">
        <f t="shared" si="538"/>
        <v>1</v>
      </c>
      <c r="O1278" s="79">
        <f t="shared" si="539"/>
        <v>1.0034287</v>
      </c>
      <c r="P1278" s="79">
        <f t="shared" si="540"/>
        <v>587.27140185999997</v>
      </c>
      <c r="Q1278" s="83">
        <f t="shared" si="521"/>
        <v>0</v>
      </c>
      <c r="R1278" s="85">
        <f t="shared" si="522"/>
        <v>0</v>
      </c>
      <c r="S1278" s="79">
        <f t="shared" si="541"/>
        <v>0</v>
      </c>
      <c r="T1278" s="85">
        <f t="shared" si="527"/>
        <v>9.5000000000000001E-2</v>
      </c>
      <c r="U1278" s="82">
        <f t="shared" si="523"/>
        <v>1.004646063</v>
      </c>
      <c r="V1278" s="79">
        <f t="shared" si="524"/>
        <v>2.7284999299999999</v>
      </c>
      <c r="W1278" s="79">
        <f t="shared" si="525"/>
        <v>0</v>
      </c>
      <c r="X1278" s="157" t="str">
        <f t="shared" si="528"/>
        <v>A+J=</v>
      </c>
      <c r="Y1278" s="81">
        <f t="shared" si="529"/>
        <v>45828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78">
        <f t="shared" si="526"/>
        <v>45817</v>
      </c>
      <c r="B1279" s="79">
        <f t="shared" si="520"/>
        <v>590.25017951999996</v>
      </c>
      <c r="C1279" s="79">
        <f t="shared" si="531"/>
        <v>585.26470476999998</v>
      </c>
      <c r="D1279" s="77">
        <f t="shared" si="532"/>
        <v>7205.03</v>
      </c>
      <c r="E1279" s="54">
        <f>IF(K1279=1,VLOOKUP(A1278,[1]Plan1!$JH$192:$JI$400,2),E1278)</f>
        <v>7245.38</v>
      </c>
      <c r="F1279" s="56">
        <f t="shared" si="533"/>
        <v>45737</v>
      </c>
      <c r="G1279" s="80">
        <f t="shared" si="534"/>
        <v>5.6002542668107669E-3</v>
      </c>
      <c r="H1279" s="81">
        <f>IF(DAY(A1279)=H$11,VLOOKUP(A1279,AF$120:AK$452,4),H1278)</f>
        <v>45828</v>
      </c>
      <c r="I1279" s="81">
        <f t="shared" si="535"/>
        <v>45828</v>
      </c>
      <c r="J1279" s="55">
        <f t="shared" si="530"/>
        <v>31</v>
      </c>
      <c r="K1279" s="55">
        <f t="shared" si="536"/>
        <v>20</v>
      </c>
      <c r="L1279" s="79">
        <f t="shared" si="537"/>
        <v>1.0036094799999999</v>
      </c>
      <c r="M1279" s="82">
        <v>1</v>
      </c>
      <c r="N1279" s="82">
        <f t="shared" si="538"/>
        <v>1</v>
      </c>
      <c r="O1279" s="79">
        <f t="shared" si="539"/>
        <v>1.0036094799999999</v>
      </c>
      <c r="P1279" s="79">
        <f t="shared" si="540"/>
        <v>587.37720601000001</v>
      </c>
      <c r="Q1279" s="83">
        <f t="shared" si="521"/>
        <v>0</v>
      </c>
      <c r="R1279" s="85">
        <f t="shared" si="522"/>
        <v>0</v>
      </c>
      <c r="S1279" s="79">
        <f t="shared" si="541"/>
        <v>0</v>
      </c>
      <c r="T1279" s="85">
        <f t="shared" si="527"/>
        <v>9.5000000000000001E-2</v>
      </c>
      <c r="U1279" s="82">
        <f t="shared" si="523"/>
        <v>1.0048911899999999</v>
      </c>
      <c r="V1279" s="79">
        <f t="shared" si="524"/>
        <v>2.87297351</v>
      </c>
      <c r="W1279" s="79">
        <f t="shared" si="525"/>
        <v>0</v>
      </c>
      <c r="X1279" s="157" t="str">
        <f t="shared" si="528"/>
        <v>A+J=</v>
      </c>
      <c r="Y1279" s="81">
        <f t="shared" si="529"/>
        <v>45828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78">
        <f t="shared" si="526"/>
        <v>45818</v>
      </c>
      <c r="B1280" s="79">
        <f t="shared" si="520"/>
        <v>590.50056732999997</v>
      </c>
      <c r="C1280" s="79">
        <f t="shared" si="531"/>
        <v>585.26470476999998</v>
      </c>
      <c r="D1280" s="77">
        <f t="shared" si="532"/>
        <v>7205.03</v>
      </c>
      <c r="E1280" s="54">
        <f>IF(K1280=1,VLOOKUP(A1279,[1]Plan1!$JH$192:$JI$400,2),E1279)</f>
        <v>7245.38</v>
      </c>
      <c r="F1280" s="56">
        <f t="shared" si="533"/>
        <v>45737</v>
      </c>
      <c r="G1280" s="80">
        <f t="shared" si="534"/>
        <v>5.6002542668107669E-3</v>
      </c>
      <c r="H1280" s="81">
        <f>IF(DAY(A1280)=H$11,VLOOKUP(A1280,AF$120:AK$452,4),H1279)</f>
        <v>45828</v>
      </c>
      <c r="I1280" s="81">
        <f t="shared" si="535"/>
        <v>45828</v>
      </c>
      <c r="J1280" s="55">
        <f t="shared" si="530"/>
        <v>31</v>
      </c>
      <c r="K1280" s="55">
        <f t="shared" si="536"/>
        <v>21</v>
      </c>
      <c r="L1280" s="79">
        <f t="shared" si="537"/>
        <v>1.0037902999999999</v>
      </c>
      <c r="M1280" s="82">
        <v>1</v>
      </c>
      <c r="N1280" s="82">
        <f t="shared" si="538"/>
        <v>1</v>
      </c>
      <c r="O1280" s="79">
        <f t="shared" si="539"/>
        <v>1.0037902999999999</v>
      </c>
      <c r="P1280" s="79">
        <f t="shared" si="540"/>
        <v>587.48303357999998</v>
      </c>
      <c r="Q1280" s="83">
        <f t="shared" si="521"/>
        <v>0</v>
      </c>
      <c r="R1280" s="85">
        <f t="shared" si="522"/>
        <v>0</v>
      </c>
      <c r="S1280" s="79">
        <f t="shared" si="541"/>
        <v>0</v>
      </c>
      <c r="T1280" s="85">
        <f t="shared" si="527"/>
        <v>9.5000000000000001E-2</v>
      </c>
      <c r="U1280" s="82">
        <f t="shared" si="523"/>
        <v>1.0051363760000001</v>
      </c>
      <c r="V1280" s="79">
        <f t="shared" si="524"/>
        <v>3.0175337500000001</v>
      </c>
      <c r="W1280" s="79">
        <f t="shared" si="525"/>
        <v>0</v>
      </c>
      <c r="X1280" s="157" t="str">
        <f t="shared" si="528"/>
        <v>A+J=</v>
      </c>
      <c r="Y1280" s="81">
        <f t="shared" si="529"/>
        <v>45828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78">
        <f t="shared" si="526"/>
        <v>45819</v>
      </c>
      <c r="B1281" s="79">
        <f t="shared" si="520"/>
        <v>590.75106052000001</v>
      </c>
      <c r="C1281" s="79">
        <f t="shared" si="531"/>
        <v>585.26470476999998</v>
      </c>
      <c r="D1281" s="77">
        <f t="shared" si="532"/>
        <v>7205.03</v>
      </c>
      <c r="E1281" s="54">
        <f>IF(K1281=1,VLOOKUP(A1280,[1]Plan1!$JH$192:$JI$400,2),E1280)</f>
        <v>7245.38</v>
      </c>
      <c r="F1281" s="56">
        <f t="shared" si="533"/>
        <v>45737</v>
      </c>
      <c r="G1281" s="80">
        <f t="shared" si="534"/>
        <v>5.6002542668107669E-3</v>
      </c>
      <c r="H1281" s="81">
        <f>IF(DAY(A1281)=H$11,VLOOKUP(A1281,AF$120:AK$452,4),H1280)</f>
        <v>45828</v>
      </c>
      <c r="I1281" s="81">
        <f t="shared" si="535"/>
        <v>45828</v>
      </c>
      <c r="J1281" s="55">
        <f t="shared" si="530"/>
        <v>31</v>
      </c>
      <c r="K1281" s="55">
        <f t="shared" si="536"/>
        <v>22</v>
      </c>
      <c r="L1281" s="79">
        <f t="shared" si="537"/>
        <v>1.0039711499999999</v>
      </c>
      <c r="M1281" s="82">
        <v>1</v>
      </c>
      <c r="N1281" s="82">
        <f t="shared" si="538"/>
        <v>1</v>
      </c>
      <c r="O1281" s="79">
        <f t="shared" si="539"/>
        <v>1.0039711499999999</v>
      </c>
      <c r="P1281" s="79">
        <f t="shared" si="540"/>
        <v>587.58887870000001</v>
      </c>
      <c r="Q1281" s="83">
        <f t="shared" si="521"/>
        <v>0</v>
      </c>
      <c r="R1281" s="85">
        <f t="shared" si="522"/>
        <v>0</v>
      </c>
      <c r="S1281" s="79">
        <f t="shared" si="541"/>
        <v>0</v>
      </c>
      <c r="T1281" s="85">
        <f t="shared" si="527"/>
        <v>9.5000000000000001E-2</v>
      </c>
      <c r="U1281" s="82">
        <f t="shared" si="523"/>
        <v>1.0053816229999999</v>
      </c>
      <c r="V1281" s="79">
        <f t="shared" si="524"/>
        <v>3.1621818199999998</v>
      </c>
      <c r="W1281" s="79">
        <f t="shared" si="525"/>
        <v>0</v>
      </c>
      <c r="X1281" s="157" t="str">
        <f t="shared" si="528"/>
        <v>A+J=</v>
      </c>
      <c r="Y1281" s="81">
        <f t="shared" si="529"/>
        <v>45828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78">
        <f t="shared" si="526"/>
        <v>45820</v>
      </c>
      <c r="B1282" s="79">
        <f t="shared" si="520"/>
        <v>591.00165795999999</v>
      </c>
      <c r="C1282" s="79">
        <f t="shared" si="531"/>
        <v>585.26470476999998</v>
      </c>
      <c r="D1282" s="77">
        <f t="shared" si="532"/>
        <v>7205.03</v>
      </c>
      <c r="E1282" s="54">
        <f>IF(K1282=1,VLOOKUP(A1281,[1]Plan1!$JH$192:$JI$400,2),E1281)</f>
        <v>7245.38</v>
      </c>
      <c r="F1282" s="56">
        <f t="shared" si="533"/>
        <v>45737</v>
      </c>
      <c r="G1282" s="80">
        <f t="shared" si="534"/>
        <v>5.6002542668107669E-3</v>
      </c>
      <c r="H1282" s="81">
        <f>IF(DAY(A1282)=H$11,VLOOKUP(A1282,AF$120:AK$452,4),H1281)</f>
        <v>45828</v>
      </c>
      <c r="I1282" s="81">
        <f t="shared" si="535"/>
        <v>45828</v>
      </c>
      <c r="J1282" s="55">
        <f t="shared" si="530"/>
        <v>31</v>
      </c>
      <c r="K1282" s="55">
        <f t="shared" si="536"/>
        <v>23</v>
      </c>
      <c r="L1282" s="79">
        <f t="shared" si="537"/>
        <v>1.00415203</v>
      </c>
      <c r="M1282" s="82">
        <v>1</v>
      </c>
      <c r="N1282" s="82">
        <f t="shared" si="538"/>
        <v>1</v>
      </c>
      <c r="O1282" s="79">
        <f t="shared" si="539"/>
        <v>1.00415203</v>
      </c>
      <c r="P1282" s="79">
        <f t="shared" si="540"/>
        <v>587.69474137999998</v>
      </c>
      <c r="Q1282" s="83">
        <f t="shared" si="521"/>
        <v>0</v>
      </c>
      <c r="R1282" s="85">
        <f t="shared" si="522"/>
        <v>0</v>
      </c>
      <c r="S1282" s="79">
        <f t="shared" si="541"/>
        <v>0</v>
      </c>
      <c r="T1282" s="85">
        <f t="shared" si="527"/>
        <v>9.5000000000000001E-2</v>
      </c>
      <c r="U1282" s="82">
        <f t="shared" si="523"/>
        <v>1.0056269289999999</v>
      </c>
      <c r="V1282" s="79">
        <f t="shared" si="524"/>
        <v>3.3069165800000002</v>
      </c>
      <c r="W1282" s="79">
        <f t="shared" si="525"/>
        <v>0</v>
      </c>
      <c r="X1282" s="157" t="str">
        <f t="shared" si="528"/>
        <v>A+J=</v>
      </c>
      <c r="Y1282" s="81">
        <f t="shared" si="529"/>
        <v>45828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78">
        <f t="shared" si="526"/>
        <v>45821</v>
      </c>
      <c r="B1283" s="79">
        <f t="shared" si="520"/>
        <v>591.25236026000005</v>
      </c>
      <c r="C1283" s="79">
        <f t="shared" si="531"/>
        <v>585.26470476999998</v>
      </c>
      <c r="D1283" s="77">
        <f t="shared" si="532"/>
        <v>7205.03</v>
      </c>
      <c r="E1283" s="54">
        <f>IF(K1283=1,VLOOKUP(A1282,[1]Plan1!$JH$192:$JI$400,2),E1282)</f>
        <v>7245.38</v>
      </c>
      <c r="F1283" s="56">
        <f t="shared" si="533"/>
        <v>45737</v>
      </c>
      <c r="G1283" s="80">
        <f t="shared" si="534"/>
        <v>5.6002542668107669E-3</v>
      </c>
      <c r="H1283" s="81">
        <f>IF(DAY(A1283)=H$11,VLOOKUP(A1283,AF$120:AK$452,4),H1282)</f>
        <v>45828</v>
      </c>
      <c r="I1283" s="81">
        <f t="shared" si="535"/>
        <v>45828</v>
      </c>
      <c r="J1283" s="55">
        <f t="shared" si="530"/>
        <v>31</v>
      </c>
      <c r="K1283" s="55">
        <f t="shared" si="536"/>
        <v>24</v>
      </c>
      <c r="L1283" s="79">
        <f t="shared" si="537"/>
        <v>1.0043329400000001</v>
      </c>
      <c r="M1283" s="82">
        <v>1</v>
      </c>
      <c r="N1283" s="82">
        <f t="shared" si="538"/>
        <v>1</v>
      </c>
      <c r="O1283" s="79">
        <f t="shared" si="539"/>
        <v>1.0043329400000001</v>
      </c>
      <c r="P1283" s="79">
        <f t="shared" si="540"/>
        <v>587.80062161000001</v>
      </c>
      <c r="Q1283" s="83">
        <f t="shared" si="521"/>
        <v>0</v>
      </c>
      <c r="R1283" s="85">
        <f t="shared" si="522"/>
        <v>0</v>
      </c>
      <c r="S1283" s="79">
        <f t="shared" si="541"/>
        <v>0</v>
      </c>
      <c r="T1283" s="85">
        <f t="shared" si="527"/>
        <v>9.5000000000000001E-2</v>
      </c>
      <c r="U1283" s="82">
        <f t="shared" si="523"/>
        <v>1.0058722950000001</v>
      </c>
      <c r="V1283" s="79">
        <f t="shared" si="524"/>
        <v>3.4517386499999998</v>
      </c>
      <c r="W1283" s="79">
        <f t="shared" si="525"/>
        <v>0</v>
      </c>
      <c r="X1283" s="157" t="str">
        <f t="shared" si="528"/>
        <v>A+J=</v>
      </c>
      <c r="Y1283" s="81">
        <f t="shared" si="529"/>
        <v>45828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78">
        <f t="shared" si="526"/>
        <v>45822</v>
      </c>
      <c r="B1284" s="79">
        <f t="shared" si="520"/>
        <v>591.50317335</v>
      </c>
      <c r="C1284" s="79">
        <f t="shared" si="531"/>
        <v>585.26470476999998</v>
      </c>
      <c r="D1284" s="77">
        <f t="shared" si="532"/>
        <v>7205.03</v>
      </c>
      <c r="E1284" s="54">
        <f>IF(K1284=1,VLOOKUP(A1283,[1]Plan1!$JH$192:$JI$400,2),E1283)</f>
        <v>7245.38</v>
      </c>
      <c r="F1284" s="56">
        <f t="shared" si="533"/>
        <v>45737</v>
      </c>
      <c r="G1284" s="80">
        <f t="shared" si="534"/>
        <v>5.6002542668107669E-3</v>
      </c>
      <c r="H1284" s="81">
        <f>IF(DAY(A1284)=H$11,VLOOKUP(A1284,AF$120:AK$452,4),H1283)</f>
        <v>45828</v>
      </c>
      <c r="I1284" s="81">
        <f t="shared" si="535"/>
        <v>45828</v>
      </c>
      <c r="J1284" s="55">
        <f t="shared" si="530"/>
        <v>31</v>
      </c>
      <c r="K1284" s="55">
        <f t="shared" si="536"/>
        <v>25</v>
      </c>
      <c r="L1284" s="79">
        <f t="shared" si="537"/>
        <v>1.0045138899999999</v>
      </c>
      <c r="M1284" s="82">
        <v>1</v>
      </c>
      <c r="N1284" s="82">
        <f t="shared" si="538"/>
        <v>1</v>
      </c>
      <c r="O1284" s="79">
        <f t="shared" si="539"/>
        <v>1.0045138899999999</v>
      </c>
      <c r="P1284" s="79">
        <f t="shared" si="540"/>
        <v>587.90652525999997</v>
      </c>
      <c r="Q1284" s="83">
        <f t="shared" si="521"/>
        <v>0</v>
      </c>
      <c r="R1284" s="85">
        <f t="shared" si="522"/>
        <v>0</v>
      </c>
      <c r="S1284" s="79">
        <f t="shared" si="541"/>
        <v>0</v>
      </c>
      <c r="T1284" s="85">
        <f t="shared" si="527"/>
        <v>9.5000000000000001E-2</v>
      </c>
      <c r="U1284" s="82">
        <f t="shared" si="523"/>
        <v>1.0061177210000001</v>
      </c>
      <c r="V1284" s="79">
        <f t="shared" si="524"/>
        <v>3.59664809</v>
      </c>
      <c r="W1284" s="79">
        <f t="shared" si="525"/>
        <v>0</v>
      </c>
      <c r="X1284" s="157" t="str">
        <f t="shared" si="528"/>
        <v>A+J=</v>
      </c>
      <c r="Y1284" s="81">
        <f t="shared" si="529"/>
        <v>45828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78">
        <f t="shared" si="526"/>
        <v>45823</v>
      </c>
      <c r="B1285" s="79">
        <f t="shared" si="520"/>
        <v>591.75409137999998</v>
      </c>
      <c r="C1285" s="79">
        <f t="shared" si="531"/>
        <v>585.26470476999998</v>
      </c>
      <c r="D1285" s="77">
        <f t="shared" si="532"/>
        <v>7205.03</v>
      </c>
      <c r="E1285" s="54">
        <f>IF(K1285=1,VLOOKUP(A1284,[1]Plan1!$JH$192:$JI$400,2),E1284)</f>
        <v>7245.38</v>
      </c>
      <c r="F1285" s="56">
        <f t="shared" si="533"/>
        <v>45737</v>
      </c>
      <c r="G1285" s="80">
        <f t="shared" si="534"/>
        <v>5.6002542668107669E-3</v>
      </c>
      <c r="H1285" s="81">
        <f>IF(DAY(A1285)=H$11,VLOOKUP(A1285,AF$120:AK$452,4),H1284)</f>
        <v>45828</v>
      </c>
      <c r="I1285" s="81">
        <f t="shared" si="535"/>
        <v>45828</v>
      </c>
      <c r="J1285" s="55">
        <f t="shared" si="530"/>
        <v>31</v>
      </c>
      <c r="K1285" s="55">
        <f t="shared" si="536"/>
        <v>26</v>
      </c>
      <c r="L1285" s="79">
        <f t="shared" si="537"/>
        <v>1.00469487</v>
      </c>
      <c r="M1285" s="82">
        <v>1</v>
      </c>
      <c r="N1285" s="82">
        <f t="shared" si="538"/>
        <v>1</v>
      </c>
      <c r="O1285" s="79">
        <f t="shared" si="539"/>
        <v>1.00469487</v>
      </c>
      <c r="P1285" s="79">
        <f t="shared" si="540"/>
        <v>588.01244646999999</v>
      </c>
      <c r="Q1285" s="83">
        <f t="shared" si="521"/>
        <v>0</v>
      </c>
      <c r="R1285" s="85">
        <f t="shared" si="522"/>
        <v>0</v>
      </c>
      <c r="S1285" s="79">
        <f t="shared" si="541"/>
        <v>0</v>
      </c>
      <c r="T1285" s="85">
        <f t="shared" si="527"/>
        <v>9.5000000000000001E-2</v>
      </c>
      <c r="U1285" s="82">
        <f t="shared" si="523"/>
        <v>1.0063632069999999</v>
      </c>
      <c r="V1285" s="79">
        <f t="shared" si="524"/>
        <v>3.7416449100000002</v>
      </c>
      <c r="W1285" s="79">
        <f t="shared" si="525"/>
        <v>0</v>
      </c>
      <c r="X1285" s="157" t="str">
        <f t="shared" si="528"/>
        <v>A+J=</v>
      </c>
      <c r="Y1285" s="81">
        <f t="shared" si="529"/>
        <v>45828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78">
        <f t="shared" si="526"/>
        <v>45824</v>
      </c>
      <c r="B1286" s="79">
        <f t="shared" si="520"/>
        <v>592.00511377999999</v>
      </c>
      <c r="C1286" s="79">
        <f t="shared" si="531"/>
        <v>585.26470476999998</v>
      </c>
      <c r="D1286" s="77">
        <f t="shared" si="532"/>
        <v>7205.03</v>
      </c>
      <c r="E1286" s="54">
        <f>IF(K1286=1,VLOOKUP(A1285,[1]Plan1!$JH$192:$JI$400,2),E1285)</f>
        <v>7245.38</v>
      </c>
      <c r="F1286" s="56">
        <f t="shared" si="533"/>
        <v>45737</v>
      </c>
      <c r="G1286" s="80">
        <f t="shared" si="534"/>
        <v>5.6002542668107669E-3</v>
      </c>
      <c r="H1286" s="81">
        <f>IF(DAY(A1286)=H$11,VLOOKUP(A1286,AF$120:AK$452,4),H1285)</f>
        <v>45828</v>
      </c>
      <c r="I1286" s="81">
        <f t="shared" si="535"/>
        <v>45828</v>
      </c>
      <c r="J1286" s="55">
        <f t="shared" si="530"/>
        <v>31</v>
      </c>
      <c r="K1286" s="55">
        <f t="shared" si="536"/>
        <v>27</v>
      </c>
      <c r="L1286" s="79">
        <f t="shared" si="537"/>
        <v>1.0048758799999999</v>
      </c>
      <c r="M1286" s="82">
        <v>1</v>
      </c>
      <c r="N1286" s="82">
        <f t="shared" si="538"/>
        <v>1</v>
      </c>
      <c r="O1286" s="79">
        <f t="shared" si="539"/>
        <v>1.0048758799999999</v>
      </c>
      <c r="P1286" s="79">
        <f t="shared" si="540"/>
        <v>588.11838522999994</v>
      </c>
      <c r="Q1286" s="83">
        <f t="shared" si="521"/>
        <v>0</v>
      </c>
      <c r="R1286" s="85">
        <f t="shared" si="522"/>
        <v>0</v>
      </c>
      <c r="S1286" s="79">
        <f t="shared" si="541"/>
        <v>0</v>
      </c>
      <c r="T1286" s="85">
        <f t="shared" si="527"/>
        <v>9.5000000000000001E-2</v>
      </c>
      <c r="U1286" s="82">
        <f t="shared" si="523"/>
        <v>1.006608752</v>
      </c>
      <c r="V1286" s="79">
        <f t="shared" si="524"/>
        <v>3.8867285499999999</v>
      </c>
      <c r="W1286" s="79">
        <f t="shared" si="525"/>
        <v>0</v>
      </c>
      <c r="X1286" s="157" t="str">
        <f t="shared" si="528"/>
        <v>A+J=</v>
      </c>
      <c r="Y1286" s="81">
        <f t="shared" si="529"/>
        <v>45828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78">
        <f t="shared" si="526"/>
        <v>45825</v>
      </c>
      <c r="B1287" s="79">
        <f t="shared" si="520"/>
        <v>592.25624177999998</v>
      </c>
      <c r="C1287" s="79">
        <f t="shared" si="531"/>
        <v>585.26470476999998</v>
      </c>
      <c r="D1287" s="77">
        <f t="shared" si="532"/>
        <v>7205.03</v>
      </c>
      <c r="E1287" s="54">
        <f>IF(K1287=1,VLOOKUP(A1286,[1]Plan1!$JH$192:$JI$400,2),E1286)</f>
        <v>7245.38</v>
      </c>
      <c r="F1287" s="56">
        <f t="shared" si="533"/>
        <v>45737</v>
      </c>
      <c r="G1287" s="80">
        <f t="shared" si="534"/>
        <v>5.6002542668107669E-3</v>
      </c>
      <c r="H1287" s="81">
        <f>IF(DAY(A1287)=H$11,VLOOKUP(A1287,AF$120:AK$452,4),H1286)</f>
        <v>45828</v>
      </c>
      <c r="I1287" s="81">
        <f t="shared" si="535"/>
        <v>45828</v>
      </c>
      <c r="J1287" s="55">
        <f t="shared" si="530"/>
        <v>31</v>
      </c>
      <c r="K1287" s="55">
        <f t="shared" si="536"/>
        <v>28</v>
      </c>
      <c r="L1287" s="79">
        <f t="shared" si="537"/>
        <v>1.0050569199999999</v>
      </c>
      <c r="M1287" s="82">
        <v>1</v>
      </c>
      <c r="N1287" s="82">
        <f t="shared" si="538"/>
        <v>1</v>
      </c>
      <c r="O1287" s="79">
        <f t="shared" si="539"/>
        <v>1.0050569199999999</v>
      </c>
      <c r="P1287" s="79">
        <f t="shared" si="540"/>
        <v>588.22434155999997</v>
      </c>
      <c r="Q1287" s="83">
        <f t="shared" si="521"/>
        <v>0</v>
      </c>
      <c r="R1287" s="85">
        <f t="shared" si="522"/>
        <v>0</v>
      </c>
      <c r="S1287" s="79">
        <f t="shared" si="541"/>
        <v>0</v>
      </c>
      <c r="T1287" s="85">
        <f t="shared" si="527"/>
        <v>9.5000000000000001E-2</v>
      </c>
      <c r="U1287" s="82">
        <f t="shared" si="523"/>
        <v>1.006854358</v>
      </c>
      <c r="V1287" s="79">
        <f t="shared" si="524"/>
        <v>4.0319002199999998</v>
      </c>
      <c r="W1287" s="79">
        <f t="shared" si="525"/>
        <v>0</v>
      </c>
      <c r="X1287" s="157" t="str">
        <f t="shared" si="528"/>
        <v>A+J=</v>
      </c>
      <c r="Y1287" s="81">
        <f t="shared" si="529"/>
        <v>45828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78">
        <f t="shared" si="526"/>
        <v>45826</v>
      </c>
      <c r="B1288" s="79">
        <f t="shared" si="520"/>
        <v>592.50748010000007</v>
      </c>
      <c r="C1288" s="79">
        <f t="shared" si="531"/>
        <v>585.26470476999998</v>
      </c>
      <c r="D1288" s="77">
        <f t="shared" si="532"/>
        <v>7205.03</v>
      </c>
      <c r="E1288" s="54">
        <f>IF(K1288=1,VLOOKUP(A1287,[1]Plan1!$JH$192:$JI$400,2),E1287)</f>
        <v>7245.38</v>
      </c>
      <c r="F1288" s="56">
        <f t="shared" si="533"/>
        <v>45737</v>
      </c>
      <c r="G1288" s="80">
        <f t="shared" si="534"/>
        <v>5.6002542668107669E-3</v>
      </c>
      <c r="H1288" s="81">
        <f>IF(DAY(A1288)=H$11,VLOOKUP(A1288,AF$120:AK$452,4),H1287)</f>
        <v>45828</v>
      </c>
      <c r="I1288" s="81">
        <f t="shared" si="535"/>
        <v>45828</v>
      </c>
      <c r="J1288" s="55">
        <f t="shared" si="530"/>
        <v>31</v>
      </c>
      <c r="K1288" s="55">
        <f t="shared" si="536"/>
        <v>29</v>
      </c>
      <c r="L1288" s="79">
        <f t="shared" si="537"/>
        <v>1.0052380000000001</v>
      </c>
      <c r="M1288" s="82">
        <v>1</v>
      </c>
      <c r="N1288" s="82">
        <f t="shared" si="538"/>
        <v>1</v>
      </c>
      <c r="O1288" s="79">
        <f t="shared" si="539"/>
        <v>1.0052380000000001</v>
      </c>
      <c r="P1288" s="79">
        <f t="shared" si="540"/>
        <v>588.33032129000003</v>
      </c>
      <c r="Q1288" s="83">
        <f t="shared" si="521"/>
        <v>0</v>
      </c>
      <c r="R1288" s="85">
        <f t="shared" si="522"/>
        <v>0</v>
      </c>
      <c r="S1288" s="79">
        <f t="shared" si="541"/>
        <v>0</v>
      </c>
      <c r="T1288" s="85">
        <f t="shared" si="527"/>
        <v>9.5000000000000001E-2</v>
      </c>
      <c r="U1288" s="82">
        <f t="shared" si="523"/>
        <v>1.007100023</v>
      </c>
      <c r="V1288" s="79">
        <f t="shared" si="524"/>
        <v>4.1771588099999999</v>
      </c>
      <c r="W1288" s="79">
        <f t="shared" si="525"/>
        <v>0</v>
      </c>
      <c r="X1288" s="157" t="str">
        <f t="shared" si="528"/>
        <v>A+J=</v>
      </c>
      <c r="Y1288" s="81">
        <f t="shared" si="529"/>
        <v>45828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78">
        <f t="shared" si="526"/>
        <v>45827</v>
      </c>
      <c r="B1289" s="79">
        <f t="shared" si="520"/>
        <v>592.75882407000006</v>
      </c>
      <c r="C1289" s="79">
        <f t="shared" si="531"/>
        <v>585.26470476999998</v>
      </c>
      <c r="D1289" s="77">
        <f t="shared" si="532"/>
        <v>7205.03</v>
      </c>
      <c r="E1289" s="54">
        <f>IF(K1289=1,VLOOKUP(A1288,[1]Plan1!$JH$192:$JI$400,2),E1288)</f>
        <v>7245.38</v>
      </c>
      <c r="F1289" s="56">
        <f t="shared" si="533"/>
        <v>45737</v>
      </c>
      <c r="G1289" s="80">
        <f t="shared" si="534"/>
        <v>5.6002542668107669E-3</v>
      </c>
      <c r="H1289" s="81">
        <f>IF(DAY(A1289)=H$11,VLOOKUP(A1289,AF$120:AK$452,4),H1288)</f>
        <v>45828</v>
      </c>
      <c r="I1289" s="81">
        <f t="shared" si="535"/>
        <v>45828</v>
      </c>
      <c r="J1289" s="55">
        <f t="shared" si="530"/>
        <v>31</v>
      </c>
      <c r="K1289" s="55">
        <f t="shared" si="536"/>
        <v>30</v>
      </c>
      <c r="L1289" s="79">
        <f t="shared" si="537"/>
        <v>1.0054191100000001</v>
      </c>
      <c r="M1289" s="82">
        <v>1</v>
      </c>
      <c r="N1289" s="82">
        <f t="shared" si="538"/>
        <v>1</v>
      </c>
      <c r="O1289" s="79">
        <f t="shared" si="539"/>
        <v>1.0054191100000001</v>
      </c>
      <c r="P1289" s="79">
        <f t="shared" si="540"/>
        <v>588.43631858000003</v>
      </c>
      <c r="Q1289" s="83">
        <f t="shared" si="521"/>
        <v>0</v>
      </c>
      <c r="R1289" s="85">
        <f t="shared" si="522"/>
        <v>0</v>
      </c>
      <c r="S1289" s="79">
        <f t="shared" si="541"/>
        <v>0</v>
      </c>
      <c r="T1289" s="85">
        <f t="shared" si="527"/>
        <v>9.5000000000000001E-2</v>
      </c>
      <c r="U1289" s="82">
        <f t="shared" si="523"/>
        <v>1.007345749</v>
      </c>
      <c r="V1289" s="79">
        <f t="shared" si="524"/>
        <v>4.3225054900000002</v>
      </c>
      <c r="W1289" s="79">
        <f t="shared" si="525"/>
        <v>0</v>
      </c>
      <c r="X1289" s="157" t="str">
        <f t="shared" si="528"/>
        <v>A+J=</v>
      </c>
      <c r="Y1289" s="81">
        <f t="shared" si="529"/>
        <v>45828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78">
        <f t="shared" si="526"/>
        <v>45828</v>
      </c>
      <c r="B1290" s="79">
        <f t="shared" si="520"/>
        <v>593.01027255999998</v>
      </c>
      <c r="C1290" s="79">
        <f t="shared" si="531"/>
        <v>585.26470476999998</v>
      </c>
      <c r="D1290" s="77">
        <f t="shared" si="532"/>
        <v>7205.03</v>
      </c>
      <c r="E1290" s="54">
        <f>IF(K1290=1,VLOOKUP(A1289,[1]Plan1!$JH$192:$JI$400,2),E1289)</f>
        <v>7245.38</v>
      </c>
      <c r="F1290" s="56">
        <f t="shared" si="533"/>
        <v>45737</v>
      </c>
      <c r="G1290" s="80">
        <f t="shared" si="534"/>
        <v>5.6002542668107669E-3</v>
      </c>
      <c r="H1290" s="81">
        <f>IF(DAY(A1290)=H$11,VLOOKUP(A1290,AF$120:AK$452,4),H1289)</f>
        <v>45858</v>
      </c>
      <c r="I1290" s="81">
        <f t="shared" si="535"/>
        <v>45828</v>
      </c>
      <c r="J1290" s="55">
        <f t="shared" si="530"/>
        <v>31</v>
      </c>
      <c r="K1290" s="55">
        <f t="shared" si="536"/>
        <v>31</v>
      </c>
      <c r="L1290" s="79">
        <f t="shared" si="537"/>
        <v>1.0056002500000001</v>
      </c>
      <c r="M1290" s="82">
        <v>1</v>
      </c>
      <c r="N1290" s="82">
        <f t="shared" si="538"/>
        <v>1</v>
      </c>
      <c r="O1290" s="79">
        <f t="shared" si="539"/>
        <v>1.0056002500000001</v>
      </c>
      <c r="P1290" s="79">
        <f t="shared" si="540"/>
        <v>588.54233342999999</v>
      </c>
      <c r="Q1290" s="83">
        <f t="shared" si="521"/>
        <v>42</v>
      </c>
      <c r="R1290" s="85">
        <f t="shared" si="522"/>
        <v>2.6315000000000002E-2</v>
      </c>
      <c r="S1290" s="79">
        <f t="shared" si="541"/>
        <v>15.487491500000001</v>
      </c>
      <c r="T1290" s="85">
        <f t="shared" si="527"/>
        <v>9.5000000000000001E-2</v>
      </c>
      <c r="U1290" s="82">
        <f t="shared" si="523"/>
        <v>1.0075915339999999</v>
      </c>
      <c r="V1290" s="79">
        <f t="shared" si="524"/>
        <v>4.4679391300000004</v>
      </c>
      <c r="W1290" s="79">
        <f t="shared" si="525"/>
        <v>19.955430630000002</v>
      </c>
      <c r="X1290" s="157" t="str">
        <f t="shared" si="528"/>
        <v>A+J=</v>
      </c>
      <c r="Y1290" s="81">
        <f t="shared" si="529"/>
        <v>45828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78">
        <f t="shared" si="526"/>
        <v>45829</v>
      </c>
      <c r="B1291" s="79">
        <f t="shared" si="520"/>
        <v>573.30603702999997</v>
      </c>
      <c r="C1291" s="79">
        <f t="shared" si="531"/>
        <v>573.05484192999995</v>
      </c>
      <c r="D1291" s="77">
        <f t="shared" si="532"/>
        <v>7205.03</v>
      </c>
      <c r="E1291" s="54">
        <f>IF(K1291=1,VLOOKUP(A1290,[1]Plan1!$JH$192:$JI$400,2),E1290)</f>
        <v>7245.38</v>
      </c>
      <c r="F1291" s="56">
        <f t="shared" si="533"/>
        <v>45737</v>
      </c>
      <c r="G1291" s="80">
        <f t="shared" si="534"/>
        <v>5.6002542668107669E-3</v>
      </c>
      <c r="H1291" s="81">
        <f>IF(DAY(A1291)=H$11,VLOOKUP(A1291,AF$120:AK$452,4),H1290)</f>
        <v>45858</v>
      </c>
      <c r="I1291" s="81">
        <f t="shared" si="535"/>
        <v>45858</v>
      </c>
      <c r="J1291" s="55">
        <f t="shared" si="530"/>
        <v>30</v>
      </c>
      <c r="K1291" s="55">
        <f t="shared" si="536"/>
        <v>1</v>
      </c>
      <c r="L1291" s="79">
        <f t="shared" si="537"/>
        <v>1.0001861700000001</v>
      </c>
      <c r="M1291" s="82">
        <v>1</v>
      </c>
      <c r="N1291" s="82">
        <f t="shared" si="538"/>
        <v>1</v>
      </c>
      <c r="O1291" s="79">
        <f t="shared" si="539"/>
        <v>1.0001861700000001</v>
      </c>
      <c r="P1291" s="79">
        <f t="shared" si="540"/>
        <v>573.16152753999995</v>
      </c>
      <c r="Q1291" s="83">
        <f t="shared" si="521"/>
        <v>0</v>
      </c>
      <c r="R1291" s="85">
        <f t="shared" si="522"/>
        <v>0</v>
      </c>
      <c r="S1291" s="79">
        <f t="shared" si="541"/>
        <v>0</v>
      </c>
      <c r="T1291" s="85">
        <f t="shared" si="527"/>
        <v>9.5000000000000001E-2</v>
      </c>
      <c r="U1291" s="82">
        <f t="shared" si="523"/>
        <v>1.000252127</v>
      </c>
      <c r="V1291" s="79">
        <f t="shared" si="524"/>
        <v>0.14450948999999999</v>
      </c>
      <c r="W1291" s="79">
        <f t="shared" si="525"/>
        <v>0</v>
      </c>
      <c r="X1291" s="157" t="str">
        <f t="shared" si="528"/>
        <v>A+J=</v>
      </c>
      <c r="Y1291" s="81">
        <f t="shared" si="529"/>
        <v>45858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78">
        <f t="shared" si="526"/>
        <v>45830</v>
      </c>
      <c r="B1292" s="79">
        <f t="shared" ref="B1292:B1355" si="542">(P1292+V1292)</f>
        <v>573.55733983999994</v>
      </c>
      <c r="C1292" s="79">
        <f t="shared" si="531"/>
        <v>573.05484192999995</v>
      </c>
      <c r="D1292" s="77">
        <f t="shared" si="532"/>
        <v>7205.03</v>
      </c>
      <c r="E1292" s="54">
        <f>IF(K1292=1,VLOOKUP(A1291,[1]Plan1!$JH$192:$JI$400,2),E1291)</f>
        <v>7245.38</v>
      </c>
      <c r="F1292" s="56">
        <f t="shared" si="533"/>
        <v>45737</v>
      </c>
      <c r="G1292" s="80">
        <f t="shared" si="534"/>
        <v>5.6002542668107669E-3</v>
      </c>
      <c r="H1292" s="81">
        <f>IF(DAY(A1292)=H$11,VLOOKUP(A1292,AF$120:AK$452,4),H1291)</f>
        <v>45858</v>
      </c>
      <c r="I1292" s="81">
        <f t="shared" si="535"/>
        <v>45858</v>
      </c>
      <c r="J1292" s="55">
        <f t="shared" si="530"/>
        <v>30</v>
      </c>
      <c r="K1292" s="55">
        <f t="shared" si="536"/>
        <v>2</v>
      </c>
      <c r="L1292" s="79">
        <f t="shared" si="537"/>
        <v>1.00037237</v>
      </c>
      <c r="M1292" s="82">
        <v>1</v>
      </c>
      <c r="N1292" s="82">
        <f t="shared" si="538"/>
        <v>1</v>
      </c>
      <c r="O1292" s="79">
        <f t="shared" si="539"/>
        <v>1.00037237</v>
      </c>
      <c r="P1292" s="79">
        <f t="shared" si="540"/>
        <v>573.26823035999996</v>
      </c>
      <c r="Q1292" s="83">
        <f t="shared" ref="Q1292:Q1355" si="543">IF(VLOOKUP(A1292,AB$12:AI$116,8)=VLOOKUP(A1291,AB$12:AI$116,8),0,VLOOKUP(A1292,AB$12:AI$116,8))</f>
        <v>0</v>
      </c>
      <c r="R1292" s="85">
        <f t="shared" ref="R1292:R1355" si="544">IF(Q1292&gt;0,VLOOKUP($A1292,$AB$12:$AG$116,6),0)</f>
        <v>0</v>
      </c>
      <c r="S1292" s="79">
        <f t="shared" si="541"/>
        <v>0</v>
      </c>
      <c r="T1292" s="85">
        <f t="shared" si="527"/>
        <v>9.5000000000000001E-2</v>
      </c>
      <c r="U1292" s="82">
        <f t="shared" ref="U1292:U1355" si="545">ROUND((1+T1292)^(30/360)^(K1292/J1292),9)</f>
        <v>1.0005043179999999</v>
      </c>
      <c r="V1292" s="79">
        <f t="shared" ref="V1292:V1355" si="546">TRUNC((P1292*(U1292-1)),8)</f>
        <v>0.28910947999999997</v>
      </c>
      <c r="W1292" s="79">
        <f t="shared" ref="W1292:W1355" si="547">IF(Q1292&gt;0,S1292+V1292,0)</f>
        <v>0</v>
      </c>
      <c r="X1292" s="157" t="str">
        <f t="shared" si="528"/>
        <v>A+J=</v>
      </c>
      <c r="Y1292" s="81">
        <f t="shared" si="529"/>
        <v>45858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78">
        <f t="shared" ref="A1293:A1356" si="548">(A1292+1)</f>
        <v>45831</v>
      </c>
      <c r="B1293" s="79">
        <f t="shared" si="542"/>
        <v>573.80875551999998</v>
      </c>
      <c r="C1293" s="79">
        <f t="shared" si="531"/>
        <v>573.05484192999995</v>
      </c>
      <c r="D1293" s="77">
        <f t="shared" si="532"/>
        <v>7205.03</v>
      </c>
      <c r="E1293" s="54">
        <f>IF(K1293=1,VLOOKUP(A1292,[1]Plan1!$JH$192:$JI$400,2),E1292)</f>
        <v>7245.38</v>
      </c>
      <c r="F1293" s="56">
        <f t="shared" si="533"/>
        <v>45737</v>
      </c>
      <c r="G1293" s="80">
        <f t="shared" si="534"/>
        <v>5.6002542668107669E-3</v>
      </c>
      <c r="H1293" s="81">
        <f>IF(DAY(A1293)=H$11,VLOOKUP(A1293,AF$120:AK$452,4),H1292)</f>
        <v>45858</v>
      </c>
      <c r="I1293" s="81">
        <f t="shared" si="535"/>
        <v>45858</v>
      </c>
      <c r="J1293" s="55">
        <f t="shared" si="530"/>
        <v>30</v>
      </c>
      <c r="K1293" s="55">
        <f t="shared" si="536"/>
        <v>3</v>
      </c>
      <c r="L1293" s="79">
        <f t="shared" si="537"/>
        <v>1.0005586099999999</v>
      </c>
      <c r="M1293" s="82">
        <v>1</v>
      </c>
      <c r="N1293" s="82">
        <f t="shared" si="538"/>
        <v>1</v>
      </c>
      <c r="O1293" s="79">
        <f t="shared" si="539"/>
        <v>1.0005586099999999</v>
      </c>
      <c r="P1293" s="79">
        <f t="shared" si="540"/>
        <v>573.37495608999996</v>
      </c>
      <c r="Q1293" s="83">
        <f t="shared" si="543"/>
        <v>0</v>
      </c>
      <c r="R1293" s="85">
        <f t="shared" si="544"/>
        <v>0</v>
      </c>
      <c r="S1293" s="79">
        <f t="shared" si="541"/>
        <v>0</v>
      </c>
      <c r="T1293" s="85">
        <f t="shared" ref="T1293:T1356" si="549">(T1292)</f>
        <v>9.5000000000000001E-2</v>
      </c>
      <c r="U1293" s="82">
        <f t="shared" si="545"/>
        <v>1.000756572</v>
      </c>
      <c r="V1293" s="79">
        <f t="shared" si="546"/>
        <v>0.43379942999999999</v>
      </c>
      <c r="W1293" s="79">
        <f t="shared" si="547"/>
        <v>0</v>
      </c>
      <c r="X1293" s="157" t="str">
        <f t="shared" ref="X1293:X1356" si="550">IF($Q1292&gt;0,VLOOKUP($A1292,$AB$12:$AK$116,9),X1292)</f>
        <v>A+J=</v>
      </c>
      <c r="Y1293" s="81">
        <f t="shared" ref="Y1293:Y1356" si="551">IF($Q1292&gt;0,VLOOKUP($A1292,$AB$12:$AK$116,10),Y1292)</f>
        <v>45858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78">
        <f t="shared" si="548"/>
        <v>45832</v>
      </c>
      <c r="B1294" s="79">
        <f t="shared" si="542"/>
        <v>574.0602846999999</v>
      </c>
      <c r="C1294" s="79">
        <f t="shared" si="531"/>
        <v>573.05484192999995</v>
      </c>
      <c r="D1294" s="77">
        <f t="shared" si="532"/>
        <v>7205.03</v>
      </c>
      <c r="E1294" s="54">
        <f>IF(K1294=1,VLOOKUP(A1293,[1]Plan1!$JH$192:$JI$400,2),E1293)</f>
        <v>7245.38</v>
      </c>
      <c r="F1294" s="56">
        <f t="shared" si="533"/>
        <v>45737</v>
      </c>
      <c r="G1294" s="80">
        <f t="shared" si="534"/>
        <v>5.6002542668107669E-3</v>
      </c>
      <c r="H1294" s="81">
        <f>IF(DAY(A1294)=H$11,VLOOKUP(A1294,AF$120:AK$452,4),H1293)</f>
        <v>45858</v>
      </c>
      <c r="I1294" s="81">
        <f t="shared" si="535"/>
        <v>45858</v>
      </c>
      <c r="J1294" s="55">
        <f t="shared" si="530"/>
        <v>30</v>
      </c>
      <c r="K1294" s="55">
        <f t="shared" si="536"/>
        <v>4</v>
      </c>
      <c r="L1294" s="79">
        <f t="shared" si="537"/>
        <v>1.00074489</v>
      </c>
      <c r="M1294" s="82">
        <v>1</v>
      </c>
      <c r="N1294" s="82">
        <f t="shared" si="538"/>
        <v>1</v>
      </c>
      <c r="O1294" s="79">
        <f t="shared" si="539"/>
        <v>1.00074489</v>
      </c>
      <c r="P1294" s="79">
        <f t="shared" si="540"/>
        <v>573.48170474999995</v>
      </c>
      <c r="Q1294" s="83">
        <f t="shared" si="543"/>
        <v>0</v>
      </c>
      <c r="R1294" s="85">
        <f t="shared" si="544"/>
        <v>0</v>
      </c>
      <c r="S1294" s="79">
        <f t="shared" si="541"/>
        <v>0</v>
      </c>
      <c r="T1294" s="85">
        <f t="shared" si="549"/>
        <v>9.5000000000000001E-2</v>
      </c>
      <c r="U1294" s="82">
        <f t="shared" si="545"/>
        <v>1.00100889</v>
      </c>
      <c r="V1294" s="79">
        <f t="shared" si="546"/>
        <v>0.57857994999999995</v>
      </c>
      <c r="W1294" s="79">
        <f t="shared" si="547"/>
        <v>0</v>
      </c>
      <c r="X1294" s="157" t="str">
        <f t="shared" si="550"/>
        <v>A+J=</v>
      </c>
      <c r="Y1294" s="81">
        <f t="shared" si="551"/>
        <v>45858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78">
        <f t="shared" si="548"/>
        <v>45833</v>
      </c>
      <c r="B1295" s="79">
        <f t="shared" si="542"/>
        <v>574.31192166000005</v>
      </c>
      <c r="C1295" s="79">
        <f t="shared" si="531"/>
        <v>573.05484192999995</v>
      </c>
      <c r="D1295" s="77">
        <f t="shared" si="532"/>
        <v>7205.03</v>
      </c>
      <c r="E1295" s="54">
        <f>IF(K1295=1,VLOOKUP(A1294,[1]Plan1!$JH$192:$JI$400,2),E1294)</f>
        <v>7245.38</v>
      </c>
      <c r="F1295" s="56">
        <f t="shared" si="533"/>
        <v>45737</v>
      </c>
      <c r="G1295" s="80">
        <f t="shared" si="534"/>
        <v>5.6002542668107669E-3</v>
      </c>
      <c r="H1295" s="81">
        <f>IF(DAY(A1295)=H$11,VLOOKUP(A1295,AF$120:AK$452,4),H1294)</f>
        <v>45858</v>
      </c>
      <c r="I1295" s="81">
        <f t="shared" si="535"/>
        <v>45858</v>
      </c>
      <c r="J1295" s="55">
        <f t="shared" si="530"/>
        <v>30</v>
      </c>
      <c r="K1295" s="55">
        <f t="shared" si="536"/>
        <v>5</v>
      </c>
      <c r="L1295" s="79">
        <f t="shared" si="537"/>
        <v>1.0009311999999999</v>
      </c>
      <c r="M1295" s="82">
        <v>1</v>
      </c>
      <c r="N1295" s="82">
        <f t="shared" si="538"/>
        <v>1</v>
      </c>
      <c r="O1295" s="79">
        <f t="shared" si="539"/>
        <v>1.0009311999999999</v>
      </c>
      <c r="P1295" s="79">
        <f t="shared" si="540"/>
        <v>573.58847059000004</v>
      </c>
      <c r="Q1295" s="83">
        <f t="shared" si="543"/>
        <v>0</v>
      </c>
      <c r="R1295" s="85">
        <f t="shared" si="544"/>
        <v>0</v>
      </c>
      <c r="S1295" s="79">
        <f t="shared" si="541"/>
        <v>0</v>
      </c>
      <c r="T1295" s="85">
        <f t="shared" si="549"/>
        <v>9.5000000000000001E-2</v>
      </c>
      <c r="U1295" s="82">
        <f t="shared" si="545"/>
        <v>1.001261272</v>
      </c>
      <c r="V1295" s="79">
        <f t="shared" si="546"/>
        <v>0.72345106999999997</v>
      </c>
      <c r="W1295" s="79">
        <f t="shared" si="547"/>
        <v>0</v>
      </c>
      <c r="X1295" s="157" t="str">
        <f t="shared" si="550"/>
        <v>A+J=</v>
      </c>
      <c r="Y1295" s="81">
        <f t="shared" si="551"/>
        <v>45858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78">
        <f t="shared" si="548"/>
        <v>45834</v>
      </c>
      <c r="B1296" s="79">
        <f t="shared" si="542"/>
        <v>574.56367162000004</v>
      </c>
      <c r="C1296" s="79">
        <f t="shared" si="531"/>
        <v>573.05484192999995</v>
      </c>
      <c r="D1296" s="77">
        <f t="shared" si="532"/>
        <v>7205.03</v>
      </c>
      <c r="E1296" s="54">
        <f>IF(K1296=1,VLOOKUP(A1295,[1]Plan1!$JH$192:$JI$400,2),E1295)</f>
        <v>7245.38</v>
      </c>
      <c r="F1296" s="56">
        <f t="shared" si="533"/>
        <v>45737</v>
      </c>
      <c r="G1296" s="80">
        <f t="shared" si="534"/>
        <v>5.6002542668107669E-3</v>
      </c>
      <c r="H1296" s="81">
        <f>IF(DAY(A1296)=H$11,VLOOKUP(A1296,AF$120:AK$452,4),H1295)</f>
        <v>45858</v>
      </c>
      <c r="I1296" s="81">
        <f t="shared" si="535"/>
        <v>45858</v>
      </c>
      <c r="J1296" s="55">
        <f t="shared" si="530"/>
        <v>30</v>
      </c>
      <c r="K1296" s="55">
        <f t="shared" si="536"/>
        <v>6</v>
      </c>
      <c r="L1296" s="79">
        <f t="shared" si="537"/>
        <v>1.00111755</v>
      </c>
      <c r="M1296" s="82">
        <v>1</v>
      </c>
      <c r="N1296" s="82">
        <f t="shared" si="538"/>
        <v>1</v>
      </c>
      <c r="O1296" s="79">
        <f t="shared" si="539"/>
        <v>1.00111755</v>
      </c>
      <c r="P1296" s="79">
        <f t="shared" si="540"/>
        <v>573.69525936000002</v>
      </c>
      <c r="Q1296" s="83">
        <f t="shared" si="543"/>
        <v>0</v>
      </c>
      <c r="R1296" s="85">
        <f t="shared" si="544"/>
        <v>0</v>
      </c>
      <c r="S1296" s="79">
        <f t="shared" si="541"/>
        <v>0</v>
      </c>
      <c r="T1296" s="85">
        <f t="shared" si="549"/>
        <v>9.5000000000000001E-2</v>
      </c>
      <c r="U1296" s="82">
        <f t="shared" si="545"/>
        <v>1.0015137169999999</v>
      </c>
      <c r="V1296" s="79">
        <f t="shared" si="546"/>
        <v>0.86841226000000005</v>
      </c>
      <c r="W1296" s="79">
        <f t="shared" si="547"/>
        <v>0</v>
      </c>
      <c r="X1296" s="157" t="str">
        <f t="shared" si="550"/>
        <v>A+J=</v>
      </c>
      <c r="Y1296" s="81">
        <f t="shared" si="551"/>
        <v>45858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78">
        <f t="shared" si="548"/>
        <v>45835</v>
      </c>
      <c r="B1297" s="79">
        <f t="shared" si="542"/>
        <v>574.81552369999997</v>
      </c>
      <c r="C1297" s="79">
        <f t="shared" si="531"/>
        <v>573.05484192999995</v>
      </c>
      <c r="D1297" s="77">
        <f t="shared" si="532"/>
        <v>7205.03</v>
      </c>
      <c r="E1297" s="54">
        <f>IF(K1297=1,VLOOKUP(A1296,[1]Plan1!$JH$192:$JI$400,2),E1296)</f>
        <v>7245.38</v>
      </c>
      <c r="F1297" s="56">
        <f t="shared" si="533"/>
        <v>45737</v>
      </c>
      <c r="G1297" s="80">
        <f t="shared" si="534"/>
        <v>5.6002542668107669E-3</v>
      </c>
      <c r="H1297" s="81">
        <f>IF(DAY(A1297)=H$11,VLOOKUP(A1297,AF$120:AK$452,4),H1296)</f>
        <v>45858</v>
      </c>
      <c r="I1297" s="81">
        <f t="shared" si="535"/>
        <v>45858</v>
      </c>
      <c r="J1297" s="55">
        <f t="shared" si="530"/>
        <v>30</v>
      </c>
      <c r="K1297" s="55">
        <f t="shared" si="536"/>
        <v>7</v>
      </c>
      <c r="L1297" s="79">
        <f t="shared" si="537"/>
        <v>1.00130392</v>
      </c>
      <c r="M1297" s="82">
        <v>1</v>
      </c>
      <c r="N1297" s="82">
        <f t="shared" si="538"/>
        <v>1</v>
      </c>
      <c r="O1297" s="79">
        <f t="shared" si="539"/>
        <v>1.00130392</v>
      </c>
      <c r="P1297" s="79">
        <f t="shared" si="540"/>
        <v>573.80205959</v>
      </c>
      <c r="Q1297" s="83">
        <f t="shared" si="543"/>
        <v>0</v>
      </c>
      <c r="R1297" s="85">
        <f t="shared" si="544"/>
        <v>0</v>
      </c>
      <c r="S1297" s="79">
        <f t="shared" si="541"/>
        <v>0</v>
      </c>
      <c r="T1297" s="85">
        <f t="shared" si="549"/>
        <v>9.5000000000000001E-2</v>
      </c>
      <c r="U1297" s="82">
        <f t="shared" si="545"/>
        <v>1.001766226</v>
      </c>
      <c r="V1297" s="79">
        <f t="shared" si="546"/>
        <v>1.0134641099999999</v>
      </c>
      <c r="W1297" s="79">
        <f t="shared" si="547"/>
        <v>0</v>
      </c>
      <c r="X1297" s="157" t="str">
        <f t="shared" si="550"/>
        <v>A+J=</v>
      </c>
      <c r="Y1297" s="81">
        <f t="shared" si="551"/>
        <v>45858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78">
        <f t="shared" si="548"/>
        <v>45836</v>
      </c>
      <c r="B1298" s="79">
        <f t="shared" si="542"/>
        <v>575.06749517000003</v>
      </c>
      <c r="C1298" s="79">
        <f t="shared" si="531"/>
        <v>573.05484192999995</v>
      </c>
      <c r="D1298" s="77">
        <f t="shared" si="532"/>
        <v>7205.03</v>
      </c>
      <c r="E1298" s="54">
        <f>IF(K1298=1,VLOOKUP(A1297,[1]Plan1!$JH$192:$JI$400,2),E1297)</f>
        <v>7245.38</v>
      </c>
      <c r="F1298" s="56">
        <f t="shared" si="533"/>
        <v>45737</v>
      </c>
      <c r="G1298" s="80">
        <f t="shared" si="534"/>
        <v>5.6002542668107669E-3</v>
      </c>
      <c r="H1298" s="81">
        <f>IF(DAY(A1298)=H$11,VLOOKUP(A1298,AF$120:AK$452,4),H1297)</f>
        <v>45858</v>
      </c>
      <c r="I1298" s="81">
        <f t="shared" si="535"/>
        <v>45858</v>
      </c>
      <c r="J1298" s="55">
        <f t="shared" si="530"/>
        <v>30</v>
      </c>
      <c r="K1298" s="55">
        <f t="shared" si="536"/>
        <v>8</v>
      </c>
      <c r="L1298" s="79">
        <f t="shared" si="537"/>
        <v>1.0014903399999999</v>
      </c>
      <c r="M1298" s="82">
        <v>1</v>
      </c>
      <c r="N1298" s="82">
        <f t="shared" si="538"/>
        <v>1</v>
      </c>
      <c r="O1298" s="79">
        <f t="shared" si="539"/>
        <v>1.0014903399999999</v>
      </c>
      <c r="P1298" s="79">
        <f t="shared" si="540"/>
        <v>573.90888847999997</v>
      </c>
      <c r="Q1298" s="83">
        <f t="shared" si="543"/>
        <v>0</v>
      </c>
      <c r="R1298" s="85">
        <f t="shared" si="544"/>
        <v>0</v>
      </c>
      <c r="S1298" s="79">
        <f t="shared" si="541"/>
        <v>0</v>
      </c>
      <c r="T1298" s="85">
        <f t="shared" si="549"/>
        <v>9.5000000000000001E-2</v>
      </c>
      <c r="U1298" s="82">
        <f t="shared" si="545"/>
        <v>1.002018799</v>
      </c>
      <c r="V1298" s="79">
        <f t="shared" si="546"/>
        <v>1.1586066900000001</v>
      </c>
      <c r="W1298" s="79">
        <f t="shared" si="547"/>
        <v>0</v>
      </c>
      <c r="X1298" s="157" t="str">
        <f t="shared" si="550"/>
        <v>A+J=</v>
      </c>
      <c r="Y1298" s="81">
        <f t="shared" si="551"/>
        <v>45858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78">
        <f t="shared" si="548"/>
        <v>45837</v>
      </c>
      <c r="B1299" s="79">
        <f t="shared" si="542"/>
        <v>575.31957398000009</v>
      </c>
      <c r="C1299" s="79">
        <f t="shared" si="531"/>
        <v>573.05484192999995</v>
      </c>
      <c r="D1299" s="77">
        <f t="shared" si="532"/>
        <v>7205.03</v>
      </c>
      <c r="E1299" s="54">
        <f>IF(K1299=1,VLOOKUP(A1298,[1]Plan1!$JH$192:$JI$400,2),E1298)</f>
        <v>7245.38</v>
      </c>
      <c r="F1299" s="56">
        <f t="shared" si="533"/>
        <v>45737</v>
      </c>
      <c r="G1299" s="80">
        <f t="shared" si="534"/>
        <v>5.6002542668107669E-3</v>
      </c>
      <c r="H1299" s="81">
        <f>IF(DAY(A1299)=H$11,VLOOKUP(A1299,AF$120:AK$452,4),H1298)</f>
        <v>45858</v>
      </c>
      <c r="I1299" s="81">
        <f t="shared" si="535"/>
        <v>45858</v>
      </c>
      <c r="J1299" s="55">
        <f t="shared" si="530"/>
        <v>30</v>
      </c>
      <c r="K1299" s="55">
        <f t="shared" si="536"/>
        <v>9</v>
      </c>
      <c r="L1299" s="79">
        <f t="shared" si="537"/>
        <v>1.0016767900000001</v>
      </c>
      <c r="M1299" s="82">
        <v>1</v>
      </c>
      <c r="N1299" s="82">
        <f t="shared" si="538"/>
        <v>1</v>
      </c>
      <c r="O1299" s="79">
        <f t="shared" si="539"/>
        <v>1.0016767900000001</v>
      </c>
      <c r="P1299" s="79">
        <f t="shared" si="540"/>
        <v>574.01573455000005</v>
      </c>
      <c r="Q1299" s="83">
        <f t="shared" si="543"/>
        <v>0</v>
      </c>
      <c r="R1299" s="85">
        <f t="shared" si="544"/>
        <v>0</v>
      </c>
      <c r="S1299" s="79">
        <f t="shared" si="541"/>
        <v>0</v>
      </c>
      <c r="T1299" s="85">
        <f t="shared" si="549"/>
        <v>9.5000000000000001E-2</v>
      </c>
      <c r="U1299" s="82">
        <f t="shared" si="545"/>
        <v>1.0022714349999999</v>
      </c>
      <c r="V1299" s="79">
        <f t="shared" si="546"/>
        <v>1.30383943</v>
      </c>
      <c r="W1299" s="79">
        <f t="shared" si="547"/>
        <v>0</v>
      </c>
      <c r="X1299" s="157" t="str">
        <f t="shared" si="550"/>
        <v>A+J=</v>
      </c>
      <c r="Y1299" s="81">
        <f t="shared" si="551"/>
        <v>45858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78">
        <f t="shared" si="548"/>
        <v>45838</v>
      </c>
      <c r="B1300" s="79">
        <f t="shared" si="542"/>
        <v>575.57176075999996</v>
      </c>
      <c r="C1300" s="79">
        <f t="shared" si="531"/>
        <v>573.05484192999995</v>
      </c>
      <c r="D1300" s="77">
        <f t="shared" si="532"/>
        <v>7205.03</v>
      </c>
      <c r="E1300" s="54">
        <f>IF(K1300=1,VLOOKUP(A1299,[1]Plan1!$JH$192:$JI$400,2),E1299)</f>
        <v>7245.38</v>
      </c>
      <c r="F1300" s="56">
        <f t="shared" si="533"/>
        <v>45737</v>
      </c>
      <c r="G1300" s="80">
        <f t="shared" si="534"/>
        <v>5.6002542668107669E-3</v>
      </c>
      <c r="H1300" s="81">
        <f>IF(DAY(A1300)=H$11,VLOOKUP(A1300,AF$120:AK$452,4),H1299)</f>
        <v>45858</v>
      </c>
      <c r="I1300" s="81">
        <f t="shared" si="535"/>
        <v>45858</v>
      </c>
      <c r="J1300" s="55">
        <f t="shared" si="530"/>
        <v>30</v>
      </c>
      <c r="K1300" s="55">
        <f t="shared" si="536"/>
        <v>10</v>
      </c>
      <c r="L1300" s="79">
        <f t="shared" si="537"/>
        <v>1.0018632700000001</v>
      </c>
      <c r="M1300" s="82">
        <v>1</v>
      </c>
      <c r="N1300" s="82">
        <f t="shared" si="538"/>
        <v>1</v>
      </c>
      <c r="O1300" s="79">
        <f t="shared" si="539"/>
        <v>1.0018632700000001</v>
      </c>
      <c r="P1300" s="79">
        <f t="shared" si="540"/>
        <v>574.12259782000001</v>
      </c>
      <c r="Q1300" s="83">
        <f t="shared" si="543"/>
        <v>0</v>
      </c>
      <c r="R1300" s="85">
        <f t="shared" si="544"/>
        <v>0</v>
      </c>
      <c r="S1300" s="79">
        <f t="shared" si="541"/>
        <v>0</v>
      </c>
      <c r="T1300" s="85">
        <f t="shared" si="549"/>
        <v>9.5000000000000001E-2</v>
      </c>
      <c r="U1300" s="82">
        <f t="shared" si="545"/>
        <v>1.002524135</v>
      </c>
      <c r="V1300" s="79">
        <f t="shared" si="546"/>
        <v>1.4491629399999999</v>
      </c>
      <c r="W1300" s="79">
        <f t="shared" si="547"/>
        <v>0</v>
      </c>
      <c r="X1300" s="157" t="str">
        <f t="shared" si="550"/>
        <v>A+J=</v>
      </c>
      <c r="Y1300" s="81">
        <f t="shared" si="551"/>
        <v>45858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78">
        <f t="shared" si="548"/>
        <v>45839</v>
      </c>
      <c r="B1301" s="79">
        <f t="shared" si="542"/>
        <v>575.82406070999991</v>
      </c>
      <c r="C1301" s="79">
        <f t="shared" si="531"/>
        <v>573.05484192999995</v>
      </c>
      <c r="D1301" s="77">
        <f t="shared" si="532"/>
        <v>7205.03</v>
      </c>
      <c r="E1301" s="54">
        <f>IF(K1301=1,VLOOKUP(A1300,[1]Plan1!$JH$192:$JI$400,2),E1300)</f>
        <v>7245.38</v>
      </c>
      <c r="F1301" s="56">
        <f t="shared" si="533"/>
        <v>45737</v>
      </c>
      <c r="G1301" s="80">
        <f t="shared" si="534"/>
        <v>5.6002542668107669E-3</v>
      </c>
      <c r="H1301" s="81">
        <f>IF(DAY(A1301)=H$11,VLOOKUP(A1301,AF$120:AK$452,4),H1300)</f>
        <v>45858</v>
      </c>
      <c r="I1301" s="81">
        <f t="shared" si="535"/>
        <v>45858</v>
      </c>
      <c r="J1301" s="55">
        <f t="shared" si="530"/>
        <v>30</v>
      </c>
      <c r="K1301" s="55">
        <f t="shared" si="536"/>
        <v>11</v>
      </c>
      <c r="L1301" s="79">
        <f t="shared" si="537"/>
        <v>1.0020497900000001</v>
      </c>
      <c r="M1301" s="82">
        <v>1</v>
      </c>
      <c r="N1301" s="82">
        <f t="shared" si="538"/>
        <v>1</v>
      </c>
      <c r="O1301" s="79">
        <f t="shared" si="539"/>
        <v>1.0020497900000001</v>
      </c>
      <c r="P1301" s="79">
        <f t="shared" si="540"/>
        <v>574.22948400999996</v>
      </c>
      <c r="Q1301" s="83">
        <f t="shared" si="543"/>
        <v>0</v>
      </c>
      <c r="R1301" s="85">
        <f t="shared" si="544"/>
        <v>0</v>
      </c>
      <c r="S1301" s="79">
        <f t="shared" si="541"/>
        <v>0</v>
      </c>
      <c r="T1301" s="85">
        <f t="shared" si="549"/>
        <v>9.5000000000000001E-2</v>
      </c>
      <c r="U1301" s="82">
        <f t="shared" si="545"/>
        <v>1.002776898</v>
      </c>
      <c r="V1301" s="79">
        <f t="shared" si="546"/>
        <v>1.5945767</v>
      </c>
      <c r="W1301" s="79">
        <f t="shared" si="547"/>
        <v>0</v>
      </c>
      <c r="X1301" s="157" t="str">
        <f t="shared" si="550"/>
        <v>A+J=</v>
      </c>
      <c r="Y1301" s="81">
        <f t="shared" si="551"/>
        <v>45858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78">
        <f t="shared" si="548"/>
        <v>45840</v>
      </c>
      <c r="B1302" s="79">
        <f t="shared" si="542"/>
        <v>576.07646927000008</v>
      </c>
      <c r="C1302" s="79">
        <f t="shared" si="531"/>
        <v>573.05484192999995</v>
      </c>
      <c r="D1302" s="77">
        <f t="shared" si="532"/>
        <v>7205.03</v>
      </c>
      <c r="E1302" s="54">
        <f>IF(K1302=1,VLOOKUP(A1301,[1]Plan1!$JH$192:$JI$400,2),E1301)</f>
        <v>7245.38</v>
      </c>
      <c r="F1302" s="56">
        <f t="shared" si="533"/>
        <v>45737</v>
      </c>
      <c r="G1302" s="80">
        <f t="shared" si="534"/>
        <v>5.6002542668107669E-3</v>
      </c>
      <c r="H1302" s="81">
        <f>IF(DAY(A1302)=H$11,VLOOKUP(A1302,AF$120:AK$452,4),H1301)</f>
        <v>45858</v>
      </c>
      <c r="I1302" s="81">
        <f t="shared" si="535"/>
        <v>45858</v>
      </c>
      <c r="J1302" s="55">
        <f t="shared" si="530"/>
        <v>30</v>
      </c>
      <c r="K1302" s="55">
        <f t="shared" si="536"/>
        <v>12</v>
      </c>
      <c r="L1302" s="79">
        <f t="shared" si="537"/>
        <v>1.0022363400000001</v>
      </c>
      <c r="M1302" s="82">
        <v>1</v>
      </c>
      <c r="N1302" s="82">
        <f t="shared" si="538"/>
        <v>1</v>
      </c>
      <c r="O1302" s="79">
        <f t="shared" si="539"/>
        <v>1.0022363400000001</v>
      </c>
      <c r="P1302" s="79">
        <f t="shared" si="540"/>
        <v>574.33638739000003</v>
      </c>
      <c r="Q1302" s="83">
        <f t="shared" si="543"/>
        <v>0</v>
      </c>
      <c r="R1302" s="85">
        <f t="shared" si="544"/>
        <v>0</v>
      </c>
      <c r="S1302" s="79">
        <f t="shared" si="541"/>
        <v>0</v>
      </c>
      <c r="T1302" s="85">
        <f t="shared" si="549"/>
        <v>9.5000000000000001E-2</v>
      </c>
      <c r="U1302" s="82">
        <f t="shared" si="545"/>
        <v>1.0030297260000001</v>
      </c>
      <c r="V1302" s="79">
        <f t="shared" si="546"/>
        <v>1.74008188</v>
      </c>
      <c r="W1302" s="79">
        <f t="shared" si="547"/>
        <v>0</v>
      </c>
      <c r="X1302" s="157" t="str">
        <f t="shared" si="550"/>
        <v>A+J=</v>
      </c>
      <c r="Y1302" s="81">
        <f t="shared" si="551"/>
        <v>45858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78">
        <f t="shared" si="548"/>
        <v>45841</v>
      </c>
      <c r="B1303" s="79">
        <f t="shared" si="542"/>
        <v>576.32899106999992</v>
      </c>
      <c r="C1303" s="79">
        <f t="shared" si="531"/>
        <v>573.05484192999995</v>
      </c>
      <c r="D1303" s="77">
        <f t="shared" si="532"/>
        <v>7205.03</v>
      </c>
      <c r="E1303" s="54">
        <f>IF(K1303=1,VLOOKUP(A1302,[1]Plan1!$JH$192:$JI$400,2),E1302)</f>
        <v>7245.38</v>
      </c>
      <c r="F1303" s="56">
        <f t="shared" si="533"/>
        <v>45737</v>
      </c>
      <c r="G1303" s="80">
        <f t="shared" si="534"/>
        <v>5.6002542668107669E-3</v>
      </c>
      <c r="H1303" s="81">
        <f>IF(DAY(A1303)=H$11,VLOOKUP(A1303,AF$120:AK$452,4),H1302)</f>
        <v>45858</v>
      </c>
      <c r="I1303" s="81">
        <f t="shared" si="535"/>
        <v>45858</v>
      </c>
      <c r="J1303" s="55">
        <f t="shared" si="530"/>
        <v>30</v>
      </c>
      <c r="K1303" s="55">
        <f t="shared" si="536"/>
        <v>13</v>
      </c>
      <c r="L1303" s="79">
        <f t="shared" si="537"/>
        <v>1.00242293</v>
      </c>
      <c r="M1303" s="82">
        <v>1</v>
      </c>
      <c r="N1303" s="82">
        <f t="shared" si="538"/>
        <v>1</v>
      </c>
      <c r="O1303" s="79">
        <f t="shared" si="539"/>
        <v>1.00242293</v>
      </c>
      <c r="P1303" s="79">
        <f t="shared" si="540"/>
        <v>574.44331368999997</v>
      </c>
      <c r="Q1303" s="83">
        <f t="shared" si="543"/>
        <v>0</v>
      </c>
      <c r="R1303" s="85">
        <f t="shared" si="544"/>
        <v>0</v>
      </c>
      <c r="S1303" s="79">
        <f t="shared" si="541"/>
        <v>0</v>
      </c>
      <c r="T1303" s="85">
        <f t="shared" si="549"/>
        <v>9.5000000000000001E-2</v>
      </c>
      <c r="U1303" s="82">
        <f t="shared" si="545"/>
        <v>1.003282617</v>
      </c>
      <c r="V1303" s="79">
        <f t="shared" si="546"/>
        <v>1.88567738</v>
      </c>
      <c r="W1303" s="79">
        <f t="shared" si="547"/>
        <v>0</v>
      </c>
      <c r="X1303" s="157" t="str">
        <f t="shared" si="550"/>
        <v>A+J=</v>
      </c>
      <c r="Y1303" s="81">
        <f t="shared" si="551"/>
        <v>45858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78">
        <f t="shared" si="548"/>
        <v>45842</v>
      </c>
      <c r="B1304" s="79">
        <f t="shared" si="542"/>
        <v>576.58162674000005</v>
      </c>
      <c r="C1304" s="79">
        <f t="shared" si="531"/>
        <v>573.05484192999995</v>
      </c>
      <c r="D1304" s="77">
        <f t="shared" si="532"/>
        <v>7205.03</v>
      </c>
      <c r="E1304" s="54">
        <f>IF(K1304=1,VLOOKUP(A1303,[1]Plan1!$JH$192:$JI$400,2),E1303)</f>
        <v>7245.38</v>
      </c>
      <c r="F1304" s="56">
        <f t="shared" si="533"/>
        <v>45737</v>
      </c>
      <c r="G1304" s="80">
        <f t="shared" si="534"/>
        <v>5.6002542668107669E-3</v>
      </c>
      <c r="H1304" s="81">
        <f>IF(DAY(A1304)=H$11,VLOOKUP(A1304,AF$120:AK$452,4),H1303)</f>
        <v>45858</v>
      </c>
      <c r="I1304" s="81">
        <f t="shared" si="535"/>
        <v>45858</v>
      </c>
      <c r="J1304" s="55">
        <f t="shared" si="530"/>
        <v>30</v>
      </c>
      <c r="K1304" s="55">
        <f t="shared" si="536"/>
        <v>14</v>
      </c>
      <c r="L1304" s="79">
        <f t="shared" si="537"/>
        <v>1.00260956</v>
      </c>
      <c r="M1304" s="82">
        <v>1</v>
      </c>
      <c r="N1304" s="82">
        <f t="shared" si="538"/>
        <v>1</v>
      </c>
      <c r="O1304" s="79">
        <f t="shared" si="539"/>
        <v>1.00260956</v>
      </c>
      <c r="P1304" s="79">
        <f t="shared" si="540"/>
        <v>574.55026292000002</v>
      </c>
      <c r="Q1304" s="83">
        <f t="shared" si="543"/>
        <v>0</v>
      </c>
      <c r="R1304" s="85">
        <f t="shared" si="544"/>
        <v>0</v>
      </c>
      <c r="S1304" s="79">
        <f t="shared" si="541"/>
        <v>0</v>
      </c>
      <c r="T1304" s="85">
        <f t="shared" si="549"/>
        <v>9.5000000000000001E-2</v>
      </c>
      <c r="U1304" s="82">
        <f t="shared" si="545"/>
        <v>1.0035355720000001</v>
      </c>
      <c r="V1304" s="79">
        <f t="shared" si="546"/>
        <v>2.0313638200000002</v>
      </c>
      <c r="W1304" s="79">
        <f t="shared" si="547"/>
        <v>0</v>
      </c>
      <c r="X1304" s="157" t="str">
        <f t="shared" si="550"/>
        <v>A+J=</v>
      </c>
      <c r="Y1304" s="81">
        <f t="shared" si="551"/>
        <v>45858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78">
        <f t="shared" si="548"/>
        <v>45843</v>
      </c>
      <c r="B1305" s="79">
        <f t="shared" si="542"/>
        <v>576.83436420999999</v>
      </c>
      <c r="C1305" s="79">
        <f t="shared" si="531"/>
        <v>573.05484192999995</v>
      </c>
      <c r="D1305" s="77">
        <f t="shared" si="532"/>
        <v>7205.03</v>
      </c>
      <c r="E1305" s="54">
        <f>IF(K1305=1,VLOOKUP(A1304,[1]Plan1!$JH$192:$JI$400,2),E1304)</f>
        <v>7245.38</v>
      </c>
      <c r="F1305" s="56">
        <f t="shared" si="533"/>
        <v>45737</v>
      </c>
      <c r="G1305" s="80">
        <f t="shared" si="534"/>
        <v>5.6002542668107669E-3</v>
      </c>
      <c r="H1305" s="81">
        <f>IF(DAY(A1305)=H$11,VLOOKUP(A1305,AF$120:AK$452,4),H1304)</f>
        <v>45858</v>
      </c>
      <c r="I1305" s="81">
        <f t="shared" si="535"/>
        <v>45858</v>
      </c>
      <c r="J1305" s="55">
        <f t="shared" si="530"/>
        <v>30</v>
      </c>
      <c r="K1305" s="55">
        <f t="shared" si="536"/>
        <v>15</v>
      </c>
      <c r="L1305" s="79">
        <f t="shared" si="537"/>
        <v>1.0027962100000001</v>
      </c>
      <c r="M1305" s="82">
        <v>1</v>
      </c>
      <c r="N1305" s="82">
        <f t="shared" si="538"/>
        <v>1</v>
      </c>
      <c r="O1305" s="79">
        <f t="shared" si="539"/>
        <v>1.0027962100000001</v>
      </c>
      <c r="P1305" s="79">
        <f t="shared" si="540"/>
        <v>574.65722359999995</v>
      </c>
      <c r="Q1305" s="83">
        <f t="shared" si="543"/>
        <v>0</v>
      </c>
      <c r="R1305" s="85">
        <f t="shared" si="544"/>
        <v>0</v>
      </c>
      <c r="S1305" s="79">
        <f t="shared" si="541"/>
        <v>0</v>
      </c>
      <c r="T1305" s="85">
        <f t="shared" si="549"/>
        <v>9.5000000000000001E-2</v>
      </c>
      <c r="U1305" s="82">
        <f t="shared" si="545"/>
        <v>1.0037885900000001</v>
      </c>
      <c r="V1305" s="79">
        <f t="shared" si="546"/>
        <v>2.1771406099999999</v>
      </c>
      <c r="W1305" s="79">
        <f t="shared" si="547"/>
        <v>0</v>
      </c>
      <c r="X1305" s="157" t="str">
        <f t="shared" si="550"/>
        <v>A+J=</v>
      </c>
      <c r="Y1305" s="81">
        <f t="shared" si="551"/>
        <v>45858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78">
        <f t="shared" si="548"/>
        <v>45844</v>
      </c>
      <c r="B1306" s="79">
        <f t="shared" si="542"/>
        <v>577.08721618000004</v>
      </c>
      <c r="C1306" s="79">
        <f t="shared" si="531"/>
        <v>573.05484192999995</v>
      </c>
      <c r="D1306" s="77">
        <f t="shared" si="532"/>
        <v>7205.03</v>
      </c>
      <c r="E1306" s="54">
        <f>IF(K1306=1,VLOOKUP(A1305,[1]Plan1!$JH$192:$JI$400,2),E1305)</f>
        <v>7245.38</v>
      </c>
      <c r="F1306" s="56">
        <f t="shared" si="533"/>
        <v>45737</v>
      </c>
      <c r="G1306" s="80">
        <f t="shared" si="534"/>
        <v>5.6002542668107669E-3</v>
      </c>
      <c r="H1306" s="81">
        <f>IF(DAY(A1306)=H$11,VLOOKUP(A1306,AF$120:AK$452,4),H1305)</f>
        <v>45858</v>
      </c>
      <c r="I1306" s="81">
        <f t="shared" si="535"/>
        <v>45858</v>
      </c>
      <c r="J1306" s="55">
        <f t="shared" si="530"/>
        <v>30</v>
      </c>
      <c r="K1306" s="55">
        <f t="shared" si="536"/>
        <v>16</v>
      </c>
      <c r="L1306" s="79">
        <f t="shared" si="537"/>
        <v>1.0029828999999999</v>
      </c>
      <c r="M1306" s="82">
        <v>1</v>
      </c>
      <c r="N1306" s="82">
        <f t="shared" si="538"/>
        <v>1</v>
      </c>
      <c r="O1306" s="79">
        <f t="shared" si="539"/>
        <v>1.0029828999999999</v>
      </c>
      <c r="P1306" s="79">
        <f t="shared" si="540"/>
        <v>574.76420721</v>
      </c>
      <c r="Q1306" s="83">
        <f t="shared" si="543"/>
        <v>0</v>
      </c>
      <c r="R1306" s="85">
        <f t="shared" si="544"/>
        <v>0</v>
      </c>
      <c r="S1306" s="79">
        <f t="shared" si="541"/>
        <v>0</v>
      </c>
      <c r="T1306" s="85">
        <f t="shared" si="549"/>
        <v>9.5000000000000001E-2</v>
      </c>
      <c r="U1306" s="82">
        <f t="shared" si="545"/>
        <v>1.0040416729999999</v>
      </c>
      <c r="V1306" s="79">
        <f t="shared" si="546"/>
        <v>2.3230089700000001</v>
      </c>
      <c r="W1306" s="79">
        <f t="shared" si="547"/>
        <v>0</v>
      </c>
      <c r="X1306" s="157" t="str">
        <f t="shared" si="550"/>
        <v>A+J=</v>
      </c>
      <c r="Y1306" s="81">
        <f t="shared" si="551"/>
        <v>45858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78">
        <f t="shared" si="548"/>
        <v>45845</v>
      </c>
      <c r="B1307" s="79">
        <f t="shared" si="542"/>
        <v>577.34018155000001</v>
      </c>
      <c r="C1307" s="79">
        <f t="shared" si="531"/>
        <v>573.05484192999995</v>
      </c>
      <c r="D1307" s="77">
        <f t="shared" si="532"/>
        <v>7205.03</v>
      </c>
      <c r="E1307" s="54">
        <f>IF(K1307=1,VLOOKUP(A1306,[1]Plan1!$JH$192:$JI$400,2),E1306)</f>
        <v>7245.38</v>
      </c>
      <c r="F1307" s="56">
        <f t="shared" si="533"/>
        <v>45737</v>
      </c>
      <c r="G1307" s="80">
        <f t="shared" si="534"/>
        <v>5.6002542668107669E-3</v>
      </c>
      <c r="H1307" s="81">
        <f>IF(DAY(A1307)=H$11,VLOOKUP(A1307,AF$120:AK$452,4),H1306)</f>
        <v>45858</v>
      </c>
      <c r="I1307" s="81">
        <f t="shared" si="535"/>
        <v>45858</v>
      </c>
      <c r="J1307" s="55">
        <f t="shared" si="530"/>
        <v>30</v>
      </c>
      <c r="K1307" s="55">
        <f t="shared" si="536"/>
        <v>17</v>
      </c>
      <c r="L1307" s="79">
        <f t="shared" si="537"/>
        <v>1.0031696299999999</v>
      </c>
      <c r="M1307" s="82">
        <v>1</v>
      </c>
      <c r="N1307" s="82">
        <f t="shared" si="538"/>
        <v>1</v>
      </c>
      <c r="O1307" s="79">
        <f t="shared" si="539"/>
        <v>1.0031696299999999</v>
      </c>
      <c r="P1307" s="79">
        <f t="shared" si="540"/>
        <v>574.87121374000003</v>
      </c>
      <c r="Q1307" s="83">
        <f t="shared" si="543"/>
        <v>0</v>
      </c>
      <c r="R1307" s="85">
        <f t="shared" si="544"/>
        <v>0</v>
      </c>
      <c r="S1307" s="79">
        <f t="shared" si="541"/>
        <v>0</v>
      </c>
      <c r="T1307" s="85">
        <f t="shared" si="549"/>
        <v>9.5000000000000001E-2</v>
      </c>
      <c r="U1307" s="82">
        <f t="shared" si="545"/>
        <v>1.0042948190000001</v>
      </c>
      <c r="V1307" s="79">
        <f t="shared" si="546"/>
        <v>2.4689678100000001</v>
      </c>
      <c r="W1307" s="79">
        <f t="shared" si="547"/>
        <v>0</v>
      </c>
      <c r="X1307" s="157" t="str">
        <f t="shared" si="550"/>
        <v>A+J=</v>
      </c>
      <c r="Y1307" s="81">
        <f t="shared" si="551"/>
        <v>45858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78">
        <f t="shared" si="548"/>
        <v>45846</v>
      </c>
      <c r="B1308" s="79">
        <f t="shared" si="542"/>
        <v>577.5932551599999</v>
      </c>
      <c r="C1308" s="79">
        <f t="shared" si="531"/>
        <v>573.05484192999995</v>
      </c>
      <c r="D1308" s="77">
        <f t="shared" si="532"/>
        <v>7205.03</v>
      </c>
      <c r="E1308" s="54">
        <f>IF(K1308=1,VLOOKUP(A1307,[1]Plan1!$JH$192:$JI$400,2),E1307)</f>
        <v>7245.38</v>
      </c>
      <c r="F1308" s="56">
        <f t="shared" si="533"/>
        <v>45737</v>
      </c>
      <c r="G1308" s="80">
        <f t="shared" si="534"/>
        <v>5.6002542668107669E-3</v>
      </c>
      <c r="H1308" s="81">
        <f>IF(DAY(A1308)=H$11,VLOOKUP(A1308,AF$120:AK$452,4),H1307)</f>
        <v>45858</v>
      </c>
      <c r="I1308" s="81">
        <f t="shared" si="535"/>
        <v>45858</v>
      </c>
      <c r="J1308" s="55">
        <f t="shared" si="530"/>
        <v>30</v>
      </c>
      <c r="K1308" s="55">
        <f t="shared" si="536"/>
        <v>18</v>
      </c>
      <c r="L1308" s="79">
        <f t="shared" si="537"/>
        <v>1.00335639</v>
      </c>
      <c r="M1308" s="82">
        <v>1</v>
      </c>
      <c r="N1308" s="82">
        <f t="shared" si="538"/>
        <v>1</v>
      </c>
      <c r="O1308" s="79">
        <f t="shared" si="539"/>
        <v>1.00335639</v>
      </c>
      <c r="P1308" s="79">
        <f t="shared" si="540"/>
        <v>574.97823746999995</v>
      </c>
      <c r="Q1308" s="83">
        <f t="shared" si="543"/>
        <v>0</v>
      </c>
      <c r="R1308" s="85">
        <f t="shared" si="544"/>
        <v>0</v>
      </c>
      <c r="S1308" s="79">
        <f t="shared" si="541"/>
        <v>0</v>
      </c>
      <c r="T1308" s="85">
        <f t="shared" si="549"/>
        <v>9.5000000000000001E-2</v>
      </c>
      <c r="U1308" s="82">
        <f t="shared" si="545"/>
        <v>1.004548029</v>
      </c>
      <c r="V1308" s="79">
        <f t="shared" si="546"/>
        <v>2.6150176900000002</v>
      </c>
      <c r="W1308" s="79">
        <f t="shared" si="547"/>
        <v>0</v>
      </c>
      <c r="X1308" s="157" t="str">
        <f t="shared" si="550"/>
        <v>A+J=</v>
      </c>
      <c r="Y1308" s="81">
        <f t="shared" si="551"/>
        <v>45858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78">
        <f t="shared" si="548"/>
        <v>45847</v>
      </c>
      <c r="B1309" s="79">
        <f t="shared" si="542"/>
        <v>577.84644279999998</v>
      </c>
      <c r="C1309" s="79">
        <f t="shared" si="531"/>
        <v>573.05484192999995</v>
      </c>
      <c r="D1309" s="77">
        <f t="shared" si="532"/>
        <v>7205.03</v>
      </c>
      <c r="E1309" s="54">
        <f>IF(K1309=1,VLOOKUP(A1308,[1]Plan1!$JH$192:$JI$400,2),E1308)</f>
        <v>7245.38</v>
      </c>
      <c r="F1309" s="56">
        <f t="shared" si="533"/>
        <v>45737</v>
      </c>
      <c r="G1309" s="80">
        <f t="shared" si="534"/>
        <v>5.6002542668107669E-3</v>
      </c>
      <c r="H1309" s="81">
        <f>IF(DAY(A1309)=H$11,VLOOKUP(A1309,AF$120:AK$452,4),H1308)</f>
        <v>45858</v>
      </c>
      <c r="I1309" s="81">
        <f t="shared" si="535"/>
        <v>45858</v>
      </c>
      <c r="J1309" s="55">
        <f t="shared" si="530"/>
        <v>30</v>
      </c>
      <c r="K1309" s="55">
        <f t="shared" si="536"/>
        <v>19</v>
      </c>
      <c r="L1309" s="79">
        <f t="shared" si="537"/>
        <v>1.00354319</v>
      </c>
      <c r="M1309" s="82">
        <v>1</v>
      </c>
      <c r="N1309" s="82">
        <f t="shared" si="538"/>
        <v>1</v>
      </c>
      <c r="O1309" s="79">
        <f t="shared" si="539"/>
        <v>1.00354319</v>
      </c>
      <c r="P1309" s="79">
        <f t="shared" si="540"/>
        <v>575.08528410999998</v>
      </c>
      <c r="Q1309" s="83">
        <f t="shared" si="543"/>
        <v>0</v>
      </c>
      <c r="R1309" s="85">
        <f t="shared" si="544"/>
        <v>0</v>
      </c>
      <c r="S1309" s="79">
        <f t="shared" si="541"/>
        <v>0</v>
      </c>
      <c r="T1309" s="85">
        <f t="shared" si="549"/>
        <v>9.5000000000000001E-2</v>
      </c>
      <c r="U1309" s="82">
        <f t="shared" si="545"/>
        <v>1.004801303</v>
      </c>
      <c r="V1309" s="79">
        <f t="shared" si="546"/>
        <v>2.7611586899999998</v>
      </c>
      <c r="W1309" s="79">
        <f t="shared" si="547"/>
        <v>0</v>
      </c>
      <c r="X1309" s="157" t="str">
        <f t="shared" si="550"/>
        <v>A+J=</v>
      </c>
      <c r="Y1309" s="81">
        <f t="shared" si="551"/>
        <v>45858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78">
        <f t="shared" si="548"/>
        <v>45848</v>
      </c>
      <c r="B1310" s="79">
        <f t="shared" si="542"/>
        <v>578.09973877000004</v>
      </c>
      <c r="C1310" s="79">
        <f t="shared" si="531"/>
        <v>573.05484192999995</v>
      </c>
      <c r="D1310" s="77">
        <f t="shared" si="532"/>
        <v>7205.03</v>
      </c>
      <c r="E1310" s="54">
        <f>IF(K1310=1,VLOOKUP(A1309,[1]Plan1!$JH$192:$JI$400,2),E1309)</f>
        <v>7245.38</v>
      </c>
      <c r="F1310" s="56">
        <f t="shared" si="533"/>
        <v>45737</v>
      </c>
      <c r="G1310" s="80">
        <f t="shared" si="534"/>
        <v>5.6002542668107669E-3</v>
      </c>
      <c r="H1310" s="81">
        <f>IF(DAY(A1310)=H$11,VLOOKUP(A1310,AF$120:AK$452,4),H1309)</f>
        <v>45858</v>
      </c>
      <c r="I1310" s="81">
        <f t="shared" si="535"/>
        <v>45858</v>
      </c>
      <c r="J1310" s="55">
        <f t="shared" si="530"/>
        <v>30</v>
      </c>
      <c r="K1310" s="55">
        <f t="shared" si="536"/>
        <v>20</v>
      </c>
      <c r="L1310" s="79">
        <f t="shared" si="537"/>
        <v>1.0037300199999999</v>
      </c>
      <c r="M1310" s="82">
        <v>1</v>
      </c>
      <c r="N1310" s="82">
        <f t="shared" si="538"/>
        <v>1</v>
      </c>
      <c r="O1310" s="79">
        <f t="shared" si="539"/>
        <v>1.0037300199999999</v>
      </c>
      <c r="P1310" s="79">
        <f t="shared" si="540"/>
        <v>575.19234795</v>
      </c>
      <c r="Q1310" s="83">
        <f t="shared" si="543"/>
        <v>0</v>
      </c>
      <c r="R1310" s="85">
        <f t="shared" si="544"/>
        <v>0</v>
      </c>
      <c r="S1310" s="79">
        <f t="shared" si="541"/>
        <v>0</v>
      </c>
      <c r="T1310" s="85">
        <f t="shared" si="549"/>
        <v>9.5000000000000001E-2</v>
      </c>
      <c r="U1310" s="82">
        <f t="shared" si="545"/>
        <v>1.0050546410000001</v>
      </c>
      <c r="V1310" s="79">
        <f t="shared" si="546"/>
        <v>2.9073908199999998</v>
      </c>
      <c r="W1310" s="79">
        <f t="shared" si="547"/>
        <v>0</v>
      </c>
      <c r="X1310" s="157" t="str">
        <f t="shared" si="550"/>
        <v>A+J=</v>
      </c>
      <c r="Y1310" s="81">
        <f t="shared" si="551"/>
        <v>45858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78">
        <f t="shared" si="548"/>
        <v>45849</v>
      </c>
      <c r="B1311" s="79">
        <f t="shared" si="542"/>
        <v>578.35314883000001</v>
      </c>
      <c r="C1311" s="79">
        <f t="shared" si="531"/>
        <v>573.05484192999995</v>
      </c>
      <c r="D1311" s="77">
        <f t="shared" si="532"/>
        <v>7205.03</v>
      </c>
      <c r="E1311" s="54">
        <f>IF(K1311=1,VLOOKUP(A1310,[1]Plan1!$JH$192:$JI$400,2),E1310)</f>
        <v>7245.38</v>
      </c>
      <c r="F1311" s="56">
        <f t="shared" si="533"/>
        <v>45737</v>
      </c>
      <c r="G1311" s="80">
        <f t="shared" si="534"/>
        <v>5.6002542668107669E-3</v>
      </c>
      <c r="H1311" s="81">
        <f>IF(DAY(A1311)=H$11,VLOOKUP(A1311,AF$120:AK$452,4),H1310)</f>
        <v>45858</v>
      </c>
      <c r="I1311" s="81">
        <f t="shared" si="535"/>
        <v>45858</v>
      </c>
      <c r="J1311" s="55">
        <f t="shared" si="530"/>
        <v>30</v>
      </c>
      <c r="K1311" s="55">
        <f t="shared" si="536"/>
        <v>21</v>
      </c>
      <c r="L1311" s="79">
        <f t="shared" si="537"/>
        <v>1.00391689</v>
      </c>
      <c r="M1311" s="82">
        <v>1</v>
      </c>
      <c r="N1311" s="82">
        <f t="shared" si="538"/>
        <v>1</v>
      </c>
      <c r="O1311" s="79">
        <f t="shared" si="539"/>
        <v>1.00391689</v>
      </c>
      <c r="P1311" s="79">
        <f t="shared" si="540"/>
        <v>575.29943470000001</v>
      </c>
      <c r="Q1311" s="83">
        <f t="shared" si="543"/>
        <v>0</v>
      </c>
      <c r="R1311" s="85">
        <f t="shared" si="544"/>
        <v>0</v>
      </c>
      <c r="S1311" s="79">
        <f t="shared" si="541"/>
        <v>0</v>
      </c>
      <c r="T1311" s="85">
        <f t="shared" si="549"/>
        <v>9.5000000000000001E-2</v>
      </c>
      <c r="U1311" s="82">
        <f t="shared" si="545"/>
        <v>1.0053080430000001</v>
      </c>
      <c r="V1311" s="79">
        <f t="shared" si="546"/>
        <v>3.0537141299999999</v>
      </c>
      <c r="W1311" s="79">
        <f t="shared" si="547"/>
        <v>0</v>
      </c>
      <c r="X1311" s="157" t="str">
        <f t="shared" si="550"/>
        <v>A+J=</v>
      </c>
      <c r="Y1311" s="81">
        <f t="shared" si="551"/>
        <v>45858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78">
        <f t="shared" si="548"/>
        <v>45850</v>
      </c>
      <c r="B1312" s="79">
        <f t="shared" si="542"/>
        <v>578.60666671000001</v>
      </c>
      <c r="C1312" s="79">
        <f t="shared" si="531"/>
        <v>573.05484192999995</v>
      </c>
      <c r="D1312" s="77">
        <f t="shared" si="532"/>
        <v>7205.03</v>
      </c>
      <c r="E1312" s="54">
        <f>IF(K1312=1,VLOOKUP(A1311,[1]Plan1!$JH$192:$JI$400,2),E1311)</f>
        <v>7245.38</v>
      </c>
      <c r="F1312" s="56">
        <f t="shared" si="533"/>
        <v>45737</v>
      </c>
      <c r="G1312" s="80">
        <f t="shared" si="534"/>
        <v>5.6002542668107669E-3</v>
      </c>
      <c r="H1312" s="81">
        <f>IF(DAY(A1312)=H$11,VLOOKUP(A1312,AF$120:AK$452,4),H1311)</f>
        <v>45858</v>
      </c>
      <c r="I1312" s="81">
        <f t="shared" si="535"/>
        <v>45858</v>
      </c>
      <c r="J1312" s="55">
        <f t="shared" si="530"/>
        <v>30</v>
      </c>
      <c r="K1312" s="55">
        <f t="shared" si="536"/>
        <v>22</v>
      </c>
      <c r="L1312" s="79">
        <f t="shared" si="537"/>
        <v>1.0041037900000001</v>
      </c>
      <c r="M1312" s="82">
        <v>1</v>
      </c>
      <c r="N1312" s="82">
        <f t="shared" si="538"/>
        <v>1</v>
      </c>
      <c r="O1312" s="79">
        <f t="shared" si="539"/>
        <v>1.0041037900000001</v>
      </c>
      <c r="P1312" s="79">
        <f t="shared" si="540"/>
        <v>575.40653865000002</v>
      </c>
      <c r="Q1312" s="83">
        <f t="shared" si="543"/>
        <v>0</v>
      </c>
      <c r="R1312" s="85">
        <f t="shared" si="544"/>
        <v>0</v>
      </c>
      <c r="S1312" s="79">
        <f t="shared" si="541"/>
        <v>0</v>
      </c>
      <c r="T1312" s="85">
        <f t="shared" si="549"/>
        <v>9.5000000000000001E-2</v>
      </c>
      <c r="U1312" s="82">
        <f t="shared" si="545"/>
        <v>1.005561508</v>
      </c>
      <c r="V1312" s="79">
        <f t="shared" si="546"/>
        <v>3.2001280599999999</v>
      </c>
      <c r="W1312" s="79">
        <f t="shared" si="547"/>
        <v>0</v>
      </c>
      <c r="X1312" s="157" t="str">
        <f t="shared" si="550"/>
        <v>A+J=</v>
      </c>
      <c r="Y1312" s="81">
        <f t="shared" si="551"/>
        <v>45858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78">
        <f t="shared" si="548"/>
        <v>45851</v>
      </c>
      <c r="B1313" s="79">
        <f t="shared" si="542"/>
        <v>578.86029359999998</v>
      </c>
      <c r="C1313" s="79">
        <f t="shared" si="531"/>
        <v>573.05484192999995</v>
      </c>
      <c r="D1313" s="77">
        <f t="shared" si="532"/>
        <v>7205.03</v>
      </c>
      <c r="E1313" s="54">
        <f>IF(K1313=1,VLOOKUP(A1312,[1]Plan1!$JH$192:$JI$400,2),E1312)</f>
        <v>7245.38</v>
      </c>
      <c r="F1313" s="56">
        <f t="shared" si="533"/>
        <v>45737</v>
      </c>
      <c r="G1313" s="80">
        <f t="shared" si="534"/>
        <v>5.6002542668107669E-3</v>
      </c>
      <c r="H1313" s="81">
        <f>IF(DAY(A1313)=H$11,VLOOKUP(A1313,AF$120:AK$452,4),H1312)</f>
        <v>45858</v>
      </c>
      <c r="I1313" s="81">
        <f t="shared" si="535"/>
        <v>45858</v>
      </c>
      <c r="J1313" s="55">
        <f t="shared" si="530"/>
        <v>30</v>
      </c>
      <c r="K1313" s="55">
        <f t="shared" si="536"/>
        <v>23</v>
      </c>
      <c r="L1313" s="79">
        <f t="shared" si="537"/>
        <v>1.00429072</v>
      </c>
      <c r="M1313" s="82">
        <v>1</v>
      </c>
      <c r="N1313" s="82">
        <f t="shared" si="538"/>
        <v>1</v>
      </c>
      <c r="O1313" s="79">
        <f t="shared" si="539"/>
        <v>1.00429072</v>
      </c>
      <c r="P1313" s="79">
        <f t="shared" si="540"/>
        <v>575.51365980000003</v>
      </c>
      <c r="Q1313" s="83">
        <f t="shared" si="543"/>
        <v>0</v>
      </c>
      <c r="R1313" s="85">
        <f t="shared" si="544"/>
        <v>0</v>
      </c>
      <c r="S1313" s="79">
        <f t="shared" si="541"/>
        <v>0</v>
      </c>
      <c r="T1313" s="85">
        <f t="shared" si="549"/>
        <v>9.5000000000000001E-2</v>
      </c>
      <c r="U1313" s="82">
        <f t="shared" si="545"/>
        <v>1.0058150379999999</v>
      </c>
      <c r="V1313" s="79">
        <f t="shared" si="546"/>
        <v>3.3466338000000002</v>
      </c>
      <c r="W1313" s="79">
        <f t="shared" si="547"/>
        <v>0</v>
      </c>
      <c r="X1313" s="157" t="str">
        <f t="shared" si="550"/>
        <v>A+J=</v>
      </c>
      <c r="Y1313" s="81">
        <f t="shared" si="551"/>
        <v>45858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78">
        <f t="shared" si="548"/>
        <v>45852</v>
      </c>
      <c r="B1314" s="79">
        <f t="shared" si="542"/>
        <v>579.11403411000003</v>
      </c>
      <c r="C1314" s="79">
        <f t="shared" si="531"/>
        <v>573.05484192999995</v>
      </c>
      <c r="D1314" s="77">
        <f t="shared" si="532"/>
        <v>7205.03</v>
      </c>
      <c r="E1314" s="54">
        <f>IF(K1314=1,VLOOKUP(A1313,[1]Plan1!$JH$192:$JI$400,2),E1313)</f>
        <v>7245.38</v>
      </c>
      <c r="F1314" s="56">
        <f t="shared" si="533"/>
        <v>45737</v>
      </c>
      <c r="G1314" s="80">
        <f t="shared" si="534"/>
        <v>5.6002542668107669E-3</v>
      </c>
      <c r="H1314" s="81">
        <f>IF(DAY(A1314)=H$11,VLOOKUP(A1314,AF$120:AK$452,4),H1313)</f>
        <v>45858</v>
      </c>
      <c r="I1314" s="81">
        <f t="shared" si="535"/>
        <v>45858</v>
      </c>
      <c r="J1314" s="55">
        <f t="shared" si="530"/>
        <v>30</v>
      </c>
      <c r="K1314" s="55">
        <f t="shared" si="536"/>
        <v>24</v>
      </c>
      <c r="L1314" s="79">
        <f t="shared" si="537"/>
        <v>1.0044776900000001</v>
      </c>
      <c r="M1314" s="82">
        <v>1</v>
      </c>
      <c r="N1314" s="82">
        <f t="shared" si="538"/>
        <v>1</v>
      </c>
      <c r="O1314" s="79">
        <f t="shared" si="539"/>
        <v>1.0044776900000001</v>
      </c>
      <c r="P1314" s="79">
        <f t="shared" si="540"/>
        <v>575.62080386000002</v>
      </c>
      <c r="Q1314" s="83">
        <f t="shared" si="543"/>
        <v>0</v>
      </c>
      <c r="R1314" s="85">
        <f t="shared" si="544"/>
        <v>0</v>
      </c>
      <c r="S1314" s="79">
        <f t="shared" si="541"/>
        <v>0</v>
      </c>
      <c r="T1314" s="85">
        <f t="shared" si="549"/>
        <v>9.5000000000000001E-2</v>
      </c>
      <c r="U1314" s="82">
        <f t="shared" si="545"/>
        <v>1.006068631</v>
      </c>
      <c r="V1314" s="79">
        <f t="shared" si="546"/>
        <v>3.4932302499999999</v>
      </c>
      <c r="W1314" s="79">
        <f t="shared" si="547"/>
        <v>0</v>
      </c>
      <c r="X1314" s="157" t="str">
        <f t="shared" si="550"/>
        <v>A+J=</v>
      </c>
      <c r="Y1314" s="81">
        <f t="shared" si="551"/>
        <v>45858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78">
        <f t="shared" si="548"/>
        <v>45853</v>
      </c>
      <c r="B1315" s="79">
        <f t="shared" si="542"/>
        <v>579.36788889000002</v>
      </c>
      <c r="C1315" s="79">
        <f t="shared" si="531"/>
        <v>573.05484192999995</v>
      </c>
      <c r="D1315" s="77">
        <f t="shared" si="532"/>
        <v>7205.03</v>
      </c>
      <c r="E1315" s="54">
        <f>IF(K1315=1,VLOOKUP(A1314,[1]Plan1!$JH$192:$JI$400,2),E1314)</f>
        <v>7245.38</v>
      </c>
      <c r="F1315" s="56">
        <f t="shared" si="533"/>
        <v>45737</v>
      </c>
      <c r="G1315" s="80">
        <f t="shared" si="534"/>
        <v>5.6002542668107669E-3</v>
      </c>
      <c r="H1315" s="81">
        <f>IF(DAY(A1315)=H$11,VLOOKUP(A1315,AF$120:AK$452,4),H1314)</f>
        <v>45858</v>
      </c>
      <c r="I1315" s="81">
        <f t="shared" si="535"/>
        <v>45858</v>
      </c>
      <c r="J1315" s="55">
        <f t="shared" si="530"/>
        <v>30</v>
      </c>
      <c r="K1315" s="55">
        <f t="shared" si="536"/>
        <v>25</v>
      </c>
      <c r="L1315" s="79">
        <f t="shared" si="537"/>
        <v>1.0046647</v>
      </c>
      <c r="M1315" s="82">
        <v>1</v>
      </c>
      <c r="N1315" s="82">
        <f t="shared" si="538"/>
        <v>1</v>
      </c>
      <c r="O1315" s="79">
        <f t="shared" si="539"/>
        <v>1.0046647</v>
      </c>
      <c r="P1315" s="79">
        <f t="shared" si="540"/>
        <v>575.72797085000002</v>
      </c>
      <c r="Q1315" s="83">
        <f t="shared" si="543"/>
        <v>0</v>
      </c>
      <c r="R1315" s="85">
        <f t="shared" si="544"/>
        <v>0</v>
      </c>
      <c r="S1315" s="79">
        <f t="shared" si="541"/>
        <v>0</v>
      </c>
      <c r="T1315" s="85">
        <f t="shared" si="549"/>
        <v>9.5000000000000001E-2</v>
      </c>
      <c r="U1315" s="82">
        <f t="shared" si="545"/>
        <v>1.006322288</v>
      </c>
      <c r="V1315" s="79">
        <f t="shared" si="546"/>
        <v>3.63991804</v>
      </c>
      <c r="W1315" s="79">
        <f t="shared" si="547"/>
        <v>0</v>
      </c>
      <c r="X1315" s="157" t="str">
        <f t="shared" si="550"/>
        <v>A+J=</v>
      </c>
      <c r="Y1315" s="81">
        <f t="shared" si="551"/>
        <v>45858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78">
        <f t="shared" si="548"/>
        <v>45854</v>
      </c>
      <c r="B1316" s="79">
        <f t="shared" si="542"/>
        <v>579.62185218000002</v>
      </c>
      <c r="C1316" s="79">
        <f t="shared" si="531"/>
        <v>573.05484192999995</v>
      </c>
      <c r="D1316" s="77">
        <f t="shared" si="532"/>
        <v>7205.03</v>
      </c>
      <c r="E1316" s="54">
        <f>IF(K1316=1,VLOOKUP(A1315,[1]Plan1!$JH$192:$JI$400,2),E1315)</f>
        <v>7245.38</v>
      </c>
      <c r="F1316" s="56">
        <f t="shared" si="533"/>
        <v>45737</v>
      </c>
      <c r="G1316" s="80">
        <f t="shared" si="534"/>
        <v>5.6002542668107669E-3</v>
      </c>
      <c r="H1316" s="81">
        <f>IF(DAY(A1316)=H$11,VLOOKUP(A1316,AF$120:AK$452,4),H1315)</f>
        <v>45858</v>
      </c>
      <c r="I1316" s="81">
        <f t="shared" si="535"/>
        <v>45858</v>
      </c>
      <c r="J1316" s="55">
        <f t="shared" si="530"/>
        <v>30</v>
      </c>
      <c r="K1316" s="55">
        <f t="shared" si="536"/>
        <v>26</v>
      </c>
      <c r="L1316" s="79">
        <f t="shared" si="537"/>
        <v>1.0048517400000001</v>
      </c>
      <c r="M1316" s="82">
        <v>1</v>
      </c>
      <c r="N1316" s="82">
        <f t="shared" si="538"/>
        <v>1</v>
      </c>
      <c r="O1316" s="79">
        <f t="shared" si="539"/>
        <v>1.0048517400000001</v>
      </c>
      <c r="P1316" s="79">
        <f t="shared" si="540"/>
        <v>575.83515502</v>
      </c>
      <c r="Q1316" s="83">
        <f t="shared" si="543"/>
        <v>0</v>
      </c>
      <c r="R1316" s="85">
        <f t="shared" si="544"/>
        <v>0</v>
      </c>
      <c r="S1316" s="79">
        <f t="shared" si="541"/>
        <v>0</v>
      </c>
      <c r="T1316" s="85">
        <f t="shared" si="549"/>
        <v>9.5000000000000001E-2</v>
      </c>
      <c r="U1316" s="82">
        <f t="shared" si="545"/>
        <v>1.006576009</v>
      </c>
      <c r="V1316" s="79">
        <f t="shared" si="546"/>
        <v>3.7866971600000001</v>
      </c>
      <c r="W1316" s="79">
        <f t="shared" si="547"/>
        <v>0</v>
      </c>
      <c r="X1316" s="157" t="str">
        <f t="shared" si="550"/>
        <v>A+J=</v>
      </c>
      <c r="Y1316" s="81">
        <f t="shared" si="551"/>
        <v>45858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78">
        <f t="shared" si="548"/>
        <v>45855</v>
      </c>
      <c r="B1317" s="79">
        <f t="shared" si="542"/>
        <v>579.87593038</v>
      </c>
      <c r="C1317" s="79">
        <f t="shared" si="531"/>
        <v>573.05484192999995</v>
      </c>
      <c r="D1317" s="77">
        <f t="shared" si="532"/>
        <v>7205.03</v>
      </c>
      <c r="E1317" s="54">
        <f>IF(K1317=1,VLOOKUP(A1316,[1]Plan1!$JH$192:$JI$400,2),E1316)</f>
        <v>7245.38</v>
      </c>
      <c r="F1317" s="56">
        <f t="shared" si="533"/>
        <v>45737</v>
      </c>
      <c r="G1317" s="80">
        <f t="shared" si="534"/>
        <v>5.6002542668107669E-3</v>
      </c>
      <c r="H1317" s="81">
        <f>IF(DAY(A1317)=H$11,VLOOKUP(A1317,AF$120:AK$452,4),H1316)</f>
        <v>45858</v>
      </c>
      <c r="I1317" s="81">
        <f t="shared" si="535"/>
        <v>45858</v>
      </c>
      <c r="J1317" s="55">
        <f t="shared" si="530"/>
        <v>30</v>
      </c>
      <c r="K1317" s="55">
        <f t="shared" si="536"/>
        <v>27</v>
      </c>
      <c r="L1317" s="79">
        <f t="shared" si="537"/>
        <v>1.00503882</v>
      </c>
      <c r="M1317" s="82">
        <v>1</v>
      </c>
      <c r="N1317" s="82">
        <f t="shared" si="538"/>
        <v>1</v>
      </c>
      <c r="O1317" s="79">
        <f t="shared" si="539"/>
        <v>1.00503882</v>
      </c>
      <c r="P1317" s="79">
        <f t="shared" si="540"/>
        <v>575.94236211999998</v>
      </c>
      <c r="Q1317" s="83">
        <f t="shared" si="543"/>
        <v>0</v>
      </c>
      <c r="R1317" s="85">
        <f t="shared" si="544"/>
        <v>0</v>
      </c>
      <c r="S1317" s="79">
        <f t="shared" si="541"/>
        <v>0</v>
      </c>
      <c r="T1317" s="85">
        <f t="shared" si="549"/>
        <v>9.5000000000000001E-2</v>
      </c>
      <c r="U1317" s="82">
        <f t="shared" si="545"/>
        <v>1.006829795</v>
      </c>
      <c r="V1317" s="79">
        <f t="shared" si="546"/>
        <v>3.9335682599999999</v>
      </c>
      <c r="W1317" s="79">
        <f t="shared" si="547"/>
        <v>0</v>
      </c>
      <c r="X1317" s="157" t="str">
        <f t="shared" si="550"/>
        <v>A+J=</v>
      </c>
      <c r="Y1317" s="81">
        <f t="shared" si="551"/>
        <v>45858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78">
        <f t="shared" si="548"/>
        <v>45856</v>
      </c>
      <c r="B1318" s="79">
        <f t="shared" si="542"/>
        <v>580.13011660999996</v>
      </c>
      <c r="C1318" s="79">
        <f t="shared" si="531"/>
        <v>573.05484192999995</v>
      </c>
      <c r="D1318" s="77">
        <f t="shared" si="532"/>
        <v>7205.03</v>
      </c>
      <c r="E1318" s="54">
        <f>IF(K1318=1,VLOOKUP(A1317,[1]Plan1!$JH$192:$JI$400,2),E1317)</f>
        <v>7245.38</v>
      </c>
      <c r="F1318" s="56">
        <f t="shared" si="533"/>
        <v>45737</v>
      </c>
      <c r="G1318" s="80">
        <f t="shared" si="534"/>
        <v>5.6002542668107669E-3</v>
      </c>
      <c r="H1318" s="81">
        <f>IF(DAY(A1318)=H$11,VLOOKUP(A1318,AF$120:AK$452,4),H1317)</f>
        <v>45858</v>
      </c>
      <c r="I1318" s="81">
        <f t="shared" si="535"/>
        <v>45858</v>
      </c>
      <c r="J1318" s="55">
        <f t="shared" si="530"/>
        <v>30</v>
      </c>
      <c r="K1318" s="55">
        <f t="shared" si="536"/>
        <v>28</v>
      </c>
      <c r="L1318" s="79">
        <f t="shared" si="537"/>
        <v>1.0052259299999999</v>
      </c>
      <c r="M1318" s="82">
        <v>1</v>
      </c>
      <c r="N1318" s="82">
        <f t="shared" si="538"/>
        <v>1</v>
      </c>
      <c r="O1318" s="79">
        <f t="shared" si="539"/>
        <v>1.0052259299999999</v>
      </c>
      <c r="P1318" s="79">
        <f t="shared" si="540"/>
        <v>576.04958641999997</v>
      </c>
      <c r="Q1318" s="83">
        <f t="shared" si="543"/>
        <v>0</v>
      </c>
      <c r="R1318" s="85">
        <f t="shared" si="544"/>
        <v>0</v>
      </c>
      <c r="S1318" s="79">
        <f t="shared" si="541"/>
        <v>0</v>
      </c>
      <c r="T1318" s="85">
        <f t="shared" si="549"/>
        <v>9.5000000000000001E-2</v>
      </c>
      <c r="U1318" s="82">
        <f t="shared" si="545"/>
        <v>1.0070836439999999</v>
      </c>
      <c r="V1318" s="79">
        <f t="shared" si="546"/>
        <v>4.0805301900000002</v>
      </c>
      <c r="W1318" s="79">
        <f t="shared" si="547"/>
        <v>0</v>
      </c>
      <c r="X1318" s="157" t="str">
        <f t="shared" si="550"/>
        <v>A+J=</v>
      </c>
      <c r="Y1318" s="81">
        <f t="shared" si="551"/>
        <v>45858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78">
        <f t="shared" si="548"/>
        <v>45857</v>
      </c>
      <c r="B1319" s="79">
        <f t="shared" si="542"/>
        <v>580.38441146000002</v>
      </c>
      <c r="C1319" s="79">
        <f t="shared" si="531"/>
        <v>573.05484192999995</v>
      </c>
      <c r="D1319" s="77">
        <f t="shared" si="532"/>
        <v>7205.03</v>
      </c>
      <c r="E1319" s="54">
        <f>IF(K1319=1,VLOOKUP(A1318,[1]Plan1!$JH$192:$JI$400,2),E1318)</f>
        <v>7245.38</v>
      </c>
      <c r="F1319" s="56">
        <f t="shared" si="533"/>
        <v>45737</v>
      </c>
      <c r="G1319" s="80">
        <f t="shared" si="534"/>
        <v>5.6002542668107669E-3</v>
      </c>
      <c r="H1319" s="81">
        <f>IF(DAY(A1319)=H$11,VLOOKUP(A1319,AF$120:AK$452,4),H1318)</f>
        <v>45858</v>
      </c>
      <c r="I1319" s="81">
        <f t="shared" si="535"/>
        <v>45858</v>
      </c>
      <c r="J1319" s="55">
        <f t="shared" si="530"/>
        <v>30</v>
      </c>
      <c r="K1319" s="55">
        <f t="shared" si="536"/>
        <v>29</v>
      </c>
      <c r="L1319" s="79">
        <f t="shared" si="537"/>
        <v>1.0054130699999999</v>
      </c>
      <c r="M1319" s="82">
        <v>1</v>
      </c>
      <c r="N1319" s="82">
        <f t="shared" si="538"/>
        <v>1</v>
      </c>
      <c r="O1319" s="79">
        <f t="shared" si="539"/>
        <v>1.0054130699999999</v>
      </c>
      <c r="P1319" s="79">
        <f t="shared" si="540"/>
        <v>576.15682790000005</v>
      </c>
      <c r="Q1319" s="83">
        <f t="shared" si="543"/>
        <v>0</v>
      </c>
      <c r="R1319" s="85">
        <f t="shared" si="544"/>
        <v>0</v>
      </c>
      <c r="S1319" s="79">
        <f t="shared" si="541"/>
        <v>0</v>
      </c>
      <c r="T1319" s="85">
        <f t="shared" si="549"/>
        <v>9.5000000000000001E-2</v>
      </c>
      <c r="U1319" s="82">
        <f t="shared" si="545"/>
        <v>1.0073375570000001</v>
      </c>
      <c r="V1319" s="79">
        <f t="shared" si="546"/>
        <v>4.2275835600000002</v>
      </c>
      <c r="W1319" s="79">
        <f t="shared" si="547"/>
        <v>0</v>
      </c>
      <c r="X1319" s="157" t="str">
        <f t="shared" si="550"/>
        <v>A+J=</v>
      </c>
      <c r="Y1319" s="81">
        <f t="shared" si="551"/>
        <v>45858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78">
        <f t="shared" si="548"/>
        <v>45858</v>
      </c>
      <c r="B1320" s="79">
        <f t="shared" si="542"/>
        <v>580.63882074000003</v>
      </c>
      <c r="C1320" s="79">
        <f t="shared" si="531"/>
        <v>573.05484192999995</v>
      </c>
      <c r="D1320" s="77">
        <f t="shared" si="532"/>
        <v>7205.03</v>
      </c>
      <c r="E1320" s="54">
        <f>IF(K1320=1,VLOOKUP(A1319,[1]Plan1!$JH$192:$JI$400,2),E1319)</f>
        <v>7245.38</v>
      </c>
      <c r="F1320" s="56">
        <f t="shared" si="533"/>
        <v>45737</v>
      </c>
      <c r="G1320" s="80">
        <f t="shared" si="534"/>
        <v>5.6002542668107669E-3</v>
      </c>
      <c r="H1320" s="81">
        <f>IF(DAY(A1320)=H$11,VLOOKUP(A1320,AF$120:AK$452,4),H1319)</f>
        <v>45889</v>
      </c>
      <c r="I1320" s="81">
        <f t="shared" si="535"/>
        <v>45858</v>
      </c>
      <c r="J1320" s="55">
        <f t="shared" si="530"/>
        <v>30</v>
      </c>
      <c r="K1320" s="55">
        <f t="shared" si="536"/>
        <v>30</v>
      </c>
      <c r="L1320" s="79">
        <f t="shared" si="537"/>
        <v>1.0056002500000001</v>
      </c>
      <c r="M1320" s="82">
        <v>1</v>
      </c>
      <c r="N1320" s="82">
        <f t="shared" si="538"/>
        <v>1</v>
      </c>
      <c r="O1320" s="79">
        <f t="shared" si="539"/>
        <v>1.0056002500000001</v>
      </c>
      <c r="P1320" s="79">
        <f t="shared" si="540"/>
        <v>576.26409230000002</v>
      </c>
      <c r="Q1320" s="83">
        <f t="shared" si="543"/>
        <v>43</v>
      </c>
      <c r="R1320" s="85">
        <f t="shared" si="544"/>
        <v>2.7026999999999999E-2</v>
      </c>
      <c r="S1320" s="79">
        <f t="shared" si="541"/>
        <v>15.574689619999999</v>
      </c>
      <c r="T1320" s="85">
        <f t="shared" si="549"/>
        <v>9.5000000000000001E-2</v>
      </c>
      <c r="U1320" s="82">
        <f t="shared" si="545"/>
        <v>1.0075915339999999</v>
      </c>
      <c r="V1320" s="79">
        <f t="shared" si="546"/>
        <v>4.3747284400000002</v>
      </c>
      <c r="W1320" s="79">
        <f t="shared" si="547"/>
        <v>19.949418059999999</v>
      </c>
      <c r="X1320" s="157" t="str">
        <f t="shared" si="550"/>
        <v>A+J=</v>
      </c>
      <c r="Y1320" s="81">
        <f t="shared" si="551"/>
        <v>45858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78">
        <f t="shared" si="548"/>
        <v>45859</v>
      </c>
      <c r="B1321" s="79">
        <f t="shared" si="542"/>
        <v>560.92724540999995</v>
      </c>
      <c r="C1321" s="79">
        <f t="shared" si="531"/>
        <v>560.68940268000006</v>
      </c>
      <c r="D1321" s="77">
        <f t="shared" si="532"/>
        <v>7205.03</v>
      </c>
      <c r="E1321" s="54">
        <f>IF(K1321=1,VLOOKUP(A1320,[1]Plan1!$JH$192:$JI$400,2),E1320)</f>
        <v>7245.38</v>
      </c>
      <c r="F1321" s="56">
        <f t="shared" si="533"/>
        <v>45737</v>
      </c>
      <c r="G1321" s="80">
        <f t="shared" si="534"/>
        <v>5.6002542668107669E-3</v>
      </c>
      <c r="H1321" s="81">
        <f>IF(DAY(A1321)=H$11,VLOOKUP(A1321,AF$120:AK$452,4),H1320)</f>
        <v>45889</v>
      </c>
      <c r="I1321" s="81">
        <f t="shared" si="535"/>
        <v>45889</v>
      </c>
      <c r="J1321" s="55">
        <f t="shared" si="530"/>
        <v>31</v>
      </c>
      <c r="K1321" s="55">
        <f t="shared" si="536"/>
        <v>1</v>
      </c>
      <c r="L1321" s="79">
        <f t="shared" si="537"/>
        <v>1.00018016</v>
      </c>
      <c r="M1321" s="82">
        <v>1</v>
      </c>
      <c r="N1321" s="82">
        <f t="shared" si="538"/>
        <v>1</v>
      </c>
      <c r="O1321" s="79">
        <f t="shared" si="539"/>
        <v>1.00018016</v>
      </c>
      <c r="P1321" s="79">
        <f t="shared" si="540"/>
        <v>560.79041647999998</v>
      </c>
      <c r="Q1321" s="83">
        <f t="shared" si="543"/>
        <v>0</v>
      </c>
      <c r="R1321" s="85">
        <f t="shared" si="544"/>
        <v>0</v>
      </c>
      <c r="S1321" s="79">
        <f t="shared" si="541"/>
        <v>0</v>
      </c>
      <c r="T1321" s="85">
        <f t="shared" si="549"/>
        <v>9.5000000000000001E-2</v>
      </c>
      <c r="U1321" s="82">
        <f t="shared" si="545"/>
        <v>1.000243993</v>
      </c>
      <c r="V1321" s="79">
        <f t="shared" si="546"/>
        <v>0.13682892999999999</v>
      </c>
      <c r="W1321" s="79">
        <f t="shared" si="547"/>
        <v>0</v>
      </c>
      <c r="X1321" s="157" t="str">
        <f t="shared" si="550"/>
        <v>A+J=</v>
      </c>
      <c r="Y1321" s="81">
        <f t="shared" si="551"/>
        <v>45889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78">
        <f t="shared" si="548"/>
        <v>45860</v>
      </c>
      <c r="B1322" s="79">
        <f t="shared" si="542"/>
        <v>561.1651935299999</v>
      </c>
      <c r="C1322" s="79">
        <f t="shared" si="531"/>
        <v>560.68940268000006</v>
      </c>
      <c r="D1322" s="77">
        <f t="shared" si="532"/>
        <v>7205.03</v>
      </c>
      <c r="E1322" s="54">
        <f>IF(K1322=1,VLOOKUP(A1321,[1]Plan1!$JH$192:$JI$400,2),E1321)</f>
        <v>7245.38</v>
      </c>
      <c r="F1322" s="56">
        <f t="shared" si="533"/>
        <v>45737</v>
      </c>
      <c r="G1322" s="80">
        <f t="shared" si="534"/>
        <v>5.6002542668107669E-3</v>
      </c>
      <c r="H1322" s="81">
        <f>IF(DAY(A1322)=H$11,VLOOKUP(A1322,AF$120:AK$452,4),H1321)</f>
        <v>45889</v>
      </c>
      <c r="I1322" s="81">
        <f t="shared" si="535"/>
        <v>45889</v>
      </c>
      <c r="J1322" s="55">
        <f t="shared" si="530"/>
        <v>31</v>
      </c>
      <c r="K1322" s="55">
        <f t="shared" si="536"/>
        <v>2</v>
      </c>
      <c r="L1322" s="79">
        <f t="shared" si="537"/>
        <v>1.0003603599999999</v>
      </c>
      <c r="M1322" s="82">
        <v>1</v>
      </c>
      <c r="N1322" s="82">
        <f t="shared" si="538"/>
        <v>1</v>
      </c>
      <c r="O1322" s="79">
        <f t="shared" si="539"/>
        <v>1.0003603599999999</v>
      </c>
      <c r="P1322" s="79">
        <f t="shared" si="540"/>
        <v>560.89145270999995</v>
      </c>
      <c r="Q1322" s="83">
        <f t="shared" si="543"/>
        <v>0</v>
      </c>
      <c r="R1322" s="85">
        <f t="shared" si="544"/>
        <v>0</v>
      </c>
      <c r="S1322" s="79">
        <f t="shared" si="541"/>
        <v>0</v>
      </c>
      <c r="T1322" s="85">
        <f t="shared" si="549"/>
        <v>9.5000000000000001E-2</v>
      </c>
      <c r="U1322" s="82">
        <f t="shared" si="545"/>
        <v>1.0004880460000001</v>
      </c>
      <c r="V1322" s="79">
        <f t="shared" si="546"/>
        <v>0.27374082</v>
      </c>
      <c r="W1322" s="79">
        <f t="shared" si="547"/>
        <v>0</v>
      </c>
      <c r="X1322" s="157" t="str">
        <f t="shared" si="550"/>
        <v>A+J=</v>
      </c>
      <c r="Y1322" s="81">
        <f t="shared" si="551"/>
        <v>45889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78">
        <f t="shared" si="548"/>
        <v>45861</v>
      </c>
      <c r="B1323" s="79">
        <f t="shared" si="542"/>
        <v>561.40324091000002</v>
      </c>
      <c r="C1323" s="79">
        <f t="shared" si="531"/>
        <v>560.68940268000006</v>
      </c>
      <c r="D1323" s="77">
        <f t="shared" si="532"/>
        <v>7205.03</v>
      </c>
      <c r="E1323" s="54">
        <f>IF(K1323=1,VLOOKUP(A1322,[1]Plan1!$JH$192:$JI$400,2),E1322)</f>
        <v>7245.38</v>
      </c>
      <c r="F1323" s="56">
        <f t="shared" si="533"/>
        <v>45737</v>
      </c>
      <c r="G1323" s="80">
        <f t="shared" si="534"/>
        <v>5.6002542668107669E-3</v>
      </c>
      <c r="H1323" s="81">
        <f>IF(DAY(A1323)=H$11,VLOOKUP(A1323,AF$120:AK$452,4),H1322)</f>
        <v>45889</v>
      </c>
      <c r="I1323" s="81">
        <f t="shared" si="535"/>
        <v>45889</v>
      </c>
      <c r="J1323" s="55">
        <f t="shared" si="530"/>
        <v>31</v>
      </c>
      <c r="K1323" s="55">
        <f t="shared" si="536"/>
        <v>3</v>
      </c>
      <c r="L1323" s="79">
        <f t="shared" si="537"/>
        <v>1.00054059</v>
      </c>
      <c r="M1323" s="82">
        <v>1</v>
      </c>
      <c r="N1323" s="82">
        <f t="shared" si="538"/>
        <v>1</v>
      </c>
      <c r="O1323" s="79">
        <f t="shared" si="539"/>
        <v>1.00054059</v>
      </c>
      <c r="P1323" s="79">
        <f t="shared" si="540"/>
        <v>560.99250575999997</v>
      </c>
      <c r="Q1323" s="83">
        <f t="shared" si="543"/>
        <v>0</v>
      </c>
      <c r="R1323" s="85">
        <f t="shared" si="544"/>
        <v>0</v>
      </c>
      <c r="S1323" s="79">
        <f t="shared" si="541"/>
        <v>0</v>
      </c>
      <c r="T1323" s="85">
        <f t="shared" si="549"/>
        <v>9.5000000000000001E-2</v>
      </c>
      <c r="U1323" s="82">
        <f t="shared" si="545"/>
        <v>1.0007321579999999</v>
      </c>
      <c r="V1323" s="79">
        <f t="shared" si="546"/>
        <v>0.41073514999999999</v>
      </c>
      <c r="W1323" s="79">
        <f t="shared" si="547"/>
        <v>0</v>
      </c>
      <c r="X1323" s="157" t="str">
        <f t="shared" si="550"/>
        <v>A+J=</v>
      </c>
      <c r="Y1323" s="81">
        <f t="shared" si="551"/>
        <v>45889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78">
        <f t="shared" si="548"/>
        <v>45862</v>
      </c>
      <c r="B1324" s="79">
        <f t="shared" si="542"/>
        <v>561.64138811999999</v>
      </c>
      <c r="C1324" s="79">
        <f t="shared" si="531"/>
        <v>560.68940268000006</v>
      </c>
      <c r="D1324" s="77">
        <f t="shared" si="532"/>
        <v>7205.03</v>
      </c>
      <c r="E1324" s="54">
        <f>IF(K1324=1,VLOOKUP(A1323,[1]Plan1!$JH$192:$JI$400,2),E1323)</f>
        <v>7245.38</v>
      </c>
      <c r="F1324" s="56">
        <f t="shared" si="533"/>
        <v>45737</v>
      </c>
      <c r="G1324" s="80">
        <f t="shared" si="534"/>
        <v>5.6002542668107669E-3</v>
      </c>
      <c r="H1324" s="81">
        <f>IF(DAY(A1324)=H$11,VLOOKUP(A1324,AF$120:AK$452,4),H1323)</f>
        <v>45889</v>
      </c>
      <c r="I1324" s="81">
        <f t="shared" si="535"/>
        <v>45889</v>
      </c>
      <c r="J1324" s="55">
        <f t="shared" ref="J1324:J1387" si="552">IF(A1323=I1323,VLOOKUP(A1323,$AF$120:$AJ$300,5),J1323)</f>
        <v>31</v>
      </c>
      <c r="K1324" s="55">
        <f t="shared" si="536"/>
        <v>4</v>
      </c>
      <c r="L1324" s="79">
        <f t="shared" si="537"/>
        <v>1.00072085</v>
      </c>
      <c r="M1324" s="82">
        <v>1</v>
      </c>
      <c r="N1324" s="82">
        <f t="shared" si="538"/>
        <v>1</v>
      </c>
      <c r="O1324" s="79">
        <f t="shared" si="539"/>
        <v>1.00072085</v>
      </c>
      <c r="P1324" s="79">
        <f t="shared" si="540"/>
        <v>561.09357563000003</v>
      </c>
      <c r="Q1324" s="83">
        <f t="shared" si="543"/>
        <v>0</v>
      </c>
      <c r="R1324" s="85">
        <f t="shared" si="544"/>
        <v>0</v>
      </c>
      <c r="S1324" s="79">
        <f t="shared" si="541"/>
        <v>0</v>
      </c>
      <c r="T1324" s="85">
        <f t="shared" si="549"/>
        <v>9.5000000000000001E-2</v>
      </c>
      <c r="U1324" s="82">
        <f t="shared" si="545"/>
        <v>1.0009763300000001</v>
      </c>
      <c r="V1324" s="79">
        <f t="shared" si="546"/>
        <v>0.54781248999999999</v>
      </c>
      <c r="W1324" s="79">
        <f t="shared" si="547"/>
        <v>0</v>
      </c>
      <c r="X1324" s="157" t="str">
        <f t="shared" si="550"/>
        <v>A+J=</v>
      </c>
      <c r="Y1324" s="81">
        <f t="shared" si="551"/>
        <v>45889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78">
        <f t="shared" si="548"/>
        <v>45863</v>
      </c>
      <c r="B1325" s="79">
        <f t="shared" si="542"/>
        <v>561.87964025000008</v>
      </c>
      <c r="C1325" s="79">
        <f t="shared" ref="C1325:C1388" si="553">IF(Q1324&gt;0,(P1324-S1324),C1324)</f>
        <v>560.68940268000006</v>
      </c>
      <c r="D1325" s="77">
        <f t="shared" si="532"/>
        <v>7205.03</v>
      </c>
      <c r="E1325" s="54">
        <f>IF(K1325=1,VLOOKUP(A1324,[1]Plan1!$JH$192:$JI$400,2),E1324)</f>
        <v>7245.38</v>
      </c>
      <c r="F1325" s="56">
        <f t="shared" si="533"/>
        <v>45737</v>
      </c>
      <c r="G1325" s="80">
        <f t="shared" si="534"/>
        <v>5.6002542668107669E-3</v>
      </c>
      <c r="H1325" s="81">
        <f>IF(DAY(A1325)=H$11,VLOOKUP(A1325,AF$120:AK$452,4),H1324)</f>
        <v>45889</v>
      </c>
      <c r="I1325" s="81">
        <f t="shared" si="535"/>
        <v>45889</v>
      </c>
      <c r="J1325" s="55">
        <f t="shared" si="552"/>
        <v>31</v>
      </c>
      <c r="K1325" s="55">
        <f t="shared" si="536"/>
        <v>5</v>
      </c>
      <c r="L1325" s="79">
        <f t="shared" si="537"/>
        <v>1.00090115</v>
      </c>
      <c r="M1325" s="82">
        <v>1</v>
      </c>
      <c r="N1325" s="82">
        <f t="shared" si="538"/>
        <v>1</v>
      </c>
      <c r="O1325" s="79">
        <f t="shared" si="539"/>
        <v>1.00090115</v>
      </c>
      <c r="P1325" s="79">
        <f t="shared" si="540"/>
        <v>561.19466793000004</v>
      </c>
      <c r="Q1325" s="83">
        <f t="shared" si="543"/>
        <v>0</v>
      </c>
      <c r="R1325" s="85">
        <f t="shared" si="544"/>
        <v>0</v>
      </c>
      <c r="S1325" s="79">
        <f t="shared" si="541"/>
        <v>0</v>
      </c>
      <c r="T1325" s="85">
        <f t="shared" si="549"/>
        <v>9.5000000000000001E-2</v>
      </c>
      <c r="U1325" s="82">
        <f t="shared" si="545"/>
        <v>1.001220561</v>
      </c>
      <c r="V1325" s="79">
        <f t="shared" si="546"/>
        <v>0.68497231999999997</v>
      </c>
      <c r="W1325" s="79">
        <f t="shared" si="547"/>
        <v>0</v>
      </c>
      <c r="X1325" s="157" t="str">
        <f t="shared" si="550"/>
        <v>A+J=</v>
      </c>
      <c r="Y1325" s="81">
        <f t="shared" si="551"/>
        <v>45889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78">
        <f t="shared" si="548"/>
        <v>45864</v>
      </c>
      <c r="B1326" s="79">
        <f t="shared" si="542"/>
        <v>562.11799228999996</v>
      </c>
      <c r="C1326" s="79">
        <f t="shared" si="553"/>
        <v>560.68940268000006</v>
      </c>
      <c r="D1326" s="77">
        <f t="shared" si="532"/>
        <v>7205.03</v>
      </c>
      <c r="E1326" s="54">
        <f>IF(K1326=1,VLOOKUP(A1325,[1]Plan1!$JH$192:$JI$400,2),E1325)</f>
        <v>7245.38</v>
      </c>
      <c r="F1326" s="56">
        <f t="shared" si="533"/>
        <v>45737</v>
      </c>
      <c r="G1326" s="80">
        <f t="shared" si="534"/>
        <v>5.6002542668107669E-3</v>
      </c>
      <c r="H1326" s="81">
        <f>IF(DAY(A1326)=H$11,VLOOKUP(A1326,AF$120:AK$452,4),H1325)</f>
        <v>45889</v>
      </c>
      <c r="I1326" s="81">
        <f t="shared" si="535"/>
        <v>45889</v>
      </c>
      <c r="J1326" s="55">
        <f t="shared" si="552"/>
        <v>31</v>
      </c>
      <c r="K1326" s="55">
        <f t="shared" si="536"/>
        <v>6</v>
      </c>
      <c r="L1326" s="79">
        <f t="shared" si="537"/>
        <v>1.0010814800000001</v>
      </c>
      <c r="M1326" s="82">
        <v>1</v>
      </c>
      <c r="N1326" s="82">
        <f t="shared" si="538"/>
        <v>1</v>
      </c>
      <c r="O1326" s="79">
        <f t="shared" si="539"/>
        <v>1.0010814800000001</v>
      </c>
      <c r="P1326" s="79">
        <f t="shared" si="540"/>
        <v>561.29577704999997</v>
      </c>
      <c r="Q1326" s="83">
        <f t="shared" si="543"/>
        <v>0</v>
      </c>
      <c r="R1326" s="85">
        <f t="shared" si="544"/>
        <v>0</v>
      </c>
      <c r="S1326" s="79">
        <f t="shared" si="541"/>
        <v>0</v>
      </c>
      <c r="T1326" s="85">
        <f t="shared" si="549"/>
        <v>9.5000000000000001E-2</v>
      </c>
      <c r="U1326" s="82">
        <f t="shared" si="545"/>
        <v>1.001464852</v>
      </c>
      <c r="V1326" s="79">
        <f t="shared" si="546"/>
        <v>0.82221524000000001</v>
      </c>
      <c r="W1326" s="79">
        <f t="shared" si="547"/>
        <v>0</v>
      </c>
      <c r="X1326" s="157" t="str">
        <f t="shared" si="550"/>
        <v>A+J=</v>
      </c>
      <c r="Y1326" s="81">
        <f t="shared" si="551"/>
        <v>45889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78">
        <f t="shared" si="548"/>
        <v>45865</v>
      </c>
      <c r="B1327" s="79">
        <f t="shared" si="542"/>
        <v>562.35644368999999</v>
      </c>
      <c r="C1327" s="79">
        <f t="shared" si="553"/>
        <v>560.68940268000006</v>
      </c>
      <c r="D1327" s="77">
        <f t="shared" si="532"/>
        <v>7205.03</v>
      </c>
      <c r="E1327" s="54">
        <f>IF(K1327=1,VLOOKUP(A1326,[1]Plan1!$JH$192:$JI$400,2),E1326)</f>
        <v>7245.38</v>
      </c>
      <c r="F1327" s="56">
        <f t="shared" si="533"/>
        <v>45737</v>
      </c>
      <c r="G1327" s="80">
        <f t="shared" si="534"/>
        <v>5.6002542668107669E-3</v>
      </c>
      <c r="H1327" s="81">
        <f>IF(DAY(A1327)=H$11,VLOOKUP(A1327,AF$120:AK$452,4),H1326)</f>
        <v>45889</v>
      </c>
      <c r="I1327" s="81">
        <f t="shared" si="535"/>
        <v>45889</v>
      </c>
      <c r="J1327" s="55">
        <f t="shared" si="552"/>
        <v>31</v>
      </c>
      <c r="K1327" s="55">
        <f t="shared" si="536"/>
        <v>7</v>
      </c>
      <c r="L1327" s="79">
        <f t="shared" si="537"/>
        <v>1.00126184</v>
      </c>
      <c r="M1327" s="82">
        <v>1</v>
      </c>
      <c r="N1327" s="82">
        <f t="shared" si="538"/>
        <v>1</v>
      </c>
      <c r="O1327" s="79">
        <f t="shared" si="539"/>
        <v>1.00126184</v>
      </c>
      <c r="P1327" s="79">
        <f t="shared" si="540"/>
        <v>561.39690298999994</v>
      </c>
      <c r="Q1327" s="83">
        <f t="shared" si="543"/>
        <v>0</v>
      </c>
      <c r="R1327" s="85">
        <f t="shared" si="544"/>
        <v>0</v>
      </c>
      <c r="S1327" s="79">
        <f t="shared" si="541"/>
        <v>0</v>
      </c>
      <c r="T1327" s="85">
        <f t="shared" si="549"/>
        <v>9.5000000000000001E-2</v>
      </c>
      <c r="U1327" s="82">
        <f t="shared" si="545"/>
        <v>1.001709202</v>
      </c>
      <c r="V1327" s="79">
        <f t="shared" si="546"/>
        <v>0.95954070000000002</v>
      </c>
      <c r="W1327" s="79">
        <f t="shared" si="547"/>
        <v>0</v>
      </c>
      <c r="X1327" s="157" t="str">
        <f t="shared" si="550"/>
        <v>A+J=</v>
      </c>
      <c r="Y1327" s="81">
        <f t="shared" si="551"/>
        <v>45889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78">
        <f t="shared" si="548"/>
        <v>45866</v>
      </c>
      <c r="B1328" s="79">
        <f t="shared" si="542"/>
        <v>562.59499562999997</v>
      </c>
      <c r="C1328" s="79">
        <f t="shared" si="553"/>
        <v>560.68940268000006</v>
      </c>
      <c r="D1328" s="77">
        <f t="shared" si="532"/>
        <v>7205.03</v>
      </c>
      <c r="E1328" s="54">
        <f>IF(K1328=1,VLOOKUP(A1327,[1]Plan1!$JH$192:$JI$400,2),E1327)</f>
        <v>7245.38</v>
      </c>
      <c r="F1328" s="56">
        <f t="shared" si="533"/>
        <v>45737</v>
      </c>
      <c r="G1328" s="80">
        <f t="shared" si="534"/>
        <v>5.6002542668107669E-3</v>
      </c>
      <c r="H1328" s="81">
        <f>IF(DAY(A1328)=H$11,VLOOKUP(A1328,AF$120:AK$452,4),H1327)</f>
        <v>45889</v>
      </c>
      <c r="I1328" s="81">
        <f t="shared" si="535"/>
        <v>45889</v>
      </c>
      <c r="J1328" s="55">
        <f t="shared" si="552"/>
        <v>31</v>
      </c>
      <c r="K1328" s="55">
        <f t="shared" si="536"/>
        <v>8</v>
      </c>
      <c r="L1328" s="79">
        <f t="shared" si="537"/>
        <v>1.0014422300000001</v>
      </c>
      <c r="M1328" s="82">
        <v>1</v>
      </c>
      <c r="N1328" s="82">
        <f t="shared" si="538"/>
        <v>1</v>
      </c>
      <c r="O1328" s="79">
        <f t="shared" si="539"/>
        <v>1.0014422300000001</v>
      </c>
      <c r="P1328" s="79">
        <f t="shared" si="540"/>
        <v>561.49804574999996</v>
      </c>
      <c r="Q1328" s="83">
        <f t="shared" si="543"/>
        <v>0</v>
      </c>
      <c r="R1328" s="85">
        <f t="shared" si="544"/>
        <v>0</v>
      </c>
      <c r="S1328" s="79">
        <f t="shared" si="541"/>
        <v>0</v>
      </c>
      <c r="T1328" s="85">
        <f t="shared" si="549"/>
        <v>9.5000000000000001E-2</v>
      </c>
      <c r="U1328" s="82">
        <f t="shared" si="545"/>
        <v>1.001953613</v>
      </c>
      <c r="V1328" s="79">
        <f t="shared" si="546"/>
        <v>1.0969498799999999</v>
      </c>
      <c r="W1328" s="79">
        <f t="shared" si="547"/>
        <v>0</v>
      </c>
      <c r="X1328" s="157" t="str">
        <f t="shared" si="550"/>
        <v>A+J=</v>
      </c>
      <c r="Y1328" s="81">
        <f t="shared" si="551"/>
        <v>45889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78">
        <f t="shared" si="548"/>
        <v>45867</v>
      </c>
      <c r="B1329" s="79">
        <f t="shared" si="542"/>
        <v>562.83364643000004</v>
      </c>
      <c r="C1329" s="79">
        <f t="shared" si="553"/>
        <v>560.68940268000006</v>
      </c>
      <c r="D1329" s="77">
        <f t="shared" si="532"/>
        <v>7205.03</v>
      </c>
      <c r="E1329" s="54">
        <f>IF(K1329=1,VLOOKUP(A1328,[1]Plan1!$JH$192:$JI$400,2),E1328)</f>
        <v>7245.38</v>
      </c>
      <c r="F1329" s="56">
        <f t="shared" si="533"/>
        <v>45737</v>
      </c>
      <c r="G1329" s="80">
        <f t="shared" si="534"/>
        <v>5.6002542668107669E-3</v>
      </c>
      <c r="H1329" s="81">
        <f>IF(DAY(A1329)=H$11,VLOOKUP(A1329,AF$120:AK$452,4),H1328)</f>
        <v>45889</v>
      </c>
      <c r="I1329" s="81">
        <f t="shared" si="535"/>
        <v>45889</v>
      </c>
      <c r="J1329" s="55">
        <f t="shared" si="552"/>
        <v>31</v>
      </c>
      <c r="K1329" s="55">
        <f t="shared" si="536"/>
        <v>9</v>
      </c>
      <c r="L1329" s="79">
        <f t="shared" si="537"/>
        <v>1.0016226500000001</v>
      </c>
      <c r="M1329" s="82">
        <v>1</v>
      </c>
      <c r="N1329" s="82">
        <f t="shared" si="538"/>
        <v>1</v>
      </c>
      <c r="O1329" s="79">
        <f t="shared" si="539"/>
        <v>1.0016226500000001</v>
      </c>
      <c r="P1329" s="79">
        <f t="shared" si="540"/>
        <v>561.59920533000002</v>
      </c>
      <c r="Q1329" s="83">
        <f t="shared" si="543"/>
        <v>0</v>
      </c>
      <c r="R1329" s="85">
        <f t="shared" si="544"/>
        <v>0</v>
      </c>
      <c r="S1329" s="79">
        <f t="shared" si="541"/>
        <v>0</v>
      </c>
      <c r="T1329" s="85">
        <f t="shared" si="549"/>
        <v>9.5000000000000001E-2</v>
      </c>
      <c r="U1329" s="82">
        <f t="shared" si="545"/>
        <v>1.002198082</v>
      </c>
      <c r="V1329" s="79">
        <f t="shared" si="546"/>
        <v>1.2344411</v>
      </c>
      <c r="W1329" s="79">
        <f t="shared" si="547"/>
        <v>0</v>
      </c>
      <c r="X1329" s="157" t="str">
        <f t="shared" si="550"/>
        <v>A+J=</v>
      </c>
      <c r="Y1329" s="81">
        <f t="shared" si="551"/>
        <v>45889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78">
        <f t="shared" si="548"/>
        <v>45868</v>
      </c>
      <c r="B1330" s="79">
        <f t="shared" si="542"/>
        <v>563.07240344000002</v>
      </c>
      <c r="C1330" s="79">
        <f t="shared" si="553"/>
        <v>560.68940268000006</v>
      </c>
      <c r="D1330" s="77">
        <f t="shared" si="532"/>
        <v>7205.03</v>
      </c>
      <c r="E1330" s="54">
        <f>IF(K1330=1,VLOOKUP(A1329,[1]Plan1!$JH$192:$JI$400,2),E1329)</f>
        <v>7245.38</v>
      </c>
      <c r="F1330" s="56">
        <f t="shared" si="533"/>
        <v>45737</v>
      </c>
      <c r="G1330" s="80">
        <f t="shared" si="534"/>
        <v>5.6002542668107669E-3</v>
      </c>
      <c r="H1330" s="81">
        <f>IF(DAY(A1330)=H$11,VLOOKUP(A1330,AF$120:AK$452,4),H1329)</f>
        <v>45889</v>
      </c>
      <c r="I1330" s="81">
        <f t="shared" si="535"/>
        <v>45889</v>
      </c>
      <c r="J1330" s="55">
        <f t="shared" si="552"/>
        <v>31</v>
      </c>
      <c r="K1330" s="55">
        <f t="shared" si="536"/>
        <v>10</v>
      </c>
      <c r="L1330" s="79">
        <f t="shared" si="537"/>
        <v>1.00180311</v>
      </c>
      <c r="M1330" s="82">
        <v>1</v>
      </c>
      <c r="N1330" s="82">
        <f t="shared" si="538"/>
        <v>1</v>
      </c>
      <c r="O1330" s="79">
        <f t="shared" si="539"/>
        <v>1.00180311</v>
      </c>
      <c r="P1330" s="79">
        <f t="shared" si="540"/>
        <v>561.70038734000002</v>
      </c>
      <c r="Q1330" s="83">
        <f t="shared" si="543"/>
        <v>0</v>
      </c>
      <c r="R1330" s="85">
        <f t="shared" si="544"/>
        <v>0</v>
      </c>
      <c r="S1330" s="79">
        <f t="shared" si="541"/>
        <v>0</v>
      </c>
      <c r="T1330" s="85">
        <f t="shared" si="549"/>
        <v>9.5000000000000001E-2</v>
      </c>
      <c r="U1330" s="82">
        <f t="shared" si="545"/>
        <v>1.0024426120000001</v>
      </c>
      <c r="V1330" s="79">
        <f t="shared" si="546"/>
        <v>1.3720161</v>
      </c>
      <c r="W1330" s="79">
        <f t="shared" si="547"/>
        <v>0</v>
      </c>
      <c r="X1330" s="157" t="str">
        <f t="shared" si="550"/>
        <v>A+J=</v>
      </c>
      <c r="Y1330" s="81">
        <f t="shared" si="551"/>
        <v>45889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78">
        <f t="shared" si="548"/>
        <v>45869</v>
      </c>
      <c r="B1331" s="79">
        <f t="shared" si="542"/>
        <v>563.31125994999991</v>
      </c>
      <c r="C1331" s="79">
        <f t="shared" si="553"/>
        <v>560.68940268000006</v>
      </c>
      <c r="D1331" s="77">
        <f t="shared" si="532"/>
        <v>7205.03</v>
      </c>
      <c r="E1331" s="54">
        <f>IF(K1331=1,VLOOKUP(A1330,[1]Plan1!$JH$192:$JI$400,2),E1330)</f>
        <v>7245.38</v>
      </c>
      <c r="F1331" s="56">
        <f t="shared" si="533"/>
        <v>45737</v>
      </c>
      <c r="G1331" s="80">
        <f t="shared" si="534"/>
        <v>5.6002542668107669E-3</v>
      </c>
      <c r="H1331" s="81">
        <f>IF(DAY(A1331)=H$11,VLOOKUP(A1331,AF$120:AK$452,4),H1330)</f>
        <v>45889</v>
      </c>
      <c r="I1331" s="81">
        <f t="shared" si="535"/>
        <v>45889</v>
      </c>
      <c r="J1331" s="55">
        <f t="shared" si="552"/>
        <v>31</v>
      </c>
      <c r="K1331" s="55">
        <f t="shared" si="536"/>
        <v>11</v>
      </c>
      <c r="L1331" s="79">
        <f t="shared" si="537"/>
        <v>1.0019836</v>
      </c>
      <c r="M1331" s="82">
        <v>1</v>
      </c>
      <c r="N1331" s="82">
        <f t="shared" si="538"/>
        <v>1</v>
      </c>
      <c r="O1331" s="79">
        <f t="shared" si="539"/>
        <v>1.0019836</v>
      </c>
      <c r="P1331" s="79">
        <f t="shared" si="540"/>
        <v>561.80158616999995</v>
      </c>
      <c r="Q1331" s="83">
        <f t="shared" si="543"/>
        <v>0</v>
      </c>
      <c r="R1331" s="85">
        <f t="shared" si="544"/>
        <v>0</v>
      </c>
      <c r="S1331" s="79">
        <f t="shared" si="541"/>
        <v>0</v>
      </c>
      <c r="T1331" s="85">
        <f t="shared" si="549"/>
        <v>9.5000000000000001E-2</v>
      </c>
      <c r="U1331" s="82">
        <f t="shared" si="545"/>
        <v>1.0026872010000001</v>
      </c>
      <c r="V1331" s="79">
        <f t="shared" si="546"/>
        <v>1.50967378</v>
      </c>
      <c r="W1331" s="79">
        <f t="shared" si="547"/>
        <v>0</v>
      </c>
      <c r="X1331" s="157" t="str">
        <f t="shared" si="550"/>
        <v>A+J=</v>
      </c>
      <c r="Y1331" s="81">
        <f t="shared" si="551"/>
        <v>45889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78">
        <f t="shared" si="548"/>
        <v>45870</v>
      </c>
      <c r="B1332" s="79">
        <f t="shared" si="542"/>
        <v>563.5502221700001</v>
      </c>
      <c r="C1332" s="79">
        <f t="shared" si="553"/>
        <v>560.68940268000006</v>
      </c>
      <c r="D1332" s="77">
        <f t="shared" ref="D1332:D1395" si="554">IF(E1332=E1331,D1331,E1331)</f>
        <v>7205.03</v>
      </c>
      <c r="E1332" s="54">
        <f>IF(K1332=1,VLOOKUP(A1331,[1]Plan1!$JH$192:$JI$400,2),E1331)</f>
        <v>7245.38</v>
      </c>
      <c r="F1332" s="56">
        <f t="shared" ref="F1332:F1395" si="555">IF(D1332=D1331,F1331,EDATE(A1332,-1))</f>
        <v>45737</v>
      </c>
      <c r="G1332" s="80">
        <f t="shared" ref="G1332:G1395" si="556">(E1332/D1332)-1</f>
        <v>5.6002542668107669E-3</v>
      </c>
      <c r="H1332" s="81">
        <f>IF(DAY(A1332)=H$11,VLOOKUP(A1332,AF$120:AK$452,4),H1331)</f>
        <v>45889</v>
      </c>
      <c r="I1332" s="81">
        <f t="shared" ref="I1332:I1395" si="557">IF(A1332&gt;I1331,H1332,I1331)</f>
        <v>45889</v>
      </c>
      <c r="J1332" s="55">
        <f t="shared" si="552"/>
        <v>31</v>
      </c>
      <c r="K1332" s="55">
        <f t="shared" ref="K1332:K1395" si="558">IF(A1331=I1331,1,K1331+1)</f>
        <v>12</v>
      </c>
      <c r="L1332" s="79">
        <f t="shared" ref="L1332:L1395" si="559">TRUNC((E1332/D1332)^TRUNC((K1332/J1332),9),8)</f>
        <v>1.0021641299999999</v>
      </c>
      <c r="M1332" s="82">
        <v>1</v>
      </c>
      <c r="N1332" s="82">
        <f t="shared" ref="N1332:N1395" si="560">IF(I1332&gt;I1331,N1331*M1332,N1331)</f>
        <v>1</v>
      </c>
      <c r="O1332" s="79">
        <f t="shared" ref="O1332:O1395" si="561">TRUNC(TRUNC((L1332*N1332),15),8)</f>
        <v>1.0021641299999999</v>
      </c>
      <c r="P1332" s="79">
        <f t="shared" ref="P1332:P1395" si="562">TRUNC(C1332*O1332,8)</f>
        <v>561.90280743000005</v>
      </c>
      <c r="Q1332" s="83">
        <f t="shared" si="543"/>
        <v>0</v>
      </c>
      <c r="R1332" s="85">
        <f t="shared" si="544"/>
        <v>0</v>
      </c>
      <c r="S1332" s="79">
        <f t="shared" ref="S1332:S1395" si="563">IF(R1332&gt;0,TRUNC(R1332*P1332,8),0)</f>
        <v>0</v>
      </c>
      <c r="T1332" s="85">
        <f t="shared" si="549"/>
        <v>9.5000000000000001E-2</v>
      </c>
      <c r="U1332" s="82">
        <f t="shared" si="545"/>
        <v>1.00293185</v>
      </c>
      <c r="V1332" s="79">
        <f t="shared" si="546"/>
        <v>1.6474147400000001</v>
      </c>
      <c r="W1332" s="79">
        <f t="shared" si="547"/>
        <v>0</v>
      </c>
      <c r="X1332" s="157" t="str">
        <f t="shared" si="550"/>
        <v>A+J=</v>
      </c>
      <c r="Y1332" s="81">
        <f t="shared" si="551"/>
        <v>45889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78">
        <f t="shared" si="548"/>
        <v>45871</v>
      </c>
      <c r="B1333" s="79">
        <f t="shared" si="542"/>
        <v>563.78927831999999</v>
      </c>
      <c r="C1333" s="79">
        <f t="shared" si="553"/>
        <v>560.68940268000006</v>
      </c>
      <c r="D1333" s="77">
        <f t="shared" si="554"/>
        <v>7205.03</v>
      </c>
      <c r="E1333" s="54">
        <f>IF(K1333=1,VLOOKUP(A1332,[1]Plan1!$JH$192:$JI$400,2),E1332)</f>
        <v>7245.38</v>
      </c>
      <c r="F1333" s="56">
        <f t="shared" si="555"/>
        <v>45737</v>
      </c>
      <c r="G1333" s="80">
        <f t="shared" si="556"/>
        <v>5.6002542668107669E-3</v>
      </c>
      <c r="H1333" s="81">
        <f>IF(DAY(A1333)=H$11,VLOOKUP(A1333,AF$120:AK$452,4),H1332)</f>
        <v>45889</v>
      </c>
      <c r="I1333" s="81">
        <f t="shared" si="557"/>
        <v>45889</v>
      </c>
      <c r="J1333" s="55">
        <f t="shared" si="552"/>
        <v>31</v>
      </c>
      <c r="K1333" s="55">
        <f t="shared" si="558"/>
        <v>13</v>
      </c>
      <c r="L1333" s="79">
        <f t="shared" si="559"/>
        <v>1.00234468</v>
      </c>
      <c r="M1333" s="82">
        <v>1</v>
      </c>
      <c r="N1333" s="82">
        <f t="shared" si="560"/>
        <v>1</v>
      </c>
      <c r="O1333" s="79">
        <f t="shared" si="561"/>
        <v>1.00234468</v>
      </c>
      <c r="P1333" s="79">
        <f t="shared" si="562"/>
        <v>562.00403989999995</v>
      </c>
      <c r="Q1333" s="83">
        <f t="shared" si="543"/>
        <v>0</v>
      </c>
      <c r="R1333" s="85">
        <f t="shared" si="544"/>
        <v>0</v>
      </c>
      <c r="S1333" s="79">
        <f t="shared" si="563"/>
        <v>0</v>
      </c>
      <c r="T1333" s="85">
        <f t="shared" si="549"/>
        <v>9.5000000000000001E-2</v>
      </c>
      <c r="U1333" s="82">
        <f t="shared" si="545"/>
        <v>1.0031765580000001</v>
      </c>
      <c r="V1333" s="79">
        <f t="shared" si="546"/>
        <v>1.78523842</v>
      </c>
      <c r="W1333" s="79">
        <f t="shared" si="547"/>
        <v>0</v>
      </c>
      <c r="X1333" s="157" t="str">
        <f t="shared" si="550"/>
        <v>A+J=</v>
      </c>
      <c r="Y1333" s="81">
        <f t="shared" si="551"/>
        <v>45889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78">
        <f t="shared" si="548"/>
        <v>45872</v>
      </c>
      <c r="B1334" s="79">
        <f t="shared" si="542"/>
        <v>564.02844025000002</v>
      </c>
      <c r="C1334" s="79">
        <f t="shared" si="553"/>
        <v>560.68940268000006</v>
      </c>
      <c r="D1334" s="77">
        <f t="shared" si="554"/>
        <v>7205.03</v>
      </c>
      <c r="E1334" s="54">
        <f>IF(K1334=1,VLOOKUP(A1333,[1]Plan1!$JH$192:$JI$400,2),E1333)</f>
        <v>7245.38</v>
      </c>
      <c r="F1334" s="56">
        <f t="shared" si="555"/>
        <v>45737</v>
      </c>
      <c r="G1334" s="80">
        <f t="shared" si="556"/>
        <v>5.6002542668107669E-3</v>
      </c>
      <c r="H1334" s="81">
        <f>IF(DAY(A1334)=H$11,VLOOKUP(A1334,AF$120:AK$452,4),H1333)</f>
        <v>45889</v>
      </c>
      <c r="I1334" s="81">
        <f t="shared" si="557"/>
        <v>45889</v>
      </c>
      <c r="J1334" s="55">
        <f t="shared" si="552"/>
        <v>31</v>
      </c>
      <c r="K1334" s="55">
        <f t="shared" si="558"/>
        <v>14</v>
      </c>
      <c r="L1334" s="79">
        <f t="shared" si="559"/>
        <v>1.00252527</v>
      </c>
      <c r="M1334" s="82">
        <v>1</v>
      </c>
      <c r="N1334" s="82">
        <f t="shared" si="560"/>
        <v>1</v>
      </c>
      <c r="O1334" s="79">
        <f t="shared" si="561"/>
        <v>1.00252527</v>
      </c>
      <c r="P1334" s="79">
        <f t="shared" si="562"/>
        <v>562.10529480000002</v>
      </c>
      <c r="Q1334" s="83">
        <f t="shared" si="543"/>
        <v>0</v>
      </c>
      <c r="R1334" s="85">
        <f t="shared" si="544"/>
        <v>0</v>
      </c>
      <c r="S1334" s="79">
        <f t="shared" si="563"/>
        <v>0</v>
      </c>
      <c r="T1334" s="85">
        <f t="shared" si="549"/>
        <v>9.5000000000000001E-2</v>
      </c>
      <c r="U1334" s="82">
        <f t="shared" si="545"/>
        <v>1.003421326</v>
      </c>
      <c r="V1334" s="79">
        <f t="shared" si="546"/>
        <v>1.92314545</v>
      </c>
      <c r="W1334" s="79">
        <f t="shared" si="547"/>
        <v>0</v>
      </c>
      <c r="X1334" s="157" t="str">
        <f t="shared" si="550"/>
        <v>A+J=</v>
      </c>
      <c r="Y1334" s="81">
        <f t="shared" si="551"/>
        <v>45889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78">
        <f t="shared" si="548"/>
        <v>45873</v>
      </c>
      <c r="B1335" s="79">
        <f t="shared" si="542"/>
        <v>564.26770237000005</v>
      </c>
      <c r="C1335" s="79">
        <f t="shared" si="553"/>
        <v>560.68940268000006</v>
      </c>
      <c r="D1335" s="77">
        <f t="shared" si="554"/>
        <v>7205.03</v>
      </c>
      <c r="E1335" s="54">
        <f>IF(K1335=1,VLOOKUP(A1334,[1]Plan1!$JH$192:$JI$400,2),E1334)</f>
        <v>7245.38</v>
      </c>
      <c r="F1335" s="56">
        <f t="shared" si="555"/>
        <v>45737</v>
      </c>
      <c r="G1335" s="80">
        <f t="shared" si="556"/>
        <v>5.6002542668107669E-3</v>
      </c>
      <c r="H1335" s="81">
        <f>IF(DAY(A1335)=H$11,VLOOKUP(A1335,AF$120:AK$452,4),H1334)</f>
        <v>45889</v>
      </c>
      <c r="I1335" s="81">
        <f t="shared" si="557"/>
        <v>45889</v>
      </c>
      <c r="J1335" s="55">
        <f t="shared" si="552"/>
        <v>31</v>
      </c>
      <c r="K1335" s="55">
        <f t="shared" si="558"/>
        <v>15</v>
      </c>
      <c r="L1335" s="79">
        <f t="shared" si="559"/>
        <v>1.0027058900000001</v>
      </c>
      <c r="M1335" s="82">
        <v>1</v>
      </c>
      <c r="N1335" s="82">
        <f t="shared" si="560"/>
        <v>1</v>
      </c>
      <c r="O1335" s="79">
        <f t="shared" si="561"/>
        <v>1.0027058900000001</v>
      </c>
      <c r="P1335" s="79">
        <f t="shared" si="562"/>
        <v>562.20656652000002</v>
      </c>
      <c r="Q1335" s="83">
        <f t="shared" si="543"/>
        <v>0</v>
      </c>
      <c r="R1335" s="85">
        <f t="shared" si="544"/>
        <v>0</v>
      </c>
      <c r="S1335" s="79">
        <f t="shared" si="563"/>
        <v>0</v>
      </c>
      <c r="T1335" s="85">
        <f t="shared" si="549"/>
        <v>9.5000000000000001E-2</v>
      </c>
      <c r="U1335" s="82">
        <f t="shared" si="545"/>
        <v>1.003666154</v>
      </c>
      <c r="V1335" s="79">
        <f t="shared" si="546"/>
        <v>2.0611358499999999</v>
      </c>
      <c r="W1335" s="79">
        <f t="shared" si="547"/>
        <v>0</v>
      </c>
      <c r="X1335" s="157" t="str">
        <f t="shared" si="550"/>
        <v>A+J=</v>
      </c>
      <c r="Y1335" s="81">
        <f t="shared" si="551"/>
        <v>45889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78">
        <f t="shared" si="548"/>
        <v>45874</v>
      </c>
      <c r="B1336" s="79">
        <f t="shared" si="542"/>
        <v>564.50706468999999</v>
      </c>
      <c r="C1336" s="79">
        <f t="shared" si="553"/>
        <v>560.68940268000006</v>
      </c>
      <c r="D1336" s="77">
        <f t="shared" si="554"/>
        <v>7205.03</v>
      </c>
      <c r="E1336" s="54">
        <f>IF(K1336=1,VLOOKUP(A1335,[1]Plan1!$JH$192:$JI$400,2),E1335)</f>
        <v>7245.38</v>
      </c>
      <c r="F1336" s="56">
        <f t="shared" si="555"/>
        <v>45737</v>
      </c>
      <c r="G1336" s="80">
        <f t="shared" si="556"/>
        <v>5.6002542668107669E-3</v>
      </c>
      <c r="H1336" s="81">
        <f>IF(DAY(A1336)=H$11,VLOOKUP(A1336,AF$120:AK$452,4),H1335)</f>
        <v>45889</v>
      </c>
      <c r="I1336" s="81">
        <f t="shared" si="557"/>
        <v>45889</v>
      </c>
      <c r="J1336" s="55">
        <f t="shared" si="552"/>
        <v>31</v>
      </c>
      <c r="K1336" s="55">
        <f t="shared" si="558"/>
        <v>16</v>
      </c>
      <c r="L1336" s="79">
        <f t="shared" si="559"/>
        <v>1.00288654</v>
      </c>
      <c r="M1336" s="82">
        <v>1</v>
      </c>
      <c r="N1336" s="82">
        <f t="shared" si="560"/>
        <v>1</v>
      </c>
      <c r="O1336" s="79">
        <f t="shared" si="561"/>
        <v>1.00288654</v>
      </c>
      <c r="P1336" s="79">
        <f t="shared" si="562"/>
        <v>562.30785505999995</v>
      </c>
      <c r="Q1336" s="83">
        <f t="shared" si="543"/>
        <v>0</v>
      </c>
      <c r="R1336" s="85">
        <f t="shared" si="544"/>
        <v>0</v>
      </c>
      <c r="S1336" s="79">
        <f t="shared" si="563"/>
        <v>0</v>
      </c>
      <c r="T1336" s="85">
        <f t="shared" si="549"/>
        <v>9.5000000000000001E-2</v>
      </c>
      <c r="U1336" s="82">
        <f t="shared" si="545"/>
        <v>1.0039110419999999</v>
      </c>
      <c r="V1336" s="79">
        <f t="shared" si="546"/>
        <v>2.1992096299999999</v>
      </c>
      <c r="W1336" s="79">
        <f t="shared" si="547"/>
        <v>0</v>
      </c>
      <c r="X1336" s="157" t="str">
        <f t="shared" si="550"/>
        <v>A+J=</v>
      </c>
      <c r="Y1336" s="81">
        <f t="shared" si="551"/>
        <v>45889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78">
        <f t="shared" si="548"/>
        <v>45875</v>
      </c>
      <c r="B1337" s="79">
        <f t="shared" si="542"/>
        <v>564.74653233000004</v>
      </c>
      <c r="C1337" s="79">
        <f t="shared" si="553"/>
        <v>560.68940268000006</v>
      </c>
      <c r="D1337" s="77">
        <f t="shared" si="554"/>
        <v>7205.03</v>
      </c>
      <c r="E1337" s="54">
        <f>IF(K1337=1,VLOOKUP(A1336,[1]Plan1!$JH$192:$JI$400,2),E1336)</f>
        <v>7245.38</v>
      </c>
      <c r="F1337" s="56">
        <f t="shared" si="555"/>
        <v>45737</v>
      </c>
      <c r="G1337" s="80">
        <f t="shared" si="556"/>
        <v>5.6002542668107669E-3</v>
      </c>
      <c r="H1337" s="81">
        <f>IF(DAY(A1337)=H$11,VLOOKUP(A1337,AF$120:AK$452,4),H1336)</f>
        <v>45889</v>
      </c>
      <c r="I1337" s="81">
        <f t="shared" si="557"/>
        <v>45889</v>
      </c>
      <c r="J1337" s="55">
        <f t="shared" si="552"/>
        <v>31</v>
      </c>
      <c r="K1337" s="55">
        <f t="shared" si="558"/>
        <v>17</v>
      </c>
      <c r="L1337" s="79">
        <f t="shared" si="559"/>
        <v>1.0030672300000001</v>
      </c>
      <c r="M1337" s="82">
        <v>1</v>
      </c>
      <c r="N1337" s="82">
        <f t="shared" si="560"/>
        <v>1</v>
      </c>
      <c r="O1337" s="79">
        <f t="shared" si="561"/>
        <v>1.0030672300000001</v>
      </c>
      <c r="P1337" s="79">
        <f t="shared" si="562"/>
        <v>562.40916603000005</v>
      </c>
      <c r="Q1337" s="83">
        <f t="shared" si="543"/>
        <v>0</v>
      </c>
      <c r="R1337" s="85">
        <f t="shared" si="544"/>
        <v>0</v>
      </c>
      <c r="S1337" s="79">
        <f t="shared" si="563"/>
        <v>0</v>
      </c>
      <c r="T1337" s="85">
        <f t="shared" si="549"/>
        <v>9.5000000000000001E-2</v>
      </c>
      <c r="U1337" s="82">
        <f t="shared" si="545"/>
        <v>1.004155989</v>
      </c>
      <c r="V1337" s="79">
        <f t="shared" si="546"/>
        <v>2.3373662999999998</v>
      </c>
      <c r="W1337" s="79">
        <f t="shared" si="547"/>
        <v>0</v>
      </c>
      <c r="X1337" s="157" t="str">
        <f t="shared" si="550"/>
        <v>A+J=</v>
      </c>
      <c r="Y1337" s="81">
        <f t="shared" si="551"/>
        <v>45889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78">
        <f t="shared" si="548"/>
        <v>45876</v>
      </c>
      <c r="B1338" s="79">
        <f t="shared" si="542"/>
        <v>564.98610024999994</v>
      </c>
      <c r="C1338" s="79">
        <f t="shared" si="553"/>
        <v>560.68940268000006</v>
      </c>
      <c r="D1338" s="77">
        <f t="shared" si="554"/>
        <v>7205.03</v>
      </c>
      <c r="E1338" s="54">
        <f>IF(K1338=1,VLOOKUP(A1337,[1]Plan1!$JH$192:$JI$400,2),E1337)</f>
        <v>7245.38</v>
      </c>
      <c r="F1338" s="56">
        <f t="shared" si="555"/>
        <v>45737</v>
      </c>
      <c r="G1338" s="80">
        <f t="shared" si="556"/>
        <v>5.6002542668107669E-3</v>
      </c>
      <c r="H1338" s="81">
        <f>IF(DAY(A1338)=H$11,VLOOKUP(A1338,AF$120:AK$452,4),H1337)</f>
        <v>45889</v>
      </c>
      <c r="I1338" s="81">
        <f t="shared" si="557"/>
        <v>45889</v>
      </c>
      <c r="J1338" s="55">
        <f t="shared" si="552"/>
        <v>31</v>
      </c>
      <c r="K1338" s="55">
        <f t="shared" si="558"/>
        <v>18</v>
      </c>
      <c r="L1338" s="79">
        <f t="shared" si="559"/>
        <v>1.00324795</v>
      </c>
      <c r="M1338" s="82">
        <v>1</v>
      </c>
      <c r="N1338" s="82">
        <f t="shared" si="560"/>
        <v>1</v>
      </c>
      <c r="O1338" s="79">
        <f t="shared" si="561"/>
        <v>1.00324795</v>
      </c>
      <c r="P1338" s="79">
        <f t="shared" si="562"/>
        <v>562.51049381999997</v>
      </c>
      <c r="Q1338" s="83">
        <f t="shared" si="543"/>
        <v>0</v>
      </c>
      <c r="R1338" s="85">
        <f t="shared" si="544"/>
        <v>0</v>
      </c>
      <c r="S1338" s="79">
        <f t="shared" si="563"/>
        <v>0</v>
      </c>
      <c r="T1338" s="85">
        <f t="shared" si="549"/>
        <v>9.5000000000000001E-2</v>
      </c>
      <c r="U1338" s="82">
        <f t="shared" si="545"/>
        <v>1.004400996</v>
      </c>
      <c r="V1338" s="79">
        <f t="shared" si="546"/>
        <v>2.47560643</v>
      </c>
      <c r="W1338" s="79">
        <f t="shared" si="547"/>
        <v>0</v>
      </c>
      <c r="X1338" s="157" t="str">
        <f t="shared" si="550"/>
        <v>A+J=</v>
      </c>
      <c r="Y1338" s="81">
        <f t="shared" si="551"/>
        <v>45889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78">
        <f t="shared" si="548"/>
        <v>45877</v>
      </c>
      <c r="B1339" s="79">
        <f t="shared" si="542"/>
        <v>565.22576847000005</v>
      </c>
      <c r="C1339" s="79">
        <f t="shared" si="553"/>
        <v>560.68940268000006</v>
      </c>
      <c r="D1339" s="77">
        <f t="shared" si="554"/>
        <v>7205.03</v>
      </c>
      <c r="E1339" s="54">
        <f>IF(K1339=1,VLOOKUP(A1338,[1]Plan1!$JH$192:$JI$400,2),E1338)</f>
        <v>7245.38</v>
      </c>
      <c r="F1339" s="56">
        <f t="shared" si="555"/>
        <v>45737</v>
      </c>
      <c r="G1339" s="80">
        <f t="shared" si="556"/>
        <v>5.6002542668107669E-3</v>
      </c>
      <c r="H1339" s="81">
        <f>IF(DAY(A1339)=H$11,VLOOKUP(A1339,AF$120:AK$452,4),H1338)</f>
        <v>45889</v>
      </c>
      <c r="I1339" s="81">
        <f t="shared" si="557"/>
        <v>45889</v>
      </c>
      <c r="J1339" s="55">
        <f t="shared" si="552"/>
        <v>31</v>
      </c>
      <c r="K1339" s="55">
        <f t="shared" si="558"/>
        <v>19</v>
      </c>
      <c r="L1339" s="79">
        <f t="shared" si="559"/>
        <v>1.0034287</v>
      </c>
      <c r="M1339" s="82">
        <v>1</v>
      </c>
      <c r="N1339" s="82">
        <f t="shared" si="560"/>
        <v>1</v>
      </c>
      <c r="O1339" s="79">
        <f t="shared" si="561"/>
        <v>1.0034287</v>
      </c>
      <c r="P1339" s="79">
        <f t="shared" si="562"/>
        <v>562.61183843000003</v>
      </c>
      <c r="Q1339" s="83">
        <f t="shared" si="543"/>
        <v>0</v>
      </c>
      <c r="R1339" s="85">
        <f t="shared" si="544"/>
        <v>0</v>
      </c>
      <c r="S1339" s="79">
        <f t="shared" si="563"/>
        <v>0</v>
      </c>
      <c r="T1339" s="85">
        <f t="shared" si="549"/>
        <v>9.5000000000000001E-2</v>
      </c>
      <c r="U1339" s="82">
        <f t="shared" si="545"/>
        <v>1.004646063</v>
      </c>
      <c r="V1339" s="79">
        <f t="shared" si="546"/>
        <v>2.6139300400000001</v>
      </c>
      <c r="W1339" s="79">
        <f t="shared" si="547"/>
        <v>0</v>
      </c>
      <c r="X1339" s="157" t="str">
        <f t="shared" si="550"/>
        <v>A+J=</v>
      </c>
      <c r="Y1339" s="81">
        <f t="shared" si="551"/>
        <v>45889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78">
        <f t="shared" si="548"/>
        <v>45878</v>
      </c>
      <c r="B1340" s="79">
        <f t="shared" si="542"/>
        <v>565.46553703000006</v>
      </c>
      <c r="C1340" s="79">
        <f t="shared" si="553"/>
        <v>560.68940268000006</v>
      </c>
      <c r="D1340" s="77">
        <f t="shared" si="554"/>
        <v>7205.03</v>
      </c>
      <c r="E1340" s="54">
        <f>IF(K1340=1,VLOOKUP(A1339,[1]Plan1!$JH$192:$JI$400,2),E1339)</f>
        <v>7245.38</v>
      </c>
      <c r="F1340" s="56">
        <f t="shared" si="555"/>
        <v>45737</v>
      </c>
      <c r="G1340" s="80">
        <f t="shared" si="556"/>
        <v>5.6002542668107669E-3</v>
      </c>
      <c r="H1340" s="81">
        <f>IF(DAY(A1340)=H$11,VLOOKUP(A1340,AF$120:AK$452,4),H1339)</f>
        <v>45889</v>
      </c>
      <c r="I1340" s="81">
        <f t="shared" si="557"/>
        <v>45889</v>
      </c>
      <c r="J1340" s="55">
        <f t="shared" si="552"/>
        <v>31</v>
      </c>
      <c r="K1340" s="55">
        <f t="shared" si="558"/>
        <v>20</v>
      </c>
      <c r="L1340" s="79">
        <f t="shared" si="559"/>
        <v>1.0036094799999999</v>
      </c>
      <c r="M1340" s="82">
        <v>1</v>
      </c>
      <c r="N1340" s="82">
        <f t="shared" si="560"/>
        <v>1</v>
      </c>
      <c r="O1340" s="79">
        <f t="shared" si="561"/>
        <v>1.0036094799999999</v>
      </c>
      <c r="P1340" s="79">
        <f t="shared" si="562"/>
        <v>562.71319986000003</v>
      </c>
      <c r="Q1340" s="83">
        <f t="shared" si="543"/>
        <v>0</v>
      </c>
      <c r="R1340" s="85">
        <f t="shared" si="544"/>
        <v>0</v>
      </c>
      <c r="S1340" s="79">
        <f t="shared" si="563"/>
        <v>0</v>
      </c>
      <c r="T1340" s="85">
        <f t="shared" si="549"/>
        <v>9.5000000000000001E-2</v>
      </c>
      <c r="U1340" s="82">
        <f t="shared" si="545"/>
        <v>1.0048911899999999</v>
      </c>
      <c r="V1340" s="79">
        <f t="shared" si="546"/>
        <v>2.7523371700000001</v>
      </c>
      <c r="W1340" s="79">
        <f t="shared" si="547"/>
        <v>0</v>
      </c>
      <c r="X1340" s="157" t="str">
        <f t="shared" si="550"/>
        <v>A+J=</v>
      </c>
      <c r="Y1340" s="81">
        <f t="shared" si="551"/>
        <v>45889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78">
        <f t="shared" si="548"/>
        <v>45879</v>
      </c>
      <c r="B1341" s="79">
        <f t="shared" si="542"/>
        <v>565.70541103999994</v>
      </c>
      <c r="C1341" s="79">
        <f t="shared" si="553"/>
        <v>560.68940268000006</v>
      </c>
      <c r="D1341" s="77">
        <f t="shared" si="554"/>
        <v>7205.03</v>
      </c>
      <c r="E1341" s="54">
        <f>IF(K1341=1,VLOOKUP(A1340,[1]Plan1!$JH$192:$JI$400,2),E1340)</f>
        <v>7245.38</v>
      </c>
      <c r="F1341" s="56">
        <f t="shared" si="555"/>
        <v>45737</v>
      </c>
      <c r="G1341" s="80">
        <f t="shared" si="556"/>
        <v>5.6002542668107669E-3</v>
      </c>
      <c r="H1341" s="81">
        <f>IF(DAY(A1341)=H$11,VLOOKUP(A1341,AF$120:AK$452,4),H1340)</f>
        <v>45889</v>
      </c>
      <c r="I1341" s="81">
        <f t="shared" si="557"/>
        <v>45889</v>
      </c>
      <c r="J1341" s="55">
        <f t="shared" si="552"/>
        <v>31</v>
      </c>
      <c r="K1341" s="55">
        <f t="shared" si="558"/>
        <v>21</v>
      </c>
      <c r="L1341" s="79">
        <f t="shared" si="559"/>
        <v>1.0037902999999999</v>
      </c>
      <c r="M1341" s="82">
        <v>1</v>
      </c>
      <c r="N1341" s="82">
        <f t="shared" si="560"/>
        <v>1</v>
      </c>
      <c r="O1341" s="79">
        <f t="shared" si="561"/>
        <v>1.0037902999999999</v>
      </c>
      <c r="P1341" s="79">
        <f t="shared" si="562"/>
        <v>562.81458371999997</v>
      </c>
      <c r="Q1341" s="83">
        <f t="shared" si="543"/>
        <v>0</v>
      </c>
      <c r="R1341" s="85">
        <f t="shared" si="544"/>
        <v>0</v>
      </c>
      <c r="S1341" s="79">
        <f t="shared" si="563"/>
        <v>0</v>
      </c>
      <c r="T1341" s="85">
        <f t="shared" si="549"/>
        <v>9.5000000000000001E-2</v>
      </c>
      <c r="U1341" s="82">
        <f t="shared" si="545"/>
        <v>1.0051363760000001</v>
      </c>
      <c r="V1341" s="79">
        <f t="shared" si="546"/>
        <v>2.8908273200000001</v>
      </c>
      <c r="W1341" s="79">
        <f t="shared" si="547"/>
        <v>0</v>
      </c>
      <c r="X1341" s="157" t="str">
        <f t="shared" si="550"/>
        <v>A+J=</v>
      </c>
      <c r="Y1341" s="81">
        <f t="shared" si="551"/>
        <v>45889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78">
        <f t="shared" si="548"/>
        <v>45880</v>
      </c>
      <c r="B1342" s="79">
        <f t="shared" si="542"/>
        <v>565.94538599999998</v>
      </c>
      <c r="C1342" s="79">
        <f t="shared" si="553"/>
        <v>560.68940268000006</v>
      </c>
      <c r="D1342" s="77">
        <f t="shared" si="554"/>
        <v>7205.03</v>
      </c>
      <c r="E1342" s="54">
        <f>IF(K1342=1,VLOOKUP(A1341,[1]Plan1!$JH$192:$JI$400,2),E1341)</f>
        <v>7245.38</v>
      </c>
      <c r="F1342" s="56">
        <f t="shared" si="555"/>
        <v>45737</v>
      </c>
      <c r="G1342" s="80">
        <f t="shared" si="556"/>
        <v>5.6002542668107669E-3</v>
      </c>
      <c r="H1342" s="81">
        <f>IF(DAY(A1342)=H$11,VLOOKUP(A1342,AF$120:AK$452,4),H1341)</f>
        <v>45889</v>
      </c>
      <c r="I1342" s="81">
        <f t="shared" si="557"/>
        <v>45889</v>
      </c>
      <c r="J1342" s="55">
        <f t="shared" si="552"/>
        <v>31</v>
      </c>
      <c r="K1342" s="55">
        <f t="shared" si="558"/>
        <v>22</v>
      </c>
      <c r="L1342" s="79">
        <f t="shared" si="559"/>
        <v>1.0039711499999999</v>
      </c>
      <c r="M1342" s="82">
        <v>1</v>
      </c>
      <c r="N1342" s="82">
        <f t="shared" si="560"/>
        <v>1</v>
      </c>
      <c r="O1342" s="79">
        <f t="shared" si="561"/>
        <v>1.0039711499999999</v>
      </c>
      <c r="P1342" s="79">
        <f t="shared" si="562"/>
        <v>562.91598439999996</v>
      </c>
      <c r="Q1342" s="83">
        <f t="shared" si="543"/>
        <v>0</v>
      </c>
      <c r="R1342" s="85">
        <f t="shared" si="544"/>
        <v>0</v>
      </c>
      <c r="S1342" s="79">
        <f t="shared" si="563"/>
        <v>0</v>
      </c>
      <c r="T1342" s="85">
        <f t="shared" si="549"/>
        <v>9.5000000000000001E-2</v>
      </c>
      <c r="U1342" s="82">
        <f t="shared" si="545"/>
        <v>1.0053816229999999</v>
      </c>
      <c r="V1342" s="79">
        <f t="shared" si="546"/>
        <v>3.0294015999999999</v>
      </c>
      <c r="W1342" s="79">
        <f t="shared" si="547"/>
        <v>0</v>
      </c>
      <c r="X1342" s="157" t="str">
        <f t="shared" si="550"/>
        <v>A+J=</v>
      </c>
      <c r="Y1342" s="81">
        <f t="shared" si="551"/>
        <v>45889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78">
        <f t="shared" si="548"/>
        <v>45881</v>
      </c>
      <c r="B1343" s="79">
        <f t="shared" si="542"/>
        <v>566.18546084000002</v>
      </c>
      <c r="C1343" s="79">
        <f t="shared" si="553"/>
        <v>560.68940268000006</v>
      </c>
      <c r="D1343" s="77">
        <f t="shared" si="554"/>
        <v>7205.03</v>
      </c>
      <c r="E1343" s="54">
        <f>IF(K1343=1,VLOOKUP(A1342,[1]Plan1!$JH$192:$JI$400,2),E1342)</f>
        <v>7245.38</v>
      </c>
      <c r="F1343" s="56">
        <f t="shared" si="555"/>
        <v>45737</v>
      </c>
      <c r="G1343" s="80">
        <f t="shared" si="556"/>
        <v>5.6002542668107669E-3</v>
      </c>
      <c r="H1343" s="81">
        <f>IF(DAY(A1343)=H$11,VLOOKUP(A1343,AF$120:AK$452,4),H1342)</f>
        <v>45889</v>
      </c>
      <c r="I1343" s="81">
        <f t="shared" si="557"/>
        <v>45889</v>
      </c>
      <c r="J1343" s="55">
        <f t="shared" si="552"/>
        <v>31</v>
      </c>
      <c r="K1343" s="55">
        <f t="shared" si="558"/>
        <v>23</v>
      </c>
      <c r="L1343" s="79">
        <f t="shared" si="559"/>
        <v>1.00415203</v>
      </c>
      <c r="M1343" s="82">
        <v>1</v>
      </c>
      <c r="N1343" s="82">
        <f t="shared" si="560"/>
        <v>1</v>
      </c>
      <c r="O1343" s="79">
        <f t="shared" si="561"/>
        <v>1.00415203</v>
      </c>
      <c r="P1343" s="79">
        <f t="shared" si="562"/>
        <v>563.01740189999998</v>
      </c>
      <c r="Q1343" s="83">
        <f t="shared" si="543"/>
        <v>0</v>
      </c>
      <c r="R1343" s="85">
        <f t="shared" si="544"/>
        <v>0</v>
      </c>
      <c r="S1343" s="79">
        <f t="shared" si="563"/>
        <v>0</v>
      </c>
      <c r="T1343" s="85">
        <f t="shared" si="549"/>
        <v>9.5000000000000001E-2</v>
      </c>
      <c r="U1343" s="82">
        <f t="shared" si="545"/>
        <v>1.0056269289999999</v>
      </c>
      <c r="V1343" s="79">
        <f t="shared" si="546"/>
        <v>3.1680589399999999</v>
      </c>
      <c r="W1343" s="79">
        <f t="shared" si="547"/>
        <v>0</v>
      </c>
      <c r="X1343" s="157" t="str">
        <f t="shared" si="550"/>
        <v>A+J=</v>
      </c>
      <c r="Y1343" s="81">
        <f t="shared" si="551"/>
        <v>45889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78">
        <f t="shared" si="548"/>
        <v>45882</v>
      </c>
      <c r="B1344" s="79">
        <f t="shared" si="542"/>
        <v>566.42563614000005</v>
      </c>
      <c r="C1344" s="79">
        <f t="shared" si="553"/>
        <v>560.68940268000006</v>
      </c>
      <c r="D1344" s="77">
        <f t="shared" si="554"/>
        <v>7205.03</v>
      </c>
      <c r="E1344" s="54">
        <f>IF(K1344=1,VLOOKUP(A1343,[1]Plan1!$JH$192:$JI$400,2),E1343)</f>
        <v>7245.38</v>
      </c>
      <c r="F1344" s="56">
        <f t="shared" si="555"/>
        <v>45737</v>
      </c>
      <c r="G1344" s="80">
        <f t="shared" si="556"/>
        <v>5.6002542668107669E-3</v>
      </c>
      <c r="H1344" s="81">
        <f>IF(DAY(A1344)=H$11,VLOOKUP(A1344,AF$120:AK$452,4),H1343)</f>
        <v>45889</v>
      </c>
      <c r="I1344" s="81">
        <f t="shared" si="557"/>
        <v>45889</v>
      </c>
      <c r="J1344" s="55">
        <f t="shared" si="552"/>
        <v>31</v>
      </c>
      <c r="K1344" s="55">
        <f t="shared" si="558"/>
        <v>24</v>
      </c>
      <c r="L1344" s="79">
        <f t="shared" si="559"/>
        <v>1.0043329400000001</v>
      </c>
      <c r="M1344" s="82">
        <v>1</v>
      </c>
      <c r="N1344" s="82">
        <f t="shared" si="560"/>
        <v>1</v>
      </c>
      <c r="O1344" s="79">
        <f t="shared" si="561"/>
        <v>1.0043329400000001</v>
      </c>
      <c r="P1344" s="79">
        <f t="shared" si="562"/>
        <v>563.11883622000005</v>
      </c>
      <c r="Q1344" s="83">
        <f t="shared" si="543"/>
        <v>0</v>
      </c>
      <c r="R1344" s="85">
        <f t="shared" si="544"/>
        <v>0</v>
      </c>
      <c r="S1344" s="79">
        <f t="shared" si="563"/>
        <v>0</v>
      </c>
      <c r="T1344" s="85">
        <f t="shared" si="549"/>
        <v>9.5000000000000001E-2</v>
      </c>
      <c r="U1344" s="82">
        <f t="shared" si="545"/>
        <v>1.0058722950000001</v>
      </c>
      <c r="V1344" s="79">
        <f t="shared" si="546"/>
        <v>3.30679992</v>
      </c>
      <c r="W1344" s="79">
        <f t="shared" si="547"/>
        <v>0</v>
      </c>
      <c r="X1344" s="157" t="str">
        <f t="shared" si="550"/>
        <v>A+J=</v>
      </c>
      <c r="Y1344" s="81">
        <f t="shared" si="551"/>
        <v>45889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78">
        <f t="shared" si="548"/>
        <v>45883</v>
      </c>
      <c r="B1345" s="79">
        <f t="shared" si="542"/>
        <v>566.66591757000003</v>
      </c>
      <c r="C1345" s="79">
        <f t="shared" si="553"/>
        <v>560.68940268000006</v>
      </c>
      <c r="D1345" s="77">
        <f t="shared" si="554"/>
        <v>7205.03</v>
      </c>
      <c r="E1345" s="54">
        <f>IF(K1345=1,VLOOKUP(A1344,[1]Plan1!$JH$192:$JI$400,2),E1344)</f>
        <v>7245.38</v>
      </c>
      <c r="F1345" s="56">
        <f t="shared" si="555"/>
        <v>45737</v>
      </c>
      <c r="G1345" s="80">
        <f t="shared" si="556"/>
        <v>5.6002542668107669E-3</v>
      </c>
      <c r="H1345" s="81">
        <f>IF(DAY(A1345)=H$11,VLOOKUP(A1345,AF$120:AK$452,4),H1344)</f>
        <v>45889</v>
      </c>
      <c r="I1345" s="81">
        <f t="shared" si="557"/>
        <v>45889</v>
      </c>
      <c r="J1345" s="55">
        <f t="shared" si="552"/>
        <v>31</v>
      </c>
      <c r="K1345" s="55">
        <f t="shared" si="558"/>
        <v>25</v>
      </c>
      <c r="L1345" s="79">
        <f t="shared" si="559"/>
        <v>1.0045138899999999</v>
      </c>
      <c r="M1345" s="82">
        <v>1</v>
      </c>
      <c r="N1345" s="82">
        <f t="shared" si="560"/>
        <v>1</v>
      </c>
      <c r="O1345" s="79">
        <f t="shared" si="561"/>
        <v>1.0045138899999999</v>
      </c>
      <c r="P1345" s="79">
        <f t="shared" si="562"/>
        <v>563.22029296000005</v>
      </c>
      <c r="Q1345" s="83">
        <f t="shared" si="543"/>
        <v>0</v>
      </c>
      <c r="R1345" s="85">
        <f t="shared" si="544"/>
        <v>0</v>
      </c>
      <c r="S1345" s="79">
        <f t="shared" si="563"/>
        <v>0</v>
      </c>
      <c r="T1345" s="85">
        <f t="shared" si="549"/>
        <v>9.5000000000000001E-2</v>
      </c>
      <c r="U1345" s="82">
        <f t="shared" si="545"/>
        <v>1.0061177210000001</v>
      </c>
      <c r="V1345" s="79">
        <f t="shared" si="546"/>
        <v>3.4456246099999999</v>
      </c>
      <c r="W1345" s="79">
        <f t="shared" si="547"/>
        <v>0</v>
      </c>
      <c r="X1345" s="157" t="str">
        <f t="shared" si="550"/>
        <v>A+J=</v>
      </c>
      <c r="Y1345" s="81">
        <f t="shared" si="551"/>
        <v>45889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78">
        <f t="shared" si="548"/>
        <v>45884</v>
      </c>
      <c r="B1346" s="79">
        <f t="shared" si="542"/>
        <v>566.90629952999996</v>
      </c>
      <c r="C1346" s="79">
        <f t="shared" si="553"/>
        <v>560.68940268000006</v>
      </c>
      <c r="D1346" s="77">
        <f t="shared" si="554"/>
        <v>7205.03</v>
      </c>
      <c r="E1346" s="54">
        <f>IF(K1346=1,VLOOKUP(A1345,[1]Plan1!$JH$192:$JI$400,2),E1345)</f>
        <v>7245.38</v>
      </c>
      <c r="F1346" s="56">
        <f t="shared" si="555"/>
        <v>45737</v>
      </c>
      <c r="G1346" s="80">
        <f t="shared" si="556"/>
        <v>5.6002542668107669E-3</v>
      </c>
      <c r="H1346" s="81">
        <f>IF(DAY(A1346)=H$11,VLOOKUP(A1346,AF$120:AK$452,4),H1345)</f>
        <v>45889</v>
      </c>
      <c r="I1346" s="81">
        <f t="shared" si="557"/>
        <v>45889</v>
      </c>
      <c r="J1346" s="55">
        <f t="shared" si="552"/>
        <v>31</v>
      </c>
      <c r="K1346" s="55">
        <f t="shared" si="558"/>
        <v>26</v>
      </c>
      <c r="L1346" s="79">
        <f t="shared" si="559"/>
        <v>1.00469487</v>
      </c>
      <c r="M1346" s="82">
        <v>1</v>
      </c>
      <c r="N1346" s="82">
        <f t="shared" si="560"/>
        <v>1</v>
      </c>
      <c r="O1346" s="79">
        <f t="shared" si="561"/>
        <v>1.00469487</v>
      </c>
      <c r="P1346" s="79">
        <f t="shared" si="562"/>
        <v>563.32176652999999</v>
      </c>
      <c r="Q1346" s="83">
        <f t="shared" si="543"/>
        <v>0</v>
      </c>
      <c r="R1346" s="85">
        <f t="shared" si="544"/>
        <v>0</v>
      </c>
      <c r="S1346" s="79">
        <f t="shared" si="563"/>
        <v>0</v>
      </c>
      <c r="T1346" s="85">
        <f t="shared" si="549"/>
        <v>9.5000000000000001E-2</v>
      </c>
      <c r="U1346" s="82">
        <f t="shared" si="545"/>
        <v>1.0063632069999999</v>
      </c>
      <c r="V1346" s="79">
        <f t="shared" si="546"/>
        <v>3.584533</v>
      </c>
      <c r="W1346" s="79">
        <f t="shared" si="547"/>
        <v>0</v>
      </c>
      <c r="X1346" s="157" t="str">
        <f t="shared" si="550"/>
        <v>A+J=</v>
      </c>
      <c r="Y1346" s="81">
        <f t="shared" si="551"/>
        <v>45889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78">
        <f t="shared" si="548"/>
        <v>45885</v>
      </c>
      <c r="B1347" s="79">
        <f t="shared" si="542"/>
        <v>567.14678148999997</v>
      </c>
      <c r="C1347" s="79">
        <f t="shared" si="553"/>
        <v>560.68940268000006</v>
      </c>
      <c r="D1347" s="77">
        <f t="shared" si="554"/>
        <v>7205.03</v>
      </c>
      <c r="E1347" s="54">
        <f>IF(K1347=1,VLOOKUP(A1346,[1]Plan1!$JH$192:$JI$400,2),E1346)</f>
        <v>7245.38</v>
      </c>
      <c r="F1347" s="56">
        <f t="shared" si="555"/>
        <v>45737</v>
      </c>
      <c r="G1347" s="80">
        <f t="shared" si="556"/>
        <v>5.6002542668107669E-3</v>
      </c>
      <c r="H1347" s="81">
        <f>IF(DAY(A1347)=H$11,VLOOKUP(A1347,AF$120:AK$452,4),H1346)</f>
        <v>45889</v>
      </c>
      <c r="I1347" s="81">
        <f t="shared" si="557"/>
        <v>45889</v>
      </c>
      <c r="J1347" s="55">
        <f t="shared" si="552"/>
        <v>31</v>
      </c>
      <c r="K1347" s="55">
        <f t="shared" si="558"/>
        <v>27</v>
      </c>
      <c r="L1347" s="79">
        <f t="shared" si="559"/>
        <v>1.0048758799999999</v>
      </c>
      <c r="M1347" s="82">
        <v>1</v>
      </c>
      <c r="N1347" s="82">
        <f t="shared" si="560"/>
        <v>1</v>
      </c>
      <c r="O1347" s="79">
        <f t="shared" si="561"/>
        <v>1.0048758799999999</v>
      </c>
      <c r="P1347" s="79">
        <f t="shared" si="562"/>
        <v>563.42325691999997</v>
      </c>
      <c r="Q1347" s="83">
        <f t="shared" si="543"/>
        <v>0</v>
      </c>
      <c r="R1347" s="85">
        <f t="shared" si="544"/>
        <v>0</v>
      </c>
      <c r="S1347" s="79">
        <f t="shared" si="563"/>
        <v>0</v>
      </c>
      <c r="T1347" s="85">
        <f t="shared" si="549"/>
        <v>9.5000000000000001E-2</v>
      </c>
      <c r="U1347" s="82">
        <f t="shared" si="545"/>
        <v>1.006608752</v>
      </c>
      <c r="V1347" s="79">
        <f t="shared" si="546"/>
        <v>3.7235245699999999</v>
      </c>
      <c r="W1347" s="79">
        <f t="shared" si="547"/>
        <v>0</v>
      </c>
      <c r="X1347" s="157" t="str">
        <f t="shared" si="550"/>
        <v>A+J=</v>
      </c>
      <c r="Y1347" s="81">
        <f t="shared" si="551"/>
        <v>45889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78">
        <f t="shared" si="548"/>
        <v>45886</v>
      </c>
      <c r="B1348" s="79">
        <f t="shared" si="542"/>
        <v>567.38736459999996</v>
      </c>
      <c r="C1348" s="79">
        <f t="shared" si="553"/>
        <v>560.68940268000006</v>
      </c>
      <c r="D1348" s="77">
        <f t="shared" si="554"/>
        <v>7205.03</v>
      </c>
      <c r="E1348" s="54">
        <f>IF(K1348=1,VLOOKUP(A1347,[1]Plan1!$JH$192:$JI$400,2),E1347)</f>
        <v>7245.38</v>
      </c>
      <c r="F1348" s="56">
        <f t="shared" si="555"/>
        <v>45737</v>
      </c>
      <c r="G1348" s="80">
        <f t="shared" si="556"/>
        <v>5.6002542668107669E-3</v>
      </c>
      <c r="H1348" s="81">
        <f>IF(DAY(A1348)=H$11,VLOOKUP(A1348,AF$120:AK$452,4),H1347)</f>
        <v>45889</v>
      </c>
      <c r="I1348" s="81">
        <f t="shared" si="557"/>
        <v>45889</v>
      </c>
      <c r="J1348" s="55">
        <f t="shared" si="552"/>
        <v>31</v>
      </c>
      <c r="K1348" s="55">
        <f t="shared" si="558"/>
        <v>28</v>
      </c>
      <c r="L1348" s="79">
        <f t="shared" si="559"/>
        <v>1.0050569199999999</v>
      </c>
      <c r="M1348" s="82">
        <v>1</v>
      </c>
      <c r="N1348" s="82">
        <f t="shared" si="560"/>
        <v>1</v>
      </c>
      <c r="O1348" s="79">
        <f t="shared" si="561"/>
        <v>1.0050569199999999</v>
      </c>
      <c r="P1348" s="79">
        <f t="shared" si="562"/>
        <v>563.52476412999999</v>
      </c>
      <c r="Q1348" s="83">
        <f t="shared" si="543"/>
        <v>0</v>
      </c>
      <c r="R1348" s="85">
        <f t="shared" si="544"/>
        <v>0</v>
      </c>
      <c r="S1348" s="79">
        <f t="shared" si="563"/>
        <v>0</v>
      </c>
      <c r="T1348" s="85">
        <f t="shared" si="549"/>
        <v>9.5000000000000001E-2</v>
      </c>
      <c r="U1348" s="82">
        <f t="shared" si="545"/>
        <v>1.006854358</v>
      </c>
      <c r="V1348" s="79">
        <f t="shared" si="546"/>
        <v>3.8626004699999998</v>
      </c>
      <c r="W1348" s="79">
        <f t="shared" si="547"/>
        <v>0</v>
      </c>
      <c r="X1348" s="157" t="str">
        <f t="shared" si="550"/>
        <v>A+J=</v>
      </c>
      <c r="Y1348" s="81">
        <f t="shared" si="551"/>
        <v>45889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78">
        <f t="shared" si="548"/>
        <v>45887</v>
      </c>
      <c r="B1349" s="79">
        <f t="shared" si="542"/>
        <v>567.62805341000001</v>
      </c>
      <c r="C1349" s="79">
        <f t="shared" si="553"/>
        <v>560.68940268000006</v>
      </c>
      <c r="D1349" s="77">
        <f t="shared" si="554"/>
        <v>7205.03</v>
      </c>
      <c r="E1349" s="54">
        <f>IF(K1349=1,VLOOKUP(A1348,[1]Plan1!$JH$192:$JI$400,2),E1348)</f>
        <v>7245.38</v>
      </c>
      <c r="F1349" s="56">
        <f t="shared" si="555"/>
        <v>45737</v>
      </c>
      <c r="G1349" s="80">
        <f t="shared" si="556"/>
        <v>5.6002542668107669E-3</v>
      </c>
      <c r="H1349" s="81">
        <f>IF(DAY(A1349)=H$11,VLOOKUP(A1349,AF$120:AK$452,4),H1348)</f>
        <v>45889</v>
      </c>
      <c r="I1349" s="81">
        <f t="shared" si="557"/>
        <v>45889</v>
      </c>
      <c r="J1349" s="55">
        <f t="shared" si="552"/>
        <v>31</v>
      </c>
      <c r="K1349" s="55">
        <f t="shared" si="558"/>
        <v>29</v>
      </c>
      <c r="L1349" s="79">
        <f t="shared" si="559"/>
        <v>1.0052380000000001</v>
      </c>
      <c r="M1349" s="82">
        <v>1</v>
      </c>
      <c r="N1349" s="82">
        <f t="shared" si="560"/>
        <v>1</v>
      </c>
      <c r="O1349" s="79">
        <f t="shared" si="561"/>
        <v>1.0052380000000001</v>
      </c>
      <c r="P1349" s="79">
        <f t="shared" si="562"/>
        <v>563.62629376999996</v>
      </c>
      <c r="Q1349" s="83">
        <f t="shared" si="543"/>
        <v>0</v>
      </c>
      <c r="R1349" s="85">
        <f t="shared" si="544"/>
        <v>0</v>
      </c>
      <c r="S1349" s="79">
        <f t="shared" si="563"/>
        <v>0</v>
      </c>
      <c r="T1349" s="85">
        <f t="shared" si="549"/>
        <v>9.5000000000000001E-2</v>
      </c>
      <c r="U1349" s="82">
        <f t="shared" si="545"/>
        <v>1.007100023</v>
      </c>
      <c r="V1349" s="79">
        <f t="shared" si="546"/>
        <v>4.0017596400000004</v>
      </c>
      <c r="W1349" s="79">
        <f t="shared" si="547"/>
        <v>0</v>
      </c>
      <c r="X1349" s="157" t="str">
        <f t="shared" si="550"/>
        <v>A+J=</v>
      </c>
      <c r="Y1349" s="81">
        <f t="shared" si="551"/>
        <v>45889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78">
        <f t="shared" si="548"/>
        <v>45888</v>
      </c>
      <c r="B1350" s="79">
        <f t="shared" si="542"/>
        <v>567.86884342999997</v>
      </c>
      <c r="C1350" s="79">
        <f t="shared" si="553"/>
        <v>560.68940268000006</v>
      </c>
      <c r="D1350" s="77">
        <f t="shared" si="554"/>
        <v>7205.03</v>
      </c>
      <c r="E1350" s="54">
        <f>IF(K1350=1,VLOOKUP(A1349,[1]Plan1!$JH$192:$JI$400,2),E1349)</f>
        <v>7245.38</v>
      </c>
      <c r="F1350" s="56">
        <f t="shared" si="555"/>
        <v>45737</v>
      </c>
      <c r="G1350" s="80">
        <f t="shared" si="556"/>
        <v>5.6002542668107669E-3</v>
      </c>
      <c r="H1350" s="81">
        <f>IF(DAY(A1350)=H$11,VLOOKUP(A1350,AF$120:AK$452,4),H1349)</f>
        <v>45889</v>
      </c>
      <c r="I1350" s="81">
        <f t="shared" si="557"/>
        <v>45889</v>
      </c>
      <c r="J1350" s="55">
        <f t="shared" si="552"/>
        <v>31</v>
      </c>
      <c r="K1350" s="55">
        <f t="shared" si="558"/>
        <v>30</v>
      </c>
      <c r="L1350" s="79">
        <f t="shared" si="559"/>
        <v>1.0054191100000001</v>
      </c>
      <c r="M1350" s="82">
        <v>1</v>
      </c>
      <c r="N1350" s="82">
        <f t="shared" si="560"/>
        <v>1</v>
      </c>
      <c r="O1350" s="79">
        <f t="shared" si="561"/>
        <v>1.0054191100000001</v>
      </c>
      <c r="P1350" s="79">
        <f t="shared" si="562"/>
        <v>563.72784021999996</v>
      </c>
      <c r="Q1350" s="83">
        <f t="shared" si="543"/>
        <v>0</v>
      </c>
      <c r="R1350" s="85">
        <f t="shared" si="544"/>
        <v>0</v>
      </c>
      <c r="S1350" s="79">
        <f t="shared" si="563"/>
        <v>0</v>
      </c>
      <c r="T1350" s="85">
        <f t="shared" si="549"/>
        <v>9.5000000000000001E-2</v>
      </c>
      <c r="U1350" s="82">
        <f t="shared" si="545"/>
        <v>1.007345749</v>
      </c>
      <c r="V1350" s="79">
        <f t="shared" si="546"/>
        <v>4.14100321</v>
      </c>
      <c r="W1350" s="79">
        <f t="shared" si="547"/>
        <v>0</v>
      </c>
      <c r="X1350" s="157" t="str">
        <f t="shared" si="550"/>
        <v>A+J=</v>
      </c>
      <c r="Y1350" s="81">
        <f t="shared" si="551"/>
        <v>45889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78">
        <f t="shared" si="548"/>
        <v>45889</v>
      </c>
      <c r="B1351" s="79">
        <f t="shared" si="542"/>
        <v>568.10973358000001</v>
      </c>
      <c r="C1351" s="79">
        <f t="shared" si="553"/>
        <v>560.68940268000006</v>
      </c>
      <c r="D1351" s="77">
        <f t="shared" si="554"/>
        <v>7205.03</v>
      </c>
      <c r="E1351" s="54">
        <f>IF(K1351=1,VLOOKUP(A1350,[1]Plan1!$JH$192:$JI$400,2),E1350)</f>
        <v>7245.38</v>
      </c>
      <c r="F1351" s="56">
        <f t="shared" si="555"/>
        <v>45737</v>
      </c>
      <c r="G1351" s="80">
        <f t="shared" si="556"/>
        <v>5.6002542668107669E-3</v>
      </c>
      <c r="H1351" s="81">
        <f>IF(DAY(A1351)=H$11,VLOOKUP(A1351,AF$120:AK$452,4),H1350)</f>
        <v>45920</v>
      </c>
      <c r="I1351" s="81">
        <f t="shared" si="557"/>
        <v>45889</v>
      </c>
      <c r="J1351" s="55">
        <f t="shared" si="552"/>
        <v>31</v>
      </c>
      <c r="K1351" s="55">
        <f t="shared" si="558"/>
        <v>31</v>
      </c>
      <c r="L1351" s="79">
        <f t="shared" si="559"/>
        <v>1.0056002500000001</v>
      </c>
      <c r="M1351" s="82">
        <v>1</v>
      </c>
      <c r="N1351" s="82">
        <f t="shared" si="560"/>
        <v>1</v>
      </c>
      <c r="O1351" s="79">
        <f t="shared" si="561"/>
        <v>1.0056002500000001</v>
      </c>
      <c r="P1351" s="79">
        <f t="shared" si="562"/>
        <v>563.82940350000001</v>
      </c>
      <c r="Q1351" s="83">
        <f t="shared" si="543"/>
        <v>44</v>
      </c>
      <c r="R1351" s="85">
        <f t="shared" si="544"/>
        <v>2.7777E-2</v>
      </c>
      <c r="S1351" s="79">
        <f t="shared" si="563"/>
        <v>15.661489339999999</v>
      </c>
      <c r="T1351" s="85">
        <f t="shared" si="549"/>
        <v>9.5000000000000001E-2</v>
      </c>
      <c r="U1351" s="82">
        <f t="shared" si="545"/>
        <v>1.0075915339999999</v>
      </c>
      <c r="V1351" s="79">
        <f t="shared" si="546"/>
        <v>4.2803300799999997</v>
      </c>
      <c r="W1351" s="79">
        <f t="shared" si="547"/>
        <v>19.941819419999998</v>
      </c>
      <c r="X1351" s="157" t="str">
        <f t="shared" si="550"/>
        <v>A+J=</v>
      </c>
      <c r="Y1351" s="81">
        <f t="shared" si="551"/>
        <v>45889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78">
        <f t="shared" si="548"/>
        <v>45890</v>
      </c>
      <c r="B1352" s="79">
        <f t="shared" si="542"/>
        <v>548.40044532000002</v>
      </c>
      <c r="C1352" s="79">
        <f t="shared" si="553"/>
        <v>548.16791416000001</v>
      </c>
      <c r="D1352" s="77">
        <f t="shared" si="554"/>
        <v>7205.03</v>
      </c>
      <c r="E1352" s="54">
        <f>IF(K1352=1,VLOOKUP(A1351,[1]Plan1!$JH$192:$JI$400,2),E1351)</f>
        <v>7245.38</v>
      </c>
      <c r="F1352" s="56">
        <f t="shared" si="555"/>
        <v>45737</v>
      </c>
      <c r="G1352" s="80">
        <f t="shared" si="556"/>
        <v>5.6002542668107669E-3</v>
      </c>
      <c r="H1352" s="81">
        <f>IF(DAY(A1352)=H$11,VLOOKUP(A1352,AF$120:AK$452,4),H1351)</f>
        <v>45920</v>
      </c>
      <c r="I1352" s="81">
        <f t="shared" si="557"/>
        <v>45920</v>
      </c>
      <c r="J1352" s="55">
        <f t="shared" si="552"/>
        <v>31</v>
      </c>
      <c r="K1352" s="55">
        <f t="shared" si="558"/>
        <v>1</v>
      </c>
      <c r="L1352" s="79">
        <f t="shared" si="559"/>
        <v>1.00018016</v>
      </c>
      <c r="M1352" s="82">
        <v>1</v>
      </c>
      <c r="N1352" s="82">
        <f t="shared" si="560"/>
        <v>1</v>
      </c>
      <c r="O1352" s="79">
        <f t="shared" si="561"/>
        <v>1.00018016</v>
      </c>
      <c r="P1352" s="79">
        <f t="shared" si="562"/>
        <v>548.26667209000004</v>
      </c>
      <c r="Q1352" s="83">
        <f t="shared" si="543"/>
        <v>0</v>
      </c>
      <c r="R1352" s="85">
        <f t="shared" si="544"/>
        <v>0</v>
      </c>
      <c r="S1352" s="79">
        <f t="shared" si="563"/>
        <v>0</v>
      </c>
      <c r="T1352" s="85">
        <f t="shared" si="549"/>
        <v>9.5000000000000001E-2</v>
      </c>
      <c r="U1352" s="82">
        <f t="shared" si="545"/>
        <v>1.000243993</v>
      </c>
      <c r="V1352" s="79">
        <f t="shared" si="546"/>
        <v>0.13377322999999999</v>
      </c>
      <c r="W1352" s="79">
        <f t="shared" si="547"/>
        <v>0</v>
      </c>
      <c r="X1352" s="157" t="str">
        <f t="shared" si="550"/>
        <v>A+J=</v>
      </c>
      <c r="Y1352" s="81">
        <f t="shared" si="551"/>
        <v>45920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78">
        <f t="shared" si="548"/>
        <v>45891</v>
      </c>
      <c r="B1353" s="79">
        <f t="shared" si="542"/>
        <v>548.63307950000001</v>
      </c>
      <c r="C1353" s="79">
        <f t="shared" si="553"/>
        <v>548.16791416000001</v>
      </c>
      <c r="D1353" s="77">
        <f t="shared" si="554"/>
        <v>7205.03</v>
      </c>
      <c r="E1353" s="54">
        <f>IF(K1353=1,VLOOKUP(A1352,[1]Plan1!$JH$192:$JI$400,2),E1352)</f>
        <v>7245.38</v>
      </c>
      <c r="F1353" s="56">
        <f t="shared" si="555"/>
        <v>45737</v>
      </c>
      <c r="G1353" s="80">
        <f t="shared" si="556"/>
        <v>5.6002542668107669E-3</v>
      </c>
      <c r="H1353" s="81">
        <f>IF(DAY(A1353)=H$11,VLOOKUP(A1353,AF$120:AK$452,4),H1352)</f>
        <v>45920</v>
      </c>
      <c r="I1353" s="81">
        <f t="shared" si="557"/>
        <v>45920</v>
      </c>
      <c r="J1353" s="55">
        <f t="shared" si="552"/>
        <v>31</v>
      </c>
      <c r="K1353" s="55">
        <f t="shared" si="558"/>
        <v>2</v>
      </c>
      <c r="L1353" s="79">
        <f t="shared" si="559"/>
        <v>1.0003603599999999</v>
      </c>
      <c r="M1353" s="82">
        <v>1</v>
      </c>
      <c r="N1353" s="82">
        <f t="shared" si="560"/>
        <v>1</v>
      </c>
      <c r="O1353" s="79">
        <f t="shared" si="561"/>
        <v>1.0003603599999999</v>
      </c>
      <c r="P1353" s="79">
        <f t="shared" si="562"/>
        <v>548.36545193999996</v>
      </c>
      <c r="Q1353" s="83">
        <f t="shared" si="543"/>
        <v>0</v>
      </c>
      <c r="R1353" s="85">
        <f t="shared" si="544"/>
        <v>0</v>
      </c>
      <c r="S1353" s="79">
        <f t="shared" si="563"/>
        <v>0</v>
      </c>
      <c r="T1353" s="85">
        <f t="shared" si="549"/>
        <v>9.5000000000000001E-2</v>
      </c>
      <c r="U1353" s="82">
        <f t="shared" si="545"/>
        <v>1.0004880460000001</v>
      </c>
      <c r="V1353" s="79">
        <f t="shared" si="546"/>
        <v>0.26762755999999999</v>
      </c>
      <c r="W1353" s="79">
        <f t="shared" si="547"/>
        <v>0</v>
      </c>
      <c r="X1353" s="157" t="str">
        <f t="shared" si="550"/>
        <v>A+J=</v>
      </c>
      <c r="Y1353" s="81">
        <f t="shared" si="551"/>
        <v>45920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78">
        <f t="shared" si="548"/>
        <v>45892</v>
      </c>
      <c r="B1354" s="79">
        <f t="shared" si="542"/>
        <v>548.86581073000002</v>
      </c>
      <c r="C1354" s="79">
        <f t="shared" si="553"/>
        <v>548.16791416000001</v>
      </c>
      <c r="D1354" s="77">
        <f t="shared" si="554"/>
        <v>7205.03</v>
      </c>
      <c r="E1354" s="54">
        <f>IF(K1354=1,VLOOKUP(A1353,[1]Plan1!$JH$192:$JI$400,2),E1353)</f>
        <v>7245.38</v>
      </c>
      <c r="F1354" s="56">
        <f t="shared" si="555"/>
        <v>45737</v>
      </c>
      <c r="G1354" s="80">
        <f t="shared" si="556"/>
        <v>5.6002542668107669E-3</v>
      </c>
      <c r="H1354" s="81">
        <f>IF(DAY(A1354)=H$11,VLOOKUP(A1354,AF$120:AK$452,4),H1353)</f>
        <v>45920</v>
      </c>
      <c r="I1354" s="81">
        <f t="shared" si="557"/>
        <v>45920</v>
      </c>
      <c r="J1354" s="55">
        <f t="shared" si="552"/>
        <v>31</v>
      </c>
      <c r="K1354" s="55">
        <f t="shared" si="558"/>
        <v>3</v>
      </c>
      <c r="L1354" s="79">
        <f t="shared" si="559"/>
        <v>1.00054059</v>
      </c>
      <c r="M1354" s="82">
        <v>1</v>
      </c>
      <c r="N1354" s="82">
        <f t="shared" si="560"/>
        <v>1</v>
      </c>
      <c r="O1354" s="79">
        <f t="shared" si="561"/>
        <v>1.00054059</v>
      </c>
      <c r="P1354" s="79">
        <f t="shared" si="562"/>
        <v>548.46424824999997</v>
      </c>
      <c r="Q1354" s="83">
        <f t="shared" si="543"/>
        <v>0</v>
      </c>
      <c r="R1354" s="85">
        <f t="shared" si="544"/>
        <v>0</v>
      </c>
      <c r="S1354" s="79">
        <f t="shared" si="563"/>
        <v>0</v>
      </c>
      <c r="T1354" s="85">
        <f t="shared" si="549"/>
        <v>9.5000000000000001E-2</v>
      </c>
      <c r="U1354" s="82">
        <f t="shared" si="545"/>
        <v>1.0007321579999999</v>
      </c>
      <c r="V1354" s="79">
        <f t="shared" si="546"/>
        <v>0.40156248</v>
      </c>
      <c r="W1354" s="79">
        <f t="shared" si="547"/>
        <v>0</v>
      </c>
      <c r="X1354" s="157" t="str">
        <f t="shared" si="550"/>
        <v>A+J=</v>
      </c>
      <c r="Y1354" s="81">
        <f t="shared" si="551"/>
        <v>45920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78">
        <f t="shared" si="548"/>
        <v>45893</v>
      </c>
      <c r="B1355" s="79">
        <f t="shared" si="542"/>
        <v>549.09863956999993</v>
      </c>
      <c r="C1355" s="79">
        <f t="shared" si="553"/>
        <v>548.16791416000001</v>
      </c>
      <c r="D1355" s="77">
        <f t="shared" si="554"/>
        <v>7205.03</v>
      </c>
      <c r="E1355" s="54">
        <f>IF(K1355=1,VLOOKUP(A1354,[1]Plan1!$JH$192:$JI$400,2),E1354)</f>
        <v>7245.38</v>
      </c>
      <c r="F1355" s="56">
        <f t="shared" si="555"/>
        <v>45737</v>
      </c>
      <c r="G1355" s="80">
        <f t="shared" si="556"/>
        <v>5.6002542668107669E-3</v>
      </c>
      <c r="H1355" s="81">
        <f>IF(DAY(A1355)=H$11,VLOOKUP(A1355,AF$120:AK$452,4),H1354)</f>
        <v>45920</v>
      </c>
      <c r="I1355" s="81">
        <f t="shared" si="557"/>
        <v>45920</v>
      </c>
      <c r="J1355" s="55">
        <f t="shared" si="552"/>
        <v>31</v>
      </c>
      <c r="K1355" s="55">
        <f t="shared" si="558"/>
        <v>4</v>
      </c>
      <c r="L1355" s="79">
        <f t="shared" si="559"/>
        <v>1.00072085</v>
      </c>
      <c r="M1355" s="82">
        <v>1</v>
      </c>
      <c r="N1355" s="82">
        <f t="shared" si="560"/>
        <v>1</v>
      </c>
      <c r="O1355" s="79">
        <f t="shared" si="561"/>
        <v>1.00072085</v>
      </c>
      <c r="P1355" s="79">
        <f t="shared" si="562"/>
        <v>548.56306099999995</v>
      </c>
      <c r="Q1355" s="83">
        <f t="shared" si="543"/>
        <v>0</v>
      </c>
      <c r="R1355" s="85">
        <f t="shared" si="544"/>
        <v>0</v>
      </c>
      <c r="S1355" s="79">
        <f t="shared" si="563"/>
        <v>0</v>
      </c>
      <c r="T1355" s="85">
        <f t="shared" si="549"/>
        <v>9.5000000000000001E-2</v>
      </c>
      <c r="U1355" s="82">
        <f t="shared" si="545"/>
        <v>1.0009763300000001</v>
      </c>
      <c r="V1355" s="79">
        <f t="shared" si="546"/>
        <v>0.53557856999999998</v>
      </c>
      <c r="W1355" s="79">
        <f t="shared" si="547"/>
        <v>0</v>
      </c>
      <c r="X1355" s="157" t="str">
        <f t="shared" si="550"/>
        <v>A+J=</v>
      </c>
      <c r="Y1355" s="81">
        <f t="shared" si="551"/>
        <v>45920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78">
        <f t="shared" si="548"/>
        <v>45894</v>
      </c>
      <c r="B1356" s="79">
        <f t="shared" ref="B1356:B1419" si="564">(P1356+V1356)</f>
        <v>549.33157098000004</v>
      </c>
      <c r="C1356" s="79">
        <f t="shared" si="553"/>
        <v>548.16791416000001</v>
      </c>
      <c r="D1356" s="77">
        <f t="shared" si="554"/>
        <v>7205.03</v>
      </c>
      <c r="E1356" s="54">
        <f>IF(K1356=1,VLOOKUP(A1355,[1]Plan1!$JH$192:$JI$400,2),E1355)</f>
        <v>7245.38</v>
      </c>
      <c r="F1356" s="56">
        <f t="shared" si="555"/>
        <v>45737</v>
      </c>
      <c r="G1356" s="80">
        <f t="shared" si="556"/>
        <v>5.6002542668107669E-3</v>
      </c>
      <c r="H1356" s="81">
        <f>IF(DAY(A1356)=H$11,VLOOKUP(A1356,AF$120:AK$452,4),H1355)</f>
        <v>45920</v>
      </c>
      <c r="I1356" s="81">
        <f t="shared" si="557"/>
        <v>45920</v>
      </c>
      <c r="J1356" s="55">
        <f t="shared" si="552"/>
        <v>31</v>
      </c>
      <c r="K1356" s="55">
        <f t="shared" si="558"/>
        <v>5</v>
      </c>
      <c r="L1356" s="79">
        <f t="shared" si="559"/>
        <v>1.00090115</v>
      </c>
      <c r="M1356" s="82">
        <v>1</v>
      </c>
      <c r="N1356" s="82">
        <f t="shared" si="560"/>
        <v>1</v>
      </c>
      <c r="O1356" s="79">
        <f t="shared" si="561"/>
        <v>1.00090115</v>
      </c>
      <c r="P1356" s="79">
        <f t="shared" si="562"/>
        <v>548.66189567000004</v>
      </c>
      <c r="Q1356" s="83">
        <f t="shared" ref="Q1356:Q1419" si="565">IF(VLOOKUP(A1356,AB$12:AI$116,8)=VLOOKUP(A1355,AB$12:AI$116,8),0,VLOOKUP(A1356,AB$12:AI$116,8))</f>
        <v>0</v>
      </c>
      <c r="R1356" s="85">
        <f t="shared" ref="R1356:R1419" si="566">IF(Q1356&gt;0,VLOOKUP($A1356,$AB$12:$AG$116,6),0)</f>
        <v>0</v>
      </c>
      <c r="S1356" s="79">
        <f t="shared" si="563"/>
        <v>0</v>
      </c>
      <c r="T1356" s="85">
        <f t="shared" si="549"/>
        <v>9.5000000000000001E-2</v>
      </c>
      <c r="U1356" s="82">
        <f t="shared" ref="U1356:U1419" si="567">ROUND((1+T1356)^(30/360)^(K1356/J1356),9)</f>
        <v>1.001220561</v>
      </c>
      <c r="V1356" s="79">
        <f t="shared" ref="V1356:V1419" si="568">TRUNC((P1356*(U1356-1)),8)</f>
        <v>0.66967531000000002</v>
      </c>
      <c r="W1356" s="79">
        <f t="shared" ref="W1356:W1419" si="569">IF(Q1356&gt;0,S1356+V1356,0)</f>
        <v>0</v>
      </c>
      <c r="X1356" s="157" t="str">
        <f t="shared" si="550"/>
        <v>A+J=</v>
      </c>
      <c r="Y1356" s="81">
        <f t="shared" si="551"/>
        <v>45920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78">
        <f t="shared" ref="A1357:A1420" si="570">(A1356+1)</f>
        <v>45895</v>
      </c>
      <c r="B1357" s="79">
        <f t="shared" si="564"/>
        <v>549.56460005999998</v>
      </c>
      <c r="C1357" s="79">
        <f t="shared" si="553"/>
        <v>548.16791416000001</v>
      </c>
      <c r="D1357" s="77">
        <f t="shared" si="554"/>
        <v>7205.03</v>
      </c>
      <c r="E1357" s="54">
        <f>IF(K1357=1,VLOOKUP(A1356,[1]Plan1!$JH$192:$JI$400,2),E1356)</f>
        <v>7245.38</v>
      </c>
      <c r="F1357" s="56">
        <f t="shared" si="555"/>
        <v>45737</v>
      </c>
      <c r="G1357" s="80">
        <f t="shared" si="556"/>
        <v>5.6002542668107669E-3</v>
      </c>
      <c r="H1357" s="81">
        <f>IF(DAY(A1357)=H$11,VLOOKUP(A1357,AF$120:AK$452,4),H1356)</f>
        <v>45920</v>
      </c>
      <c r="I1357" s="81">
        <f t="shared" si="557"/>
        <v>45920</v>
      </c>
      <c r="J1357" s="55">
        <f t="shared" si="552"/>
        <v>31</v>
      </c>
      <c r="K1357" s="55">
        <f t="shared" si="558"/>
        <v>6</v>
      </c>
      <c r="L1357" s="79">
        <f t="shared" si="559"/>
        <v>1.0010814800000001</v>
      </c>
      <c r="M1357" s="82">
        <v>1</v>
      </c>
      <c r="N1357" s="82">
        <f t="shared" si="560"/>
        <v>1</v>
      </c>
      <c r="O1357" s="79">
        <f t="shared" si="561"/>
        <v>1.0010814800000001</v>
      </c>
      <c r="P1357" s="79">
        <f t="shared" si="562"/>
        <v>548.76074678999998</v>
      </c>
      <c r="Q1357" s="83">
        <f t="shared" si="565"/>
        <v>0</v>
      </c>
      <c r="R1357" s="85">
        <f t="shared" si="566"/>
        <v>0</v>
      </c>
      <c r="S1357" s="79">
        <f t="shared" si="563"/>
        <v>0</v>
      </c>
      <c r="T1357" s="85">
        <f t="shared" ref="T1357:T1420" si="571">(T1356)</f>
        <v>9.5000000000000001E-2</v>
      </c>
      <c r="U1357" s="82">
        <f t="shared" si="567"/>
        <v>1.001464852</v>
      </c>
      <c r="V1357" s="79">
        <f t="shared" si="568"/>
        <v>0.80385326999999995</v>
      </c>
      <c r="W1357" s="79">
        <f t="shared" si="569"/>
        <v>0</v>
      </c>
      <c r="X1357" s="157" t="str">
        <f t="shared" ref="X1357:X1420" si="572">IF($Q1356&gt;0,VLOOKUP($A1356,$AB$12:$AK$116,9),X1356)</f>
        <v>A+J=</v>
      </c>
      <c r="Y1357" s="81">
        <f t="shared" ref="Y1357:Y1420" si="573">IF($Q1356&gt;0,VLOOKUP($A1356,$AB$12:$AK$116,10),Y1356)</f>
        <v>45920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78">
        <f t="shared" si="570"/>
        <v>45896</v>
      </c>
      <c r="B1358" s="79">
        <f t="shared" si="564"/>
        <v>549.79772631000003</v>
      </c>
      <c r="C1358" s="79">
        <f t="shared" si="553"/>
        <v>548.16791416000001</v>
      </c>
      <c r="D1358" s="77">
        <f t="shared" si="554"/>
        <v>7205.03</v>
      </c>
      <c r="E1358" s="54">
        <f>IF(K1358=1,VLOOKUP(A1357,[1]Plan1!$JH$192:$JI$400,2),E1357)</f>
        <v>7245.38</v>
      </c>
      <c r="F1358" s="56">
        <f t="shared" si="555"/>
        <v>45737</v>
      </c>
      <c r="G1358" s="80">
        <f t="shared" si="556"/>
        <v>5.6002542668107669E-3</v>
      </c>
      <c r="H1358" s="81">
        <f>IF(DAY(A1358)=H$11,VLOOKUP(A1358,AF$120:AK$452,4),H1357)</f>
        <v>45920</v>
      </c>
      <c r="I1358" s="81">
        <f t="shared" si="557"/>
        <v>45920</v>
      </c>
      <c r="J1358" s="55">
        <f t="shared" si="552"/>
        <v>31</v>
      </c>
      <c r="K1358" s="55">
        <f t="shared" si="558"/>
        <v>7</v>
      </c>
      <c r="L1358" s="79">
        <f t="shared" si="559"/>
        <v>1.00126184</v>
      </c>
      <c r="M1358" s="82">
        <v>1</v>
      </c>
      <c r="N1358" s="82">
        <f t="shared" si="560"/>
        <v>1</v>
      </c>
      <c r="O1358" s="79">
        <f t="shared" si="561"/>
        <v>1.00126184</v>
      </c>
      <c r="P1358" s="79">
        <f t="shared" si="562"/>
        <v>548.85961436000002</v>
      </c>
      <c r="Q1358" s="83">
        <f t="shared" si="565"/>
        <v>0</v>
      </c>
      <c r="R1358" s="85">
        <f t="shared" si="566"/>
        <v>0</v>
      </c>
      <c r="S1358" s="79">
        <f t="shared" si="563"/>
        <v>0</v>
      </c>
      <c r="T1358" s="85">
        <f t="shared" si="571"/>
        <v>9.5000000000000001E-2</v>
      </c>
      <c r="U1358" s="82">
        <f t="shared" si="567"/>
        <v>1.001709202</v>
      </c>
      <c r="V1358" s="79">
        <f t="shared" si="568"/>
        <v>0.93811195000000003</v>
      </c>
      <c r="W1358" s="79">
        <f t="shared" si="569"/>
        <v>0</v>
      </c>
      <c r="X1358" s="157" t="str">
        <f t="shared" si="572"/>
        <v>A+J=</v>
      </c>
      <c r="Y1358" s="81">
        <f t="shared" si="573"/>
        <v>45920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78">
        <f t="shared" si="570"/>
        <v>45897</v>
      </c>
      <c r="B1359" s="79">
        <f t="shared" si="564"/>
        <v>550.03095082000004</v>
      </c>
      <c r="C1359" s="79">
        <f t="shared" si="553"/>
        <v>548.16791416000001</v>
      </c>
      <c r="D1359" s="77">
        <f t="shared" si="554"/>
        <v>7205.03</v>
      </c>
      <c r="E1359" s="54">
        <f>IF(K1359=1,VLOOKUP(A1358,[1]Plan1!$JH$192:$JI$400,2),E1358)</f>
        <v>7245.38</v>
      </c>
      <c r="F1359" s="56">
        <f t="shared" si="555"/>
        <v>45737</v>
      </c>
      <c r="G1359" s="80">
        <f t="shared" si="556"/>
        <v>5.6002542668107669E-3</v>
      </c>
      <c r="H1359" s="81">
        <f>IF(DAY(A1359)=H$11,VLOOKUP(A1359,AF$120:AK$452,4),H1358)</f>
        <v>45920</v>
      </c>
      <c r="I1359" s="81">
        <f t="shared" si="557"/>
        <v>45920</v>
      </c>
      <c r="J1359" s="55">
        <f t="shared" si="552"/>
        <v>31</v>
      </c>
      <c r="K1359" s="55">
        <f t="shared" si="558"/>
        <v>8</v>
      </c>
      <c r="L1359" s="79">
        <f t="shared" si="559"/>
        <v>1.0014422300000001</v>
      </c>
      <c r="M1359" s="82">
        <v>1</v>
      </c>
      <c r="N1359" s="82">
        <f t="shared" si="560"/>
        <v>1</v>
      </c>
      <c r="O1359" s="79">
        <f t="shared" si="561"/>
        <v>1.0014422300000001</v>
      </c>
      <c r="P1359" s="79">
        <f t="shared" si="562"/>
        <v>548.95849837000003</v>
      </c>
      <c r="Q1359" s="83">
        <f t="shared" si="565"/>
        <v>0</v>
      </c>
      <c r="R1359" s="85">
        <f t="shared" si="566"/>
        <v>0</v>
      </c>
      <c r="S1359" s="79">
        <f t="shared" si="563"/>
        <v>0</v>
      </c>
      <c r="T1359" s="85">
        <f t="shared" si="571"/>
        <v>9.5000000000000001E-2</v>
      </c>
      <c r="U1359" s="82">
        <f t="shared" si="567"/>
        <v>1.001953613</v>
      </c>
      <c r="V1359" s="79">
        <f t="shared" si="568"/>
        <v>1.0724524499999999</v>
      </c>
      <c r="W1359" s="79">
        <f t="shared" si="569"/>
        <v>0</v>
      </c>
      <c r="X1359" s="157" t="str">
        <f t="shared" si="572"/>
        <v>A+J=</v>
      </c>
      <c r="Y1359" s="81">
        <f t="shared" si="573"/>
        <v>45920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78">
        <f t="shared" si="570"/>
        <v>45898</v>
      </c>
      <c r="B1360" s="79">
        <f t="shared" si="564"/>
        <v>550.26427200000001</v>
      </c>
      <c r="C1360" s="79">
        <f t="shared" si="553"/>
        <v>548.16791416000001</v>
      </c>
      <c r="D1360" s="77">
        <f t="shared" si="554"/>
        <v>7205.03</v>
      </c>
      <c r="E1360" s="54">
        <f>IF(K1360=1,VLOOKUP(A1359,[1]Plan1!$JH$192:$JI$400,2),E1359)</f>
        <v>7245.38</v>
      </c>
      <c r="F1360" s="56">
        <f t="shared" si="555"/>
        <v>45737</v>
      </c>
      <c r="G1360" s="80">
        <f t="shared" si="556"/>
        <v>5.6002542668107669E-3</v>
      </c>
      <c r="H1360" s="81">
        <f>IF(DAY(A1360)=H$11,VLOOKUP(A1360,AF$120:AK$452,4),H1359)</f>
        <v>45920</v>
      </c>
      <c r="I1360" s="81">
        <f t="shared" si="557"/>
        <v>45920</v>
      </c>
      <c r="J1360" s="55">
        <f t="shared" si="552"/>
        <v>31</v>
      </c>
      <c r="K1360" s="55">
        <f t="shared" si="558"/>
        <v>9</v>
      </c>
      <c r="L1360" s="79">
        <f t="shared" si="559"/>
        <v>1.0016226500000001</v>
      </c>
      <c r="M1360" s="82">
        <v>1</v>
      </c>
      <c r="N1360" s="82">
        <f t="shared" si="560"/>
        <v>1</v>
      </c>
      <c r="O1360" s="79">
        <f t="shared" si="561"/>
        <v>1.0016226500000001</v>
      </c>
      <c r="P1360" s="79">
        <f t="shared" si="562"/>
        <v>549.05739882</v>
      </c>
      <c r="Q1360" s="83">
        <f t="shared" si="565"/>
        <v>0</v>
      </c>
      <c r="R1360" s="85">
        <f t="shared" si="566"/>
        <v>0</v>
      </c>
      <c r="S1360" s="79">
        <f t="shared" si="563"/>
        <v>0</v>
      </c>
      <c r="T1360" s="85">
        <f t="shared" si="571"/>
        <v>9.5000000000000001E-2</v>
      </c>
      <c r="U1360" s="82">
        <f t="shared" si="567"/>
        <v>1.002198082</v>
      </c>
      <c r="V1360" s="79">
        <f t="shared" si="568"/>
        <v>1.2068731800000001</v>
      </c>
      <c r="W1360" s="79">
        <f t="shared" si="569"/>
        <v>0</v>
      </c>
      <c r="X1360" s="157" t="str">
        <f t="shared" si="572"/>
        <v>A+J=</v>
      </c>
      <c r="Y1360" s="81">
        <f t="shared" si="573"/>
        <v>45920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78">
        <f t="shared" si="570"/>
        <v>45899</v>
      </c>
      <c r="B1361" s="79">
        <f t="shared" si="564"/>
        <v>550.49769702000003</v>
      </c>
      <c r="C1361" s="79">
        <f t="shared" si="553"/>
        <v>548.16791416000001</v>
      </c>
      <c r="D1361" s="77">
        <f t="shared" si="554"/>
        <v>7205.03</v>
      </c>
      <c r="E1361" s="54">
        <f>IF(K1361=1,VLOOKUP(A1360,[1]Plan1!$JH$192:$JI$400,2),E1360)</f>
        <v>7245.38</v>
      </c>
      <c r="F1361" s="56">
        <f t="shared" si="555"/>
        <v>45737</v>
      </c>
      <c r="G1361" s="80">
        <f t="shared" si="556"/>
        <v>5.6002542668107669E-3</v>
      </c>
      <c r="H1361" s="81">
        <f>IF(DAY(A1361)=H$11,VLOOKUP(A1361,AF$120:AK$452,4),H1360)</f>
        <v>45920</v>
      </c>
      <c r="I1361" s="81">
        <f t="shared" si="557"/>
        <v>45920</v>
      </c>
      <c r="J1361" s="55">
        <f t="shared" si="552"/>
        <v>31</v>
      </c>
      <c r="K1361" s="55">
        <f t="shared" si="558"/>
        <v>10</v>
      </c>
      <c r="L1361" s="79">
        <f t="shared" si="559"/>
        <v>1.00180311</v>
      </c>
      <c r="M1361" s="82">
        <v>1</v>
      </c>
      <c r="N1361" s="82">
        <f t="shared" si="560"/>
        <v>1</v>
      </c>
      <c r="O1361" s="79">
        <f t="shared" si="561"/>
        <v>1.00180311</v>
      </c>
      <c r="P1361" s="79">
        <f t="shared" si="562"/>
        <v>549.15632119999998</v>
      </c>
      <c r="Q1361" s="83">
        <f t="shared" si="565"/>
        <v>0</v>
      </c>
      <c r="R1361" s="85">
        <f t="shared" si="566"/>
        <v>0</v>
      </c>
      <c r="S1361" s="79">
        <f t="shared" si="563"/>
        <v>0</v>
      </c>
      <c r="T1361" s="85">
        <f t="shared" si="571"/>
        <v>9.5000000000000001E-2</v>
      </c>
      <c r="U1361" s="82">
        <f t="shared" si="567"/>
        <v>1.0024426120000001</v>
      </c>
      <c r="V1361" s="79">
        <f t="shared" si="568"/>
        <v>1.3413758200000001</v>
      </c>
      <c r="W1361" s="79">
        <f t="shared" si="569"/>
        <v>0</v>
      </c>
      <c r="X1361" s="157" t="str">
        <f t="shared" si="572"/>
        <v>A+J=</v>
      </c>
      <c r="Y1361" s="81">
        <f t="shared" si="573"/>
        <v>45920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78">
        <f t="shared" si="570"/>
        <v>45900</v>
      </c>
      <c r="B1362" s="79">
        <f t="shared" si="564"/>
        <v>550.73121931000003</v>
      </c>
      <c r="C1362" s="79">
        <f t="shared" si="553"/>
        <v>548.16791416000001</v>
      </c>
      <c r="D1362" s="77">
        <f t="shared" si="554"/>
        <v>7205.03</v>
      </c>
      <c r="E1362" s="54">
        <f>IF(K1362=1,VLOOKUP(A1361,[1]Plan1!$JH$192:$JI$400,2),E1361)</f>
        <v>7245.38</v>
      </c>
      <c r="F1362" s="56">
        <f t="shared" si="555"/>
        <v>45737</v>
      </c>
      <c r="G1362" s="80">
        <f t="shared" si="556"/>
        <v>5.6002542668107669E-3</v>
      </c>
      <c r="H1362" s="81">
        <f>IF(DAY(A1362)=H$11,VLOOKUP(A1362,AF$120:AK$452,4),H1361)</f>
        <v>45920</v>
      </c>
      <c r="I1362" s="81">
        <f t="shared" si="557"/>
        <v>45920</v>
      </c>
      <c r="J1362" s="55">
        <f t="shared" si="552"/>
        <v>31</v>
      </c>
      <c r="K1362" s="55">
        <f t="shared" si="558"/>
        <v>11</v>
      </c>
      <c r="L1362" s="79">
        <f t="shared" si="559"/>
        <v>1.0019836</v>
      </c>
      <c r="M1362" s="82">
        <v>1</v>
      </c>
      <c r="N1362" s="82">
        <f t="shared" si="560"/>
        <v>1</v>
      </c>
      <c r="O1362" s="79">
        <f t="shared" si="561"/>
        <v>1.0019836</v>
      </c>
      <c r="P1362" s="79">
        <f t="shared" si="562"/>
        <v>549.25526003000004</v>
      </c>
      <c r="Q1362" s="83">
        <f t="shared" si="565"/>
        <v>0</v>
      </c>
      <c r="R1362" s="85">
        <f t="shared" si="566"/>
        <v>0</v>
      </c>
      <c r="S1362" s="79">
        <f t="shared" si="563"/>
        <v>0</v>
      </c>
      <c r="T1362" s="85">
        <f t="shared" si="571"/>
        <v>9.5000000000000001E-2</v>
      </c>
      <c r="U1362" s="82">
        <f t="shared" si="567"/>
        <v>1.0026872010000001</v>
      </c>
      <c r="V1362" s="79">
        <f t="shared" si="568"/>
        <v>1.4759592800000001</v>
      </c>
      <c r="W1362" s="79">
        <f t="shared" si="569"/>
        <v>0</v>
      </c>
      <c r="X1362" s="157" t="str">
        <f t="shared" si="572"/>
        <v>A+J=</v>
      </c>
      <c r="Y1362" s="81">
        <f t="shared" si="573"/>
        <v>45920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78">
        <f t="shared" si="570"/>
        <v>45901</v>
      </c>
      <c r="B1363" s="79">
        <f t="shared" si="564"/>
        <v>550.96484495000004</v>
      </c>
      <c r="C1363" s="79">
        <f t="shared" si="553"/>
        <v>548.16791416000001</v>
      </c>
      <c r="D1363" s="77">
        <f t="shared" si="554"/>
        <v>7205.03</v>
      </c>
      <c r="E1363" s="54">
        <f>IF(K1363=1,VLOOKUP(A1362,[1]Plan1!$JH$192:$JI$400,2),E1362)</f>
        <v>7245.38</v>
      </c>
      <c r="F1363" s="56">
        <f t="shared" si="555"/>
        <v>45737</v>
      </c>
      <c r="G1363" s="80">
        <f t="shared" si="556"/>
        <v>5.6002542668107669E-3</v>
      </c>
      <c r="H1363" s="81">
        <f>IF(DAY(A1363)=H$11,VLOOKUP(A1363,AF$120:AK$452,4),H1362)</f>
        <v>45920</v>
      </c>
      <c r="I1363" s="81">
        <f t="shared" si="557"/>
        <v>45920</v>
      </c>
      <c r="J1363" s="55">
        <f t="shared" si="552"/>
        <v>31</v>
      </c>
      <c r="K1363" s="55">
        <f t="shared" si="558"/>
        <v>12</v>
      </c>
      <c r="L1363" s="79">
        <f t="shared" si="559"/>
        <v>1.0021641299999999</v>
      </c>
      <c r="M1363" s="82">
        <v>1</v>
      </c>
      <c r="N1363" s="82">
        <f t="shared" si="560"/>
        <v>1</v>
      </c>
      <c r="O1363" s="79">
        <f t="shared" si="561"/>
        <v>1.0021641299999999</v>
      </c>
      <c r="P1363" s="79">
        <f t="shared" si="562"/>
        <v>549.35422077999999</v>
      </c>
      <c r="Q1363" s="83">
        <f t="shared" si="565"/>
        <v>0</v>
      </c>
      <c r="R1363" s="85">
        <f t="shared" si="566"/>
        <v>0</v>
      </c>
      <c r="S1363" s="79">
        <f t="shared" si="563"/>
        <v>0</v>
      </c>
      <c r="T1363" s="85">
        <f t="shared" si="571"/>
        <v>9.5000000000000001E-2</v>
      </c>
      <c r="U1363" s="82">
        <f t="shared" si="567"/>
        <v>1.00293185</v>
      </c>
      <c r="V1363" s="79">
        <f t="shared" si="568"/>
        <v>1.6106241699999999</v>
      </c>
      <c r="W1363" s="79">
        <f t="shared" si="569"/>
        <v>0</v>
      </c>
      <c r="X1363" s="157" t="str">
        <f t="shared" si="572"/>
        <v>A+J=</v>
      </c>
      <c r="Y1363" s="81">
        <f t="shared" si="573"/>
        <v>45920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78">
        <f t="shared" si="570"/>
        <v>45902</v>
      </c>
      <c r="B1364" s="79">
        <f t="shared" si="564"/>
        <v>551.19856243000004</v>
      </c>
      <c r="C1364" s="79">
        <f t="shared" si="553"/>
        <v>548.16791416000001</v>
      </c>
      <c r="D1364" s="77">
        <f t="shared" si="554"/>
        <v>7205.03</v>
      </c>
      <c r="E1364" s="54">
        <f>IF(K1364=1,VLOOKUP(A1363,[1]Plan1!$JH$192:$JI$400,2),E1363)</f>
        <v>7245.38</v>
      </c>
      <c r="F1364" s="56">
        <f t="shared" si="555"/>
        <v>45737</v>
      </c>
      <c r="G1364" s="80">
        <f t="shared" si="556"/>
        <v>5.6002542668107669E-3</v>
      </c>
      <c r="H1364" s="81">
        <f>IF(DAY(A1364)=H$11,VLOOKUP(A1364,AF$120:AK$452,4),H1363)</f>
        <v>45920</v>
      </c>
      <c r="I1364" s="81">
        <f t="shared" si="557"/>
        <v>45920</v>
      </c>
      <c r="J1364" s="55">
        <f t="shared" si="552"/>
        <v>31</v>
      </c>
      <c r="K1364" s="55">
        <f t="shared" si="558"/>
        <v>13</v>
      </c>
      <c r="L1364" s="79">
        <f t="shared" si="559"/>
        <v>1.00234468</v>
      </c>
      <c r="M1364" s="82">
        <v>1</v>
      </c>
      <c r="N1364" s="82">
        <f t="shared" si="560"/>
        <v>1</v>
      </c>
      <c r="O1364" s="79">
        <f t="shared" si="561"/>
        <v>1.00234468</v>
      </c>
      <c r="P1364" s="79">
        <f t="shared" si="562"/>
        <v>549.4531925</v>
      </c>
      <c r="Q1364" s="83">
        <f t="shared" si="565"/>
        <v>0</v>
      </c>
      <c r="R1364" s="85">
        <f t="shared" si="566"/>
        <v>0</v>
      </c>
      <c r="S1364" s="79">
        <f t="shared" si="563"/>
        <v>0</v>
      </c>
      <c r="T1364" s="85">
        <f t="shared" si="571"/>
        <v>9.5000000000000001E-2</v>
      </c>
      <c r="U1364" s="82">
        <f t="shared" si="567"/>
        <v>1.0031765580000001</v>
      </c>
      <c r="V1364" s="79">
        <f t="shared" si="568"/>
        <v>1.7453699300000001</v>
      </c>
      <c r="W1364" s="79">
        <f t="shared" si="569"/>
        <v>0</v>
      </c>
      <c r="X1364" s="157" t="str">
        <f t="shared" si="572"/>
        <v>A+J=</v>
      </c>
      <c r="Y1364" s="81">
        <f t="shared" si="573"/>
        <v>45920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78">
        <f t="shared" si="570"/>
        <v>45903</v>
      </c>
      <c r="B1365" s="79">
        <f t="shared" si="564"/>
        <v>551.43238331999999</v>
      </c>
      <c r="C1365" s="79">
        <f t="shared" si="553"/>
        <v>548.16791416000001</v>
      </c>
      <c r="D1365" s="77">
        <f t="shared" si="554"/>
        <v>7205.03</v>
      </c>
      <c r="E1365" s="54">
        <f>IF(K1365=1,VLOOKUP(A1364,[1]Plan1!$JH$192:$JI$400,2),E1364)</f>
        <v>7245.38</v>
      </c>
      <c r="F1365" s="56">
        <f t="shared" si="555"/>
        <v>45737</v>
      </c>
      <c r="G1365" s="80">
        <f t="shared" si="556"/>
        <v>5.6002542668107669E-3</v>
      </c>
      <c r="H1365" s="81">
        <f>IF(DAY(A1365)=H$11,VLOOKUP(A1365,AF$120:AK$452,4),H1364)</f>
        <v>45920</v>
      </c>
      <c r="I1365" s="81">
        <f t="shared" si="557"/>
        <v>45920</v>
      </c>
      <c r="J1365" s="55">
        <f t="shared" si="552"/>
        <v>31</v>
      </c>
      <c r="K1365" s="55">
        <f t="shared" si="558"/>
        <v>14</v>
      </c>
      <c r="L1365" s="79">
        <f t="shared" si="559"/>
        <v>1.00252527</v>
      </c>
      <c r="M1365" s="82">
        <v>1</v>
      </c>
      <c r="N1365" s="82">
        <f t="shared" si="560"/>
        <v>1</v>
      </c>
      <c r="O1365" s="79">
        <f t="shared" si="561"/>
        <v>1.00252527</v>
      </c>
      <c r="P1365" s="79">
        <f t="shared" si="562"/>
        <v>549.55218614</v>
      </c>
      <c r="Q1365" s="83">
        <f t="shared" si="565"/>
        <v>0</v>
      </c>
      <c r="R1365" s="85">
        <f t="shared" si="566"/>
        <v>0</v>
      </c>
      <c r="S1365" s="79">
        <f t="shared" si="563"/>
        <v>0</v>
      </c>
      <c r="T1365" s="85">
        <f t="shared" si="571"/>
        <v>9.5000000000000001E-2</v>
      </c>
      <c r="U1365" s="82">
        <f t="shared" si="567"/>
        <v>1.003421326</v>
      </c>
      <c r="V1365" s="79">
        <f t="shared" si="568"/>
        <v>1.8801971799999999</v>
      </c>
      <c r="W1365" s="79">
        <f t="shared" si="569"/>
        <v>0</v>
      </c>
      <c r="X1365" s="157" t="str">
        <f t="shared" si="572"/>
        <v>A+J=</v>
      </c>
      <c r="Y1365" s="81">
        <f t="shared" si="573"/>
        <v>45920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78">
        <f t="shared" si="570"/>
        <v>45904</v>
      </c>
      <c r="B1366" s="79">
        <f t="shared" si="564"/>
        <v>551.66630215999999</v>
      </c>
      <c r="C1366" s="79">
        <f t="shared" si="553"/>
        <v>548.16791416000001</v>
      </c>
      <c r="D1366" s="77">
        <f t="shared" si="554"/>
        <v>7205.03</v>
      </c>
      <c r="E1366" s="54">
        <f>IF(K1366=1,VLOOKUP(A1365,[1]Plan1!$JH$192:$JI$400,2),E1365)</f>
        <v>7245.38</v>
      </c>
      <c r="F1366" s="56">
        <f t="shared" si="555"/>
        <v>45737</v>
      </c>
      <c r="G1366" s="80">
        <f t="shared" si="556"/>
        <v>5.6002542668107669E-3</v>
      </c>
      <c r="H1366" s="81">
        <f>IF(DAY(A1366)=H$11,VLOOKUP(A1366,AF$120:AK$452,4),H1365)</f>
        <v>45920</v>
      </c>
      <c r="I1366" s="81">
        <f t="shared" si="557"/>
        <v>45920</v>
      </c>
      <c r="J1366" s="55">
        <f t="shared" si="552"/>
        <v>31</v>
      </c>
      <c r="K1366" s="55">
        <f t="shared" si="558"/>
        <v>15</v>
      </c>
      <c r="L1366" s="79">
        <f t="shared" si="559"/>
        <v>1.0027058900000001</v>
      </c>
      <c r="M1366" s="82">
        <v>1</v>
      </c>
      <c r="N1366" s="82">
        <f t="shared" si="560"/>
        <v>1</v>
      </c>
      <c r="O1366" s="79">
        <f t="shared" si="561"/>
        <v>1.0027058900000001</v>
      </c>
      <c r="P1366" s="79">
        <f t="shared" si="562"/>
        <v>549.65119622999998</v>
      </c>
      <c r="Q1366" s="83">
        <f t="shared" si="565"/>
        <v>0</v>
      </c>
      <c r="R1366" s="85">
        <f t="shared" si="566"/>
        <v>0</v>
      </c>
      <c r="S1366" s="79">
        <f t="shared" si="563"/>
        <v>0</v>
      </c>
      <c r="T1366" s="85">
        <f t="shared" si="571"/>
        <v>9.5000000000000001E-2</v>
      </c>
      <c r="U1366" s="82">
        <f t="shared" si="567"/>
        <v>1.003666154</v>
      </c>
      <c r="V1366" s="79">
        <f t="shared" si="568"/>
        <v>2.0151059299999998</v>
      </c>
      <c r="W1366" s="79">
        <f t="shared" si="569"/>
        <v>0</v>
      </c>
      <c r="X1366" s="157" t="str">
        <f t="shared" si="572"/>
        <v>A+J=</v>
      </c>
      <c r="Y1366" s="81">
        <f t="shared" si="573"/>
        <v>45920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78">
        <f t="shared" si="570"/>
        <v>45905</v>
      </c>
      <c r="B1367" s="79">
        <f t="shared" si="564"/>
        <v>551.90031898000007</v>
      </c>
      <c r="C1367" s="79">
        <f t="shared" si="553"/>
        <v>548.16791416000001</v>
      </c>
      <c r="D1367" s="77">
        <f t="shared" si="554"/>
        <v>7205.03</v>
      </c>
      <c r="E1367" s="54">
        <f>IF(K1367=1,VLOOKUP(A1366,[1]Plan1!$JH$192:$JI$400,2),E1366)</f>
        <v>7245.38</v>
      </c>
      <c r="F1367" s="56">
        <f t="shared" si="555"/>
        <v>45737</v>
      </c>
      <c r="G1367" s="80">
        <f t="shared" si="556"/>
        <v>5.6002542668107669E-3</v>
      </c>
      <c r="H1367" s="81">
        <f>IF(DAY(A1367)=H$11,VLOOKUP(A1367,AF$120:AK$452,4),H1366)</f>
        <v>45920</v>
      </c>
      <c r="I1367" s="81">
        <f t="shared" si="557"/>
        <v>45920</v>
      </c>
      <c r="J1367" s="55">
        <f t="shared" si="552"/>
        <v>31</v>
      </c>
      <c r="K1367" s="55">
        <f t="shared" si="558"/>
        <v>16</v>
      </c>
      <c r="L1367" s="79">
        <f t="shared" si="559"/>
        <v>1.00288654</v>
      </c>
      <c r="M1367" s="82">
        <v>1</v>
      </c>
      <c r="N1367" s="82">
        <f t="shared" si="560"/>
        <v>1</v>
      </c>
      <c r="O1367" s="79">
        <f t="shared" si="561"/>
        <v>1.00288654</v>
      </c>
      <c r="P1367" s="79">
        <f t="shared" si="562"/>
        <v>549.75022277000005</v>
      </c>
      <c r="Q1367" s="83">
        <f t="shared" si="565"/>
        <v>0</v>
      </c>
      <c r="R1367" s="85">
        <f t="shared" si="566"/>
        <v>0</v>
      </c>
      <c r="S1367" s="79">
        <f t="shared" si="563"/>
        <v>0</v>
      </c>
      <c r="T1367" s="85">
        <f t="shared" si="571"/>
        <v>9.5000000000000001E-2</v>
      </c>
      <c r="U1367" s="82">
        <f t="shared" si="567"/>
        <v>1.0039110419999999</v>
      </c>
      <c r="V1367" s="79">
        <f t="shared" si="568"/>
        <v>2.1500962100000001</v>
      </c>
      <c r="W1367" s="79">
        <f t="shared" si="569"/>
        <v>0</v>
      </c>
      <c r="X1367" s="157" t="str">
        <f t="shared" si="572"/>
        <v>A+J=</v>
      </c>
      <c r="Y1367" s="81">
        <f t="shared" si="573"/>
        <v>45920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78">
        <f t="shared" si="570"/>
        <v>45906</v>
      </c>
      <c r="B1368" s="79">
        <f t="shared" si="564"/>
        <v>552.13443874999996</v>
      </c>
      <c r="C1368" s="79">
        <f t="shared" si="553"/>
        <v>548.16791416000001</v>
      </c>
      <c r="D1368" s="77">
        <f t="shared" si="554"/>
        <v>7205.03</v>
      </c>
      <c r="E1368" s="54">
        <f>IF(K1368=1,VLOOKUP(A1367,[1]Plan1!$JH$192:$JI$400,2),E1367)</f>
        <v>7245.38</v>
      </c>
      <c r="F1368" s="56">
        <f t="shared" si="555"/>
        <v>45737</v>
      </c>
      <c r="G1368" s="80">
        <f t="shared" si="556"/>
        <v>5.6002542668107669E-3</v>
      </c>
      <c r="H1368" s="81">
        <f>IF(DAY(A1368)=H$11,VLOOKUP(A1368,AF$120:AK$452,4),H1367)</f>
        <v>45920</v>
      </c>
      <c r="I1368" s="81">
        <f t="shared" si="557"/>
        <v>45920</v>
      </c>
      <c r="J1368" s="55">
        <f t="shared" si="552"/>
        <v>31</v>
      </c>
      <c r="K1368" s="55">
        <f t="shared" si="558"/>
        <v>17</v>
      </c>
      <c r="L1368" s="79">
        <f t="shared" si="559"/>
        <v>1.0030672300000001</v>
      </c>
      <c r="M1368" s="82">
        <v>1</v>
      </c>
      <c r="N1368" s="82">
        <f t="shared" si="560"/>
        <v>1</v>
      </c>
      <c r="O1368" s="79">
        <f t="shared" si="561"/>
        <v>1.0030672300000001</v>
      </c>
      <c r="P1368" s="79">
        <f t="shared" si="562"/>
        <v>549.84927123</v>
      </c>
      <c r="Q1368" s="83">
        <f t="shared" si="565"/>
        <v>0</v>
      </c>
      <c r="R1368" s="85">
        <f t="shared" si="566"/>
        <v>0</v>
      </c>
      <c r="S1368" s="79">
        <f t="shared" si="563"/>
        <v>0</v>
      </c>
      <c r="T1368" s="85">
        <f t="shared" si="571"/>
        <v>9.5000000000000001E-2</v>
      </c>
      <c r="U1368" s="82">
        <f t="shared" si="567"/>
        <v>1.004155989</v>
      </c>
      <c r="V1368" s="79">
        <f t="shared" si="568"/>
        <v>2.2851675199999999</v>
      </c>
      <c r="W1368" s="79">
        <f t="shared" si="569"/>
        <v>0</v>
      </c>
      <c r="X1368" s="157" t="str">
        <f t="shared" si="572"/>
        <v>A+J=</v>
      </c>
      <c r="Y1368" s="81">
        <f t="shared" si="573"/>
        <v>45920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78">
        <f t="shared" si="570"/>
        <v>45907</v>
      </c>
      <c r="B1369" s="79">
        <f t="shared" si="564"/>
        <v>552.36865655000008</v>
      </c>
      <c r="C1369" s="79">
        <f t="shared" si="553"/>
        <v>548.16791416000001</v>
      </c>
      <c r="D1369" s="77">
        <f t="shared" si="554"/>
        <v>7205.03</v>
      </c>
      <c r="E1369" s="54">
        <f>IF(K1369=1,VLOOKUP(A1368,[1]Plan1!$JH$192:$JI$400,2),E1368)</f>
        <v>7245.38</v>
      </c>
      <c r="F1369" s="56">
        <f t="shared" si="555"/>
        <v>45737</v>
      </c>
      <c r="G1369" s="80">
        <f t="shared" si="556"/>
        <v>5.6002542668107669E-3</v>
      </c>
      <c r="H1369" s="81">
        <f>IF(DAY(A1369)=H$11,VLOOKUP(A1369,AF$120:AK$452,4),H1368)</f>
        <v>45920</v>
      </c>
      <c r="I1369" s="81">
        <f t="shared" si="557"/>
        <v>45920</v>
      </c>
      <c r="J1369" s="55">
        <f t="shared" si="552"/>
        <v>31</v>
      </c>
      <c r="K1369" s="55">
        <f t="shared" si="558"/>
        <v>18</v>
      </c>
      <c r="L1369" s="79">
        <f t="shared" si="559"/>
        <v>1.00324795</v>
      </c>
      <c r="M1369" s="82">
        <v>1</v>
      </c>
      <c r="N1369" s="82">
        <f t="shared" si="560"/>
        <v>1</v>
      </c>
      <c r="O1369" s="79">
        <f t="shared" si="561"/>
        <v>1.00324795</v>
      </c>
      <c r="P1369" s="79">
        <f t="shared" si="562"/>
        <v>549.94833613000003</v>
      </c>
      <c r="Q1369" s="83">
        <f t="shared" si="565"/>
        <v>0</v>
      </c>
      <c r="R1369" s="85">
        <f t="shared" si="566"/>
        <v>0</v>
      </c>
      <c r="S1369" s="79">
        <f t="shared" si="563"/>
        <v>0</v>
      </c>
      <c r="T1369" s="85">
        <f t="shared" si="571"/>
        <v>9.5000000000000001E-2</v>
      </c>
      <c r="U1369" s="82">
        <f t="shared" si="567"/>
        <v>1.004400996</v>
      </c>
      <c r="V1369" s="79">
        <f t="shared" si="568"/>
        <v>2.4203204199999999</v>
      </c>
      <c r="W1369" s="79">
        <f t="shared" si="569"/>
        <v>0</v>
      </c>
      <c r="X1369" s="157" t="str">
        <f t="shared" si="572"/>
        <v>A+J=</v>
      </c>
      <c r="Y1369" s="81">
        <f t="shared" si="573"/>
        <v>45920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78">
        <f t="shared" si="570"/>
        <v>45908</v>
      </c>
      <c r="B1370" s="79">
        <f t="shared" si="564"/>
        <v>552.60297243000002</v>
      </c>
      <c r="C1370" s="79">
        <f t="shared" si="553"/>
        <v>548.16791416000001</v>
      </c>
      <c r="D1370" s="77">
        <f t="shared" si="554"/>
        <v>7205.03</v>
      </c>
      <c r="E1370" s="54">
        <f>IF(K1370=1,VLOOKUP(A1369,[1]Plan1!$JH$192:$JI$400,2),E1369)</f>
        <v>7245.38</v>
      </c>
      <c r="F1370" s="56">
        <f t="shared" si="555"/>
        <v>45737</v>
      </c>
      <c r="G1370" s="80">
        <f t="shared" si="556"/>
        <v>5.6002542668107669E-3</v>
      </c>
      <c r="H1370" s="81">
        <f>IF(DAY(A1370)=H$11,VLOOKUP(A1370,AF$120:AK$452,4),H1369)</f>
        <v>45920</v>
      </c>
      <c r="I1370" s="81">
        <f t="shared" si="557"/>
        <v>45920</v>
      </c>
      <c r="J1370" s="55">
        <f t="shared" si="552"/>
        <v>31</v>
      </c>
      <c r="K1370" s="55">
        <f t="shared" si="558"/>
        <v>19</v>
      </c>
      <c r="L1370" s="79">
        <f t="shared" si="559"/>
        <v>1.0034287</v>
      </c>
      <c r="M1370" s="82">
        <v>1</v>
      </c>
      <c r="N1370" s="82">
        <f t="shared" si="560"/>
        <v>1</v>
      </c>
      <c r="O1370" s="79">
        <f t="shared" si="561"/>
        <v>1.0034287</v>
      </c>
      <c r="P1370" s="79">
        <f t="shared" si="562"/>
        <v>550.04741748000004</v>
      </c>
      <c r="Q1370" s="83">
        <f t="shared" si="565"/>
        <v>0</v>
      </c>
      <c r="R1370" s="85">
        <f t="shared" si="566"/>
        <v>0</v>
      </c>
      <c r="S1370" s="79">
        <f t="shared" si="563"/>
        <v>0</v>
      </c>
      <c r="T1370" s="85">
        <f t="shared" si="571"/>
        <v>9.5000000000000001E-2</v>
      </c>
      <c r="U1370" s="82">
        <f t="shared" si="567"/>
        <v>1.004646063</v>
      </c>
      <c r="V1370" s="79">
        <f t="shared" si="568"/>
        <v>2.5555549499999999</v>
      </c>
      <c r="W1370" s="79">
        <f t="shared" si="569"/>
        <v>0</v>
      </c>
      <c r="X1370" s="157" t="str">
        <f t="shared" si="572"/>
        <v>A+J=</v>
      </c>
      <c r="Y1370" s="81">
        <f t="shared" si="573"/>
        <v>45920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78">
        <f t="shared" si="570"/>
        <v>45909</v>
      </c>
      <c r="B1371" s="79">
        <f t="shared" si="564"/>
        <v>552.83738641000002</v>
      </c>
      <c r="C1371" s="79">
        <f t="shared" si="553"/>
        <v>548.16791416000001</v>
      </c>
      <c r="D1371" s="77">
        <f t="shared" si="554"/>
        <v>7205.03</v>
      </c>
      <c r="E1371" s="54">
        <f>IF(K1371=1,VLOOKUP(A1370,[1]Plan1!$JH$192:$JI$400,2),E1370)</f>
        <v>7245.38</v>
      </c>
      <c r="F1371" s="56">
        <f t="shared" si="555"/>
        <v>45737</v>
      </c>
      <c r="G1371" s="80">
        <f t="shared" si="556"/>
        <v>5.6002542668107669E-3</v>
      </c>
      <c r="H1371" s="81">
        <f>IF(DAY(A1371)=H$11,VLOOKUP(A1371,AF$120:AK$452,4),H1370)</f>
        <v>45920</v>
      </c>
      <c r="I1371" s="81">
        <f t="shared" si="557"/>
        <v>45920</v>
      </c>
      <c r="J1371" s="55">
        <f t="shared" si="552"/>
        <v>31</v>
      </c>
      <c r="K1371" s="55">
        <f t="shared" si="558"/>
        <v>20</v>
      </c>
      <c r="L1371" s="79">
        <f t="shared" si="559"/>
        <v>1.0036094799999999</v>
      </c>
      <c r="M1371" s="82">
        <v>1</v>
      </c>
      <c r="N1371" s="82">
        <f t="shared" si="560"/>
        <v>1</v>
      </c>
      <c r="O1371" s="79">
        <f t="shared" si="561"/>
        <v>1.0036094799999999</v>
      </c>
      <c r="P1371" s="79">
        <f t="shared" si="562"/>
        <v>550.14651528000002</v>
      </c>
      <c r="Q1371" s="83">
        <f t="shared" si="565"/>
        <v>0</v>
      </c>
      <c r="R1371" s="85">
        <f t="shared" si="566"/>
        <v>0</v>
      </c>
      <c r="S1371" s="79">
        <f t="shared" si="563"/>
        <v>0</v>
      </c>
      <c r="T1371" s="85">
        <f t="shared" si="571"/>
        <v>9.5000000000000001E-2</v>
      </c>
      <c r="U1371" s="82">
        <f t="shared" si="567"/>
        <v>1.0048911899999999</v>
      </c>
      <c r="V1371" s="79">
        <f t="shared" si="568"/>
        <v>2.6908711300000001</v>
      </c>
      <c r="W1371" s="79">
        <f t="shared" si="569"/>
        <v>0</v>
      </c>
      <c r="X1371" s="157" t="str">
        <f t="shared" si="572"/>
        <v>A+J=</v>
      </c>
      <c r="Y1371" s="81">
        <f t="shared" si="573"/>
        <v>45920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78">
        <f t="shared" si="570"/>
        <v>45910</v>
      </c>
      <c r="B1372" s="79">
        <f t="shared" si="564"/>
        <v>553.07190346999994</v>
      </c>
      <c r="C1372" s="79">
        <f t="shared" si="553"/>
        <v>548.16791416000001</v>
      </c>
      <c r="D1372" s="77">
        <f t="shared" si="554"/>
        <v>7205.03</v>
      </c>
      <c r="E1372" s="54">
        <f>IF(K1372=1,VLOOKUP(A1371,[1]Plan1!$JH$192:$JI$400,2),E1371)</f>
        <v>7245.38</v>
      </c>
      <c r="F1372" s="56">
        <f t="shared" si="555"/>
        <v>45737</v>
      </c>
      <c r="G1372" s="80">
        <f t="shared" si="556"/>
        <v>5.6002542668107669E-3</v>
      </c>
      <c r="H1372" s="81">
        <f>IF(DAY(A1372)=H$11,VLOOKUP(A1372,AF$120:AK$452,4),H1371)</f>
        <v>45920</v>
      </c>
      <c r="I1372" s="81">
        <f t="shared" si="557"/>
        <v>45920</v>
      </c>
      <c r="J1372" s="55">
        <f t="shared" si="552"/>
        <v>31</v>
      </c>
      <c r="K1372" s="55">
        <f t="shared" si="558"/>
        <v>21</v>
      </c>
      <c r="L1372" s="79">
        <f t="shared" si="559"/>
        <v>1.0037902999999999</v>
      </c>
      <c r="M1372" s="82">
        <v>1</v>
      </c>
      <c r="N1372" s="82">
        <f t="shared" si="560"/>
        <v>1</v>
      </c>
      <c r="O1372" s="79">
        <f t="shared" si="561"/>
        <v>1.0037902999999999</v>
      </c>
      <c r="P1372" s="79">
        <f t="shared" si="562"/>
        <v>550.24563499999999</v>
      </c>
      <c r="Q1372" s="83">
        <f t="shared" si="565"/>
        <v>0</v>
      </c>
      <c r="R1372" s="85">
        <f t="shared" si="566"/>
        <v>0</v>
      </c>
      <c r="S1372" s="79">
        <f t="shared" si="563"/>
        <v>0</v>
      </c>
      <c r="T1372" s="85">
        <f t="shared" si="571"/>
        <v>9.5000000000000001E-2</v>
      </c>
      <c r="U1372" s="82">
        <f t="shared" si="567"/>
        <v>1.0051363760000001</v>
      </c>
      <c r="V1372" s="79">
        <f t="shared" si="568"/>
        <v>2.82626847</v>
      </c>
      <c r="W1372" s="79">
        <f t="shared" si="569"/>
        <v>0</v>
      </c>
      <c r="X1372" s="157" t="str">
        <f t="shared" si="572"/>
        <v>A+J=</v>
      </c>
      <c r="Y1372" s="81">
        <f t="shared" si="573"/>
        <v>45920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78">
        <f t="shared" si="570"/>
        <v>45911</v>
      </c>
      <c r="B1373" s="79">
        <f t="shared" si="564"/>
        <v>553.30651923999994</v>
      </c>
      <c r="C1373" s="79">
        <f t="shared" si="553"/>
        <v>548.16791416000001</v>
      </c>
      <c r="D1373" s="77">
        <f t="shared" si="554"/>
        <v>7205.03</v>
      </c>
      <c r="E1373" s="54">
        <f>IF(K1373=1,VLOOKUP(A1372,[1]Plan1!$JH$192:$JI$400,2),E1372)</f>
        <v>7245.38</v>
      </c>
      <c r="F1373" s="56">
        <f t="shared" si="555"/>
        <v>45737</v>
      </c>
      <c r="G1373" s="80">
        <f t="shared" si="556"/>
        <v>5.6002542668107669E-3</v>
      </c>
      <c r="H1373" s="81">
        <f>IF(DAY(A1373)=H$11,VLOOKUP(A1373,AF$120:AK$452,4),H1372)</f>
        <v>45920</v>
      </c>
      <c r="I1373" s="81">
        <f t="shared" si="557"/>
        <v>45920</v>
      </c>
      <c r="J1373" s="55">
        <f t="shared" si="552"/>
        <v>31</v>
      </c>
      <c r="K1373" s="55">
        <f t="shared" si="558"/>
        <v>22</v>
      </c>
      <c r="L1373" s="79">
        <f t="shared" si="559"/>
        <v>1.0039711499999999</v>
      </c>
      <c r="M1373" s="82">
        <v>1</v>
      </c>
      <c r="N1373" s="82">
        <f t="shared" si="560"/>
        <v>1</v>
      </c>
      <c r="O1373" s="79">
        <f t="shared" si="561"/>
        <v>1.0039711499999999</v>
      </c>
      <c r="P1373" s="79">
        <f t="shared" si="562"/>
        <v>550.34477116999994</v>
      </c>
      <c r="Q1373" s="83">
        <f t="shared" si="565"/>
        <v>0</v>
      </c>
      <c r="R1373" s="85">
        <f t="shared" si="566"/>
        <v>0</v>
      </c>
      <c r="S1373" s="79">
        <f t="shared" si="563"/>
        <v>0</v>
      </c>
      <c r="T1373" s="85">
        <f t="shared" si="571"/>
        <v>9.5000000000000001E-2</v>
      </c>
      <c r="U1373" s="82">
        <f t="shared" si="567"/>
        <v>1.0053816229999999</v>
      </c>
      <c r="V1373" s="79">
        <f t="shared" si="568"/>
        <v>2.9617480700000001</v>
      </c>
      <c r="W1373" s="79">
        <f t="shared" si="569"/>
        <v>0</v>
      </c>
      <c r="X1373" s="157" t="str">
        <f t="shared" si="572"/>
        <v>A+J=</v>
      </c>
      <c r="Y1373" s="81">
        <f t="shared" si="573"/>
        <v>45920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78">
        <f t="shared" si="570"/>
        <v>45912</v>
      </c>
      <c r="B1374" s="79">
        <f t="shared" si="564"/>
        <v>553.54123264999998</v>
      </c>
      <c r="C1374" s="79">
        <f t="shared" si="553"/>
        <v>548.16791416000001</v>
      </c>
      <c r="D1374" s="77">
        <f t="shared" si="554"/>
        <v>7205.03</v>
      </c>
      <c r="E1374" s="54">
        <f>IF(K1374=1,VLOOKUP(A1373,[1]Plan1!$JH$192:$JI$400,2),E1373)</f>
        <v>7245.38</v>
      </c>
      <c r="F1374" s="56">
        <f t="shared" si="555"/>
        <v>45737</v>
      </c>
      <c r="G1374" s="80">
        <f t="shared" si="556"/>
        <v>5.6002542668107669E-3</v>
      </c>
      <c r="H1374" s="81">
        <f>IF(DAY(A1374)=H$11,VLOOKUP(A1374,AF$120:AK$452,4),H1373)</f>
        <v>45920</v>
      </c>
      <c r="I1374" s="81">
        <f t="shared" si="557"/>
        <v>45920</v>
      </c>
      <c r="J1374" s="55">
        <f t="shared" si="552"/>
        <v>31</v>
      </c>
      <c r="K1374" s="55">
        <f t="shared" si="558"/>
        <v>23</v>
      </c>
      <c r="L1374" s="79">
        <f t="shared" si="559"/>
        <v>1.00415203</v>
      </c>
      <c r="M1374" s="82">
        <v>1</v>
      </c>
      <c r="N1374" s="82">
        <f t="shared" si="560"/>
        <v>1</v>
      </c>
      <c r="O1374" s="79">
        <f t="shared" si="561"/>
        <v>1.00415203</v>
      </c>
      <c r="P1374" s="79">
        <f t="shared" si="562"/>
        <v>550.44392377999998</v>
      </c>
      <c r="Q1374" s="83">
        <f t="shared" si="565"/>
        <v>0</v>
      </c>
      <c r="R1374" s="85">
        <f t="shared" si="566"/>
        <v>0</v>
      </c>
      <c r="S1374" s="79">
        <f t="shared" si="563"/>
        <v>0</v>
      </c>
      <c r="T1374" s="85">
        <f t="shared" si="571"/>
        <v>9.5000000000000001E-2</v>
      </c>
      <c r="U1374" s="82">
        <f t="shared" si="567"/>
        <v>1.0056269289999999</v>
      </c>
      <c r="V1374" s="79">
        <f t="shared" si="568"/>
        <v>3.09730887</v>
      </c>
      <c r="W1374" s="79">
        <f t="shared" si="569"/>
        <v>0</v>
      </c>
      <c r="X1374" s="157" t="str">
        <f t="shared" si="572"/>
        <v>A+J=</v>
      </c>
      <c r="Y1374" s="81">
        <f t="shared" si="573"/>
        <v>45920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78">
        <f t="shared" si="570"/>
        <v>45913</v>
      </c>
      <c r="B1375" s="79">
        <f t="shared" si="564"/>
        <v>553.77604428999996</v>
      </c>
      <c r="C1375" s="79">
        <f t="shared" si="553"/>
        <v>548.16791416000001</v>
      </c>
      <c r="D1375" s="77">
        <f t="shared" si="554"/>
        <v>7205.03</v>
      </c>
      <c r="E1375" s="54">
        <f>IF(K1375=1,VLOOKUP(A1374,[1]Plan1!$JH$192:$JI$400,2),E1374)</f>
        <v>7245.38</v>
      </c>
      <c r="F1375" s="56">
        <f t="shared" si="555"/>
        <v>45737</v>
      </c>
      <c r="G1375" s="80">
        <f t="shared" si="556"/>
        <v>5.6002542668107669E-3</v>
      </c>
      <c r="H1375" s="81">
        <f>IF(DAY(A1375)=H$11,VLOOKUP(A1375,AF$120:AK$452,4),H1374)</f>
        <v>45920</v>
      </c>
      <c r="I1375" s="81">
        <f t="shared" si="557"/>
        <v>45920</v>
      </c>
      <c r="J1375" s="55">
        <f t="shared" si="552"/>
        <v>31</v>
      </c>
      <c r="K1375" s="55">
        <f t="shared" si="558"/>
        <v>24</v>
      </c>
      <c r="L1375" s="79">
        <f t="shared" si="559"/>
        <v>1.0043329400000001</v>
      </c>
      <c r="M1375" s="82">
        <v>1</v>
      </c>
      <c r="N1375" s="82">
        <f t="shared" si="560"/>
        <v>1</v>
      </c>
      <c r="O1375" s="79">
        <f t="shared" si="561"/>
        <v>1.0043329400000001</v>
      </c>
      <c r="P1375" s="79">
        <f t="shared" si="562"/>
        <v>550.54309283999999</v>
      </c>
      <c r="Q1375" s="83">
        <f t="shared" si="565"/>
        <v>0</v>
      </c>
      <c r="R1375" s="85">
        <f t="shared" si="566"/>
        <v>0</v>
      </c>
      <c r="S1375" s="79">
        <f t="shared" si="563"/>
        <v>0</v>
      </c>
      <c r="T1375" s="85">
        <f t="shared" si="571"/>
        <v>9.5000000000000001E-2</v>
      </c>
      <c r="U1375" s="82">
        <f t="shared" si="567"/>
        <v>1.0058722950000001</v>
      </c>
      <c r="V1375" s="79">
        <f t="shared" si="568"/>
        <v>3.2329514499999998</v>
      </c>
      <c r="W1375" s="79">
        <f t="shared" si="569"/>
        <v>0</v>
      </c>
      <c r="X1375" s="157" t="str">
        <f t="shared" si="572"/>
        <v>A+J=</v>
      </c>
      <c r="Y1375" s="81">
        <f t="shared" si="573"/>
        <v>45920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78">
        <f t="shared" si="570"/>
        <v>45914</v>
      </c>
      <c r="B1376" s="79">
        <f t="shared" si="564"/>
        <v>554.01095968000004</v>
      </c>
      <c r="C1376" s="79">
        <f t="shared" si="553"/>
        <v>548.16791416000001</v>
      </c>
      <c r="D1376" s="77">
        <f t="shared" si="554"/>
        <v>7205.03</v>
      </c>
      <c r="E1376" s="54">
        <f>IF(K1376=1,VLOOKUP(A1375,[1]Plan1!$JH$192:$JI$400,2),E1375)</f>
        <v>7245.38</v>
      </c>
      <c r="F1376" s="56">
        <f t="shared" si="555"/>
        <v>45737</v>
      </c>
      <c r="G1376" s="80">
        <f t="shared" si="556"/>
        <v>5.6002542668107669E-3</v>
      </c>
      <c r="H1376" s="81">
        <f>IF(DAY(A1376)=H$11,VLOOKUP(A1376,AF$120:AK$452,4),H1375)</f>
        <v>45920</v>
      </c>
      <c r="I1376" s="81">
        <f t="shared" si="557"/>
        <v>45920</v>
      </c>
      <c r="J1376" s="55">
        <f t="shared" si="552"/>
        <v>31</v>
      </c>
      <c r="K1376" s="55">
        <f t="shared" si="558"/>
        <v>25</v>
      </c>
      <c r="L1376" s="79">
        <f t="shared" si="559"/>
        <v>1.0045138899999999</v>
      </c>
      <c r="M1376" s="82">
        <v>1</v>
      </c>
      <c r="N1376" s="82">
        <f t="shared" si="560"/>
        <v>1</v>
      </c>
      <c r="O1376" s="79">
        <f t="shared" si="561"/>
        <v>1.0045138899999999</v>
      </c>
      <c r="P1376" s="79">
        <f t="shared" si="562"/>
        <v>550.64228381999999</v>
      </c>
      <c r="Q1376" s="83">
        <f t="shared" si="565"/>
        <v>0</v>
      </c>
      <c r="R1376" s="85">
        <f t="shared" si="566"/>
        <v>0</v>
      </c>
      <c r="S1376" s="79">
        <f t="shared" si="563"/>
        <v>0</v>
      </c>
      <c r="T1376" s="85">
        <f t="shared" si="571"/>
        <v>9.5000000000000001E-2</v>
      </c>
      <c r="U1376" s="82">
        <f t="shared" si="567"/>
        <v>1.0061177210000001</v>
      </c>
      <c r="V1376" s="79">
        <f t="shared" si="568"/>
        <v>3.3686758600000002</v>
      </c>
      <c r="W1376" s="79">
        <f t="shared" si="569"/>
        <v>0</v>
      </c>
      <c r="X1376" s="157" t="str">
        <f t="shared" si="572"/>
        <v>A+J=</v>
      </c>
      <c r="Y1376" s="81">
        <f t="shared" si="573"/>
        <v>45920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78">
        <f t="shared" si="570"/>
        <v>45915</v>
      </c>
      <c r="B1377" s="79">
        <f t="shared" si="564"/>
        <v>554.24597335999999</v>
      </c>
      <c r="C1377" s="79">
        <f t="shared" si="553"/>
        <v>548.16791416000001</v>
      </c>
      <c r="D1377" s="77">
        <f t="shared" si="554"/>
        <v>7205.03</v>
      </c>
      <c r="E1377" s="54">
        <f>IF(K1377=1,VLOOKUP(A1376,[1]Plan1!$JH$192:$JI$400,2),E1376)</f>
        <v>7245.38</v>
      </c>
      <c r="F1377" s="56">
        <f t="shared" si="555"/>
        <v>45737</v>
      </c>
      <c r="G1377" s="80">
        <f t="shared" si="556"/>
        <v>5.6002542668107669E-3</v>
      </c>
      <c r="H1377" s="81">
        <f>IF(DAY(A1377)=H$11,VLOOKUP(A1377,AF$120:AK$452,4),H1376)</f>
        <v>45920</v>
      </c>
      <c r="I1377" s="81">
        <f t="shared" si="557"/>
        <v>45920</v>
      </c>
      <c r="J1377" s="55">
        <f t="shared" si="552"/>
        <v>31</v>
      </c>
      <c r="K1377" s="55">
        <f t="shared" si="558"/>
        <v>26</v>
      </c>
      <c r="L1377" s="79">
        <f t="shared" si="559"/>
        <v>1.00469487</v>
      </c>
      <c r="M1377" s="82">
        <v>1</v>
      </c>
      <c r="N1377" s="82">
        <f t="shared" si="560"/>
        <v>1</v>
      </c>
      <c r="O1377" s="79">
        <f t="shared" si="561"/>
        <v>1.00469487</v>
      </c>
      <c r="P1377" s="79">
        <f t="shared" si="562"/>
        <v>550.74149124999997</v>
      </c>
      <c r="Q1377" s="83">
        <f t="shared" si="565"/>
        <v>0</v>
      </c>
      <c r="R1377" s="85">
        <f t="shared" si="566"/>
        <v>0</v>
      </c>
      <c r="S1377" s="79">
        <f t="shared" si="563"/>
        <v>0</v>
      </c>
      <c r="T1377" s="85">
        <f t="shared" si="571"/>
        <v>9.5000000000000001E-2</v>
      </c>
      <c r="U1377" s="82">
        <f t="shared" si="567"/>
        <v>1.0063632069999999</v>
      </c>
      <c r="V1377" s="79">
        <f t="shared" si="568"/>
        <v>3.5044821100000001</v>
      </c>
      <c r="W1377" s="79">
        <f t="shared" si="569"/>
        <v>0</v>
      </c>
      <c r="X1377" s="157" t="str">
        <f t="shared" si="572"/>
        <v>A+J=</v>
      </c>
      <c r="Y1377" s="81">
        <f t="shared" si="573"/>
        <v>45920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78">
        <f t="shared" si="570"/>
        <v>45916</v>
      </c>
      <c r="B1378" s="79">
        <f t="shared" si="564"/>
        <v>554.48108479000007</v>
      </c>
      <c r="C1378" s="79">
        <f t="shared" si="553"/>
        <v>548.16791416000001</v>
      </c>
      <c r="D1378" s="77">
        <f t="shared" si="554"/>
        <v>7205.03</v>
      </c>
      <c r="E1378" s="54">
        <f>IF(K1378=1,VLOOKUP(A1377,[1]Plan1!$JH$192:$JI$400,2),E1377)</f>
        <v>7245.38</v>
      </c>
      <c r="F1378" s="56">
        <f t="shared" si="555"/>
        <v>45737</v>
      </c>
      <c r="G1378" s="80">
        <f t="shared" si="556"/>
        <v>5.6002542668107669E-3</v>
      </c>
      <c r="H1378" s="81">
        <f>IF(DAY(A1378)=H$11,VLOOKUP(A1378,AF$120:AK$452,4),H1377)</f>
        <v>45920</v>
      </c>
      <c r="I1378" s="81">
        <f t="shared" si="557"/>
        <v>45920</v>
      </c>
      <c r="J1378" s="55">
        <f t="shared" si="552"/>
        <v>31</v>
      </c>
      <c r="K1378" s="55">
        <f t="shared" si="558"/>
        <v>27</v>
      </c>
      <c r="L1378" s="79">
        <f t="shared" si="559"/>
        <v>1.0048758799999999</v>
      </c>
      <c r="M1378" s="82">
        <v>1</v>
      </c>
      <c r="N1378" s="82">
        <f t="shared" si="560"/>
        <v>1</v>
      </c>
      <c r="O1378" s="79">
        <f t="shared" si="561"/>
        <v>1.0048758799999999</v>
      </c>
      <c r="P1378" s="79">
        <f t="shared" si="562"/>
        <v>550.84071512000003</v>
      </c>
      <c r="Q1378" s="83">
        <f t="shared" si="565"/>
        <v>0</v>
      </c>
      <c r="R1378" s="85">
        <f t="shared" si="566"/>
        <v>0</v>
      </c>
      <c r="S1378" s="79">
        <f t="shared" si="563"/>
        <v>0</v>
      </c>
      <c r="T1378" s="85">
        <f t="shared" si="571"/>
        <v>9.5000000000000001E-2</v>
      </c>
      <c r="U1378" s="82">
        <f t="shared" si="567"/>
        <v>1.006608752</v>
      </c>
      <c r="V1378" s="79">
        <f t="shared" si="568"/>
        <v>3.6403696700000001</v>
      </c>
      <c r="W1378" s="79">
        <f t="shared" si="569"/>
        <v>0</v>
      </c>
      <c r="X1378" s="157" t="str">
        <f t="shared" si="572"/>
        <v>A+J=</v>
      </c>
      <c r="Y1378" s="81">
        <f t="shared" si="573"/>
        <v>45920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78">
        <f t="shared" si="570"/>
        <v>45917</v>
      </c>
      <c r="B1379" s="79">
        <f t="shared" si="564"/>
        <v>554.71629512999993</v>
      </c>
      <c r="C1379" s="79">
        <f t="shared" si="553"/>
        <v>548.16791416000001</v>
      </c>
      <c r="D1379" s="77">
        <f t="shared" si="554"/>
        <v>7205.03</v>
      </c>
      <c r="E1379" s="54">
        <f>IF(K1379=1,VLOOKUP(A1378,[1]Plan1!$JH$192:$JI$400,2),E1378)</f>
        <v>7245.38</v>
      </c>
      <c r="F1379" s="56">
        <f t="shared" si="555"/>
        <v>45737</v>
      </c>
      <c r="G1379" s="80">
        <f t="shared" si="556"/>
        <v>5.6002542668107669E-3</v>
      </c>
      <c r="H1379" s="81">
        <f>IF(DAY(A1379)=H$11,VLOOKUP(A1379,AF$120:AK$452,4),H1378)</f>
        <v>45920</v>
      </c>
      <c r="I1379" s="81">
        <f t="shared" si="557"/>
        <v>45920</v>
      </c>
      <c r="J1379" s="55">
        <f t="shared" si="552"/>
        <v>31</v>
      </c>
      <c r="K1379" s="55">
        <f t="shared" si="558"/>
        <v>28</v>
      </c>
      <c r="L1379" s="79">
        <f t="shared" si="559"/>
        <v>1.0050569199999999</v>
      </c>
      <c r="M1379" s="82">
        <v>1</v>
      </c>
      <c r="N1379" s="82">
        <f t="shared" si="560"/>
        <v>1</v>
      </c>
      <c r="O1379" s="79">
        <f t="shared" si="561"/>
        <v>1.0050569199999999</v>
      </c>
      <c r="P1379" s="79">
        <f t="shared" si="562"/>
        <v>550.93995543999995</v>
      </c>
      <c r="Q1379" s="83">
        <f t="shared" si="565"/>
        <v>0</v>
      </c>
      <c r="R1379" s="85">
        <f t="shared" si="566"/>
        <v>0</v>
      </c>
      <c r="S1379" s="79">
        <f t="shared" si="563"/>
        <v>0</v>
      </c>
      <c r="T1379" s="85">
        <f t="shared" si="571"/>
        <v>9.5000000000000001E-2</v>
      </c>
      <c r="U1379" s="82">
        <f t="shared" si="567"/>
        <v>1.006854358</v>
      </c>
      <c r="V1379" s="79">
        <f t="shared" si="568"/>
        <v>3.7763396899999999</v>
      </c>
      <c r="W1379" s="79">
        <f t="shared" si="569"/>
        <v>0</v>
      </c>
      <c r="X1379" s="157" t="str">
        <f t="shared" si="572"/>
        <v>A+J=</v>
      </c>
      <c r="Y1379" s="81">
        <f t="shared" si="573"/>
        <v>45920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78">
        <f t="shared" si="570"/>
        <v>45918</v>
      </c>
      <c r="B1380" s="79">
        <f t="shared" si="564"/>
        <v>554.95160880000003</v>
      </c>
      <c r="C1380" s="79">
        <f t="shared" si="553"/>
        <v>548.16791416000001</v>
      </c>
      <c r="D1380" s="77">
        <f t="shared" si="554"/>
        <v>7205.03</v>
      </c>
      <c r="E1380" s="54">
        <f>IF(K1380=1,VLOOKUP(A1379,[1]Plan1!$JH$192:$JI$400,2),E1379)</f>
        <v>7245.38</v>
      </c>
      <c r="F1380" s="56">
        <f t="shared" si="555"/>
        <v>45737</v>
      </c>
      <c r="G1380" s="80">
        <f t="shared" si="556"/>
        <v>5.6002542668107669E-3</v>
      </c>
      <c r="H1380" s="81">
        <f>IF(DAY(A1380)=H$11,VLOOKUP(A1380,AF$120:AK$452,4),H1379)</f>
        <v>45920</v>
      </c>
      <c r="I1380" s="81">
        <f t="shared" si="557"/>
        <v>45920</v>
      </c>
      <c r="J1380" s="55">
        <f t="shared" si="552"/>
        <v>31</v>
      </c>
      <c r="K1380" s="55">
        <f t="shared" si="558"/>
        <v>29</v>
      </c>
      <c r="L1380" s="79">
        <f t="shared" si="559"/>
        <v>1.0052380000000001</v>
      </c>
      <c r="M1380" s="82">
        <v>1</v>
      </c>
      <c r="N1380" s="82">
        <f t="shared" si="560"/>
        <v>1</v>
      </c>
      <c r="O1380" s="79">
        <f t="shared" si="561"/>
        <v>1.0052380000000001</v>
      </c>
      <c r="P1380" s="79">
        <f t="shared" si="562"/>
        <v>551.03921768999999</v>
      </c>
      <c r="Q1380" s="83">
        <f t="shared" si="565"/>
        <v>0</v>
      </c>
      <c r="R1380" s="85">
        <f t="shared" si="566"/>
        <v>0</v>
      </c>
      <c r="S1380" s="79">
        <f t="shared" si="563"/>
        <v>0</v>
      </c>
      <c r="T1380" s="85">
        <f t="shared" si="571"/>
        <v>9.5000000000000001E-2</v>
      </c>
      <c r="U1380" s="82">
        <f t="shared" si="567"/>
        <v>1.007100023</v>
      </c>
      <c r="V1380" s="79">
        <f t="shared" si="568"/>
        <v>3.9123911100000002</v>
      </c>
      <c r="W1380" s="79">
        <f t="shared" si="569"/>
        <v>0</v>
      </c>
      <c r="X1380" s="157" t="str">
        <f t="shared" si="572"/>
        <v>A+J=</v>
      </c>
      <c r="Y1380" s="81">
        <f t="shared" si="573"/>
        <v>45920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78">
        <f t="shared" si="570"/>
        <v>45919</v>
      </c>
      <c r="B1381" s="79">
        <f t="shared" si="564"/>
        <v>555.18702142999996</v>
      </c>
      <c r="C1381" s="79">
        <f t="shared" si="553"/>
        <v>548.16791416000001</v>
      </c>
      <c r="D1381" s="77">
        <f t="shared" si="554"/>
        <v>7205.03</v>
      </c>
      <c r="E1381" s="54">
        <f>IF(K1381=1,VLOOKUP(A1380,[1]Plan1!$JH$192:$JI$400,2),E1380)</f>
        <v>7245.38</v>
      </c>
      <c r="F1381" s="56">
        <f t="shared" si="555"/>
        <v>45737</v>
      </c>
      <c r="G1381" s="80">
        <f t="shared" si="556"/>
        <v>5.6002542668107669E-3</v>
      </c>
      <c r="H1381" s="81">
        <f>IF(DAY(A1381)=H$11,VLOOKUP(A1381,AF$120:AK$452,4),H1380)</f>
        <v>45920</v>
      </c>
      <c r="I1381" s="81">
        <f t="shared" si="557"/>
        <v>45920</v>
      </c>
      <c r="J1381" s="55">
        <f t="shared" si="552"/>
        <v>31</v>
      </c>
      <c r="K1381" s="55">
        <f t="shared" si="558"/>
        <v>30</v>
      </c>
      <c r="L1381" s="79">
        <f t="shared" si="559"/>
        <v>1.0054191100000001</v>
      </c>
      <c r="M1381" s="82">
        <v>1</v>
      </c>
      <c r="N1381" s="82">
        <f t="shared" si="560"/>
        <v>1</v>
      </c>
      <c r="O1381" s="79">
        <f t="shared" si="561"/>
        <v>1.0054191100000001</v>
      </c>
      <c r="P1381" s="79">
        <f t="shared" si="562"/>
        <v>551.13849637999999</v>
      </c>
      <c r="Q1381" s="83">
        <f t="shared" si="565"/>
        <v>0</v>
      </c>
      <c r="R1381" s="85">
        <f t="shared" si="566"/>
        <v>0</v>
      </c>
      <c r="S1381" s="79">
        <f t="shared" si="563"/>
        <v>0</v>
      </c>
      <c r="T1381" s="85">
        <f t="shared" si="571"/>
        <v>9.5000000000000001E-2</v>
      </c>
      <c r="U1381" s="82">
        <f t="shared" si="567"/>
        <v>1.007345749</v>
      </c>
      <c r="V1381" s="79">
        <f t="shared" si="568"/>
        <v>4.0485250500000003</v>
      </c>
      <c r="W1381" s="79">
        <f t="shared" si="569"/>
        <v>0</v>
      </c>
      <c r="X1381" s="157" t="str">
        <f t="shared" si="572"/>
        <v>A+J=</v>
      </c>
      <c r="Y1381" s="81">
        <f t="shared" si="573"/>
        <v>45920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78">
        <f t="shared" si="570"/>
        <v>45920</v>
      </c>
      <c r="B1382" s="79">
        <f t="shared" si="564"/>
        <v>555.42253195000001</v>
      </c>
      <c r="C1382" s="79">
        <f t="shared" si="553"/>
        <v>548.16791416000001</v>
      </c>
      <c r="D1382" s="77">
        <f t="shared" si="554"/>
        <v>7205.03</v>
      </c>
      <c r="E1382" s="54">
        <f>IF(K1382=1,VLOOKUP(A1381,[1]Plan1!$JH$192:$JI$400,2),E1381)</f>
        <v>7245.38</v>
      </c>
      <c r="F1382" s="56">
        <f t="shared" si="555"/>
        <v>45737</v>
      </c>
      <c r="G1382" s="80">
        <f t="shared" si="556"/>
        <v>5.6002542668107669E-3</v>
      </c>
      <c r="H1382" s="81">
        <f>IF(DAY(A1382)=H$11,VLOOKUP(A1382,AF$120:AK$452,4),H1381)</f>
        <v>45950</v>
      </c>
      <c r="I1382" s="81">
        <f t="shared" si="557"/>
        <v>45920</v>
      </c>
      <c r="J1382" s="55">
        <f t="shared" si="552"/>
        <v>31</v>
      </c>
      <c r="K1382" s="55">
        <f t="shared" si="558"/>
        <v>31</v>
      </c>
      <c r="L1382" s="79">
        <f t="shared" si="559"/>
        <v>1.0056002500000001</v>
      </c>
      <c r="M1382" s="82">
        <v>1</v>
      </c>
      <c r="N1382" s="82">
        <f t="shared" si="560"/>
        <v>1</v>
      </c>
      <c r="O1382" s="79">
        <f t="shared" si="561"/>
        <v>1.0056002500000001</v>
      </c>
      <c r="P1382" s="79">
        <f t="shared" si="562"/>
        <v>551.23779151999997</v>
      </c>
      <c r="Q1382" s="83">
        <f t="shared" si="565"/>
        <v>45</v>
      </c>
      <c r="R1382" s="85">
        <f t="shared" si="566"/>
        <v>2.8570999999999999E-2</v>
      </c>
      <c r="S1382" s="79">
        <f t="shared" si="563"/>
        <v>15.749414939999999</v>
      </c>
      <c r="T1382" s="85">
        <f t="shared" si="571"/>
        <v>9.5000000000000001E-2</v>
      </c>
      <c r="U1382" s="82">
        <f t="shared" si="567"/>
        <v>1.0075915339999999</v>
      </c>
      <c r="V1382" s="79">
        <f t="shared" si="568"/>
        <v>4.1847404299999997</v>
      </c>
      <c r="W1382" s="79">
        <f t="shared" si="569"/>
        <v>19.934155369999999</v>
      </c>
      <c r="X1382" s="157" t="str">
        <f t="shared" si="572"/>
        <v>A+J=</v>
      </c>
      <c r="Y1382" s="81">
        <f t="shared" si="573"/>
        <v>45920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78">
        <f t="shared" si="570"/>
        <v>45921</v>
      </c>
      <c r="B1383" s="79">
        <f t="shared" si="564"/>
        <v>535.72310465999999</v>
      </c>
      <c r="C1383" s="79">
        <f t="shared" si="553"/>
        <v>535.48837658000002</v>
      </c>
      <c r="D1383" s="77">
        <f t="shared" si="554"/>
        <v>7205.03</v>
      </c>
      <c r="E1383" s="54">
        <f>IF(K1383=1,VLOOKUP(A1382,[1]Plan1!$JH$192:$JI$400,2),E1382)</f>
        <v>7245.38</v>
      </c>
      <c r="F1383" s="56">
        <f t="shared" si="555"/>
        <v>45737</v>
      </c>
      <c r="G1383" s="80">
        <f t="shared" si="556"/>
        <v>5.6002542668107669E-3</v>
      </c>
      <c r="H1383" s="81">
        <f>IF(DAY(A1383)=H$11,VLOOKUP(A1383,AF$120:AK$452,4),H1382)</f>
        <v>45950</v>
      </c>
      <c r="I1383" s="81">
        <f t="shared" si="557"/>
        <v>45950</v>
      </c>
      <c r="J1383" s="55">
        <f t="shared" si="552"/>
        <v>30</v>
      </c>
      <c r="K1383" s="55">
        <f t="shared" si="558"/>
        <v>1</v>
      </c>
      <c r="L1383" s="79">
        <f t="shared" si="559"/>
        <v>1.0001861700000001</v>
      </c>
      <c r="M1383" s="82">
        <v>1</v>
      </c>
      <c r="N1383" s="82">
        <f t="shared" si="560"/>
        <v>1</v>
      </c>
      <c r="O1383" s="79">
        <f t="shared" si="561"/>
        <v>1.0001861700000001</v>
      </c>
      <c r="P1383" s="79">
        <f t="shared" si="562"/>
        <v>535.58806845000004</v>
      </c>
      <c r="Q1383" s="83">
        <f t="shared" si="565"/>
        <v>0</v>
      </c>
      <c r="R1383" s="85">
        <f t="shared" si="566"/>
        <v>0</v>
      </c>
      <c r="S1383" s="79">
        <f t="shared" si="563"/>
        <v>0</v>
      </c>
      <c r="T1383" s="85">
        <f t="shared" si="571"/>
        <v>9.5000000000000001E-2</v>
      </c>
      <c r="U1383" s="82">
        <f t="shared" si="567"/>
        <v>1.000252127</v>
      </c>
      <c r="V1383" s="79">
        <f t="shared" si="568"/>
        <v>0.13503620999999999</v>
      </c>
      <c r="W1383" s="79">
        <f t="shared" si="569"/>
        <v>0</v>
      </c>
      <c r="X1383" s="157" t="str">
        <f t="shared" si="572"/>
        <v>A+J=</v>
      </c>
      <c r="Y1383" s="81">
        <f t="shared" si="573"/>
        <v>45950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78">
        <f t="shared" si="570"/>
        <v>45922</v>
      </c>
      <c r="B1384" s="79">
        <f t="shared" si="564"/>
        <v>535.95793335999997</v>
      </c>
      <c r="C1384" s="79">
        <f t="shared" si="553"/>
        <v>535.48837658000002</v>
      </c>
      <c r="D1384" s="77">
        <f t="shared" si="554"/>
        <v>7205.03</v>
      </c>
      <c r="E1384" s="54">
        <f>IF(K1384=1,VLOOKUP(A1383,[1]Plan1!$JH$192:$JI$400,2),E1383)</f>
        <v>7245.38</v>
      </c>
      <c r="F1384" s="56">
        <f t="shared" si="555"/>
        <v>45737</v>
      </c>
      <c r="G1384" s="80">
        <f t="shared" si="556"/>
        <v>5.6002542668107669E-3</v>
      </c>
      <c r="H1384" s="81">
        <f>IF(DAY(A1384)=H$11,VLOOKUP(A1384,AF$120:AK$452,4),H1383)</f>
        <v>45950</v>
      </c>
      <c r="I1384" s="81">
        <f t="shared" si="557"/>
        <v>45950</v>
      </c>
      <c r="J1384" s="55">
        <f t="shared" si="552"/>
        <v>30</v>
      </c>
      <c r="K1384" s="55">
        <f t="shared" si="558"/>
        <v>2</v>
      </c>
      <c r="L1384" s="79">
        <f t="shared" si="559"/>
        <v>1.00037237</v>
      </c>
      <c r="M1384" s="82">
        <v>1</v>
      </c>
      <c r="N1384" s="82">
        <f t="shared" si="560"/>
        <v>1</v>
      </c>
      <c r="O1384" s="79">
        <f t="shared" si="561"/>
        <v>1.00037237</v>
      </c>
      <c r="P1384" s="79">
        <f t="shared" si="562"/>
        <v>535.68777637999995</v>
      </c>
      <c r="Q1384" s="83">
        <f t="shared" si="565"/>
        <v>0</v>
      </c>
      <c r="R1384" s="85">
        <f t="shared" si="566"/>
        <v>0</v>
      </c>
      <c r="S1384" s="79">
        <f t="shared" si="563"/>
        <v>0</v>
      </c>
      <c r="T1384" s="85">
        <f t="shared" si="571"/>
        <v>9.5000000000000001E-2</v>
      </c>
      <c r="U1384" s="82">
        <f t="shared" si="567"/>
        <v>1.0005043179999999</v>
      </c>
      <c r="V1384" s="79">
        <f t="shared" si="568"/>
        <v>0.27015697999999999</v>
      </c>
      <c r="W1384" s="79">
        <f t="shared" si="569"/>
        <v>0</v>
      </c>
      <c r="X1384" s="157" t="str">
        <f t="shared" si="572"/>
        <v>A+J=</v>
      </c>
      <c r="Y1384" s="81">
        <f t="shared" si="573"/>
        <v>45950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78">
        <f t="shared" si="570"/>
        <v>45923</v>
      </c>
      <c r="B1385" s="79">
        <f t="shared" si="564"/>
        <v>536.19286756000008</v>
      </c>
      <c r="C1385" s="79">
        <f t="shared" si="553"/>
        <v>535.48837658000002</v>
      </c>
      <c r="D1385" s="77">
        <f t="shared" si="554"/>
        <v>7205.03</v>
      </c>
      <c r="E1385" s="54">
        <f>IF(K1385=1,VLOOKUP(A1384,[1]Plan1!$JH$192:$JI$400,2),E1384)</f>
        <v>7245.38</v>
      </c>
      <c r="F1385" s="56">
        <f t="shared" si="555"/>
        <v>45737</v>
      </c>
      <c r="G1385" s="80">
        <f t="shared" si="556"/>
        <v>5.6002542668107669E-3</v>
      </c>
      <c r="H1385" s="81">
        <f>IF(DAY(A1385)=H$11,VLOOKUP(A1385,AF$120:AK$452,4),H1384)</f>
        <v>45950</v>
      </c>
      <c r="I1385" s="81">
        <f t="shared" si="557"/>
        <v>45950</v>
      </c>
      <c r="J1385" s="55">
        <f t="shared" si="552"/>
        <v>30</v>
      </c>
      <c r="K1385" s="55">
        <f t="shared" si="558"/>
        <v>3</v>
      </c>
      <c r="L1385" s="79">
        <f t="shared" si="559"/>
        <v>1.0005586099999999</v>
      </c>
      <c r="M1385" s="82">
        <v>1</v>
      </c>
      <c r="N1385" s="82">
        <f t="shared" si="560"/>
        <v>1</v>
      </c>
      <c r="O1385" s="79">
        <f t="shared" si="561"/>
        <v>1.0005586099999999</v>
      </c>
      <c r="P1385" s="79">
        <f t="shared" si="562"/>
        <v>535.78750574000003</v>
      </c>
      <c r="Q1385" s="83">
        <f t="shared" si="565"/>
        <v>0</v>
      </c>
      <c r="R1385" s="85">
        <f t="shared" si="566"/>
        <v>0</v>
      </c>
      <c r="S1385" s="79">
        <f t="shared" si="563"/>
        <v>0</v>
      </c>
      <c r="T1385" s="85">
        <f t="shared" si="571"/>
        <v>9.5000000000000001E-2</v>
      </c>
      <c r="U1385" s="82">
        <f t="shared" si="567"/>
        <v>1.000756572</v>
      </c>
      <c r="V1385" s="79">
        <f t="shared" si="568"/>
        <v>0.40536181999999998</v>
      </c>
      <c r="W1385" s="79">
        <f t="shared" si="569"/>
        <v>0</v>
      </c>
      <c r="X1385" s="157" t="str">
        <f t="shared" si="572"/>
        <v>A+J=</v>
      </c>
      <c r="Y1385" s="81">
        <f t="shared" si="573"/>
        <v>45950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78">
        <f t="shared" si="570"/>
        <v>45924</v>
      </c>
      <c r="B1386" s="79">
        <f t="shared" si="564"/>
        <v>536.42790780000007</v>
      </c>
      <c r="C1386" s="79">
        <f t="shared" si="553"/>
        <v>535.48837658000002</v>
      </c>
      <c r="D1386" s="77">
        <f t="shared" si="554"/>
        <v>7205.03</v>
      </c>
      <c r="E1386" s="54">
        <f>IF(K1386=1,VLOOKUP(A1385,[1]Plan1!$JH$192:$JI$400,2),E1385)</f>
        <v>7245.38</v>
      </c>
      <c r="F1386" s="56">
        <f t="shared" si="555"/>
        <v>45737</v>
      </c>
      <c r="G1386" s="80">
        <f t="shared" si="556"/>
        <v>5.6002542668107669E-3</v>
      </c>
      <c r="H1386" s="81">
        <f>IF(DAY(A1386)=H$11,VLOOKUP(A1386,AF$120:AK$452,4),H1385)</f>
        <v>45950</v>
      </c>
      <c r="I1386" s="81">
        <f t="shared" si="557"/>
        <v>45950</v>
      </c>
      <c r="J1386" s="55">
        <f t="shared" si="552"/>
        <v>30</v>
      </c>
      <c r="K1386" s="55">
        <f t="shared" si="558"/>
        <v>4</v>
      </c>
      <c r="L1386" s="79">
        <f t="shared" si="559"/>
        <v>1.00074489</v>
      </c>
      <c r="M1386" s="82">
        <v>1</v>
      </c>
      <c r="N1386" s="82">
        <f t="shared" si="560"/>
        <v>1</v>
      </c>
      <c r="O1386" s="79">
        <f t="shared" si="561"/>
        <v>1.00074489</v>
      </c>
      <c r="P1386" s="79">
        <f t="shared" si="562"/>
        <v>535.88725651000004</v>
      </c>
      <c r="Q1386" s="83">
        <f t="shared" si="565"/>
        <v>0</v>
      </c>
      <c r="R1386" s="85">
        <f t="shared" si="566"/>
        <v>0</v>
      </c>
      <c r="S1386" s="79">
        <f t="shared" si="563"/>
        <v>0</v>
      </c>
      <c r="T1386" s="85">
        <f t="shared" si="571"/>
        <v>9.5000000000000001E-2</v>
      </c>
      <c r="U1386" s="82">
        <f t="shared" si="567"/>
        <v>1.00100889</v>
      </c>
      <c r="V1386" s="79">
        <f t="shared" si="568"/>
        <v>0.54065129000000001</v>
      </c>
      <c r="W1386" s="79">
        <f t="shared" si="569"/>
        <v>0</v>
      </c>
      <c r="X1386" s="157" t="str">
        <f t="shared" si="572"/>
        <v>A+J=</v>
      </c>
      <c r="Y1386" s="81">
        <f t="shared" si="573"/>
        <v>45950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78">
        <f t="shared" si="570"/>
        <v>45925</v>
      </c>
      <c r="B1387" s="79">
        <f t="shared" si="564"/>
        <v>536.66304876999993</v>
      </c>
      <c r="C1387" s="79">
        <f t="shared" si="553"/>
        <v>535.48837658000002</v>
      </c>
      <c r="D1387" s="77">
        <f t="shared" si="554"/>
        <v>7205.03</v>
      </c>
      <c r="E1387" s="54">
        <f>IF(K1387=1,VLOOKUP(A1386,[1]Plan1!$JH$192:$JI$400,2),E1386)</f>
        <v>7245.38</v>
      </c>
      <c r="F1387" s="56">
        <f t="shared" si="555"/>
        <v>45737</v>
      </c>
      <c r="G1387" s="80">
        <f t="shared" si="556"/>
        <v>5.6002542668107669E-3</v>
      </c>
      <c r="H1387" s="81">
        <f>IF(DAY(A1387)=H$11,VLOOKUP(A1387,AF$120:AK$452,4),H1386)</f>
        <v>45950</v>
      </c>
      <c r="I1387" s="81">
        <f t="shared" si="557"/>
        <v>45950</v>
      </c>
      <c r="J1387" s="55">
        <f t="shared" si="552"/>
        <v>30</v>
      </c>
      <c r="K1387" s="55">
        <f t="shared" si="558"/>
        <v>5</v>
      </c>
      <c r="L1387" s="79">
        <f t="shared" si="559"/>
        <v>1.0009311999999999</v>
      </c>
      <c r="M1387" s="82">
        <v>1</v>
      </c>
      <c r="N1387" s="82">
        <f t="shared" si="560"/>
        <v>1</v>
      </c>
      <c r="O1387" s="79">
        <f t="shared" si="561"/>
        <v>1.0009311999999999</v>
      </c>
      <c r="P1387" s="79">
        <f t="shared" si="562"/>
        <v>535.98702334999996</v>
      </c>
      <c r="Q1387" s="83">
        <f t="shared" si="565"/>
        <v>0</v>
      </c>
      <c r="R1387" s="85">
        <f t="shared" si="566"/>
        <v>0</v>
      </c>
      <c r="S1387" s="79">
        <f t="shared" si="563"/>
        <v>0</v>
      </c>
      <c r="T1387" s="85">
        <f t="shared" si="571"/>
        <v>9.5000000000000001E-2</v>
      </c>
      <c r="U1387" s="82">
        <f t="shared" si="567"/>
        <v>1.001261272</v>
      </c>
      <c r="V1387" s="79">
        <f t="shared" si="568"/>
        <v>0.67602541999999999</v>
      </c>
      <c r="W1387" s="79">
        <f t="shared" si="569"/>
        <v>0</v>
      </c>
      <c r="X1387" s="157" t="str">
        <f t="shared" si="572"/>
        <v>A+J=</v>
      </c>
      <c r="Y1387" s="81">
        <f t="shared" si="573"/>
        <v>45950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78">
        <f t="shared" si="570"/>
        <v>45926</v>
      </c>
      <c r="B1388" s="79">
        <f t="shared" si="564"/>
        <v>536.89829533</v>
      </c>
      <c r="C1388" s="79">
        <f t="shared" si="553"/>
        <v>535.48837658000002</v>
      </c>
      <c r="D1388" s="77">
        <f t="shared" si="554"/>
        <v>7205.03</v>
      </c>
      <c r="E1388" s="54">
        <f>IF(K1388=1,VLOOKUP(A1387,[1]Plan1!$JH$192:$JI$400,2),E1387)</f>
        <v>7245.38</v>
      </c>
      <c r="F1388" s="56">
        <f t="shared" si="555"/>
        <v>45737</v>
      </c>
      <c r="G1388" s="80">
        <f t="shared" si="556"/>
        <v>5.6002542668107669E-3</v>
      </c>
      <c r="H1388" s="81">
        <f>IF(DAY(A1388)=H$11,VLOOKUP(A1388,AF$120:AK$452,4),H1387)</f>
        <v>45950</v>
      </c>
      <c r="I1388" s="81">
        <f t="shared" si="557"/>
        <v>45950</v>
      </c>
      <c r="J1388" s="55">
        <f t="shared" ref="J1388:J1451" si="574">IF(A1387=I1387,VLOOKUP(A1387,$AF$120:$AJ$300,5),J1387)</f>
        <v>30</v>
      </c>
      <c r="K1388" s="55">
        <f t="shared" si="558"/>
        <v>6</v>
      </c>
      <c r="L1388" s="79">
        <f t="shared" si="559"/>
        <v>1.00111755</v>
      </c>
      <c r="M1388" s="82">
        <v>1</v>
      </c>
      <c r="N1388" s="82">
        <f t="shared" si="560"/>
        <v>1</v>
      </c>
      <c r="O1388" s="79">
        <f t="shared" si="561"/>
        <v>1.00111755</v>
      </c>
      <c r="P1388" s="79">
        <f t="shared" si="562"/>
        <v>536.08681161000004</v>
      </c>
      <c r="Q1388" s="83">
        <f t="shared" si="565"/>
        <v>0</v>
      </c>
      <c r="R1388" s="85">
        <f t="shared" si="566"/>
        <v>0</v>
      </c>
      <c r="S1388" s="79">
        <f t="shared" si="563"/>
        <v>0</v>
      </c>
      <c r="T1388" s="85">
        <f t="shared" si="571"/>
        <v>9.5000000000000001E-2</v>
      </c>
      <c r="U1388" s="82">
        <f t="shared" si="567"/>
        <v>1.0015137169999999</v>
      </c>
      <c r="V1388" s="79">
        <f t="shared" si="568"/>
        <v>0.81148372000000002</v>
      </c>
      <c r="W1388" s="79">
        <f t="shared" si="569"/>
        <v>0</v>
      </c>
      <c r="X1388" s="157" t="str">
        <f t="shared" si="572"/>
        <v>A+J=</v>
      </c>
      <c r="Y1388" s="81">
        <f t="shared" si="573"/>
        <v>45950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78">
        <f t="shared" si="570"/>
        <v>45927</v>
      </c>
      <c r="B1389" s="79">
        <f t="shared" si="564"/>
        <v>537.13363730999993</v>
      </c>
      <c r="C1389" s="79">
        <f t="shared" ref="C1389:C1452" si="575">IF(Q1388&gt;0,(P1388-S1388),C1388)</f>
        <v>535.48837658000002</v>
      </c>
      <c r="D1389" s="77">
        <f t="shared" si="554"/>
        <v>7205.03</v>
      </c>
      <c r="E1389" s="54">
        <f>IF(K1389=1,VLOOKUP(A1388,[1]Plan1!$JH$192:$JI$400,2),E1388)</f>
        <v>7245.38</v>
      </c>
      <c r="F1389" s="56">
        <f t="shared" si="555"/>
        <v>45737</v>
      </c>
      <c r="G1389" s="80">
        <f t="shared" si="556"/>
        <v>5.6002542668107669E-3</v>
      </c>
      <c r="H1389" s="81">
        <f>IF(DAY(A1389)=H$11,VLOOKUP(A1389,AF$120:AK$452,4),H1388)</f>
        <v>45950</v>
      </c>
      <c r="I1389" s="81">
        <f t="shared" si="557"/>
        <v>45950</v>
      </c>
      <c r="J1389" s="55">
        <f t="shared" si="574"/>
        <v>30</v>
      </c>
      <c r="K1389" s="55">
        <f t="shared" si="558"/>
        <v>7</v>
      </c>
      <c r="L1389" s="79">
        <f t="shared" si="559"/>
        <v>1.00130392</v>
      </c>
      <c r="M1389" s="82">
        <v>1</v>
      </c>
      <c r="N1389" s="82">
        <f t="shared" si="560"/>
        <v>1</v>
      </c>
      <c r="O1389" s="79">
        <f t="shared" si="561"/>
        <v>1.00130392</v>
      </c>
      <c r="P1389" s="79">
        <f t="shared" si="562"/>
        <v>536.18661057999998</v>
      </c>
      <c r="Q1389" s="83">
        <f t="shared" si="565"/>
        <v>0</v>
      </c>
      <c r="R1389" s="85">
        <f t="shared" si="566"/>
        <v>0</v>
      </c>
      <c r="S1389" s="79">
        <f t="shared" si="563"/>
        <v>0</v>
      </c>
      <c r="T1389" s="85">
        <f t="shared" si="571"/>
        <v>9.5000000000000001E-2</v>
      </c>
      <c r="U1389" s="82">
        <f t="shared" si="567"/>
        <v>1.001766226</v>
      </c>
      <c r="V1389" s="79">
        <f t="shared" si="568"/>
        <v>0.94702673000000004</v>
      </c>
      <c r="W1389" s="79">
        <f t="shared" si="569"/>
        <v>0</v>
      </c>
      <c r="X1389" s="157" t="str">
        <f t="shared" si="572"/>
        <v>A+J=</v>
      </c>
      <c r="Y1389" s="81">
        <f t="shared" si="573"/>
        <v>45950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78">
        <f t="shared" si="570"/>
        <v>45928</v>
      </c>
      <c r="B1390" s="79">
        <f t="shared" si="564"/>
        <v>537.36909084000001</v>
      </c>
      <c r="C1390" s="79">
        <f t="shared" si="575"/>
        <v>535.48837658000002</v>
      </c>
      <c r="D1390" s="77">
        <f t="shared" si="554"/>
        <v>7205.03</v>
      </c>
      <c r="E1390" s="54">
        <f>IF(K1390=1,VLOOKUP(A1389,[1]Plan1!$JH$192:$JI$400,2),E1389)</f>
        <v>7245.38</v>
      </c>
      <c r="F1390" s="56">
        <f t="shared" si="555"/>
        <v>45737</v>
      </c>
      <c r="G1390" s="80">
        <f t="shared" si="556"/>
        <v>5.6002542668107669E-3</v>
      </c>
      <c r="H1390" s="81">
        <f>IF(DAY(A1390)=H$11,VLOOKUP(A1390,AF$120:AK$452,4),H1389)</f>
        <v>45950</v>
      </c>
      <c r="I1390" s="81">
        <f t="shared" si="557"/>
        <v>45950</v>
      </c>
      <c r="J1390" s="55">
        <f t="shared" si="574"/>
        <v>30</v>
      </c>
      <c r="K1390" s="55">
        <f t="shared" si="558"/>
        <v>8</v>
      </c>
      <c r="L1390" s="79">
        <f t="shared" si="559"/>
        <v>1.0014903399999999</v>
      </c>
      <c r="M1390" s="82">
        <v>1</v>
      </c>
      <c r="N1390" s="82">
        <f t="shared" si="560"/>
        <v>1</v>
      </c>
      <c r="O1390" s="79">
        <f t="shared" si="561"/>
        <v>1.0014903399999999</v>
      </c>
      <c r="P1390" s="79">
        <f t="shared" si="562"/>
        <v>536.28643632000001</v>
      </c>
      <c r="Q1390" s="83">
        <f t="shared" si="565"/>
        <v>0</v>
      </c>
      <c r="R1390" s="85">
        <f t="shared" si="566"/>
        <v>0</v>
      </c>
      <c r="S1390" s="79">
        <f t="shared" si="563"/>
        <v>0</v>
      </c>
      <c r="T1390" s="85">
        <f t="shared" si="571"/>
        <v>9.5000000000000001E-2</v>
      </c>
      <c r="U1390" s="82">
        <f t="shared" si="567"/>
        <v>1.002018799</v>
      </c>
      <c r="V1390" s="79">
        <f t="shared" si="568"/>
        <v>1.08265452</v>
      </c>
      <c r="W1390" s="79">
        <f t="shared" si="569"/>
        <v>0</v>
      </c>
      <c r="X1390" s="157" t="str">
        <f t="shared" si="572"/>
        <v>A+J=</v>
      </c>
      <c r="Y1390" s="81">
        <f t="shared" si="573"/>
        <v>45950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78">
        <f t="shared" si="570"/>
        <v>45929</v>
      </c>
      <c r="B1391" s="79">
        <f t="shared" si="564"/>
        <v>537.6046446900001</v>
      </c>
      <c r="C1391" s="79">
        <f t="shared" si="575"/>
        <v>535.48837658000002</v>
      </c>
      <c r="D1391" s="77">
        <f t="shared" si="554"/>
        <v>7205.03</v>
      </c>
      <c r="E1391" s="54">
        <f>IF(K1391=1,VLOOKUP(A1390,[1]Plan1!$JH$192:$JI$400,2),E1390)</f>
        <v>7245.38</v>
      </c>
      <c r="F1391" s="56">
        <f t="shared" si="555"/>
        <v>45737</v>
      </c>
      <c r="G1391" s="80">
        <f t="shared" si="556"/>
        <v>5.6002542668107669E-3</v>
      </c>
      <c r="H1391" s="81">
        <f>IF(DAY(A1391)=H$11,VLOOKUP(A1391,AF$120:AK$452,4),H1390)</f>
        <v>45950</v>
      </c>
      <c r="I1391" s="81">
        <f t="shared" si="557"/>
        <v>45950</v>
      </c>
      <c r="J1391" s="55">
        <f t="shared" si="574"/>
        <v>30</v>
      </c>
      <c r="K1391" s="55">
        <f t="shared" si="558"/>
        <v>9</v>
      </c>
      <c r="L1391" s="79">
        <f t="shared" si="559"/>
        <v>1.0016767900000001</v>
      </c>
      <c r="M1391" s="82">
        <v>1</v>
      </c>
      <c r="N1391" s="82">
        <f t="shared" si="560"/>
        <v>1</v>
      </c>
      <c r="O1391" s="79">
        <f t="shared" si="561"/>
        <v>1.0016767900000001</v>
      </c>
      <c r="P1391" s="79">
        <f t="shared" si="562"/>
        <v>536.38627813000005</v>
      </c>
      <c r="Q1391" s="83">
        <f t="shared" si="565"/>
        <v>0</v>
      </c>
      <c r="R1391" s="85">
        <f t="shared" si="566"/>
        <v>0</v>
      </c>
      <c r="S1391" s="79">
        <f t="shared" si="563"/>
        <v>0</v>
      </c>
      <c r="T1391" s="85">
        <f t="shared" si="571"/>
        <v>9.5000000000000001E-2</v>
      </c>
      <c r="U1391" s="82">
        <f t="shared" si="567"/>
        <v>1.0022714349999999</v>
      </c>
      <c r="V1391" s="79">
        <f t="shared" si="568"/>
        <v>1.21836656</v>
      </c>
      <c r="W1391" s="79">
        <f t="shared" si="569"/>
        <v>0</v>
      </c>
      <c r="X1391" s="157" t="str">
        <f t="shared" si="572"/>
        <v>A+J=</v>
      </c>
      <c r="Y1391" s="81">
        <f t="shared" si="573"/>
        <v>45950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78">
        <f t="shared" si="570"/>
        <v>45930</v>
      </c>
      <c r="B1392" s="79">
        <f t="shared" si="564"/>
        <v>537.84029942999996</v>
      </c>
      <c r="C1392" s="79">
        <f t="shared" si="575"/>
        <v>535.48837658000002</v>
      </c>
      <c r="D1392" s="77">
        <f t="shared" si="554"/>
        <v>7205.03</v>
      </c>
      <c r="E1392" s="54">
        <f>IF(K1392=1,VLOOKUP(A1391,[1]Plan1!$JH$192:$JI$400,2),E1391)</f>
        <v>7245.38</v>
      </c>
      <c r="F1392" s="56">
        <f t="shared" si="555"/>
        <v>45737</v>
      </c>
      <c r="G1392" s="80">
        <f t="shared" si="556"/>
        <v>5.6002542668107669E-3</v>
      </c>
      <c r="H1392" s="81">
        <f>IF(DAY(A1392)=H$11,VLOOKUP(A1392,AF$120:AK$452,4),H1391)</f>
        <v>45950</v>
      </c>
      <c r="I1392" s="81">
        <f t="shared" si="557"/>
        <v>45950</v>
      </c>
      <c r="J1392" s="55">
        <f t="shared" si="574"/>
        <v>30</v>
      </c>
      <c r="K1392" s="55">
        <f t="shared" si="558"/>
        <v>10</v>
      </c>
      <c r="L1392" s="79">
        <f t="shared" si="559"/>
        <v>1.0018632700000001</v>
      </c>
      <c r="M1392" s="82">
        <v>1</v>
      </c>
      <c r="N1392" s="82">
        <f t="shared" si="560"/>
        <v>1</v>
      </c>
      <c r="O1392" s="79">
        <f t="shared" si="561"/>
        <v>1.0018632700000001</v>
      </c>
      <c r="P1392" s="79">
        <f t="shared" si="562"/>
        <v>536.48613599999999</v>
      </c>
      <c r="Q1392" s="83">
        <f t="shared" si="565"/>
        <v>0</v>
      </c>
      <c r="R1392" s="85">
        <f t="shared" si="566"/>
        <v>0</v>
      </c>
      <c r="S1392" s="79">
        <f t="shared" si="563"/>
        <v>0</v>
      </c>
      <c r="T1392" s="85">
        <f t="shared" si="571"/>
        <v>9.5000000000000001E-2</v>
      </c>
      <c r="U1392" s="82">
        <f t="shared" si="567"/>
        <v>1.002524135</v>
      </c>
      <c r="V1392" s="79">
        <f t="shared" si="568"/>
        <v>1.3541634300000001</v>
      </c>
      <c r="W1392" s="79">
        <f t="shared" si="569"/>
        <v>0</v>
      </c>
      <c r="X1392" s="157" t="str">
        <f t="shared" si="572"/>
        <v>A+J=</v>
      </c>
      <c r="Y1392" s="81">
        <f t="shared" si="573"/>
        <v>45950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78">
        <f t="shared" si="570"/>
        <v>45931</v>
      </c>
      <c r="B1393" s="79">
        <f t="shared" si="564"/>
        <v>538.07605992000003</v>
      </c>
      <c r="C1393" s="79">
        <f t="shared" si="575"/>
        <v>535.48837658000002</v>
      </c>
      <c r="D1393" s="77">
        <f t="shared" si="554"/>
        <v>7205.03</v>
      </c>
      <c r="E1393" s="54">
        <f>IF(K1393=1,VLOOKUP(A1392,[1]Plan1!$JH$192:$JI$400,2),E1392)</f>
        <v>7245.38</v>
      </c>
      <c r="F1393" s="56">
        <f t="shared" si="555"/>
        <v>45737</v>
      </c>
      <c r="G1393" s="80">
        <f t="shared" si="556"/>
        <v>5.6002542668107669E-3</v>
      </c>
      <c r="H1393" s="81">
        <f>IF(DAY(A1393)=H$11,VLOOKUP(A1393,AF$120:AK$452,4),H1392)</f>
        <v>45950</v>
      </c>
      <c r="I1393" s="81">
        <f t="shared" si="557"/>
        <v>45950</v>
      </c>
      <c r="J1393" s="55">
        <f t="shared" si="574"/>
        <v>30</v>
      </c>
      <c r="K1393" s="55">
        <f t="shared" si="558"/>
        <v>11</v>
      </c>
      <c r="L1393" s="79">
        <f t="shared" si="559"/>
        <v>1.0020497900000001</v>
      </c>
      <c r="M1393" s="82">
        <v>1</v>
      </c>
      <c r="N1393" s="82">
        <f t="shared" si="560"/>
        <v>1</v>
      </c>
      <c r="O1393" s="79">
        <f t="shared" si="561"/>
        <v>1.0020497900000001</v>
      </c>
      <c r="P1393" s="79">
        <f t="shared" si="562"/>
        <v>536.58601528999998</v>
      </c>
      <c r="Q1393" s="83">
        <f t="shared" si="565"/>
        <v>0</v>
      </c>
      <c r="R1393" s="85">
        <f t="shared" si="566"/>
        <v>0</v>
      </c>
      <c r="S1393" s="79">
        <f t="shared" si="563"/>
        <v>0</v>
      </c>
      <c r="T1393" s="85">
        <f t="shared" si="571"/>
        <v>9.5000000000000001E-2</v>
      </c>
      <c r="U1393" s="82">
        <f t="shared" si="567"/>
        <v>1.002776898</v>
      </c>
      <c r="V1393" s="79">
        <f t="shared" si="568"/>
        <v>1.4900446300000001</v>
      </c>
      <c r="W1393" s="79">
        <f t="shared" si="569"/>
        <v>0</v>
      </c>
      <c r="X1393" s="157" t="str">
        <f t="shared" si="572"/>
        <v>A+J=</v>
      </c>
      <c r="Y1393" s="81">
        <f t="shared" si="573"/>
        <v>45950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78">
        <f t="shared" si="570"/>
        <v>45932</v>
      </c>
      <c r="B1394" s="79">
        <f t="shared" si="564"/>
        <v>538.31192190000002</v>
      </c>
      <c r="C1394" s="79">
        <f t="shared" si="575"/>
        <v>535.48837658000002</v>
      </c>
      <c r="D1394" s="77">
        <f t="shared" si="554"/>
        <v>7205.03</v>
      </c>
      <c r="E1394" s="54">
        <f>IF(K1394=1,VLOOKUP(A1393,[1]Plan1!$JH$192:$JI$400,2),E1393)</f>
        <v>7245.38</v>
      </c>
      <c r="F1394" s="56">
        <f t="shared" si="555"/>
        <v>45737</v>
      </c>
      <c r="G1394" s="80">
        <f t="shared" si="556"/>
        <v>5.6002542668107669E-3</v>
      </c>
      <c r="H1394" s="81">
        <f>IF(DAY(A1394)=H$11,VLOOKUP(A1394,AF$120:AK$452,4),H1393)</f>
        <v>45950</v>
      </c>
      <c r="I1394" s="81">
        <f t="shared" si="557"/>
        <v>45950</v>
      </c>
      <c r="J1394" s="55">
        <f t="shared" si="574"/>
        <v>30</v>
      </c>
      <c r="K1394" s="55">
        <f t="shared" si="558"/>
        <v>12</v>
      </c>
      <c r="L1394" s="79">
        <f t="shared" si="559"/>
        <v>1.0022363400000001</v>
      </c>
      <c r="M1394" s="82">
        <v>1</v>
      </c>
      <c r="N1394" s="82">
        <f t="shared" si="560"/>
        <v>1</v>
      </c>
      <c r="O1394" s="79">
        <f t="shared" si="561"/>
        <v>1.0022363400000001</v>
      </c>
      <c r="P1394" s="79">
        <f t="shared" si="562"/>
        <v>536.68591064999998</v>
      </c>
      <c r="Q1394" s="83">
        <f t="shared" si="565"/>
        <v>0</v>
      </c>
      <c r="R1394" s="85">
        <f t="shared" si="566"/>
        <v>0</v>
      </c>
      <c r="S1394" s="79">
        <f t="shared" si="563"/>
        <v>0</v>
      </c>
      <c r="T1394" s="85">
        <f t="shared" si="571"/>
        <v>9.5000000000000001E-2</v>
      </c>
      <c r="U1394" s="82">
        <f t="shared" si="567"/>
        <v>1.0030297260000001</v>
      </c>
      <c r="V1394" s="79">
        <f t="shared" si="568"/>
        <v>1.6260112499999999</v>
      </c>
      <c r="W1394" s="79">
        <f t="shared" si="569"/>
        <v>0</v>
      </c>
      <c r="X1394" s="157" t="str">
        <f t="shared" si="572"/>
        <v>A+J=</v>
      </c>
      <c r="Y1394" s="81">
        <f t="shared" si="573"/>
        <v>45950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78">
        <f t="shared" si="570"/>
        <v>45933</v>
      </c>
      <c r="B1395" s="79">
        <f t="shared" si="564"/>
        <v>538.54788971000005</v>
      </c>
      <c r="C1395" s="79">
        <f t="shared" si="575"/>
        <v>535.48837658000002</v>
      </c>
      <c r="D1395" s="77">
        <f t="shared" si="554"/>
        <v>7205.03</v>
      </c>
      <c r="E1395" s="54">
        <f>IF(K1395=1,VLOOKUP(A1394,[1]Plan1!$JH$192:$JI$400,2),E1394)</f>
        <v>7245.38</v>
      </c>
      <c r="F1395" s="56">
        <f t="shared" si="555"/>
        <v>45737</v>
      </c>
      <c r="G1395" s="80">
        <f t="shared" si="556"/>
        <v>5.6002542668107669E-3</v>
      </c>
      <c r="H1395" s="81">
        <f>IF(DAY(A1395)=H$11,VLOOKUP(A1395,AF$120:AK$452,4),H1394)</f>
        <v>45950</v>
      </c>
      <c r="I1395" s="81">
        <f t="shared" si="557"/>
        <v>45950</v>
      </c>
      <c r="J1395" s="55">
        <f t="shared" si="574"/>
        <v>30</v>
      </c>
      <c r="K1395" s="55">
        <f t="shared" si="558"/>
        <v>13</v>
      </c>
      <c r="L1395" s="79">
        <f t="shared" si="559"/>
        <v>1.00242293</v>
      </c>
      <c r="M1395" s="82">
        <v>1</v>
      </c>
      <c r="N1395" s="82">
        <f t="shared" si="560"/>
        <v>1</v>
      </c>
      <c r="O1395" s="79">
        <f t="shared" si="561"/>
        <v>1.00242293</v>
      </c>
      <c r="P1395" s="79">
        <f t="shared" si="562"/>
        <v>536.78582743000004</v>
      </c>
      <c r="Q1395" s="83">
        <f t="shared" si="565"/>
        <v>0</v>
      </c>
      <c r="R1395" s="85">
        <f t="shared" si="566"/>
        <v>0</v>
      </c>
      <c r="S1395" s="79">
        <f t="shared" si="563"/>
        <v>0</v>
      </c>
      <c r="T1395" s="85">
        <f t="shared" si="571"/>
        <v>9.5000000000000001E-2</v>
      </c>
      <c r="U1395" s="82">
        <f t="shared" si="567"/>
        <v>1.003282617</v>
      </c>
      <c r="V1395" s="79">
        <f t="shared" si="568"/>
        <v>1.7620622800000001</v>
      </c>
      <c r="W1395" s="79">
        <f t="shared" si="569"/>
        <v>0</v>
      </c>
      <c r="X1395" s="157" t="str">
        <f t="shared" si="572"/>
        <v>A+J=</v>
      </c>
      <c r="Y1395" s="81">
        <f t="shared" si="573"/>
        <v>45950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78">
        <f t="shared" si="570"/>
        <v>45934</v>
      </c>
      <c r="B1396" s="79">
        <f t="shared" si="564"/>
        <v>538.7839639</v>
      </c>
      <c r="C1396" s="79">
        <f t="shared" si="575"/>
        <v>535.48837658000002</v>
      </c>
      <c r="D1396" s="77">
        <f t="shared" ref="D1396:D1459" si="576">IF(E1396=E1395,D1395,E1395)</f>
        <v>7205.03</v>
      </c>
      <c r="E1396" s="54">
        <f>IF(K1396=1,VLOOKUP(A1395,[1]Plan1!$JH$192:$JI$400,2),E1395)</f>
        <v>7245.38</v>
      </c>
      <c r="F1396" s="56">
        <f t="shared" ref="F1396:F1459" si="577">IF(D1396=D1395,F1395,EDATE(A1396,-1))</f>
        <v>45737</v>
      </c>
      <c r="G1396" s="80">
        <f t="shared" ref="G1396:G1459" si="578">(E1396/D1396)-1</f>
        <v>5.6002542668107669E-3</v>
      </c>
      <c r="H1396" s="81">
        <f>IF(DAY(A1396)=H$11,VLOOKUP(A1396,AF$120:AK$452,4),H1395)</f>
        <v>45950</v>
      </c>
      <c r="I1396" s="81">
        <f t="shared" ref="I1396:I1459" si="579">IF(A1396&gt;I1395,H1396,I1395)</f>
        <v>45950</v>
      </c>
      <c r="J1396" s="55">
        <f t="shared" si="574"/>
        <v>30</v>
      </c>
      <c r="K1396" s="55">
        <f t="shared" ref="K1396:K1459" si="580">IF(A1395=I1395,1,K1395+1)</f>
        <v>14</v>
      </c>
      <c r="L1396" s="79">
        <f t="shared" ref="L1396:L1459" si="581">TRUNC((E1396/D1396)^TRUNC((K1396/J1396),9),8)</f>
        <v>1.00260956</v>
      </c>
      <c r="M1396" s="82">
        <v>1</v>
      </c>
      <c r="N1396" s="82">
        <f t="shared" ref="N1396:N1459" si="582">IF(I1396&gt;I1395,N1395*M1396,N1395)</f>
        <v>1</v>
      </c>
      <c r="O1396" s="79">
        <f t="shared" ref="O1396:O1459" si="583">TRUNC(TRUNC((L1396*N1396),15),8)</f>
        <v>1.00260956</v>
      </c>
      <c r="P1396" s="79">
        <f t="shared" ref="P1396:P1459" si="584">TRUNC(C1396*O1396,8)</f>
        <v>536.88576562000003</v>
      </c>
      <c r="Q1396" s="83">
        <f t="shared" si="565"/>
        <v>0</v>
      </c>
      <c r="R1396" s="85">
        <f t="shared" si="566"/>
        <v>0</v>
      </c>
      <c r="S1396" s="79">
        <f t="shared" ref="S1396:S1459" si="585">IF(R1396&gt;0,TRUNC(R1396*P1396,8),0)</f>
        <v>0</v>
      </c>
      <c r="T1396" s="85">
        <f t="shared" si="571"/>
        <v>9.5000000000000001E-2</v>
      </c>
      <c r="U1396" s="82">
        <f t="shared" si="567"/>
        <v>1.0035355720000001</v>
      </c>
      <c r="V1396" s="79">
        <f t="shared" si="568"/>
        <v>1.8981982799999999</v>
      </c>
      <c r="W1396" s="79">
        <f t="shared" si="569"/>
        <v>0</v>
      </c>
      <c r="X1396" s="157" t="str">
        <f t="shared" si="572"/>
        <v>A+J=</v>
      </c>
      <c r="Y1396" s="81">
        <f t="shared" si="573"/>
        <v>45950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78">
        <f t="shared" si="570"/>
        <v>45935</v>
      </c>
      <c r="B1397" s="79">
        <f t="shared" si="564"/>
        <v>539.02013322999994</v>
      </c>
      <c r="C1397" s="79">
        <f t="shared" si="575"/>
        <v>535.48837658000002</v>
      </c>
      <c r="D1397" s="77">
        <f t="shared" si="576"/>
        <v>7205.03</v>
      </c>
      <c r="E1397" s="54">
        <f>IF(K1397=1,VLOOKUP(A1396,[1]Plan1!$JH$192:$JI$400,2),E1396)</f>
        <v>7245.38</v>
      </c>
      <c r="F1397" s="56">
        <f t="shared" si="577"/>
        <v>45737</v>
      </c>
      <c r="G1397" s="80">
        <f t="shared" si="578"/>
        <v>5.6002542668107669E-3</v>
      </c>
      <c r="H1397" s="81">
        <f>IF(DAY(A1397)=H$11,VLOOKUP(A1397,AF$120:AK$452,4),H1396)</f>
        <v>45950</v>
      </c>
      <c r="I1397" s="81">
        <f t="shared" si="579"/>
        <v>45950</v>
      </c>
      <c r="J1397" s="55">
        <f t="shared" si="574"/>
        <v>30</v>
      </c>
      <c r="K1397" s="55">
        <f t="shared" si="580"/>
        <v>15</v>
      </c>
      <c r="L1397" s="79">
        <f t="shared" si="581"/>
        <v>1.0027962100000001</v>
      </c>
      <c r="M1397" s="82">
        <v>1</v>
      </c>
      <c r="N1397" s="82">
        <f t="shared" si="582"/>
        <v>1</v>
      </c>
      <c r="O1397" s="79">
        <f t="shared" si="583"/>
        <v>1.0027962100000001</v>
      </c>
      <c r="P1397" s="79">
        <f t="shared" si="584"/>
        <v>536.98571453</v>
      </c>
      <c r="Q1397" s="83">
        <f t="shared" si="565"/>
        <v>0</v>
      </c>
      <c r="R1397" s="85">
        <f t="shared" si="566"/>
        <v>0</v>
      </c>
      <c r="S1397" s="79">
        <f t="shared" si="585"/>
        <v>0</v>
      </c>
      <c r="T1397" s="85">
        <f t="shared" si="571"/>
        <v>9.5000000000000001E-2</v>
      </c>
      <c r="U1397" s="82">
        <f t="shared" si="567"/>
        <v>1.0037885900000001</v>
      </c>
      <c r="V1397" s="79">
        <f t="shared" si="568"/>
        <v>2.0344186999999998</v>
      </c>
      <c r="W1397" s="79">
        <f t="shared" si="569"/>
        <v>0</v>
      </c>
      <c r="X1397" s="157" t="str">
        <f t="shared" si="572"/>
        <v>A+J=</v>
      </c>
      <c r="Y1397" s="81">
        <f t="shared" si="573"/>
        <v>45950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78">
        <f t="shared" si="570"/>
        <v>45936</v>
      </c>
      <c r="B1398" s="79">
        <f t="shared" si="564"/>
        <v>539.25640955999995</v>
      </c>
      <c r="C1398" s="79">
        <f t="shared" si="575"/>
        <v>535.48837658000002</v>
      </c>
      <c r="D1398" s="77">
        <f t="shared" si="576"/>
        <v>7205.03</v>
      </c>
      <c r="E1398" s="54">
        <f>IF(K1398=1,VLOOKUP(A1397,[1]Plan1!$JH$192:$JI$400,2),E1397)</f>
        <v>7245.38</v>
      </c>
      <c r="F1398" s="56">
        <f t="shared" si="577"/>
        <v>45737</v>
      </c>
      <c r="G1398" s="80">
        <f t="shared" si="578"/>
        <v>5.6002542668107669E-3</v>
      </c>
      <c r="H1398" s="81">
        <f>IF(DAY(A1398)=H$11,VLOOKUP(A1398,AF$120:AK$452,4),H1397)</f>
        <v>45950</v>
      </c>
      <c r="I1398" s="81">
        <f t="shared" si="579"/>
        <v>45950</v>
      </c>
      <c r="J1398" s="55">
        <f t="shared" si="574"/>
        <v>30</v>
      </c>
      <c r="K1398" s="55">
        <f t="shared" si="580"/>
        <v>16</v>
      </c>
      <c r="L1398" s="79">
        <f t="shared" si="581"/>
        <v>1.0029828999999999</v>
      </c>
      <c r="M1398" s="82">
        <v>1</v>
      </c>
      <c r="N1398" s="82">
        <f t="shared" si="582"/>
        <v>1</v>
      </c>
      <c r="O1398" s="79">
        <f t="shared" si="583"/>
        <v>1.0029828999999999</v>
      </c>
      <c r="P1398" s="79">
        <f t="shared" si="584"/>
        <v>537.08568485000001</v>
      </c>
      <c r="Q1398" s="83">
        <f t="shared" si="565"/>
        <v>0</v>
      </c>
      <c r="R1398" s="85">
        <f t="shared" si="566"/>
        <v>0</v>
      </c>
      <c r="S1398" s="79">
        <f t="shared" si="585"/>
        <v>0</v>
      </c>
      <c r="T1398" s="85">
        <f t="shared" si="571"/>
        <v>9.5000000000000001E-2</v>
      </c>
      <c r="U1398" s="82">
        <f t="shared" si="567"/>
        <v>1.0040416729999999</v>
      </c>
      <c r="V1398" s="79">
        <f t="shared" si="568"/>
        <v>2.17072471</v>
      </c>
      <c r="W1398" s="79">
        <f t="shared" si="569"/>
        <v>0</v>
      </c>
      <c r="X1398" s="157" t="str">
        <f t="shared" si="572"/>
        <v>A+J=</v>
      </c>
      <c r="Y1398" s="81">
        <f t="shared" si="573"/>
        <v>45950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78">
        <f t="shared" si="570"/>
        <v>45937</v>
      </c>
      <c r="B1399" s="79">
        <f t="shared" si="564"/>
        <v>539.49279185</v>
      </c>
      <c r="C1399" s="79">
        <f t="shared" si="575"/>
        <v>535.48837658000002</v>
      </c>
      <c r="D1399" s="77">
        <f t="shared" si="576"/>
        <v>7205.03</v>
      </c>
      <c r="E1399" s="54">
        <f>IF(K1399=1,VLOOKUP(A1398,[1]Plan1!$JH$192:$JI$400,2),E1398)</f>
        <v>7245.38</v>
      </c>
      <c r="F1399" s="56">
        <f t="shared" si="577"/>
        <v>45737</v>
      </c>
      <c r="G1399" s="80">
        <f t="shared" si="578"/>
        <v>5.6002542668107669E-3</v>
      </c>
      <c r="H1399" s="81">
        <f>IF(DAY(A1399)=H$11,VLOOKUP(A1399,AF$120:AK$452,4),H1398)</f>
        <v>45950</v>
      </c>
      <c r="I1399" s="81">
        <f t="shared" si="579"/>
        <v>45950</v>
      </c>
      <c r="J1399" s="55">
        <f t="shared" si="574"/>
        <v>30</v>
      </c>
      <c r="K1399" s="55">
        <f t="shared" si="580"/>
        <v>17</v>
      </c>
      <c r="L1399" s="79">
        <f t="shared" si="581"/>
        <v>1.0031696299999999</v>
      </c>
      <c r="M1399" s="82">
        <v>1</v>
      </c>
      <c r="N1399" s="82">
        <f t="shared" si="582"/>
        <v>1</v>
      </c>
      <c r="O1399" s="79">
        <f t="shared" si="583"/>
        <v>1.0031696299999999</v>
      </c>
      <c r="P1399" s="79">
        <f t="shared" si="584"/>
        <v>537.18567659999997</v>
      </c>
      <c r="Q1399" s="83">
        <f t="shared" si="565"/>
        <v>0</v>
      </c>
      <c r="R1399" s="85">
        <f t="shared" si="566"/>
        <v>0</v>
      </c>
      <c r="S1399" s="79">
        <f t="shared" si="585"/>
        <v>0</v>
      </c>
      <c r="T1399" s="85">
        <f t="shared" si="571"/>
        <v>9.5000000000000001E-2</v>
      </c>
      <c r="U1399" s="82">
        <f t="shared" si="567"/>
        <v>1.0042948190000001</v>
      </c>
      <c r="V1399" s="79">
        <f t="shared" si="568"/>
        <v>2.3071152499999998</v>
      </c>
      <c r="W1399" s="79">
        <f t="shared" si="569"/>
        <v>0</v>
      </c>
      <c r="X1399" s="157" t="str">
        <f t="shared" si="572"/>
        <v>A+J=</v>
      </c>
      <c r="Y1399" s="81">
        <f t="shared" si="573"/>
        <v>45950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78">
        <f t="shared" si="570"/>
        <v>45938</v>
      </c>
      <c r="B1400" s="79">
        <f t="shared" si="564"/>
        <v>539.72927528000002</v>
      </c>
      <c r="C1400" s="79">
        <f t="shared" si="575"/>
        <v>535.48837658000002</v>
      </c>
      <c r="D1400" s="77">
        <f t="shared" si="576"/>
        <v>7205.03</v>
      </c>
      <c r="E1400" s="54">
        <f>IF(K1400=1,VLOOKUP(A1399,[1]Plan1!$JH$192:$JI$400,2),E1399)</f>
        <v>7245.38</v>
      </c>
      <c r="F1400" s="56">
        <f t="shared" si="577"/>
        <v>45737</v>
      </c>
      <c r="G1400" s="80">
        <f t="shared" si="578"/>
        <v>5.6002542668107669E-3</v>
      </c>
      <c r="H1400" s="81">
        <f>IF(DAY(A1400)=H$11,VLOOKUP(A1400,AF$120:AK$452,4),H1399)</f>
        <v>45950</v>
      </c>
      <c r="I1400" s="81">
        <f t="shared" si="579"/>
        <v>45950</v>
      </c>
      <c r="J1400" s="55">
        <f t="shared" si="574"/>
        <v>30</v>
      </c>
      <c r="K1400" s="55">
        <f t="shared" si="580"/>
        <v>18</v>
      </c>
      <c r="L1400" s="79">
        <f t="shared" si="581"/>
        <v>1.00335639</v>
      </c>
      <c r="M1400" s="82">
        <v>1</v>
      </c>
      <c r="N1400" s="82">
        <f t="shared" si="582"/>
        <v>1</v>
      </c>
      <c r="O1400" s="79">
        <f t="shared" si="583"/>
        <v>1.00335639</v>
      </c>
      <c r="P1400" s="79">
        <f t="shared" si="584"/>
        <v>537.28568441000004</v>
      </c>
      <c r="Q1400" s="83">
        <f t="shared" si="565"/>
        <v>0</v>
      </c>
      <c r="R1400" s="85">
        <f t="shared" si="566"/>
        <v>0</v>
      </c>
      <c r="S1400" s="79">
        <f t="shared" si="585"/>
        <v>0</v>
      </c>
      <c r="T1400" s="85">
        <f t="shared" si="571"/>
        <v>9.5000000000000001E-2</v>
      </c>
      <c r="U1400" s="82">
        <f t="shared" si="567"/>
        <v>1.004548029</v>
      </c>
      <c r="V1400" s="79">
        <f t="shared" si="568"/>
        <v>2.44359087</v>
      </c>
      <c r="W1400" s="79">
        <f t="shared" si="569"/>
        <v>0</v>
      </c>
      <c r="X1400" s="157" t="str">
        <f t="shared" si="572"/>
        <v>A+J=</v>
      </c>
      <c r="Y1400" s="81">
        <f t="shared" si="573"/>
        <v>45950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78">
        <f t="shared" si="570"/>
        <v>45939</v>
      </c>
      <c r="B1401" s="79">
        <f t="shared" si="564"/>
        <v>539.96586526999999</v>
      </c>
      <c r="C1401" s="79">
        <f t="shared" si="575"/>
        <v>535.48837658000002</v>
      </c>
      <c r="D1401" s="77">
        <f t="shared" si="576"/>
        <v>7205.03</v>
      </c>
      <c r="E1401" s="54">
        <f>IF(K1401=1,VLOOKUP(A1400,[1]Plan1!$JH$192:$JI$400,2),E1400)</f>
        <v>7245.38</v>
      </c>
      <c r="F1401" s="56">
        <f t="shared" si="577"/>
        <v>45737</v>
      </c>
      <c r="G1401" s="80">
        <f t="shared" si="578"/>
        <v>5.6002542668107669E-3</v>
      </c>
      <c r="H1401" s="81">
        <f>IF(DAY(A1401)=H$11,VLOOKUP(A1401,AF$120:AK$452,4),H1400)</f>
        <v>45950</v>
      </c>
      <c r="I1401" s="81">
        <f t="shared" si="579"/>
        <v>45950</v>
      </c>
      <c r="J1401" s="55">
        <f t="shared" si="574"/>
        <v>30</v>
      </c>
      <c r="K1401" s="55">
        <f t="shared" si="580"/>
        <v>19</v>
      </c>
      <c r="L1401" s="79">
        <f t="shared" si="581"/>
        <v>1.00354319</v>
      </c>
      <c r="M1401" s="82">
        <v>1</v>
      </c>
      <c r="N1401" s="82">
        <f t="shared" si="582"/>
        <v>1</v>
      </c>
      <c r="O1401" s="79">
        <f t="shared" si="583"/>
        <v>1.00354319</v>
      </c>
      <c r="P1401" s="79">
        <f t="shared" si="584"/>
        <v>537.38571363999995</v>
      </c>
      <c r="Q1401" s="83">
        <f t="shared" si="565"/>
        <v>0</v>
      </c>
      <c r="R1401" s="85">
        <f t="shared" si="566"/>
        <v>0</v>
      </c>
      <c r="S1401" s="79">
        <f t="shared" si="585"/>
        <v>0</v>
      </c>
      <c r="T1401" s="85">
        <f t="shared" si="571"/>
        <v>9.5000000000000001E-2</v>
      </c>
      <c r="U1401" s="82">
        <f t="shared" si="567"/>
        <v>1.004801303</v>
      </c>
      <c r="V1401" s="79">
        <f t="shared" si="568"/>
        <v>2.58015163</v>
      </c>
      <c r="W1401" s="79">
        <f t="shared" si="569"/>
        <v>0</v>
      </c>
      <c r="X1401" s="157" t="str">
        <f t="shared" si="572"/>
        <v>A+J=</v>
      </c>
      <c r="Y1401" s="81">
        <f t="shared" si="573"/>
        <v>45950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78">
        <f t="shared" si="570"/>
        <v>45940</v>
      </c>
      <c r="B1402" s="79">
        <f t="shared" si="564"/>
        <v>540.20255648</v>
      </c>
      <c r="C1402" s="79">
        <f t="shared" si="575"/>
        <v>535.48837658000002</v>
      </c>
      <c r="D1402" s="77">
        <f t="shared" si="576"/>
        <v>7205.03</v>
      </c>
      <c r="E1402" s="54">
        <f>IF(K1402=1,VLOOKUP(A1401,[1]Plan1!$JH$192:$JI$400,2),E1401)</f>
        <v>7245.38</v>
      </c>
      <c r="F1402" s="56">
        <f t="shared" si="577"/>
        <v>45737</v>
      </c>
      <c r="G1402" s="80">
        <f t="shared" si="578"/>
        <v>5.6002542668107669E-3</v>
      </c>
      <c r="H1402" s="81">
        <f>IF(DAY(A1402)=H$11,VLOOKUP(A1402,AF$120:AK$452,4),H1401)</f>
        <v>45950</v>
      </c>
      <c r="I1402" s="81">
        <f t="shared" si="579"/>
        <v>45950</v>
      </c>
      <c r="J1402" s="55">
        <f t="shared" si="574"/>
        <v>30</v>
      </c>
      <c r="K1402" s="55">
        <f t="shared" si="580"/>
        <v>20</v>
      </c>
      <c r="L1402" s="79">
        <f t="shared" si="581"/>
        <v>1.0037300199999999</v>
      </c>
      <c r="M1402" s="82">
        <v>1</v>
      </c>
      <c r="N1402" s="82">
        <f t="shared" si="582"/>
        <v>1</v>
      </c>
      <c r="O1402" s="79">
        <f t="shared" si="583"/>
        <v>1.0037300199999999</v>
      </c>
      <c r="P1402" s="79">
        <f t="shared" si="584"/>
        <v>537.48575892999997</v>
      </c>
      <c r="Q1402" s="83">
        <f t="shared" si="565"/>
        <v>0</v>
      </c>
      <c r="R1402" s="85">
        <f t="shared" si="566"/>
        <v>0</v>
      </c>
      <c r="S1402" s="79">
        <f t="shared" si="585"/>
        <v>0</v>
      </c>
      <c r="T1402" s="85">
        <f t="shared" si="571"/>
        <v>9.5000000000000001E-2</v>
      </c>
      <c r="U1402" s="82">
        <f t="shared" si="567"/>
        <v>1.0050546410000001</v>
      </c>
      <c r="V1402" s="79">
        <f t="shared" si="568"/>
        <v>2.7167975499999999</v>
      </c>
      <c r="W1402" s="79">
        <f t="shared" si="569"/>
        <v>0</v>
      </c>
      <c r="X1402" s="157" t="str">
        <f t="shared" si="572"/>
        <v>A+J=</v>
      </c>
      <c r="Y1402" s="81">
        <f t="shared" si="573"/>
        <v>45950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78">
        <f t="shared" si="570"/>
        <v>45941</v>
      </c>
      <c r="B1403" s="79">
        <f t="shared" si="564"/>
        <v>540.43935431</v>
      </c>
      <c r="C1403" s="79">
        <f t="shared" si="575"/>
        <v>535.48837658000002</v>
      </c>
      <c r="D1403" s="77">
        <f t="shared" si="576"/>
        <v>7205.03</v>
      </c>
      <c r="E1403" s="54">
        <f>IF(K1403=1,VLOOKUP(A1402,[1]Plan1!$JH$192:$JI$400,2),E1402)</f>
        <v>7245.38</v>
      </c>
      <c r="F1403" s="56">
        <f t="shared" si="577"/>
        <v>45737</v>
      </c>
      <c r="G1403" s="80">
        <f t="shared" si="578"/>
        <v>5.6002542668107669E-3</v>
      </c>
      <c r="H1403" s="81">
        <f>IF(DAY(A1403)=H$11,VLOOKUP(A1403,AF$120:AK$452,4),H1402)</f>
        <v>45950</v>
      </c>
      <c r="I1403" s="81">
        <f t="shared" si="579"/>
        <v>45950</v>
      </c>
      <c r="J1403" s="55">
        <f t="shared" si="574"/>
        <v>30</v>
      </c>
      <c r="K1403" s="55">
        <f t="shared" si="580"/>
        <v>21</v>
      </c>
      <c r="L1403" s="79">
        <f t="shared" si="581"/>
        <v>1.00391689</v>
      </c>
      <c r="M1403" s="82">
        <v>1</v>
      </c>
      <c r="N1403" s="82">
        <f t="shared" si="582"/>
        <v>1</v>
      </c>
      <c r="O1403" s="79">
        <f t="shared" si="583"/>
        <v>1.00391689</v>
      </c>
      <c r="P1403" s="79">
        <f t="shared" si="584"/>
        <v>537.58582564000005</v>
      </c>
      <c r="Q1403" s="83">
        <f t="shared" si="565"/>
        <v>0</v>
      </c>
      <c r="R1403" s="85">
        <f t="shared" si="566"/>
        <v>0</v>
      </c>
      <c r="S1403" s="79">
        <f t="shared" si="585"/>
        <v>0</v>
      </c>
      <c r="T1403" s="85">
        <f t="shared" si="571"/>
        <v>9.5000000000000001E-2</v>
      </c>
      <c r="U1403" s="82">
        <f t="shared" si="567"/>
        <v>1.0053080430000001</v>
      </c>
      <c r="V1403" s="79">
        <f t="shared" si="568"/>
        <v>2.8535286700000002</v>
      </c>
      <c r="W1403" s="79">
        <f t="shared" si="569"/>
        <v>0</v>
      </c>
      <c r="X1403" s="157" t="str">
        <f t="shared" si="572"/>
        <v>A+J=</v>
      </c>
      <c r="Y1403" s="81">
        <f t="shared" si="573"/>
        <v>45950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78">
        <f t="shared" si="570"/>
        <v>45942</v>
      </c>
      <c r="B1404" s="79">
        <f t="shared" si="564"/>
        <v>540.67625290000001</v>
      </c>
      <c r="C1404" s="79">
        <f t="shared" si="575"/>
        <v>535.48837658000002</v>
      </c>
      <c r="D1404" s="77">
        <f t="shared" si="576"/>
        <v>7205.03</v>
      </c>
      <c r="E1404" s="54">
        <f>IF(K1404=1,VLOOKUP(A1403,[1]Plan1!$JH$192:$JI$400,2),E1403)</f>
        <v>7245.38</v>
      </c>
      <c r="F1404" s="56">
        <f t="shared" si="577"/>
        <v>45737</v>
      </c>
      <c r="G1404" s="80">
        <f t="shared" si="578"/>
        <v>5.6002542668107669E-3</v>
      </c>
      <c r="H1404" s="81">
        <f>IF(DAY(A1404)=H$11,VLOOKUP(A1404,AF$120:AK$452,4),H1403)</f>
        <v>45950</v>
      </c>
      <c r="I1404" s="81">
        <f t="shared" si="579"/>
        <v>45950</v>
      </c>
      <c r="J1404" s="55">
        <f t="shared" si="574"/>
        <v>30</v>
      </c>
      <c r="K1404" s="55">
        <f t="shared" si="580"/>
        <v>22</v>
      </c>
      <c r="L1404" s="79">
        <f t="shared" si="581"/>
        <v>1.0041037900000001</v>
      </c>
      <c r="M1404" s="82">
        <v>1</v>
      </c>
      <c r="N1404" s="82">
        <f t="shared" si="582"/>
        <v>1</v>
      </c>
      <c r="O1404" s="79">
        <f t="shared" si="583"/>
        <v>1.0041037900000001</v>
      </c>
      <c r="P1404" s="79">
        <f t="shared" si="584"/>
        <v>537.68590842000003</v>
      </c>
      <c r="Q1404" s="83">
        <f t="shared" si="565"/>
        <v>0</v>
      </c>
      <c r="R1404" s="85">
        <f t="shared" si="566"/>
        <v>0</v>
      </c>
      <c r="S1404" s="79">
        <f t="shared" si="585"/>
        <v>0</v>
      </c>
      <c r="T1404" s="85">
        <f t="shared" si="571"/>
        <v>9.5000000000000001E-2</v>
      </c>
      <c r="U1404" s="82">
        <f t="shared" si="567"/>
        <v>1.005561508</v>
      </c>
      <c r="V1404" s="79">
        <f t="shared" si="568"/>
        <v>2.9903444800000001</v>
      </c>
      <c r="W1404" s="79">
        <f t="shared" si="569"/>
        <v>0</v>
      </c>
      <c r="X1404" s="157" t="str">
        <f t="shared" si="572"/>
        <v>A+J=</v>
      </c>
      <c r="Y1404" s="81">
        <f t="shared" si="573"/>
        <v>45950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78">
        <f t="shared" si="570"/>
        <v>45943</v>
      </c>
      <c r="B1405" s="79">
        <f t="shared" si="564"/>
        <v>540.91325331999997</v>
      </c>
      <c r="C1405" s="79">
        <f t="shared" si="575"/>
        <v>535.48837658000002</v>
      </c>
      <c r="D1405" s="77">
        <f t="shared" si="576"/>
        <v>7205.03</v>
      </c>
      <c r="E1405" s="54">
        <f>IF(K1405=1,VLOOKUP(A1404,[1]Plan1!$JH$192:$JI$400,2),E1404)</f>
        <v>7245.38</v>
      </c>
      <c r="F1405" s="56">
        <f t="shared" si="577"/>
        <v>45737</v>
      </c>
      <c r="G1405" s="80">
        <f t="shared" si="578"/>
        <v>5.6002542668107669E-3</v>
      </c>
      <c r="H1405" s="81">
        <f>IF(DAY(A1405)=H$11,VLOOKUP(A1405,AF$120:AK$452,4),H1404)</f>
        <v>45950</v>
      </c>
      <c r="I1405" s="81">
        <f t="shared" si="579"/>
        <v>45950</v>
      </c>
      <c r="J1405" s="55">
        <f t="shared" si="574"/>
        <v>30</v>
      </c>
      <c r="K1405" s="55">
        <f t="shared" si="580"/>
        <v>23</v>
      </c>
      <c r="L1405" s="79">
        <f t="shared" si="581"/>
        <v>1.00429072</v>
      </c>
      <c r="M1405" s="82">
        <v>1</v>
      </c>
      <c r="N1405" s="82">
        <f t="shared" si="582"/>
        <v>1</v>
      </c>
      <c r="O1405" s="79">
        <f t="shared" si="583"/>
        <v>1.00429072</v>
      </c>
      <c r="P1405" s="79">
        <f t="shared" si="584"/>
        <v>537.78600726000002</v>
      </c>
      <c r="Q1405" s="83">
        <f t="shared" si="565"/>
        <v>0</v>
      </c>
      <c r="R1405" s="85">
        <f t="shared" si="566"/>
        <v>0</v>
      </c>
      <c r="S1405" s="79">
        <f t="shared" si="585"/>
        <v>0</v>
      </c>
      <c r="T1405" s="85">
        <f t="shared" si="571"/>
        <v>9.5000000000000001E-2</v>
      </c>
      <c r="U1405" s="82">
        <f t="shared" si="567"/>
        <v>1.0058150379999999</v>
      </c>
      <c r="V1405" s="79">
        <f t="shared" si="568"/>
        <v>3.12724606</v>
      </c>
      <c r="W1405" s="79">
        <f t="shared" si="569"/>
        <v>0</v>
      </c>
      <c r="X1405" s="157" t="str">
        <f t="shared" si="572"/>
        <v>A+J=</v>
      </c>
      <c r="Y1405" s="81">
        <f t="shared" si="573"/>
        <v>45950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78">
        <f t="shared" si="570"/>
        <v>45944</v>
      </c>
      <c r="B1406" s="79">
        <f t="shared" si="564"/>
        <v>541.15035993999993</v>
      </c>
      <c r="C1406" s="79">
        <f t="shared" si="575"/>
        <v>535.48837658000002</v>
      </c>
      <c r="D1406" s="77">
        <f t="shared" si="576"/>
        <v>7205.03</v>
      </c>
      <c r="E1406" s="54">
        <f>IF(K1406=1,VLOOKUP(A1405,[1]Plan1!$JH$192:$JI$400,2),E1405)</f>
        <v>7245.38</v>
      </c>
      <c r="F1406" s="56">
        <f t="shared" si="577"/>
        <v>45737</v>
      </c>
      <c r="G1406" s="80">
        <f t="shared" si="578"/>
        <v>5.6002542668107669E-3</v>
      </c>
      <c r="H1406" s="81">
        <f>IF(DAY(A1406)=H$11,VLOOKUP(A1406,AF$120:AK$452,4),H1405)</f>
        <v>45950</v>
      </c>
      <c r="I1406" s="81">
        <f t="shared" si="579"/>
        <v>45950</v>
      </c>
      <c r="J1406" s="55">
        <f t="shared" si="574"/>
        <v>30</v>
      </c>
      <c r="K1406" s="55">
        <f t="shared" si="580"/>
        <v>24</v>
      </c>
      <c r="L1406" s="79">
        <f t="shared" si="581"/>
        <v>1.0044776900000001</v>
      </c>
      <c r="M1406" s="82">
        <v>1</v>
      </c>
      <c r="N1406" s="82">
        <f t="shared" si="582"/>
        <v>1</v>
      </c>
      <c r="O1406" s="79">
        <f t="shared" si="583"/>
        <v>1.0044776900000001</v>
      </c>
      <c r="P1406" s="79">
        <f t="shared" si="584"/>
        <v>537.88612751999995</v>
      </c>
      <c r="Q1406" s="83">
        <f t="shared" si="565"/>
        <v>0</v>
      </c>
      <c r="R1406" s="85">
        <f t="shared" si="566"/>
        <v>0</v>
      </c>
      <c r="S1406" s="79">
        <f t="shared" si="585"/>
        <v>0</v>
      </c>
      <c r="T1406" s="85">
        <f t="shared" si="571"/>
        <v>9.5000000000000001E-2</v>
      </c>
      <c r="U1406" s="82">
        <f t="shared" si="567"/>
        <v>1.006068631</v>
      </c>
      <c r="V1406" s="79">
        <f t="shared" si="568"/>
        <v>3.2642324199999999</v>
      </c>
      <c r="W1406" s="79">
        <f t="shared" si="569"/>
        <v>0</v>
      </c>
      <c r="X1406" s="157" t="str">
        <f t="shared" si="572"/>
        <v>A+J=</v>
      </c>
      <c r="Y1406" s="81">
        <f t="shared" si="573"/>
        <v>45950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78">
        <f t="shared" si="570"/>
        <v>45945</v>
      </c>
      <c r="B1407" s="79">
        <f t="shared" si="564"/>
        <v>541.38757334000002</v>
      </c>
      <c r="C1407" s="79">
        <f t="shared" si="575"/>
        <v>535.48837658000002</v>
      </c>
      <c r="D1407" s="77">
        <f t="shared" si="576"/>
        <v>7205.03</v>
      </c>
      <c r="E1407" s="54">
        <f>IF(K1407=1,VLOOKUP(A1406,[1]Plan1!$JH$192:$JI$400,2),E1406)</f>
        <v>7245.38</v>
      </c>
      <c r="F1407" s="56">
        <f t="shared" si="577"/>
        <v>45737</v>
      </c>
      <c r="G1407" s="80">
        <f t="shared" si="578"/>
        <v>5.6002542668107669E-3</v>
      </c>
      <c r="H1407" s="81">
        <f>IF(DAY(A1407)=H$11,VLOOKUP(A1407,AF$120:AK$452,4),H1406)</f>
        <v>45950</v>
      </c>
      <c r="I1407" s="81">
        <f t="shared" si="579"/>
        <v>45950</v>
      </c>
      <c r="J1407" s="55">
        <f t="shared" si="574"/>
        <v>30</v>
      </c>
      <c r="K1407" s="55">
        <f t="shared" si="580"/>
        <v>25</v>
      </c>
      <c r="L1407" s="79">
        <f t="shared" si="581"/>
        <v>1.0046647</v>
      </c>
      <c r="M1407" s="82">
        <v>1</v>
      </c>
      <c r="N1407" s="82">
        <f t="shared" si="582"/>
        <v>1</v>
      </c>
      <c r="O1407" s="79">
        <f t="shared" si="583"/>
        <v>1.0046647</v>
      </c>
      <c r="P1407" s="79">
        <f t="shared" si="584"/>
        <v>537.98626921000005</v>
      </c>
      <c r="Q1407" s="83">
        <f t="shared" si="565"/>
        <v>0</v>
      </c>
      <c r="R1407" s="85">
        <f t="shared" si="566"/>
        <v>0</v>
      </c>
      <c r="S1407" s="79">
        <f t="shared" si="585"/>
        <v>0</v>
      </c>
      <c r="T1407" s="85">
        <f t="shared" si="571"/>
        <v>9.5000000000000001E-2</v>
      </c>
      <c r="U1407" s="82">
        <f t="shared" si="567"/>
        <v>1.006322288</v>
      </c>
      <c r="V1407" s="79">
        <f t="shared" si="568"/>
        <v>3.4013041300000002</v>
      </c>
      <c r="W1407" s="79">
        <f t="shared" si="569"/>
        <v>0</v>
      </c>
      <c r="X1407" s="157" t="str">
        <f t="shared" si="572"/>
        <v>A+J=</v>
      </c>
      <c r="Y1407" s="81">
        <f t="shared" si="573"/>
        <v>45950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78">
        <f t="shared" si="570"/>
        <v>45946</v>
      </c>
      <c r="B1408" s="79">
        <f t="shared" si="564"/>
        <v>541.62488813000004</v>
      </c>
      <c r="C1408" s="79">
        <f t="shared" si="575"/>
        <v>535.48837658000002</v>
      </c>
      <c r="D1408" s="77">
        <f t="shared" si="576"/>
        <v>7205.03</v>
      </c>
      <c r="E1408" s="54">
        <f>IF(K1408=1,VLOOKUP(A1407,[1]Plan1!$JH$192:$JI$400,2),E1407)</f>
        <v>7245.38</v>
      </c>
      <c r="F1408" s="56">
        <f t="shared" si="577"/>
        <v>45737</v>
      </c>
      <c r="G1408" s="80">
        <f t="shared" si="578"/>
        <v>5.6002542668107669E-3</v>
      </c>
      <c r="H1408" s="81">
        <f>IF(DAY(A1408)=H$11,VLOOKUP(A1408,AF$120:AK$452,4),H1407)</f>
        <v>45950</v>
      </c>
      <c r="I1408" s="81">
        <f t="shared" si="579"/>
        <v>45950</v>
      </c>
      <c r="J1408" s="55">
        <f t="shared" si="574"/>
        <v>30</v>
      </c>
      <c r="K1408" s="55">
        <f t="shared" si="580"/>
        <v>26</v>
      </c>
      <c r="L1408" s="79">
        <f t="shared" si="581"/>
        <v>1.0048517400000001</v>
      </c>
      <c r="M1408" s="82">
        <v>1</v>
      </c>
      <c r="N1408" s="82">
        <f t="shared" si="582"/>
        <v>1</v>
      </c>
      <c r="O1408" s="79">
        <f t="shared" si="583"/>
        <v>1.0048517400000001</v>
      </c>
      <c r="P1408" s="79">
        <f t="shared" si="584"/>
        <v>538.08642695000003</v>
      </c>
      <c r="Q1408" s="83">
        <f t="shared" si="565"/>
        <v>0</v>
      </c>
      <c r="R1408" s="85">
        <f t="shared" si="566"/>
        <v>0</v>
      </c>
      <c r="S1408" s="79">
        <f t="shared" si="585"/>
        <v>0</v>
      </c>
      <c r="T1408" s="85">
        <f t="shared" si="571"/>
        <v>9.5000000000000001E-2</v>
      </c>
      <c r="U1408" s="82">
        <f t="shared" si="567"/>
        <v>1.006576009</v>
      </c>
      <c r="V1408" s="79">
        <f t="shared" si="568"/>
        <v>3.5384611800000001</v>
      </c>
      <c r="W1408" s="79">
        <f t="shared" si="569"/>
        <v>0</v>
      </c>
      <c r="X1408" s="157" t="str">
        <f t="shared" si="572"/>
        <v>A+J=</v>
      </c>
      <c r="Y1408" s="81">
        <f t="shared" si="573"/>
        <v>45950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78">
        <f t="shared" si="570"/>
        <v>45947</v>
      </c>
      <c r="B1409" s="79">
        <f t="shared" si="564"/>
        <v>541.86231031</v>
      </c>
      <c r="C1409" s="79">
        <f t="shared" si="575"/>
        <v>535.48837658000002</v>
      </c>
      <c r="D1409" s="77">
        <f t="shared" si="576"/>
        <v>7205.03</v>
      </c>
      <c r="E1409" s="54">
        <f>IF(K1409=1,VLOOKUP(A1408,[1]Plan1!$JH$192:$JI$400,2),E1408)</f>
        <v>7245.38</v>
      </c>
      <c r="F1409" s="56">
        <f t="shared" si="577"/>
        <v>45737</v>
      </c>
      <c r="G1409" s="80">
        <f t="shared" si="578"/>
        <v>5.6002542668107669E-3</v>
      </c>
      <c r="H1409" s="81">
        <f>IF(DAY(A1409)=H$11,VLOOKUP(A1409,AF$120:AK$452,4),H1408)</f>
        <v>45950</v>
      </c>
      <c r="I1409" s="81">
        <f t="shared" si="579"/>
        <v>45950</v>
      </c>
      <c r="J1409" s="55">
        <f t="shared" si="574"/>
        <v>30</v>
      </c>
      <c r="K1409" s="55">
        <f t="shared" si="580"/>
        <v>27</v>
      </c>
      <c r="L1409" s="79">
        <f t="shared" si="581"/>
        <v>1.00503882</v>
      </c>
      <c r="M1409" s="82">
        <v>1</v>
      </c>
      <c r="N1409" s="82">
        <f t="shared" si="582"/>
        <v>1</v>
      </c>
      <c r="O1409" s="79">
        <f t="shared" si="583"/>
        <v>1.00503882</v>
      </c>
      <c r="P1409" s="79">
        <f t="shared" si="584"/>
        <v>538.18660611999996</v>
      </c>
      <c r="Q1409" s="83">
        <f t="shared" si="565"/>
        <v>0</v>
      </c>
      <c r="R1409" s="85">
        <f t="shared" si="566"/>
        <v>0</v>
      </c>
      <c r="S1409" s="79">
        <f t="shared" si="585"/>
        <v>0</v>
      </c>
      <c r="T1409" s="85">
        <f t="shared" si="571"/>
        <v>9.5000000000000001E-2</v>
      </c>
      <c r="U1409" s="82">
        <f t="shared" si="567"/>
        <v>1.006829795</v>
      </c>
      <c r="V1409" s="79">
        <f t="shared" si="568"/>
        <v>3.6757041899999998</v>
      </c>
      <c r="W1409" s="79">
        <f t="shared" si="569"/>
        <v>0</v>
      </c>
      <c r="X1409" s="157" t="str">
        <f t="shared" si="572"/>
        <v>A+J=</v>
      </c>
      <c r="Y1409" s="81">
        <f t="shared" si="573"/>
        <v>45950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78">
        <f t="shared" si="570"/>
        <v>45948</v>
      </c>
      <c r="B1410" s="79">
        <f t="shared" si="564"/>
        <v>542.09983341999998</v>
      </c>
      <c r="C1410" s="79">
        <f t="shared" si="575"/>
        <v>535.48837658000002</v>
      </c>
      <c r="D1410" s="77">
        <f t="shared" si="576"/>
        <v>7205.03</v>
      </c>
      <c r="E1410" s="54">
        <f>IF(K1410=1,VLOOKUP(A1409,[1]Plan1!$JH$192:$JI$400,2),E1409)</f>
        <v>7245.38</v>
      </c>
      <c r="F1410" s="56">
        <f t="shared" si="577"/>
        <v>45737</v>
      </c>
      <c r="G1410" s="80">
        <f t="shared" si="578"/>
        <v>5.6002542668107669E-3</v>
      </c>
      <c r="H1410" s="81">
        <f>IF(DAY(A1410)=H$11,VLOOKUP(A1410,AF$120:AK$452,4),H1409)</f>
        <v>45950</v>
      </c>
      <c r="I1410" s="81">
        <f t="shared" si="579"/>
        <v>45950</v>
      </c>
      <c r="J1410" s="55">
        <f t="shared" si="574"/>
        <v>30</v>
      </c>
      <c r="K1410" s="55">
        <f t="shared" si="580"/>
        <v>28</v>
      </c>
      <c r="L1410" s="79">
        <f t="shared" si="581"/>
        <v>1.0052259299999999</v>
      </c>
      <c r="M1410" s="82">
        <v>1</v>
      </c>
      <c r="N1410" s="82">
        <f t="shared" si="582"/>
        <v>1</v>
      </c>
      <c r="O1410" s="79">
        <f t="shared" si="583"/>
        <v>1.0052259299999999</v>
      </c>
      <c r="P1410" s="79">
        <f t="shared" si="584"/>
        <v>538.28680135000002</v>
      </c>
      <c r="Q1410" s="83">
        <f t="shared" si="565"/>
        <v>0</v>
      </c>
      <c r="R1410" s="85">
        <f t="shared" si="566"/>
        <v>0</v>
      </c>
      <c r="S1410" s="79">
        <f t="shared" si="585"/>
        <v>0</v>
      </c>
      <c r="T1410" s="85">
        <f t="shared" si="571"/>
        <v>9.5000000000000001E-2</v>
      </c>
      <c r="U1410" s="82">
        <f t="shared" si="567"/>
        <v>1.0070836439999999</v>
      </c>
      <c r="V1410" s="79">
        <f t="shared" si="568"/>
        <v>3.8130320700000002</v>
      </c>
      <c r="W1410" s="79">
        <f t="shared" si="569"/>
        <v>0</v>
      </c>
      <c r="X1410" s="157" t="str">
        <f t="shared" si="572"/>
        <v>A+J=</v>
      </c>
      <c r="Y1410" s="81">
        <f t="shared" si="573"/>
        <v>45950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78">
        <f t="shared" si="570"/>
        <v>45949</v>
      </c>
      <c r="B1411" s="79">
        <f t="shared" si="564"/>
        <v>542.33745802999999</v>
      </c>
      <c r="C1411" s="79">
        <f t="shared" si="575"/>
        <v>535.48837658000002</v>
      </c>
      <c r="D1411" s="77">
        <f t="shared" si="576"/>
        <v>7205.03</v>
      </c>
      <c r="E1411" s="54">
        <f>IF(K1411=1,VLOOKUP(A1410,[1]Plan1!$JH$192:$JI$400,2),E1410)</f>
        <v>7245.38</v>
      </c>
      <c r="F1411" s="56">
        <f t="shared" si="577"/>
        <v>45737</v>
      </c>
      <c r="G1411" s="80">
        <f t="shared" si="578"/>
        <v>5.6002542668107669E-3</v>
      </c>
      <c r="H1411" s="81">
        <f>IF(DAY(A1411)=H$11,VLOOKUP(A1411,AF$120:AK$452,4),H1410)</f>
        <v>45950</v>
      </c>
      <c r="I1411" s="81">
        <f t="shared" si="579"/>
        <v>45950</v>
      </c>
      <c r="J1411" s="55">
        <f t="shared" si="574"/>
        <v>30</v>
      </c>
      <c r="K1411" s="55">
        <f t="shared" si="580"/>
        <v>29</v>
      </c>
      <c r="L1411" s="79">
        <f t="shared" si="581"/>
        <v>1.0054130699999999</v>
      </c>
      <c r="M1411" s="82">
        <v>1</v>
      </c>
      <c r="N1411" s="82">
        <f t="shared" si="582"/>
        <v>1</v>
      </c>
      <c r="O1411" s="79">
        <f t="shared" si="583"/>
        <v>1.0054130699999999</v>
      </c>
      <c r="P1411" s="79">
        <f t="shared" si="584"/>
        <v>538.38701263999997</v>
      </c>
      <c r="Q1411" s="83">
        <f t="shared" si="565"/>
        <v>0</v>
      </c>
      <c r="R1411" s="85">
        <f t="shared" si="566"/>
        <v>0</v>
      </c>
      <c r="S1411" s="79">
        <f t="shared" si="585"/>
        <v>0</v>
      </c>
      <c r="T1411" s="85">
        <f t="shared" si="571"/>
        <v>9.5000000000000001E-2</v>
      </c>
      <c r="U1411" s="82">
        <f t="shared" si="567"/>
        <v>1.0073375570000001</v>
      </c>
      <c r="V1411" s="79">
        <f t="shared" si="568"/>
        <v>3.9504453900000001</v>
      </c>
      <c r="W1411" s="79">
        <f t="shared" si="569"/>
        <v>0</v>
      </c>
      <c r="X1411" s="157" t="str">
        <f t="shared" si="572"/>
        <v>A+J=</v>
      </c>
      <c r="Y1411" s="81">
        <f t="shared" si="573"/>
        <v>45950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78">
        <f t="shared" si="570"/>
        <v>45950</v>
      </c>
      <c r="B1412" s="79">
        <f t="shared" si="564"/>
        <v>542.57518958999992</v>
      </c>
      <c r="C1412" s="79">
        <f t="shared" si="575"/>
        <v>535.48837658000002</v>
      </c>
      <c r="D1412" s="77">
        <f t="shared" si="576"/>
        <v>7205.03</v>
      </c>
      <c r="E1412" s="54">
        <f>IF(K1412=1,VLOOKUP(A1411,[1]Plan1!$JH$192:$JI$400,2),E1411)</f>
        <v>7245.38</v>
      </c>
      <c r="F1412" s="56">
        <f t="shared" si="577"/>
        <v>45737</v>
      </c>
      <c r="G1412" s="80">
        <f t="shared" si="578"/>
        <v>5.6002542668107669E-3</v>
      </c>
      <c r="H1412" s="81">
        <f>IF(DAY(A1412)=H$11,VLOOKUP(A1412,AF$120:AK$452,4),H1411)</f>
        <v>45981</v>
      </c>
      <c r="I1412" s="81">
        <f t="shared" si="579"/>
        <v>45950</v>
      </c>
      <c r="J1412" s="55">
        <f t="shared" si="574"/>
        <v>30</v>
      </c>
      <c r="K1412" s="55">
        <f t="shared" si="580"/>
        <v>30</v>
      </c>
      <c r="L1412" s="79">
        <f t="shared" si="581"/>
        <v>1.0056002500000001</v>
      </c>
      <c r="M1412" s="82">
        <v>1</v>
      </c>
      <c r="N1412" s="82">
        <f t="shared" si="582"/>
        <v>1</v>
      </c>
      <c r="O1412" s="79">
        <f t="shared" si="583"/>
        <v>1.0056002500000001</v>
      </c>
      <c r="P1412" s="79">
        <f t="shared" si="584"/>
        <v>538.48724535999997</v>
      </c>
      <c r="Q1412" s="83">
        <f t="shared" si="565"/>
        <v>46</v>
      </c>
      <c r="R1412" s="85">
        <f t="shared" si="566"/>
        <v>2.9411E-2</v>
      </c>
      <c r="S1412" s="79">
        <f t="shared" si="585"/>
        <v>15.837448370000001</v>
      </c>
      <c r="T1412" s="85">
        <f t="shared" si="571"/>
        <v>9.5000000000000001E-2</v>
      </c>
      <c r="U1412" s="82">
        <f t="shared" si="567"/>
        <v>1.0075915339999999</v>
      </c>
      <c r="V1412" s="79">
        <f t="shared" si="568"/>
        <v>4.0879442299999997</v>
      </c>
      <c r="W1412" s="79">
        <f t="shared" si="569"/>
        <v>19.925392600000002</v>
      </c>
      <c r="X1412" s="157" t="str">
        <f t="shared" si="572"/>
        <v>A+J=</v>
      </c>
      <c r="Y1412" s="81">
        <f t="shared" si="573"/>
        <v>45950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78">
        <f t="shared" si="570"/>
        <v>45951</v>
      </c>
      <c r="B1413" s="79">
        <f t="shared" si="564"/>
        <v>522.87150343000008</v>
      </c>
      <c r="C1413" s="79">
        <f t="shared" si="575"/>
        <v>522.64979699000003</v>
      </c>
      <c r="D1413" s="77">
        <f t="shared" si="576"/>
        <v>7205.03</v>
      </c>
      <c r="E1413" s="54">
        <f>IF(K1413=1,VLOOKUP(A1412,[1]Plan1!$JH$192:$JI$400,2),E1412)</f>
        <v>7245.38</v>
      </c>
      <c r="F1413" s="56">
        <f t="shared" si="577"/>
        <v>45737</v>
      </c>
      <c r="G1413" s="80">
        <f t="shared" si="578"/>
        <v>5.6002542668107669E-3</v>
      </c>
      <c r="H1413" s="81">
        <f>IF(DAY(A1413)=H$11,VLOOKUP(A1413,AF$120:AK$452,4),H1412)</f>
        <v>45981</v>
      </c>
      <c r="I1413" s="81">
        <f t="shared" si="579"/>
        <v>45981</v>
      </c>
      <c r="J1413" s="55">
        <f t="shared" si="574"/>
        <v>31</v>
      </c>
      <c r="K1413" s="55">
        <f t="shared" si="580"/>
        <v>1</v>
      </c>
      <c r="L1413" s="79">
        <f t="shared" si="581"/>
        <v>1.00018016</v>
      </c>
      <c r="M1413" s="82">
        <v>1</v>
      </c>
      <c r="N1413" s="82">
        <f t="shared" si="582"/>
        <v>1</v>
      </c>
      <c r="O1413" s="79">
        <f t="shared" si="583"/>
        <v>1.00018016</v>
      </c>
      <c r="P1413" s="79">
        <f t="shared" si="584"/>
        <v>522.74395757000002</v>
      </c>
      <c r="Q1413" s="83">
        <f t="shared" si="565"/>
        <v>0</v>
      </c>
      <c r="R1413" s="85">
        <f t="shared" si="566"/>
        <v>0</v>
      </c>
      <c r="S1413" s="79">
        <f t="shared" si="585"/>
        <v>0</v>
      </c>
      <c r="T1413" s="85">
        <f t="shared" si="571"/>
        <v>9.5000000000000001E-2</v>
      </c>
      <c r="U1413" s="82">
        <f t="shared" si="567"/>
        <v>1.000243993</v>
      </c>
      <c r="V1413" s="79">
        <f t="shared" si="568"/>
        <v>0.12754586000000001</v>
      </c>
      <c r="W1413" s="79">
        <f t="shared" si="569"/>
        <v>0</v>
      </c>
      <c r="X1413" s="157" t="str">
        <f t="shared" si="572"/>
        <v>A+J=</v>
      </c>
      <c r="Y1413" s="81">
        <f t="shared" si="573"/>
        <v>45981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78">
        <f t="shared" si="570"/>
        <v>45952</v>
      </c>
      <c r="B1414" s="79">
        <f t="shared" si="564"/>
        <v>523.09330812999997</v>
      </c>
      <c r="C1414" s="79">
        <f t="shared" si="575"/>
        <v>522.64979699000003</v>
      </c>
      <c r="D1414" s="77">
        <f t="shared" si="576"/>
        <v>7205.03</v>
      </c>
      <c r="E1414" s="54">
        <f>IF(K1414=1,VLOOKUP(A1413,[1]Plan1!$JH$192:$JI$400,2),E1413)</f>
        <v>7245.38</v>
      </c>
      <c r="F1414" s="56">
        <f t="shared" si="577"/>
        <v>45737</v>
      </c>
      <c r="G1414" s="80">
        <f t="shared" si="578"/>
        <v>5.6002542668107669E-3</v>
      </c>
      <c r="H1414" s="81">
        <f>IF(DAY(A1414)=H$11,VLOOKUP(A1414,AF$120:AK$452,4),H1413)</f>
        <v>45981</v>
      </c>
      <c r="I1414" s="81">
        <f t="shared" si="579"/>
        <v>45981</v>
      </c>
      <c r="J1414" s="55">
        <f t="shared" si="574"/>
        <v>31</v>
      </c>
      <c r="K1414" s="55">
        <f t="shared" si="580"/>
        <v>2</v>
      </c>
      <c r="L1414" s="79">
        <f t="shared" si="581"/>
        <v>1.0003603599999999</v>
      </c>
      <c r="M1414" s="82">
        <v>1</v>
      </c>
      <c r="N1414" s="82">
        <f t="shared" si="582"/>
        <v>1</v>
      </c>
      <c r="O1414" s="79">
        <f t="shared" si="583"/>
        <v>1.0003603599999999</v>
      </c>
      <c r="P1414" s="79">
        <f t="shared" si="584"/>
        <v>522.83813907000001</v>
      </c>
      <c r="Q1414" s="83">
        <f t="shared" si="565"/>
        <v>0</v>
      </c>
      <c r="R1414" s="85">
        <f t="shared" si="566"/>
        <v>0</v>
      </c>
      <c r="S1414" s="79">
        <f t="shared" si="585"/>
        <v>0</v>
      </c>
      <c r="T1414" s="85">
        <f t="shared" si="571"/>
        <v>9.5000000000000001E-2</v>
      </c>
      <c r="U1414" s="82">
        <f t="shared" si="567"/>
        <v>1.0004880460000001</v>
      </c>
      <c r="V1414" s="79">
        <f t="shared" si="568"/>
        <v>0.25516906</v>
      </c>
      <c r="W1414" s="79">
        <f t="shared" si="569"/>
        <v>0</v>
      </c>
      <c r="X1414" s="157" t="str">
        <f t="shared" si="572"/>
        <v>A+J=</v>
      </c>
      <c r="Y1414" s="81">
        <f t="shared" si="573"/>
        <v>45981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78">
        <f t="shared" si="570"/>
        <v>45953</v>
      </c>
      <c r="B1415" s="79">
        <f t="shared" si="564"/>
        <v>523.31520533000003</v>
      </c>
      <c r="C1415" s="79">
        <f t="shared" si="575"/>
        <v>522.64979699000003</v>
      </c>
      <c r="D1415" s="77">
        <f t="shared" si="576"/>
        <v>7205.03</v>
      </c>
      <c r="E1415" s="54">
        <f>IF(K1415=1,VLOOKUP(A1414,[1]Plan1!$JH$192:$JI$400,2),E1414)</f>
        <v>7245.38</v>
      </c>
      <c r="F1415" s="56">
        <f t="shared" si="577"/>
        <v>45737</v>
      </c>
      <c r="G1415" s="80">
        <f t="shared" si="578"/>
        <v>5.6002542668107669E-3</v>
      </c>
      <c r="H1415" s="81">
        <f>IF(DAY(A1415)=H$11,VLOOKUP(A1415,AF$120:AK$452,4),H1414)</f>
        <v>45981</v>
      </c>
      <c r="I1415" s="81">
        <f t="shared" si="579"/>
        <v>45981</v>
      </c>
      <c r="J1415" s="55">
        <f t="shared" si="574"/>
        <v>31</v>
      </c>
      <c r="K1415" s="55">
        <f t="shared" si="580"/>
        <v>3</v>
      </c>
      <c r="L1415" s="79">
        <f t="shared" si="581"/>
        <v>1.00054059</v>
      </c>
      <c r="M1415" s="82">
        <v>1</v>
      </c>
      <c r="N1415" s="82">
        <f t="shared" si="582"/>
        <v>1</v>
      </c>
      <c r="O1415" s="79">
        <f t="shared" si="583"/>
        <v>1.00054059</v>
      </c>
      <c r="P1415" s="79">
        <f t="shared" si="584"/>
        <v>522.93233624000004</v>
      </c>
      <c r="Q1415" s="83">
        <f t="shared" si="565"/>
        <v>0</v>
      </c>
      <c r="R1415" s="85">
        <f t="shared" si="566"/>
        <v>0</v>
      </c>
      <c r="S1415" s="79">
        <f t="shared" si="585"/>
        <v>0</v>
      </c>
      <c r="T1415" s="85">
        <f t="shared" si="571"/>
        <v>9.5000000000000001E-2</v>
      </c>
      <c r="U1415" s="82">
        <f t="shared" si="567"/>
        <v>1.0007321579999999</v>
      </c>
      <c r="V1415" s="79">
        <f t="shared" si="568"/>
        <v>0.38286909000000002</v>
      </c>
      <c r="W1415" s="79">
        <f t="shared" si="569"/>
        <v>0</v>
      </c>
      <c r="X1415" s="157" t="str">
        <f t="shared" si="572"/>
        <v>A+J=</v>
      </c>
      <c r="Y1415" s="81">
        <f t="shared" si="573"/>
        <v>45981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78">
        <f t="shared" si="570"/>
        <v>45954</v>
      </c>
      <c r="B1416" s="79">
        <f t="shared" si="564"/>
        <v>523.53719560000002</v>
      </c>
      <c r="C1416" s="79">
        <f t="shared" si="575"/>
        <v>522.64979699000003</v>
      </c>
      <c r="D1416" s="77">
        <f t="shared" si="576"/>
        <v>7205.03</v>
      </c>
      <c r="E1416" s="54">
        <f>IF(K1416=1,VLOOKUP(A1415,[1]Plan1!$JH$192:$JI$400,2),E1415)</f>
        <v>7245.38</v>
      </c>
      <c r="F1416" s="56">
        <f t="shared" si="577"/>
        <v>45737</v>
      </c>
      <c r="G1416" s="80">
        <f t="shared" si="578"/>
        <v>5.6002542668107669E-3</v>
      </c>
      <c r="H1416" s="81">
        <f>IF(DAY(A1416)=H$11,VLOOKUP(A1416,AF$120:AK$452,4),H1415)</f>
        <v>45981</v>
      </c>
      <c r="I1416" s="81">
        <f t="shared" si="579"/>
        <v>45981</v>
      </c>
      <c r="J1416" s="55">
        <f t="shared" si="574"/>
        <v>31</v>
      </c>
      <c r="K1416" s="55">
        <f t="shared" si="580"/>
        <v>4</v>
      </c>
      <c r="L1416" s="79">
        <f t="shared" si="581"/>
        <v>1.00072085</v>
      </c>
      <c r="M1416" s="82">
        <v>1</v>
      </c>
      <c r="N1416" s="82">
        <f t="shared" si="582"/>
        <v>1</v>
      </c>
      <c r="O1416" s="79">
        <f t="shared" si="583"/>
        <v>1.00072085</v>
      </c>
      <c r="P1416" s="79">
        <f t="shared" si="584"/>
        <v>523.02654909</v>
      </c>
      <c r="Q1416" s="83">
        <f t="shared" si="565"/>
        <v>0</v>
      </c>
      <c r="R1416" s="85">
        <f t="shared" si="566"/>
        <v>0</v>
      </c>
      <c r="S1416" s="79">
        <f t="shared" si="585"/>
        <v>0</v>
      </c>
      <c r="T1416" s="85">
        <f t="shared" si="571"/>
        <v>9.5000000000000001E-2</v>
      </c>
      <c r="U1416" s="82">
        <f t="shared" si="567"/>
        <v>1.0009763300000001</v>
      </c>
      <c r="V1416" s="79">
        <f t="shared" si="568"/>
        <v>0.51064651000000005</v>
      </c>
      <c r="W1416" s="79">
        <f t="shared" si="569"/>
        <v>0</v>
      </c>
      <c r="X1416" s="157" t="str">
        <f t="shared" si="572"/>
        <v>A+J=</v>
      </c>
      <c r="Y1416" s="81">
        <f t="shared" si="573"/>
        <v>45981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78">
        <f t="shared" si="570"/>
        <v>45955</v>
      </c>
      <c r="B1417" s="79">
        <f t="shared" si="564"/>
        <v>523.75928366999995</v>
      </c>
      <c r="C1417" s="79">
        <f t="shared" si="575"/>
        <v>522.64979699000003</v>
      </c>
      <c r="D1417" s="77">
        <f t="shared" si="576"/>
        <v>7205.03</v>
      </c>
      <c r="E1417" s="54">
        <f>IF(K1417=1,VLOOKUP(A1416,[1]Plan1!$JH$192:$JI$400,2),E1416)</f>
        <v>7245.38</v>
      </c>
      <c r="F1417" s="56">
        <f t="shared" si="577"/>
        <v>45737</v>
      </c>
      <c r="G1417" s="80">
        <f t="shared" si="578"/>
        <v>5.6002542668107669E-3</v>
      </c>
      <c r="H1417" s="81">
        <f>IF(DAY(A1417)=H$11,VLOOKUP(A1417,AF$120:AK$452,4),H1416)</f>
        <v>45981</v>
      </c>
      <c r="I1417" s="81">
        <f t="shared" si="579"/>
        <v>45981</v>
      </c>
      <c r="J1417" s="55">
        <f t="shared" si="574"/>
        <v>31</v>
      </c>
      <c r="K1417" s="55">
        <f t="shared" si="580"/>
        <v>5</v>
      </c>
      <c r="L1417" s="79">
        <f t="shared" si="581"/>
        <v>1.00090115</v>
      </c>
      <c r="M1417" s="82">
        <v>1</v>
      </c>
      <c r="N1417" s="82">
        <f t="shared" si="582"/>
        <v>1</v>
      </c>
      <c r="O1417" s="79">
        <f t="shared" si="583"/>
        <v>1.00090115</v>
      </c>
      <c r="P1417" s="79">
        <f t="shared" si="584"/>
        <v>523.12078284999996</v>
      </c>
      <c r="Q1417" s="83">
        <f t="shared" si="565"/>
        <v>0</v>
      </c>
      <c r="R1417" s="85">
        <f t="shared" si="566"/>
        <v>0</v>
      </c>
      <c r="S1417" s="79">
        <f t="shared" si="585"/>
        <v>0</v>
      </c>
      <c r="T1417" s="85">
        <f t="shared" si="571"/>
        <v>9.5000000000000001E-2</v>
      </c>
      <c r="U1417" s="82">
        <f t="shared" si="567"/>
        <v>1.001220561</v>
      </c>
      <c r="V1417" s="79">
        <f t="shared" si="568"/>
        <v>0.63850081999999997</v>
      </c>
      <c r="W1417" s="79">
        <f t="shared" si="569"/>
        <v>0</v>
      </c>
      <c r="X1417" s="157" t="str">
        <f t="shared" si="572"/>
        <v>A+J=</v>
      </c>
      <c r="Y1417" s="81">
        <f t="shared" si="573"/>
        <v>45981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78">
        <f t="shared" si="570"/>
        <v>45956</v>
      </c>
      <c r="B1418" s="79">
        <f t="shared" si="564"/>
        <v>523.98146486999997</v>
      </c>
      <c r="C1418" s="79">
        <f t="shared" si="575"/>
        <v>522.64979699000003</v>
      </c>
      <c r="D1418" s="77">
        <f t="shared" si="576"/>
        <v>7205.03</v>
      </c>
      <c r="E1418" s="54">
        <f>IF(K1418=1,VLOOKUP(A1417,[1]Plan1!$JH$192:$JI$400,2),E1417)</f>
        <v>7245.38</v>
      </c>
      <c r="F1418" s="56">
        <f t="shared" si="577"/>
        <v>45737</v>
      </c>
      <c r="G1418" s="80">
        <f t="shared" si="578"/>
        <v>5.6002542668107669E-3</v>
      </c>
      <c r="H1418" s="81">
        <f>IF(DAY(A1418)=H$11,VLOOKUP(A1418,AF$120:AK$452,4),H1417)</f>
        <v>45981</v>
      </c>
      <c r="I1418" s="81">
        <f t="shared" si="579"/>
        <v>45981</v>
      </c>
      <c r="J1418" s="55">
        <f t="shared" si="574"/>
        <v>31</v>
      </c>
      <c r="K1418" s="55">
        <f t="shared" si="580"/>
        <v>6</v>
      </c>
      <c r="L1418" s="79">
        <f t="shared" si="581"/>
        <v>1.0010814800000001</v>
      </c>
      <c r="M1418" s="82">
        <v>1</v>
      </c>
      <c r="N1418" s="82">
        <f t="shared" si="582"/>
        <v>1</v>
      </c>
      <c r="O1418" s="79">
        <f t="shared" si="583"/>
        <v>1.0010814800000001</v>
      </c>
      <c r="P1418" s="79">
        <f t="shared" si="584"/>
        <v>523.21503228999995</v>
      </c>
      <c r="Q1418" s="83">
        <f t="shared" si="565"/>
        <v>0</v>
      </c>
      <c r="R1418" s="85">
        <f t="shared" si="566"/>
        <v>0</v>
      </c>
      <c r="S1418" s="79">
        <f t="shared" si="585"/>
        <v>0</v>
      </c>
      <c r="T1418" s="85">
        <f t="shared" si="571"/>
        <v>9.5000000000000001E-2</v>
      </c>
      <c r="U1418" s="82">
        <f t="shared" si="567"/>
        <v>1.001464852</v>
      </c>
      <c r="V1418" s="79">
        <f t="shared" si="568"/>
        <v>0.76643258000000003</v>
      </c>
      <c r="W1418" s="79">
        <f t="shared" si="569"/>
        <v>0</v>
      </c>
      <c r="X1418" s="157" t="str">
        <f t="shared" si="572"/>
        <v>A+J=</v>
      </c>
      <c r="Y1418" s="81">
        <f t="shared" si="573"/>
        <v>45981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78">
        <f t="shared" si="570"/>
        <v>45957</v>
      </c>
      <c r="B1419" s="79">
        <f t="shared" si="564"/>
        <v>524.20373869000002</v>
      </c>
      <c r="C1419" s="79">
        <f t="shared" si="575"/>
        <v>522.64979699000003</v>
      </c>
      <c r="D1419" s="77">
        <f t="shared" si="576"/>
        <v>7205.03</v>
      </c>
      <c r="E1419" s="54">
        <f>IF(K1419=1,VLOOKUP(A1418,[1]Plan1!$JH$192:$JI$400,2),E1418)</f>
        <v>7245.38</v>
      </c>
      <c r="F1419" s="56">
        <f t="shared" si="577"/>
        <v>45737</v>
      </c>
      <c r="G1419" s="80">
        <f t="shared" si="578"/>
        <v>5.6002542668107669E-3</v>
      </c>
      <c r="H1419" s="81">
        <f>IF(DAY(A1419)=H$11,VLOOKUP(A1419,AF$120:AK$452,4),H1418)</f>
        <v>45981</v>
      </c>
      <c r="I1419" s="81">
        <f t="shared" si="579"/>
        <v>45981</v>
      </c>
      <c r="J1419" s="55">
        <f t="shared" si="574"/>
        <v>31</v>
      </c>
      <c r="K1419" s="55">
        <f t="shared" si="580"/>
        <v>7</v>
      </c>
      <c r="L1419" s="79">
        <f t="shared" si="581"/>
        <v>1.00126184</v>
      </c>
      <c r="M1419" s="82">
        <v>1</v>
      </c>
      <c r="N1419" s="82">
        <f t="shared" si="582"/>
        <v>1</v>
      </c>
      <c r="O1419" s="79">
        <f t="shared" si="583"/>
        <v>1.00126184</v>
      </c>
      <c r="P1419" s="79">
        <f t="shared" si="584"/>
        <v>523.30929739999999</v>
      </c>
      <c r="Q1419" s="83">
        <f t="shared" si="565"/>
        <v>0</v>
      </c>
      <c r="R1419" s="85">
        <f t="shared" si="566"/>
        <v>0</v>
      </c>
      <c r="S1419" s="79">
        <f t="shared" si="585"/>
        <v>0</v>
      </c>
      <c r="T1419" s="85">
        <f t="shared" si="571"/>
        <v>9.5000000000000001E-2</v>
      </c>
      <c r="U1419" s="82">
        <f t="shared" si="567"/>
        <v>1.001709202</v>
      </c>
      <c r="V1419" s="79">
        <f t="shared" si="568"/>
        <v>0.89444129000000006</v>
      </c>
      <c r="W1419" s="79">
        <f t="shared" si="569"/>
        <v>0</v>
      </c>
      <c r="X1419" s="157" t="str">
        <f t="shared" si="572"/>
        <v>A+J=</v>
      </c>
      <c r="Y1419" s="81">
        <f t="shared" si="573"/>
        <v>45981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78">
        <f t="shared" si="570"/>
        <v>45958</v>
      </c>
      <c r="B1420" s="79">
        <f t="shared" ref="B1420:B1483" si="586">(P1420+V1420)</f>
        <v>524.42610622999996</v>
      </c>
      <c r="C1420" s="79">
        <f t="shared" si="575"/>
        <v>522.64979699000003</v>
      </c>
      <c r="D1420" s="77">
        <f t="shared" si="576"/>
        <v>7205.03</v>
      </c>
      <c r="E1420" s="54">
        <f>IF(K1420=1,VLOOKUP(A1419,[1]Plan1!$JH$192:$JI$400,2),E1419)</f>
        <v>7245.38</v>
      </c>
      <c r="F1420" s="56">
        <f t="shared" si="577"/>
        <v>45737</v>
      </c>
      <c r="G1420" s="80">
        <f t="shared" si="578"/>
        <v>5.6002542668107669E-3</v>
      </c>
      <c r="H1420" s="81">
        <f>IF(DAY(A1420)=H$11,VLOOKUP(A1420,AF$120:AK$452,4),H1419)</f>
        <v>45981</v>
      </c>
      <c r="I1420" s="81">
        <f t="shared" si="579"/>
        <v>45981</v>
      </c>
      <c r="J1420" s="55">
        <f t="shared" si="574"/>
        <v>31</v>
      </c>
      <c r="K1420" s="55">
        <f t="shared" si="580"/>
        <v>8</v>
      </c>
      <c r="L1420" s="79">
        <f t="shared" si="581"/>
        <v>1.0014422300000001</v>
      </c>
      <c r="M1420" s="82">
        <v>1</v>
      </c>
      <c r="N1420" s="82">
        <f t="shared" si="582"/>
        <v>1</v>
      </c>
      <c r="O1420" s="79">
        <f t="shared" si="583"/>
        <v>1.0014422300000001</v>
      </c>
      <c r="P1420" s="79">
        <f t="shared" si="584"/>
        <v>523.40357819999997</v>
      </c>
      <c r="Q1420" s="83">
        <f t="shared" ref="Q1420:Q1483" si="587">IF(VLOOKUP(A1420,AB$12:AI$116,8)=VLOOKUP(A1419,AB$12:AI$116,8),0,VLOOKUP(A1420,AB$12:AI$116,8))</f>
        <v>0</v>
      </c>
      <c r="R1420" s="85">
        <f t="shared" ref="R1420:R1483" si="588">IF(Q1420&gt;0,VLOOKUP($A1420,$AB$12:$AG$116,6),0)</f>
        <v>0</v>
      </c>
      <c r="S1420" s="79">
        <f t="shared" si="585"/>
        <v>0</v>
      </c>
      <c r="T1420" s="85">
        <f t="shared" si="571"/>
        <v>9.5000000000000001E-2</v>
      </c>
      <c r="U1420" s="82">
        <f t="shared" ref="U1420:U1483" si="589">ROUND((1+T1420)^(30/360)^(K1420/J1420),9)</f>
        <v>1.001953613</v>
      </c>
      <c r="V1420" s="79">
        <f t="shared" ref="V1420:V1483" si="590">TRUNC((P1420*(U1420-1)),8)</f>
        <v>1.0225280299999999</v>
      </c>
      <c r="W1420" s="79">
        <f t="shared" ref="W1420:W1483" si="591">IF(Q1420&gt;0,S1420+V1420,0)</f>
        <v>0</v>
      </c>
      <c r="X1420" s="157" t="str">
        <f t="shared" si="572"/>
        <v>A+J=</v>
      </c>
      <c r="Y1420" s="81">
        <f t="shared" si="573"/>
        <v>45981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78">
        <f t="shared" ref="A1421:A1484" si="592">(A1420+1)</f>
        <v>45959</v>
      </c>
      <c r="B1421" s="79">
        <f t="shared" si="586"/>
        <v>524.64856593000002</v>
      </c>
      <c r="C1421" s="79">
        <f t="shared" si="575"/>
        <v>522.64979699000003</v>
      </c>
      <c r="D1421" s="77">
        <f t="shared" si="576"/>
        <v>7205.03</v>
      </c>
      <c r="E1421" s="54">
        <f>IF(K1421=1,VLOOKUP(A1420,[1]Plan1!$JH$192:$JI$400,2),E1420)</f>
        <v>7245.38</v>
      </c>
      <c r="F1421" s="56">
        <f t="shared" si="577"/>
        <v>45737</v>
      </c>
      <c r="G1421" s="80">
        <f t="shared" si="578"/>
        <v>5.6002542668107669E-3</v>
      </c>
      <c r="H1421" s="81">
        <f>IF(DAY(A1421)=H$11,VLOOKUP(A1421,AF$120:AK$452,4),H1420)</f>
        <v>45981</v>
      </c>
      <c r="I1421" s="81">
        <f t="shared" si="579"/>
        <v>45981</v>
      </c>
      <c r="J1421" s="55">
        <f t="shared" si="574"/>
        <v>31</v>
      </c>
      <c r="K1421" s="55">
        <f t="shared" si="580"/>
        <v>9</v>
      </c>
      <c r="L1421" s="79">
        <f t="shared" si="581"/>
        <v>1.0016226500000001</v>
      </c>
      <c r="M1421" s="82">
        <v>1</v>
      </c>
      <c r="N1421" s="82">
        <f t="shared" si="582"/>
        <v>1</v>
      </c>
      <c r="O1421" s="79">
        <f t="shared" si="583"/>
        <v>1.0016226500000001</v>
      </c>
      <c r="P1421" s="79">
        <f t="shared" si="584"/>
        <v>523.49787468</v>
      </c>
      <c r="Q1421" s="83">
        <f t="shared" si="587"/>
        <v>0</v>
      </c>
      <c r="R1421" s="85">
        <f t="shared" si="588"/>
        <v>0</v>
      </c>
      <c r="S1421" s="79">
        <f t="shared" si="585"/>
        <v>0</v>
      </c>
      <c r="T1421" s="85">
        <f t="shared" ref="T1421:T1484" si="593">(T1420)</f>
        <v>9.5000000000000001E-2</v>
      </c>
      <c r="U1421" s="82">
        <f t="shared" si="589"/>
        <v>1.002198082</v>
      </c>
      <c r="V1421" s="79">
        <f t="shared" si="590"/>
        <v>1.1506912499999999</v>
      </c>
      <c r="W1421" s="79">
        <f t="shared" si="591"/>
        <v>0</v>
      </c>
      <c r="X1421" s="157" t="str">
        <f t="shared" ref="X1421:X1484" si="594">IF($Q1420&gt;0,VLOOKUP($A1420,$AB$12:$AK$116,9),X1420)</f>
        <v>A+J=</v>
      </c>
      <c r="Y1421" s="81">
        <f t="shared" ref="Y1421:Y1484" si="595">IF($Q1420&gt;0,VLOOKUP($A1420,$AB$12:$AK$116,10),Y1420)</f>
        <v>45981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78">
        <f t="shared" si="592"/>
        <v>45960</v>
      </c>
      <c r="B1422" s="79">
        <f t="shared" si="586"/>
        <v>524.87112463000005</v>
      </c>
      <c r="C1422" s="79">
        <f t="shared" si="575"/>
        <v>522.64979699000003</v>
      </c>
      <c r="D1422" s="77">
        <f t="shared" si="576"/>
        <v>7205.03</v>
      </c>
      <c r="E1422" s="54">
        <f>IF(K1422=1,VLOOKUP(A1421,[1]Plan1!$JH$192:$JI$400,2),E1421)</f>
        <v>7245.38</v>
      </c>
      <c r="F1422" s="56">
        <f t="shared" si="577"/>
        <v>45737</v>
      </c>
      <c r="G1422" s="80">
        <f t="shared" si="578"/>
        <v>5.6002542668107669E-3</v>
      </c>
      <c r="H1422" s="81">
        <f>IF(DAY(A1422)=H$11,VLOOKUP(A1422,AF$120:AK$452,4),H1421)</f>
        <v>45981</v>
      </c>
      <c r="I1422" s="81">
        <f t="shared" si="579"/>
        <v>45981</v>
      </c>
      <c r="J1422" s="55">
        <f t="shared" si="574"/>
        <v>31</v>
      </c>
      <c r="K1422" s="55">
        <f t="shared" si="580"/>
        <v>10</v>
      </c>
      <c r="L1422" s="79">
        <f t="shared" si="581"/>
        <v>1.00180311</v>
      </c>
      <c r="M1422" s="82">
        <v>1</v>
      </c>
      <c r="N1422" s="82">
        <f t="shared" si="582"/>
        <v>1</v>
      </c>
      <c r="O1422" s="79">
        <f t="shared" si="583"/>
        <v>1.00180311</v>
      </c>
      <c r="P1422" s="79">
        <f t="shared" si="584"/>
        <v>523.59219206</v>
      </c>
      <c r="Q1422" s="83">
        <f t="shared" si="587"/>
        <v>0</v>
      </c>
      <c r="R1422" s="85">
        <f t="shared" si="588"/>
        <v>0</v>
      </c>
      <c r="S1422" s="79">
        <f t="shared" si="585"/>
        <v>0</v>
      </c>
      <c r="T1422" s="85">
        <f t="shared" si="593"/>
        <v>9.5000000000000001E-2</v>
      </c>
      <c r="U1422" s="82">
        <f t="shared" si="589"/>
        <v>1.0024426120000001</v>
      </c>
      <c r="V1422" s="79">
        <f t="shared" si="590"/>
        <v>1.27893257</v>
      </c>
      <c r="W1422" s="79">
        <f t="shared" si="591"/>
        <v>0</v>
      </c>
      <c r="X1422" s="157" t="str">
        <f t="shared" si="594"/>
        <v>A+J=</v>
      </c>
      <c r="Y1422" s="81">
        <f t="shared" si="595"/>
        <v>45981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78">
        <f t="shared" si="592"/>
        <v>45961</v>
      </c>
      <c r="B1423" s="79">
        <f t="shared" si="586"/>
        <v>525.0937760700001</v>
      </c>
      <c r="C1423" s="79">
        <f t="shared" si="575"/>
        <v>522.64979699000003</v>
      </c>
      <c r="D1423" s="77">
        <f t="shared" si="576"/>
        <v>7205.03</v>
      </c>
      <c r="E1423" s="54">
        <f>IF(K1423=1,VLOOKUP(A1422,[1]Plan1!$JH$192:$JI$400,2),E1422)</f>
        <v>7245.38</v>
      </c>
      <c r="F1423" s="56">
        <f t="shared" si="577"/>
        <v>45737</v>
      </c>
      <c r="G1423" s="80">
        <f t="shared" si="578"/>
        <v>5.6002542668107669E-3</v>
      </c>
      <c r="H1423" s="81">
        <f>IF(DAY(A1423)=H$11,VLOOKUP(A1423,AF$120:AK$452,4),H1422)</f>
        <v>45981</v>
      </c>
      <c r="I1423" s="81">
        <f t="shared" si="579"/>
        <v>45981</v>
      </c>
      <c r="J1423" s="55">
        <f t="shared" si="574"/>
        <v>31</v>
      </c>
      <c r="K1423" s="55">
        <f t="shared" si="580"/>
        <v>11</v>
      </c>
      <c r="L1423" s="79">
        <f t="shared" si="581"/>
        <v>1.0019836</v>
      </c>
      <c r="M1423" s="82">
        <v>1</v>
      </c>
      <c r="N1423" s="82">
        <f t="shared" si="582"/>
        <v>1</v>
      </c>
      <c r="O1423" s="79">
        <f t="shared" si="583"/>
        <v>1.0019836</v>
      </c>
      <c r="P1423" s="79">
        <f t="shared" si="584"/>
        <v>523.68652512000006</v>
      </c>
      <c r="Q1423" s="83">
        <f t="shared" si="587"/>
        <v>0</v>
      </c>
      <c r="R1423" s="85">
        <f t="shared" si="588"/>
        <v>0</v>
      </c>
      <c r="S1423" s="79">
        <f t="shared" si="585"/>
        <v>0</v>
      </c>
      <c r="T1423" s="85">
        <f t="shared" si="593"/>
        <v>9.5000000000000001E-2</v>
      </c>
      <c r="U1423" s="82">
        <f t="shared" si="589"/>
        <v>1.0026872010000001</v>
      </c>
      <c r="V1423" s="79">
        <f t="shared" si="590"/>
        <v>1.4072509499999999</v>
      </c>
      <c r="W1423" s="79">
        <f t="shared" si="591"/>
        <v>0</v>
      </c>
      <c r="X1423" s="157" t="str">
        <f t="shared" si="594"/>
        <v>A+J=</v>
      </c>
      <c r="Y1423" s="81">
        <f t="shared" si="595"/>
        <v>45981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78">
        <f t="shared" si="592"/>
        <v>45962</v>
      </c>
      <c r="B1424" s="79">
        <f t="shared" si="586"/>
        <v>525.31652606</v>
      </c>
      <c r="C1424" s="79">
        <f t="shared" si="575"/>
        <v>522.64979699000003</v>
      </c>
      <c r="D1424" s="77">
        <f t="shared" si="576"/>
        <v>7205.03</v>
      </c>
      <c r="E1424" s="54">
        <f>IF(K1424=1,VLOOKUP(A1423,[1]Plan1!$JH$192:$JI$400,2),E1423)</f>
        <v>7245.38</v>
      </c>
      <c r="F1424" s="56">
        <f t="shared" si="577"/>
        <v>45737</v>
      </c>
      <c r="G1424" s="80">
        <f t="shared" si="578"/>
        <v>5.6002542668107669E-3</v>
      </c>
      <c r="H1424" s="81">
        <f>IF(DAY(A1424)=H$11,VLOOKUP(A1424,AF$120:AK$452,4),H1423)</f>
        <v>45981</v>
      </c>
      <c r="I1424" s="81">
        <f t="shared" si="579"/>
        <v>45981</v>
      </c>
      <c r="J1424" s="55">
        <f t="shared" si="574"/>
        <v>31</v>
      </c>
      <c r="K1424" s="55">
        <f t="shared" si="580"/>
        <v>12</v>
      </c>
      <c r="L1424" s="79">
        <f t="shared" si="581"/>
        <v>1.0021641299999999</v>
      </c>
      <c r="M1424" s="82">
        <v>1</v>
      </c>
      <c r="N1424" s="82">
        <f t="shared" si="582"/>
        <v>1</v>
      </c>
      <c r="O1424" s="79">
        <f t="shared" si="583"/>
        <v>1.0021641299999999</v>
      </c>
      <c r="P1424" s="79">
        <f t="shared" si="584"/>
        <v>523.78087908999998</v>
      </c>
      <c r="Q1424" s="83">
        <f t="shared" si="587"/>
        <v>0</v>
      </c>
      <c r="R1424" s="85">
        <f t="shared" si="588"/>
        <v>0</v>
      </c>
      <c r="S1424" s="79">
        <f t="shared" si="585"/>
        <v>0</v>
      </c>
      <c r="T1424" s="85">
        <f t="shared" si="593"/>
        <v>9.5000000000000001E-2</v>
      </c>
      <c r="U1424" s="82">
        <f t="shared" si="589"/>
        <v>1.00293185</v>
      </c>
      <c r="V1424" s="79">
        <f t="shared" si="590"/>
        <v>1.5356469699999999</v>
      </c>
      <c r="W1424" s="79">
        <f t="shared" si="591"/>
        <v>0</v>
      </c>
      <c r="X1424" s="157" t="str">
        <f t="shared" si="594"/>
        <v>A+J=</v>
      </c>
      <c r="Y1424" s="81">
        <f t="shared" si="595"/>
        <v>45981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78">
        <f t="shared" si="592"/>
        <v>45963</v>
      </c>
      <c r="B1425" s="79">
        <f t="shared" si="586"/>
        <v>525.5393636</v>
      </c>
      <c r="C1425" s="79">
        <f t="shared" si="575"/>
        <v>522.64979699000003</v>
      </c>
      <c r="D1425" s="77">
        <f t="shared" si="576"/>
        <v>7205.03</v>
      </c>
      <c r="E1425" s="54">
        <f>IF(K1425=1,VLOOKUP(A1424,[1]Plan1!$JH$192:$JI$400,2),E1424)</f>
        <v>7245.38</v>
      </c>
      <c r="F1425" s="56">
        <f t="shared" si="577"/>
        <v>45737</v>
      </c>
      <c r="G1425" s="80">
        <f t="shared" si="578"/>
        <v>5.6002542668107669E-3</v>
      </c>
      <c r="H1425" s="81">
        <f>IF(DAY(A1425)=H$11,VLOOKUP(A1425,AF$120:AK$452,4),H1424)</f>
        <v>45981</v>
      </c>
      <c r="I1425" s="81">
        <f t="shared" si="579"/>
        <v>45981</v>
      </c>
      <c r="J1425" s="55">
        <f t="shared" si="574"/>
        <v>31</v>
      </c>
      <c r="K1425" s="55">
        <f t="shared" si="580"/>
        <v>13</v>
      </c>
      <c r="L1425" s="79">
        <f t="shared" si="581"/>
        <v>1.00234468</v>
      </c>
      <c r="M1425" s="82">
        <v>1</v>
      </c>
      <c r="N1425" s="82">
        <f t="shared" si="582"/>
        <v>1</v>
      </c>
      <c r="O1425" s="79">
        <f t="shared" si="583"/>
        <v>1.00234468</v>
      </c>
      <c r="P1425" s="79">
        <f t="shared" si="584"/>
        <v>523.87524351000002</v>
      </c>
      <c r="Q1425" s="83">
        <f t="shared" si="587"/>
        <v>0</v>
      </c>
      <c r="R1425" s="85">
        <f t="shared" si="588"/>
        <v>0</v>
      </c>
      <c r="S1425" s="79">
        <f t="shared" si="585"/>
        <v>0</v>
      </c>
      <c r="T1425" s="85">
        <f t="shared" si="593"/>
        <v>9.5000000000000001E-2</v>
      </c>
      <c r="U1425" s="82">
        <f t="shared" si="589"/>
        <v>1.0031765580000001</v>
      </c>
      <c r="V1425" s="79">
        <f t="shared" si="590"/>
        <v>1.6641200899999999</v>
      </c>
      <c r="W1425" s="79">
        <f t="shared" si="591"/>
        <v>0</v>
      </c>
      <c r="X1425" s="157" t="str">
        <f t="shared" si="594"/>
        <v>A+J=</v>
      </c>
      <c r="Y1425" s="81">
        <f t="shared" si="595"/>
        <v>45981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78">
        <f t="shared" si="592"/>
        <v>45964</v>
      </c>
      <c r="B1426" s="79">
        <f t="shared" si="586"/>
        <v>525.76229975000001</v>
      </c>
      <c r="C1426" s="79">
        <f t="shared" si="575"/>
        <v>522.64979699000003</v>
      </c>
      <c r="D1426" s="77">
        <f t="shared" si="576"/>
        <v>7205.03</v>
      </c>
      <c r="E1426" s="54">
        <f>IF(K1426=1,VLOOKUP(A1425,[1]Plan1!$JH$192:$JI$400,2),E1425)</f>
        <v>7245.38</v>
      </c>
      <c r="F1426" s="56">
        <f t="shared" si="577"/>
        <v>45737</v>
      </c>
      <c r="G1426" s="80">
        <f t="shared" si="578"/>
        <v>5.6002542668107669E-3</v>
      </c>
      <c r="H1426" s="81">
        <f>IF(DAY(A1426)=H$11,VLOOKUP(A1426,AF$120:AK$452,4),H1425)</f>
        <v>45981</v>
      </c>
      <c r="I1426" s="81">
        <f t="shared" si="579"/>
        <v>45981</v>
      </c>
      <c r="J1426" s="55">
        <f t="shared" si="574"/>
        <v>31</v>
      </c>
      <c r="K1426" s="55">
        <f t="shared" si="580"/>
        <v>14</v>
      </c>
      <c r="L1426" s="79">
        <f t="shared" si="581"/>
        <v>1.00252527</v>
      </c>
      <c r="M1426" s="82">
        <v>1</v>
      </c>
      <c r="N1426" s="82">
        <f t="shared" si="582"/>
        <v>1</v>
      </c>
      <c r="O1426" s="79">
        <f t="shared" si="583"/>
        <v>1.00252527</v>
      </c>
      <c r="P1426" s="79">
        <f t="shared" si="584"/>
        <v>523.96962884000004</v>
      </c>
      <c r="Q1426" s="83">
        <f t="shared" si="587"/>
        <v>0</v>
      </c>
      <c r="R1426" s="85">
        <f t="shared" si="588"/>
        <v>0</v>
      </c>
      <c r="S1426" s="79">
        <f t="shared" si="585"/>
        <v>0</v>
      </c>
      <c r="T1426" s="85">
        <f t="shared" si="593"/>
        <v>9.5000000000000001E-2</v>
      </c>
      <c r="U1426" s="82">
        <f t="shared" si="589"/>
        <v>1.003421326</v>
      </c>
      <c r="V1426" s="79">
        <f t="shared" si="590"/>
        <v>1.79267091</v>
      </c>
      <c r="W1426" s="79">
        <f t="shared" si="591"/>
        <v>0</v>
      </c>
      <c r="X1426" s="157" t="str">
        <f t="shared" si="594"/>
        <v>A+J=</v>
      </c>
      <c r="Y1426" s="81">
        <f t="shared" si="595"/>
        <v>45981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78">
        <f t="shared" si="592"/>
        <v>45965</v>
      </c>
      <c r="B1427" s="79">
        <f t="shared" si="586"/>
        <v>525.98532926999997</v>
      </c>
      <c r="C1427" s="79">
        <f t="shared" si="575"/>
        <v>522.64979699000003</v>
      </c>
      <c r="D1427" s="77">
        <f t="shared" si="576"/>
        <v>7205.03</v>
      </c>
      <c r="E1427" s="54">
        <f>IF(K1427=1,VLOOKUP(A1426,[1]Plan1!$JH$192:$JI$400,2),E1426)</f>
        <v>7245.38</v>
      </c>
      <c r="F1427" s="56">
        <f t="shared" si="577"/>
        <v>45737</v>
      </c>
      <c r="G1427" s="80">
        <f t="shared" si="578"/>
        <v>5.6002542668107669E-3</v>
      </c>
      <c r="H1427" s="81">
        <f>IF(DAY(A1427)=H$11,VLOOKUP(A1427,AF$120:AK$452,4),H1426)</f>
        <v>45981</v>
      </c>
      <c r="I1427" s="81">
        <f t="shared" si="579"/>
        <v>45981</v>
      </c>
      <c r="J1427" s="55">
        <f t="shared" si="574"/>
        <v>31</v>
      </c>
      <c r="K1427" s="55">
        <f t="shared" si="580"/>
        <v>15</v>
      </c>
      <c r="L1427" s="79">
        <f t="shared" si="581"/>
        <v>1.0027058900000001</v>
      </c>
      <c r="M1427" s="82">
        <v>1</v>
      </c>
      <c r="N1427" s="82">
        <f t="shared" si="582"/>
        <v>1</v>
      </c>
      <c r="O1427" s="79">
        <f t="shared" si="583"/>
        <v>1.0027058900000001</v>
      </c>
      <c r="P1427" s="79">
        <f t="shared" si="584"/>
        <v>524.06402983999999</v>
      </c>
      <c r="Q1427" s="83">
        <f t="shared" si="587"/>
        <v>0</v>
      </c>
      <c r="R1427" s="85">
        <f t="shared" si="588"/>
        <v>0</v>
      </c>
      <c r="S1427" s="79">
        <f t="shared" si="585"/>
        <v>0</v>
      </c>
      <c r="T1427" s="85">
        <f t="shared" si="593"/>
        <v>9.5000000000000001E-2</v>
      </c>
      <c r="U1427" s="82">
        <f t="shared" si="589"/>
        <v>1.003666154</v>
      </c>
      <c r="V1427" s="79">
        <f t="shared" si="590"/>
        <v>1.9212994299999999</v>
      </c>
      <c r="W1427" s="79">
        <f t="shared" si="591"/>
        <v>0</v>
      </c>
      <c r="X1427" s="157" t="str">
        <f t="shared" si="594"/>
        <v>A+J=</v>
      </c>
      <c r="Y1427" s="81">
        <f t="shared" si="595"/>
        <v>45981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78">
        <f t="shared" si="592"/>
        <v>45966</v>
      </c>
      <c r="B1428" s="79">
        <f t="shared" si="586"/>
        <v>526.20845222000003</v>
      </c>
      <c r="C1428" s="79">
        <f t="shared" si="575"/>
        <v>522.64979699000003</v>
      </c>
      <c r="D1428" s="77">
        <f t="shared" si="576"/>
        <v>7205.03</v>
      </c>
      <c r="E1428" s="54">
        <f>IF(K1428=1,VLOOKUP(A1427,[1]Plan1!$JH$192:$JI$400,2),E1427)</f>
        <v>7245.38</v>
      </c>
      <c r="F1428" s="56">
        <f t="shared" si="577"/>
        <v>45737</v>
      </c>
      <c r="G1428" s="80">
        <f t="shared" si="578"/>
        <v>5.6002542668107669E-3</v>
      </c>
      <c r="H1428" s="81">
        <f>IF(DAY(A1428)=H$11,VLOOKUP(A1428,AF$120:AK$452,4),H1427)</f>
        <v>45981</v>
      </c>
      <c r="I1428" s="81">
        <f t="shared" si="579"/>
        <v>45981</v>
      </c>
      <c r="J1428" s="55">
        <f t="shared" si="574"/>
        <v>31</v>
      </c>
      <c r="K1428" s="55">
        <f t="shared" si="580"/>
        <v>16</v>
      </c>
      <c r="L1428" s="79">
        <f t="shared" si="581"/>
        <v>1.00288654</v>
      </c>
      <c r="M1428" s="82">
        <v>1</v>
      </c>
      <c r="N1428" s="82">
        <f t="shared" si="582"/>
        <v>1</v>
      </c>
      <c r="O1428" s="79">
        <f t="shared" si="583"/>
        <v>1.00288654</v>
      </c>
      <c r="P1428" s="79">
        <f t="shared" si="584"/>
        <v>524.15844652999999</v>
      </c>
      <c r="Q1428" s="83">
        <f t="shared" si="587"/>
        <v>0</v>
      </c>
      <c r="R1428" s="85">
        <f t="shared" si="588"/>
        <v>0</v>
      </c>
      <c r="S1428" s="79">
        <f t="shared" si="585"/>
        <v>0</v>
      </c>
      <c r="T1428" s="85">
        <f t="shared" si="593"/>
        <v>9.5000000000000001E-2</v>
      </c>
      <c r="U1428" s="82">
        <f t="shared" si="589"/>
        <v>1.0039110419999999</v>
      </c>
      <c r="V1428" s="79">
        <f t="shared" si="590"/>
        <v>2.0500056899999999</v>
      </c>
      <c r="W1428" s="79">
        <f t="shared" si="591"/>
        <v>0</v>
      </c>
      <c r="X1428" s="157" t="str">
        <f t="shared" si="594"/>
        <v>A+J=</v>
      </c>
      <c r="Y1428" s="81">
        <f t="shared" si="595"/>
        <v>45981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78">
        <f t="shared" si="592"/>
        <v>45967</v>
      </c>
      <c r="B1429" s="79">
        <f t="shared" si="586"/>
        <v>526.43167332999997</v>
      </c>
      <c r="C1429" s="79">
        <f t="shared" si="575"/>
        <v>522.64979699000003</v>
      </c>
      <c r="D1429" s="77">
        <f t="shared" si="576"/>
        <v>7205.03</v>
      </c>
      <c r="E1429" s="54">
        <f>IF(K1429=1,VLOOKUP(A1428,[1]Plan1!$JH$192:$JI$400,2),E1428)</f>
        <v>7245.38</v>
      </c>
      <c r="F1429" s="56">
        <f t="shared" si="577"/>
        <v>45737</v>
      </c>
      <c r="G1429" s="80">
        <f t="shared" si="578"/>
        <v>5.6002542668107669E-3</v>
      </c>
      <c r="H1429" s="81">
        <f>IF(DAY(A1429)=H$11,VLOOKUP(A1429,AF$120:AK$452,4),H1428)</f>
        <v>45981</v>
      </c>
      <c r="I1429" s="81">
        <f t="shared" si="579"/>
        <v>45981</v>
      </c>
      <c r="J1429" s="55">
        <f t="shared" si="574"/>
        <v>31</v>
      </c>
      <c r="K1429" s="55">
        <f t="shared" si="580"/>
        <v>17</v>
      </c>
      <c r="L1429" s="79">
        <f t="shared" si="581"/>
        <v>1.0030672300000001</v>
      </c>
      <c r="M1429" s="82">
        <v>1</v>
      </c>
      <c r="N1429" s="82">
        <f t="shared" si="582"/>
        <v>1</v>
      </c>
      <c r="O1429" s="79">
        <f t="shared" si="583"/>
        <v>1.0030672300000001</v>
      </c>
      <c r="P1429" s="79">
        <f t="shared" si="584"/>
        <v>524.25288411999998</v>
      </c>
      <c r="Q1429" s="83">
        <f t="shared" si="587"/>
        <v>0</v>
      </c>
      <c r="R1429" s="85">
        <f t="shared" si="588"/>
        <v>0</v>
      </c>
      <c r="S1429" s="79">
        <f t="shared" si="585"/>
        <v>0</v>
      </c>
      <c r="T1429" s="85">
        <f t="shared" si="593"/>
        <v>9.5000000000000001E-2</v>
      </c>
      <c r="U1429" s="82">
        <f t="shared" si="589"/>
        <v>1.004155989</v>
      </c>
      <c r="V1429" s="79">
        <f t="shared" si="590"/>
        <v>2.1787892100000001</v>
      </c>
      <c r="W1429" s="79">
        <f t="shared" si="591"/>
        <v>0</v>
      </c>
      <c r="X1429" s="157" t="str">
        <f t="shared" si="594"/>
        <v>A+J=</v>
      </c>
      <c r="Y1429" s="81">
        <f t="shared" si="595"/>
        <v>45981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78">
        <f t="shared" si="592"/>
        <v>45968</v>
      </c>
      <c r="B1430" s="79">
        <f t="shared" si="586"/>
        <v>526.65498792000005</v>
      </c>
      <c r="C1430" s="79">
        <f t="shared" si="575"/>
        <v>522.64979699000003</v>
      </c>
      <c r="D1430" s="77">
        <f t="shared" si="576"/>
        <v>7205.03</v>
      </c>
      <c r="E1430" s="54">
        <f>IF(K1430=1,VLOOKUP(A1429,[1]Plan1!$JH$192:$JI$400,2),E1429)</f>
        <v>7245.38</v>
      </c>
      <c r="F1430" s="56">
        <f t="shared" si="577"/>
        <v>45737</v>
      </c>
      <c r="G1430" s="80">
        <f t="shared" si="578"/>
        <v>5.6002542668107669E-3</v>
      </c>
      <c r="H1430" s="81">
        <f>IF(DAY(A1430)=H$11,VLOOKUP(A1430,AF$120:AK$452,4),H1429)</f>
        <v>45981</v>
      </c>
      <c r="I1430" s="81">
        <f t="shared" si="579"/>
        <v>45981</v>
      </c>
      <c r="J1430" s="55">
        <f t="shared" si="574"/>
        <v>31</v>
      </c>
      <c r="K1430" s="55">
        <f t="shared" si="580"/>
        <v>18</v>
      </c>
      <c r="L1430" s="79">
        <f t="shared" si="581"/>
        <v>1.00324795</v>
      </c>
      <c r="M1430" s="82">
        <v>1</v>
      </c>
      <c r="N1430" s="82">
        <f t="shared" si="582"/>
        <v>1</v>
      </c>
      <c r="O1430" s="79">
        <f t="shared" si="583"/>
        <v>1.00324795</v>
      </c>
      <c r="P1430" s="79">
        <f t="shared" si="584"/>
        <v>524.34733739000001</v>
      </c>
      <c r="Q1430" s="83">
        <f t="shared" si="587"/>
        <v>0</v>
      </c>
      <c r="R1430" s="85">
        <f t="shared" si="588"/>
        <v>0</v>
      </c>
      <c r="S1430" s="79">
        <f t="shared" si="585"/>
        <v>0</v>
      </c>
      <c r="T1430" s="85">
        <f t="shared" si="593"/>
        <v>9.5000000000000001E-2</v>
      </c>
      <c r="U1430" s="82">
        <f t="shared" si="589"/>
        <v>1.004400996</v>
      </c>
      <c r="V1430" s="79">
        <f t="shared" si="590"/>
        <v>2.3076505300000001</v>
      </c>
      <c r="W1430" s="79">
        <f t="shared" si="591"/>
        <v>0</v>
      </c>
      <c r="X1430" s="157" t="str">
        <f t="shared" si="594"/>
        <v>A+J=</v>
      </c>
      <c r="Y1430" s="81">
        <f t="shared" si="595"/>
        <v>45981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78">
        <f t="shared" si="592"/>
        <v>45969</v>
      </c>
      <c r="B1431" s="79">
        <f t="shared" si="586"/>
        <v>526.87839600999996</v>
      </c>
      <c r="C1431" s="79">
        <f t="shared" si="575"/>
        <v>522.64979699000003</v>
      </c>
      <c r="D1431" s="77">
        <f t="shared" si="576"/>
        <v>7205.03</v>
      </c>
      <c r="E1431" s="54">
        <f>IF(K1431=1,VLOOKUP(A1430,[1]Plan1!$JH$192:$JI$400,2),E1430)</f>
        <v>7245.38</v>
      </c>
      <c r="F1431" s="56">
        <f t="shared" si="577"/>
        <v>45737</v>
      </c>
      <c r="G1431" s="80">
        <f t="shared" si="578"/>
        <v>5.6002542668107669E-3</v>
      </c>
      <c r="H1431" s="81">
        <f>IF(DAY(A1431)=H$11,VLOOKUP(A1431,AF$120:AK$452,4),H1430)</f>
        <v>45981</v>
      </c>
      <c r="I1431" s="81">
        <f t="shared" si="579"/>
        <v>45981</v>
      </c>
      <c r="J1431" s="55">
        <f t="shared" si="574"/>
        <v>31</v>
      </c>
      <c r="K1431" s="55">
        <f t="shared" si="580"/>
        <v>19</v>
      </c>
      <c r="L1431" s="79">
        <f t="shared" si="581"/>
        <v>1.0034287</v>
      </c>
      <c r="M1431" s="82">
        <v>1</v>
      </c>
      <c r="N1431" s="82">
        <f t="shared" si="582"/>
        <v>1</v>
      </c>
      <c r="O1431" s="79">
        <f t="shared" si="583"/>
        <v>1.0034287</v>
      </c>
      <c r="P1431" s="79">
        <f t="shared" si="584"/>
        <v>524.44180633999997</v>
      </c>
      <c r="Q1431" s="83">
        <f t="shared" si="587"/>
        <v>0</v>
      </c>
      <c r="R1431" s="85">
        <f t="shared" si="588"/>
        <v>0</v>
      </c>
      <c r="S1431" s="79">
        <f t="shared" si="585"/>
        <v>0</v>
      </c>
      <c r="T1431" s="85">
        <f t="shared" si="593"/>
        <v>9.5000000000000001E-2</v>
      </c>
      <c r="U1431" s="82">
        <f t="shared" si="589"/>
        <v>1.004646063</v>
      </c>
      <c r="V1431" s="79">
        <f t="shared" si="590"/>
        <v>2.43658967</v>
      </c>
      <c r="W1431" s="79">
        <f t="shared" si="591"/>
        <v>0</v>
      </c>
      <c r="X1431" s="157" t="str">
        <f t="shared" si="594"/>
        <v>A+J=</v>
      </c>
      <c r="Y1431" s="81">
        <f t="shared" si="595"/>
        <v>45981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78">
        <f t="shared" si="592"/>
        <v>45970</v>
      </c>
      <c r="B1432" s="79">
        <f t="shared" si="586"/>
        <v>527.10189762999994</v>
      </c>
      <c r="C1432" s="79">
        <f t="shared" si="575"/>
        <v>522.64979699000003</v>
      </c>
      <c r="D1432" s="77">
        <f t="shared" si="576"/>
        <v>7205.03</v>
      </c>
      <c r="E1432" s="54">
        <f>IF(K1432=1,VLOOKUP(A1431,[1]Plan1!$JH$192:$JI$400,2),E1431)</f>
        <v>7245.38</v>
      </c>
      <c r="F1432" s="56">
        <f t="shared" si="577"/>
        <v>45737</v>
      </c>
      <c r="G1432" s="80">
        <f t="shared" si="578"/>
        <v>5.6002542668107669E-3</v>
      </c>
      <c r="H1432" s="81">
        <f>IF(DAY(A1432)=H$11,VLOOKUP(A1432,AF$120:AK$452,4),H1431)</f>
        <v>45981</v>
      </c>
      <c r="I1432" s="81">
        <f t="shared" si="579"/>
        <v>45981</v>
      </c>
      <c r="J1432" s="55">
        <f t="shared" si="574"/>
        <v>31</v>
      </c>
      <c r="K1432" s="55">
        <f t="shared" si="580"/>
        <v>20</v>
      </c>
      <c r="L1432" s="79">
        <f t="shared" si="581"/>
        <v>1.0036094799999999</v>
      </c>
      <c r="M1432" s="82">
        <v>1</v>
      </c>
      <c r="N1432" s="82">
        <f t="shared" si="582"/>
        <v>1</v>
      </c>
      <c r="O1432" s="79">
        <f t="shared" si="583"/>
        <v>1.0036094799999999</v>
      </c>
      <c r="P1432" s="79">
        <f t="shared" si="584"/>
        <v>524.53629096999998</v>
      </c>
      <c r="Q1432" s="83">
        <f t="shared" si="587"/>
        <v>0</v>
      </c>
      <c r="R1432" s="85">
        <f t="shared" si="588"/>
        <v>0</v>
      </c>
      <c r="S1432" s="79">
        <f t="shared" si="585"/>
        <v>0</v>
      </c>
      <c r="T1432" s="85">
        <f t="shared" si="593"/>
        <v>9.5000000000000001E-2</v>
      </c>
      <c r="U1432" s="82">
        <f t="shared" si="589"/>
        <v>1.0048911899999999</v>
      </c>
      <c r="V1432" s="79">
        <f t="shared" si="590"/>
        <v>2.5656066599999998</v>
      </c>
      <c r="W1432" s="79">
        <f t="shared" si="591"/>
        <v>0</v>
      </c>
      <c r="X1432" s="157" t="str">
        <f t="shared" si="594"/>
        <v>A+J=</v>
      </c>
      <c r="Y1432" s="81">
        <f t="shared" si="595"/>
        <v>45981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78">
        <f t="shared" si="592"/>
        <v>45971</v>
      </c>
      <c r="B1433" s="79">
        <f t="shared" si="586"/>
        <v>527.32549754000001</v>
      </c>
      <c r="C1433" s="79">
        <f t="shared" si="575"/>
        <v>522.64979699000003</v>
      </c>
      <c r="D1433" s="77">
        <f t="shared" si="576"/>
        <v>7205.03</v>
      </c>
      <c r="E1433" s="54">
        <f>IF(K1433=1,VLOOKUP(A1432,[1]Plan1!$JH$192:$JI$400,2),E1432)</f>
        <v>7245.38</v>
      </c>
      <c r="F1433" s="56">
        <f t="shared" si="577"/>
        <v>45737</v>
      </c>
      <c r="G1433" s="80">
        <f t="shared" si="578"/>
        <v>5.6002542668107669E-3</v>
      </c>
      <c r="H1433" s="81">
        <f>IF(DAY(A1433)=H$11,VLOOKUP(A1433,AF$120:AK$452,4),H1432)</f>
        <v>45981</v>
      </c>
      <c r="I1433" s="81">
        <f t="shared" si="579"/>
        <v>45981</v>
      </c>
      <c r="J1433" s="55">
        <f t="shared" si="574"/>
        <v>31</v>
      </c>
      <c r="K1433" s="55">
        <f t="shared" si="580"/>
        <v>21</v>
      </c>
      <c r="L1433" s="79">
        <f t="shared" si="581"/>
        <v>1.0037902999999999</v>
      </c>
      <c r="M1433" s="82">
        <v>1</v>
      </c>
      <c r="N1433" s="82">
        <f t="shared" si="582"/>
        <v>1</v>
      </c>
      <c r="O1433" s="79">
        <f t="shared" si="583"/>
        <v>1.0037902999999999</v>
      </c>
      <c r="P1433" s="79">
        <f t="shared" si="584"/>
        <v>524.63079650999998</v>
      </c>
      <c r="Q1433" s="83">
        <f t="shared" si="587"/>
        <v>0</v>
      </c>
      <c r="R1433" s="85">
        <f t="shared" si="588"/>
        <v>0</v>
      </c>
      <c r="S1433" s="79">
        <f t="shared" si="585"/>
        <v>0</v>
      </c>
      <c r="T1433" s="85">
        <f t="shared" si="593"/>
        <v>9.5000000000000001E-2</v>
      </c>
      <c r="U1433" s="82">
        <f t="shared" si="589"/>
        <v>1.0051363760000001</v>
      </c>
      <c r="V1433" s="79">
        <f t="shared" si="590"/>
        <v>2.6947010300000001</v>
      </c>
      <c r="W1433" s="79">
        <f t="shared" si="591"/>
        <v>0</v>
      </c>
      <c r="X1433" s="157" t="str">
        <f t="shared" si="594"/>
        <v>A+J=</v>
      </c>
      <c r="Y1433" s="81">
        <f t="shared" si="595"/>
        <v>45981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78">
        <f t="shared" si="592"/>
        <v>45972</v>
      </c>
      <c r="B1434" s="79">
        <f t="shared" si="586"/>
        <v>527.54919156000005</v>
      </c>
      <c r="C1434" s="79">
        <f t="shared" si="575"/>
        <v>522.64979699000003</v>
      </c>
      <c r="D1434" s="77">
        <f t="shared" si="576"/>
        <v>7205.03</v>
      </c>
      <c r="E1434" s="54">
        <f>IF(K1434=1,VLOOKUP(A1433,[1]Plan1!$JH$192:$JI$400,2),E1433)</f>
        <v>7245.38</v>
      </c>
      <c r="F1434" s="56">
        <f t="shared" si="577"/>
        <v>45737</v>
      </c>
      <c r="G1434" s="80">
        <f t="shared" si="578"/>
        <v>5.6002542668107669E-3</v>
      </c>
      <c r="H1434" s="81">
        <f>IF(DAY(A1434)=H$11,VLOOKUP(A1434,AF$120:AK$452,4),H1433)</f>
        <v>45981</v>
      </c>
      <c r="I1434" s="81">
        <f t="shared" si="579"/>
        <v>45981</v>
      </c>
      <c r="J1434" s="55">
        <f t="shared" si="574"/>
        <v>31</v>
      </c>
      <c r="K1434" s="55">
        <f t="shared" si="580"/>
        <v>22</v>
      </c>
      <c r="L1434" s="79">
        <f t="shared" si="581"/>
        <v>1.0039711499999999</v>
      </c>
      <c r="M1434" s="82">
        <v>1</v>
      </c>
      <c r="N1434" s="82">
        <f t="shared" si="582"/>
        <v>1</v>
      </c>
      <c r="O1434" s="79">
        <f t="shared" si="583"/>
        <v>1.0039711499999999</v>
      </c>
      <c r="P1434" s="79">
        <f t="shared" si="584"/>
        <v>524.72531773000003</v>
      </c>
      <c r="Q1434" s="83">
        <f t="shared" si="587"/>
        <v>0</v>
      </c>
      <c r="R1434" s="85">
        <f t="shared" si="588"/>
        <v>0</v>
      </c>
      <c r="S1434" s="79">
        <f t="shared" si="585"/>
        <v>0</v>
      </c>
      <c r="T1434" s="85">
        <f t="shared" si="593"/>
        <v>9.5000000000000001E-2</v>
      </c>
      <c r="U1434" s="82">
        <f t="shared" si="589"/>
        <v>1.0053816229999999</v>
      </c>
      <c r="V1434" s="79">
        <f t="shared" si="590"/>
        <v>2.8238738300000001</v>
      </c>
      <c r="W1434" s="79">
        <f t="shared" si="591"/>
        <v>0</v>
      </c>
      <c r="X1434" s="157" t="str">
        <f t="shared" si="594"/>
        <v>A+J=</v>
      </c>
      <c r="Y1434" s="81">
        <f t="shared" si="595"/>
        <v>45981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78">
        <f t="shared" si="592"/>
        <v>45973</v>
      </c>
      <c r="B1435" s="79">
        <f t="shared" si="586"/>
        <v>527.77297867000004</v>
      </c>
      <c r="C1435" s="79">
        <f t="shared" si="575"/>
        <v>522.64979699000003</v>
      </c>
      <c r="D1435" s="77">
        <f t="shared" si="576"/>
        <v>7205.03</v>
      </c>
      <c r="E1435" s="54">
        <f>IF(K1435=1,VLOOKUP(A1434,[1]Plan1!$JH$192:$JI$400,2),E1434)</f>
        <v>7245.38</v>
      </c>
      <c r="F1435" s="56">
        <f t="shared" si="577"/>
        <v>45737</v>
      </c>
      <c r="G1435" s="80">
        <f t="shared" si="578"/>
        <v>5.6002542668107669E-3</v>
      </c>
      <c r="H1435" s="81">
        <f>IF(DAY(A1435)=H$11,VLOOKUP(A1435,AF$120:AK$452,4),H1434)</f>
        <v>45981</v>
      </c>
      <c r="I1435" s="81">
        <f t="shared" si="579"/>
        <v>45981</v>
      </c>
      <c r="J1435" s="55">
        <f t="shared" si="574"/>
        <v>31</v>
      </c>
      <c r="K1435" s="55">
        <f t="shared" si="580"/>
        <v>23</v>
      </c>
      <c r="L1435" s="79">
        <f t="shared" si="581"/>
        <v>1.00415203</v>
      </c>
      <c r="M1435" s="82">
        <v>1</v>
      </c>
      <c r="N1435" s="82">
        <f t="shared" si="582"/>
        <v>1</v>
      </c>
      <c r="O1435" s="79">
        <f t="shared" si="583"/>
        <v>1.00415203</v>
      </c>
      <c r="P1435" s="79">
        <f t="shared" si="584"/>
        <v>524.81985462</v>
      </c>
      <c r="Q1435" s="83">
        <f t="shared" si="587"/>
        <v>0</v>
      </c>
      <c r="R1435" s="85">
        <f t="shared" si="588"/>
        <v>0</v>
      </c>
      <c r="S1435" s="79">
        <f t="shared" si="585"/>
        <v>0</v>
      </c>
      <c r="T1435" s="85">
        <f t="shared" si="593"/>
        <v>9.5000000000000001E-2</v>
      </c>
      <c r="U1435" s="82">
        <f t="shared" si="589"/>
        <v>1.0056269289999999</v>
      </c>
      <c r="V1435" s="79">
        <f t="shared" si="590"/>
        <v>2.95312405</v>
      </c>
      <c r="W1435" s="79">
        <f t="shared" si="591"/>
        <v>0</v>
      </c>
      <c r="X1435" s="157" t="str">
        <f t="shared" si="594"/>
        <v>A+J=</v>
      </c>
      <c r="Y1435" s="81">
        <f t="shared" si="595"/>
        <v>45981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78">
        <f t="shared" si="592"/>
        <v>45974</v>
      </c>
      <c r="B1436" s="79">
        <f t="shared" si="586"/>
        <v>527.99685943999998</v>
      </c>
      <c r="C1436" s="79">
        <f t="shared" si="575"/>
        <v>522.64979699000003</v>
      </c>
      <c r="D1436" s="77">
        <f t="shared" si="576"/>
        <v>7205.03</v>
      </c>
      <c r="E1436" s="54">
        <f>IF(K1436=1,VLOOKUP(A1435,[1]Plan1!$JH$192:$JI$400,2),E1435)</f>
        <v>7245.38</v>
      </c>
      <c r="F1436" s="56">
        <f t="shared" si="577"/>
        <v>45737</v>
      </c>
      <c r="G1436" s="80">
        <f t="shared" si="578"/>
        <v>5.6002542668107669E-3</v>
      </c>
      <c r="H1436" s="81">
        <f>IF(DAY(A1436)=H$11,VLOOKUP(A1436,AF$120:AK$452,4),H1435)</f>
        <v>45981</v>
      </c>
      <c r="I1436" s="81">
        <f t="shared" si="579"/>
        <v>45981</v>
      </c>
      <c r="J1436" s="55">
        <f t="shared" si="574"/>
        <v>31</v>
      </c>
      <c r="K1436" s="55">
        <f t="shared" si="580"/>
        <v>24</v>
      </c>
      <c r="L1436" s="79">
        <f t="shared" si="581"/>
        <v>1.0043329400000001</v>
      </c>
      <c r="M1436" s="82">
        <v>1</v>
      </c>
      <c r="N1436" s="82">
        <f t="shared" si="582"/>
        <v>1</v>
      </c>
      <c r="O1436" s="79">
        <f t="shared" si="583"/>
        <v>1.0043329400000001</v>
      </c>
      <c r="P1436" s="79">
        <f t="shared" si="584"/>
        <v>524.91440720000003</v>
      </c>
      <c r="Q1436" s="83">
        <f t="shared" si="587"/>
        <v>0</v>
      </c>
      <c r="R1436" s="85">
        <f t="shared" si="588"/>
        <v>0</v>
      </c>
      <c r="S1436" s="79">
        <f t="shared" si="585"/>
        <v>0</v>
      </c>
      <c r="T1436" s="85">
        <f t="shared" si="593"/>
        <v>9.5000000000000001E-2</v>
      </c>
      <c r="U1436" s="82">
        <f t="shared" si="589"/>
        <v>1.0058722950000001</v>
      </c>
      <c r="V1436" s="79">
        <f t="shared" si="590"/>
        <v>3.0824522399999998</v>
      </c>
      <c r="W1436" s="79">
        <f t="shared" si="591"/>
        <v>0</v>
      </c>
      <c r="X1436" s="157" t="str">
        <f t="shared" si="594"/>
        <v>A+J=</v>
      </c>
      <c r="Y1436" s="81">
        <f t="shared" si="595"/>
        <v>45981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78">
        <f t="shared" si="592"/>
        <v>45975</v>
      </c>
      <c r="B1437" s="79">
        <f t="shared" si="586"/>
        <v>528.22083914000007</v>
      </c>
      <c r="C1437" s="79">
        <f t="shared" si="575"/>
        <v>522.64979699000003</v>
      </c>
      <c r="D1437" s="77">
        <f t="shared" si="576"/>
        <v>7205.03</v>
      </c>
      <c r="E1437" s="54">
        <f>IF(K1437=1,VLOOKUP(A1436,[1]Plan1!$JH$192:$JI$400,2),E1436)</f>
        <v>7245.38</v>
      </c>
      <c r="F1437" s="56">
        <f t="shared" si="577"/>
        <v>45737</v>
      </c>
      <c r="G1437" s="80">
        <f t="shared" si="578"/>
        <v>5.6002542668107669E-3</v>
      </c>
      <c r="H1437" s="81">
        <f>IF(DAY(A1437)=H$11,VLOOKUP(A1437,AF$120:AK$452,4),H1436)</f>
        <v>45981</v>
      </c>
      <c r="I1437" s="81">
        <f t="shared" si="579"/>
        <v>45981</v>
      </c>
      <c r="J1437" s="55">
        <f t="shared" si="574"/>
        <v>31</v>
      </c>
      <c r="K1437" s="55">
        <f t="shared" si="580"/>
        <v>25</v>
      </c>
      <c r="L1437" s="79">
        <f t="shared" si="581"/>
        <v>1.0045138899999999</v>
      </c>
      <c r="M1437" s="82">
        <v>1</v>
      </c>
      <c r="N1437" s="82">
        <f t="shared" si="582"/>
        <v>1</v>
      </c>
      <c r="O1437" s="79">
        <f t="shared" si="583"/>
        <v>1.0045138899999999</v>
      </c>
      <c r="P1437" s="79">
        <f t="shared" si="584"/>
        <v>525.00898068000004</v>
      </c>
      <c r="Q1437" s="83">
        <f t="shared" si="587"/>
        <v>0</v>
      </c>
      <c r="R1437" s="85">
        <f t="shared" si="588"/>
        <v>0</v>
      </c>
      <c r="S1437" s="79">
        <f t="shared" si="585"/>
        <v>0</v>
      </c>
      <c r="T1437" s="85">
        <f t="shared" si="593"/>
        <v>9.5000000000000001E-2</v>
      </c>
      <c r="U1437" s="82">
        <f t="shared" si="589"/>
        <v>1.0061177210000001</v>
      </c>
      <c r="V1437" s="79">
        <f t="shared" si="590"/>
        <v>3.2118584600000002</v>
      </c>
      <c r="W1437" s="79">
        <f t="shared" si="591"/>
        <v>0</v>
      </c>
      <c r="X1437" s="157" t="str">
        <f t="shared" si="594"/>
        <v>A+J=</v>
      </c>
      <c r="Y1437" s="81">
        <f t="shared" si="595"/>
        <v>45981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78">
        <f t="shared" si="592"/>
        <v>45976</v>
      </c>
      <c r="B1438" s="79">
        <f t="shared" si="586"/>
        <v>528.44491255000003</v>
      </c>
      <c r="C1438" s="79">
        <f t="shared" si="575"/>
        <v>522.64979699000003</v>
      </c>
      <c r="D1438" s="77">
        <f t="shared" si="576"/>
        <v>7205.03</v>
      </c>
      <c r="E1438" s="54">
        <f>IF(K1438=1,VLOOKUP(A1437,[1]Plan1!$JH$192:$JI$400,2),E1437)</f>
        <v>7245.38</v>
      </c>
      <c r="F1438" s="56">
        <f t="shared" si="577"/>
        <v>45737</v>
      </c>
      <c r="G1438" s="80">
        <f t="shared" si="578"/>
        <v>5.6002542668107669E-3</v>
      </c>
      <c r="H1438" s="81">
        <f>IF(DAY(A1438)=H$11,VLOOKUP(A1438,AF$120:AK$452,4),H1437)</f>
        <v>45981</v>
      </c>
      <c r="I1438" s="81">
        <f t="shared" si="579"/>
        <v>45981</v>
      </c>
      <c r="J1438" s="55">
        <f t="shared" si="574"/>
        <v>31</v>
      </c>
      <c r="K1438" s="55">
        <f t="shared" si="580"/>
        <v>26</v>
      </c>
      <c r="L1438" s="79">
        <f t="shared" si="581"/>
        <v>1.00469487</v>
      </c>
      <c r="M1438" s="82">
        <v>1</v>
      </c>
      <c r="N1438" s="82">
        <f t="shared" si="582"/>
        <v>1</v>
      </c>
      <c r="O1438" s="79">
        <f t="shared" si="583"/>
        <v>1.00469487</v>
      </c>
      <c r="P1438" s="79">
        <f t="shared" si="584"/>
        <v>525.10356983999998</v>
      </c>
      <c r="Q1438" s="83">
        <f t="shared" si="587"/>
        <v>0</v>
      </c>
      <c r="R1438" s="85">
        <f t="shared" si="588"/>
        <v>0</v>
      </c>
      <c r="S1438" s="79">
        <f t="shared" si="585"/>
        <v>0</v>
      </c>
      <c r="T1438" s="85">
        <f t="shared" si="593"/>
        <v>9.5000000000000001E-2</v>
      </c>
      <c r="U1438" s="82">
        <f t="shared" si="589"/>
        <v>1.0063632069999999</v>
      </c>
      <c r="V1438" s="79">
        <f t="shared" si="590"/>
        <v>3.3413427100000002</v>
      </c>
      <c r="W1438" s="79">
        <f t="shared" si="591"/>
        <v>0</v>
      </c>
      <c r="X1438" s="157" t="str">
        <f t="shared" si="594"/>
        <v>A+J=</v>
      </c>
      <c r="Y1438" s="81">
        <f t="shared" si="595"/>
        <v>45981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78">
        <f t="shared" si="592"/>
        <v>45977</v>
      </c>
      <c r="B1439" s="79">
        <f t="shared" si="586"/>
        <v>528.66907915999991</v>
      </c>
      <c r="C1439" s="79">
        <f t="shared" si="575"/>
        <v>522.64979699000003</v>
      </c>
      <c r="D1439" s="77">
        <f t="shared" si="576"/>
        <v>7205.03</v>
      </c>
      <c r="E1439" s="54">
        <f>IF(K1439=1,VLOOKUP(A1438,[1]Plan1!$JH$192:$JI$400,2),E1438)</f>
        <v>7245.38</v>
      </c>
      <c r="F1439" s="56">
        <f t="shared" si="577"/>
        <v>45737</v>
      </c>
      <c r="G1439" s="80">
        <f t="shared" si="578"/>
        <v>5.6002542668107669E-3</v>
      </c>
      <c r="H1439" s="81">
        <f>IF(DAY(A1439)=H$11,VLOOKUP(A1439,AF$120:AK$452,4),H1438)</f>
        <v>45981</v>
      </c>
      <c r="I1439" s="81">
        <f t="shared" si="579"/>
        <v>45981</v>
      </c>
      <c r="J1439" s="55">
        <f t="shared" si="574"/>
        <v>31</v>
      </c>
      <c r="K1439" s="55">
        <f t="shared" si="580"/>
        <v>27</v>
      </c>
      <c r="L1439" s="79">
        <f t="shared" si="581"/>
        <v>1.0048758799999999</v>
      </c>
      <c r="M1439" s="82">
        <v>1</v>
      </c>
      <c r="N1439" s="82">
        <f t="shared" si="582"/>
        <v>1</v>
      </c>
      <c r="O1439" s="79">
        <f t="shared" si="583"/>
        <v>1.0048758799999999</v>
      </c>
      <c r="P1439" s="79">
        <f t="shared" si="584"/>
        <v>525.19817467999997</v>
      </c>
      <c r="Q1439" s="83">
        <f t="shared" si="587"/>
        <v>0</v>
      </c>
      <c r="R1439" s="85">
        <f t="shared" si="588"/>
        <v>0</v>
      </c>
      <c r="S1439" s="79">
        <f t="shared" si="585"/>
        <v>0</v>
      </c>
      <c r="T1439" s="85">
        <f t="shared" si="593"/>
        <v>9.5000000000000001E-2</v>
      </c>
      <c r="U1439" s="82">
        <f t="shared" si="589"/>
        <v>1.006608752</v>
      </c>
      <c r="V1439" s="79">
        <f t="shared" si="590"/>
        <v>3.4709044800000002</v>
      </c>
      <c r="W1439" s="79">
        <f t="shared" si="591"/>
        <v>0</v>
      </c>
      <c r="X1439" s="157" t="str">
        <f t="shared" si="594"/>
        <v>A+J=</v>
      </c>
      <c r="Y1439" s="81">
        <f t="shared" si="595"/>
        <v>45981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78">
        <f t="shared" si="592"/>
        <v>45978</v>
      </c>
      <c r="B1440" s="79">
        <f t="shared" si="586"/>
        <v>528.89334007000002</v>
      </c>
      <c r="C1440" s="79">
        <f t="shared" si="575"/>
        <v>522.64979699000003</v>
      </c>
      <c r="D1440" s="77">
        <f t="shared" si="576"/>
        <v>7205.03</v>
      </c>
      <c r="E1440" s="54">
        <f>IF(K1440=1,VLOOKUP(A1439,[1]Plan1!$JH$192:$JI$400,2),E1439)</f>
        <v>7245.38</v>
      </c>
      <c r="F1440" s="56">
        <f t="shared" si="577"/>
        <v>45737</v>
      </c>
      <c r="G1440" s="80">
        <f t="shared" si="578"/>
        <v>5.6002542668107669E-3</v>
      </c>
      <c r="H1440" s="81">
        <f>IF(DAY(A1440)=H$11,VLOOKUP(A1440,AF$120:AK$452,4),H1439)</f>
        <v>45981</v>
      </c>
      <c r="I1440" s="81">
        <f t="shared" si="579"/>
        <v>45981</v>
      </c>
      <c r="J1440" s="55">
        <f t="shared" si="574"/>
        <v>31</v>
      </c>
      <c r="K1440" s="55">
        <f t="shared" si="580"/>
        <v>28</v>
      </c>
      <c r="L1440" s="79">
        <f t="shared" si="581"/>
        <v>1.0050569199999999</v>
      </c>
      <c r="M1440" s="82">
        <v>1</v>
      </c>
      <c r="N1440" s="82">
        <f t="shared" si="582"/>
        <v>1</v>
      </c>
      <c r="O1440" s="79">
        <f t="shared" si="583"/>
        <v>1.0050569199999999</v>
      </c>
      <c r="P1440" s="79">
        <f t="shared" si="584"/>
        <v>525.2927952</v>
      </c>
      <c r="Q1440" s="83">
        <f t="shared" si="587"/>
        <v>0</v>
      </c>
      <c r="R1440" s="85">
        <f t="shared" si="588"/>
        <v>0</v>
      </c>
      <c r="S1440" s="79">
        <f t="shared" si="585"/>
        <v>0</v>
      </c>
      <c r="T1440" s="85">
        <f t="shared" si="593"/>
        <v>9.5000000000000001E-2</v>
      </c>
      <c r="U1440" s="82">
        <f t="shared" si="589"/>
        <v>1.006854358</v>
      </c>
      <c r="V1440" s="79">
        <f t="shared" si="590"/>
        <v>3.6005448699999998</v>
      </c>
      <c r="W1440" s="79">
        <f t="shared" si="591"/>
        <v>0</v>
      </c>
      <c r="X1440" s="157" t="str">
        <f t="shared" si="594"/>
        <v>A+J=</v>
      </c>
      <c r="Y1440" s="81">
        <f t="shared" si="595"/>
        <v>45981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78">
        <f t="shared" si="592"/>
        <v>45979</v>
      </c>
      <c r="B1441" s="79">
        <f t="shared" si="586"/>
        <v>529.11769950000007</v>
      </c>
      <c r="C1441" s="79">
        <f t="shared" si="575"/>
        <v>522.64979699000003</v>
      </c>
      <c r="D1441" s="77">
        <f t="shared" si="576"/>
        <v>7205.03</v>
      </c>
      <c r="E1441" s="54">
        <f>IF(K1441=1,VLOOKUP(A1440,[1]Plan1!$JH$192:$JI$400,2),E1440)</f>
        <v>7245.38</v>
      </c>
      <c r="F1441" s="56">
        <f t="shared" si="577"/>
        <v>45737</v>
      </c>
      <c r="G1441" s="80">
        <f t="shared" si="578"/>
        <v>5.6002542668107669E-3</v>
      </c>
      <c r="H1441" s="81">
        <f>IF(DAY(A1441)=H$11,VLOOKUP(A1441,AF$120:AK$452,4),H1440)</f>
        <v>45981</v>
      </c>
      <c r="I1441" s="81">
        <f t="shared" si="579"/>
        <v>45981</v>
      </c>
      <c r="J1441" s="55">
        <f t="shared" si="574"/>
        <v>31</v>
      </c>
      <c r="K1441" s="55">
        <f t="shared" si="580"/>
        <v>29</v>
      </c>
      <c r="L1441" s="79">
        <f t="shared" si="581"/>
        <v>1.0052380000000001</v>
      </c>
      <c r="M1441" s="82">
        <v>1</v>
      </c>
      <c r="N1441" s="82">
        <f t="shared" si="582"/>
        <v>1</v>
      </c>
      <c r="O1441" s="79">
        <f t="shared" si="583"/>
        <v>1.0052380000000001</v>
      </c>
      <c r="P1441" s="79">
        <f t="shared" si="584"/>
        <v>525.38743662000002</v>
      </c>
      <c r="Q1441" s="83">
        <f t="shared" si="587"/>
        <v>0</v>
      </c>
      <c r="R1441" s="85">
        <f t="shared" si="588"/>
        <v>0</v>
      </c>
      <c r="S1441" s="79">
        <f t="shared" si="585"/>
        <v>0</v>
      </c>
      <c r="T1441" s="85">
        <f t="shared" si="593"/>
        <v>9.5000000000000001E-2</v>
      </c>
      <c r="U1441" s="82">
        <f t="shared" si="589"/>
        <v>1.007100023</v>
      </c>
      <c r="V1441" s="79">
        <f t="shared" si="590"/>
        <v>3.7302628800000002</v>
      </c>
      <c r="W1441" s="79">
        <f t="shared" si="591"/>
        <v>0</v>
      </c>
      <c r="X1441" s="157" t="str">
        <f t="shared" si="594"/>
        <v>A+J=</v>
      </c>
      <c r="Y1441" s="81">
        <f t="shared" si="595"/>
        <v>45981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78">
        <f t="shared" si="592"/>
        <v>45980</v>
      </c>
      <c r="B1442" s="79">
        <f t="shared" si="586"/>
        <v>529.34215328999994</v>
      </c>
      <c r="C1442" s="79">
        <f t="shared" si="575"/>
        <v>522.64979699000003</v>
      </c>
      <c r="D1442" s="77">
        <f t="shared" si="576"/>
        <v>7205.03</v>
      </c>
      <c r="E1442" s="54">
        <f>IF(K1442=1,VLOOKUP(A1441,[1]Plan1!$JH$192:$JI$400,2),E1441)</f>
        <v>7245.38</v>
      </c>
      <c r="F1442" s="56">
        <f t="shared" si="577"/>
        <v>45737</v>
      </c>
      <c r="G1442" s="80">
        <f t="shared" si="578"/>
        <v>5.6002542668107669E-3</v>
      </c>
      <c r="H1442" s="81">
        <f>IF(DAY(A1442)=H$11,VLOOKUP(A1442,AF$120:AK$452,4),H1441)</f>
        <v>45981</v>
      </c>
      <c r="I1442" s="81">
        <f t="shared" si="579"/>
        <v>45981</v>
      </c>
      <c r="J1442" s="55">
        <f t="shared" si="574"/>
        <v>31</v>
      </c>
      <c r="K1442" s="55">
        <f t="shared" si="580"/>
        <v>30</v>
      </c>
      <c r="L1442" s="79">
        <f t="shared" si="581"/>
        <v>1.0054191100000001</v>
      </c>
      <c r="M1442" s="82">
        <v>1</v>
      </c>
      <c r="N1442" s="82">
        <f t="shared" si="582"/>
        <v>1</v>
      </c>
      <c r="O1442" s="79">
        <f t="shared" si="583"/>
        <v>1.0054191100000001</v>
      </c>
      <c r="P1442" s="79">
        <f t="shared" si="584"/>
        <v>525.48209372999997</v>
      </c>
      <c r="Q1442" s="83">
        <f t="shared" si="587"/>
        <v>0</v>
      </c>
      <c r="R1442" s="85">
        <f t="shared" si="588"/>
        <v>0</v>
      </c>
      <c r="S1442" s="79">
        <f t="shared" si="585"/>
        <v>0</v>
      </c>
      <c r="T1442" s="85">
        <f t="shared" si="593"/>
        <v>9.5000000000000001E-2</v>
      </c>
      <c r="U1442" s="82">
        <f t="shared" si="589"/>
        <v>1.007345749</v>
      </c>
      <c r="V1442" s="79">
        <f t="shared" si="590"/>
        <v>3.8600595599999998</v>
      </c>
      <c r="W1442" s="79">
        <f t="shared" si="591"/>
        <v>0</v>
      </c>
      <c r="X1442" s="157" t="str">
        <f t="shared" si="594"/>
        <v>A+J=</v>
      </c>
      <c r="Y1442" s="81">
        <f t="shared" si="595"/>
        <v>45981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78">
        <f t="shared" si="592"/>
        <v>45981</v>
      </c>
      <c r="B1443" s="79">
        <f t="shared" si="586"/>
        <v>529.56670039999995</v>
      </c>
      <c r="C1443" s="79">
        <f t="shared" si="575"/>
        <v>522.64979699000003</v>
      </c>
      <c r="D1443" s="77">
        <f t="shared" si="576"/>
        <v>7205.03</v>
      </c>
      <c r="E1443" s="54">
        <f>IF(K1443=1,VLOOKUP(A1442,[1]Plan1!$JH$192:$JI$400,2),E1442)</f>
        <v>7245.38</v>
      </c>
      <c r="F1443" s="56">
        <f t="shared" si="577"/>
        <v>45737</v>
      </c>
      <c r="G1443" s="80">
        <f t="shared" si="578"/>
        <v>5.6002542668107669E-3</v>
      </c>
      <c r="H1443" s="81">
        <f>IF(DAY(A1443)=H$11,VLOOKUP(A1443,AF$120:AK$452,4),H1442)</f>
        <v>46011</v>
      </c>
      <c r="I1443" s="81">
        <f t="shared" si="579"/>
        <v>45981</v>
      </c>
      <c r="J1443" s="55">
        <f t="shared" si="574"/>
        <v>31</v>
      </c>
      <c r="K1443" s="55">
        <f t="shared" si="580"/>
        <v>31</v>
      </c>
      <c r="L1443" s="79">
        <f t="shared" si="581"/>
        <v>1.0056002500000001</v>
      </c>
      <c r="M1443" s="82">
        <v>1</v>
      </c>
      <c r="N1443" s="82">
        <f t="shared" si="582"/>
        <v>1</v>
      </c>
      <c r="O1443" s="79">
        <f t="shared" si="583"/>
        <v>1.0056002500000001</v>
      </c>
      <c r="P1443" s="79">
        <f t="shared" si="584"/>
        <v>525.57676650999997</v>
      </c>
      <c r="Q1443" s="83">
        <f t="shared" si="587"/>
        <v>47</v>
      </c>
      <c r="R1443" s="85">
        <f t="shared" si="588"/>
        <v>3.0303E-2</v>
      </c>
      <c r="S1443" s="79">
        <f t="shared" si="585"/>
        <v>15.926552750000001</v>
      </c>
      <c r="T1443" s="85">
        <f t="shared" si="593"/>
        <v>9.5000000000000001E-2</v>
      </c>
      <c r="U1443" s="82">
        <f t="shared" si="589"/>
        <v>1.0075915339999999</v>
      </c>
      <c r="V1443" s="79">
        <f t="shared" si="590"/>
        <v>3.9899338900000001</v>
      </c>
      <c r="W1443" s="79">
        <f t="shared" si="591"/>
        <v>19.916486640000002</v>
      </c>
      <c r="X1443" s="157" t="str">
        <f t="shared" si="594"/>
        <v>A+J=</v>
      </c>
      <c r="Y1443" s="81">
        <f t="shared" si="595"/>
        <v>45981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78">
        <f t="shared" si="592"/>
        <v>45982</v>
      </c>
      <c r="B1444" s="79">
        <f t="shared" si="586"/>
        <v>509.87361583999996</v>
      </c>
      <c r="C1444" s="79">
        <f t="shared" si="575"/>
        <v>509.65021375999999</v>
      </c>
      <c r="D1444" s="77">
        <f t="shared" si="576"/>
        <v>7205.03</v>
      </c>
      <c r="E1444" s="54">
        <f>IF(K1444=1,VLOOKUP(A1443,[1]Plan1!$JH$192:$JI$400,2),E1443)</f>
        <v>7245.38</v>
      </c>
      <c r="F1444" s="56">
        <f t="shared" si="577"/>
        <v>45737</v>
      </c>
      <c r="G1444" s="80">
        <f t="shared" si="578"/>
        <v>5.6002542668107669E-3</v>
      </c>
      <c r="H1444" s="81">
        <f>IF(DAY(A1444)=H$11,VLOOKUP(A1444,AF$120:AK$452,4),H1443)</f>
        <v>46011</v>
      </c>
      <c r="I1444" s="81">
        <f t="shared" si="579"/>
        <v>46011</v>
      </c>
      <c r="J1444" s="55">
        <f t="shared" si="574"/>
        <v>30</v>
      </c>
      <c r="K1444" s="55">
        <f t="shared" si="580"/>
        <v>1</v>
      </c>
      <c r="L1444" s="79">
        <f t="shared" si="581"/>
        <v>1.0001861700000001</v>
      </c>
      <c r="M1444" s="82">
        <v>1</v>
      </c>
      <c r="N1444" s="82">
        <f t="shared" si="582"/>
        <v>1</v>
      </c>
      <c r="O1444" s="79">
        <f t="shared" si="583"/>
        <v>1.0001861700000001</v>
      </c>
      <c r="P1444" s="79">
        <f t="shared" si="584"/>
        <v>509.74509533999998</v>
      </c>
      <c r="Q1444" s="83">
        <f t="shared" si="587"/>
        <v>0</v>
      </c>
      <c r="R1444" s="85">
        <f t="shared" si="588"/>
        <v>0</v>
      </c>
      <c r="S1444" s="79">
        <f t="shared" si="585"/>
        <v>0</v>
      </c>
      <c r="T1444" s="85">
        <f t="shared" si="593"/>
        <v>9.5000000000000001E-2</v>
      </c>
      <c r="U1444" s="82">
        <f t="shared" si="589"/>
        <v>1.000252127</v>
      </c>
      <c r="V1444" s="79">
        <f t="shared" si="590"/>
        <v>0.12852050000000001</v>
      </c>
      <c r="W1444" s="79">
        <f t="shared" si="591"/>
        <v>0</v>
      </c>
      <c r="X1444" s="157" t="str">
        <f t="shared" si="594"/>
        <v>A+J=</v>
      </c>
      <c r="Y1444" s="81">
        <f t="shared" si="595"/>
        <v>46011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78">
        <f t="shared" si="592"/>
        <v>45983</v>
      </c>
      <c r="B1445" s="79">
        <f t="shared" si="586"/>
        <v>510.09711369000001</v>
      </c>
      <c r="C1445" s="79">
        <f t="shared" si="575"/>
        <v>509.65021375999999</v>
      </c>
      <c r="D1445" s="77">
        <f t="shared" si="576"/>
        <v>7205.03</v>
      </c>
      <c r="E1445" s="54">
        <f>IF(K1445=1,VLOOKUP(A1444,[1]Plan1!$JH$192:$JI$400,2),E1444)</f>
        <v>7245.38</v>
      </c>
      <c r="F1445" s="56">
        <f t="shared" si="577"/>
        <v>45737</v>
      </c>
      <c r="G1445" s="80">
        <f t="shared" si="578"/>
        <v>5.6002542668107669E-3</v>
      </c>
      <c r="H1445" s="81">
        <f>IF(DAY(A1445)=H$11,VLOOKUP(A1445,AF$120:AK$452,4),H1444)</f>
        <v>46011</v>
      </c>
      <c r="I1445" s="81">
        <f t="shared" si="579"/>
        <v>46011</v>
      </c>
      <c r="J1445" s="55">
        <f t="shared" si="574"/>
        <v>30</v>
      </c>
      <c r="K1445" s="55">
        <f t="shared" si="580"/>
        <v>2</v>
      </c>
      <c r="L1445" s="79">
        <f t="shared" si="581"/>
        <v>1.00037237</v>
      </c>
      <c r="M1445" s="82">
        <v>1</v>
      </c>
      <c r="N1445" s="82">
        <f t="shared" si="582"/>
        <v>1</v>
      </c>
      <c r="O1445" s="79">
        <f t="shared" si="583"/>
        <v>1.00037237</v>
      </c>
      <c r="P1445" s="79">
        <f t="shared" si="584"/>
        <v>509.83999220999999</v>
      </c>
      <c r="Q1445" s="83">
        <f t="shared" si="587"/>
        <v>0</v>
      </c>
      <c r="R1445" s="85">
        <f t="shared" si="588"/>
        <v>0</v>
      </c>
      <c r="S1445" s="79">
        <f t="shared" si="585"/>
        <v>0</v>
      </c>
      <c r="T1445" s="85">
        <f t="shared" si="593"/>
        <v>9.5000000000000001E-2</v>
      </c>
      <c r="U1445" s="82">
        <f t="shared" si="589"/>
        <v>1.0005043179999999</v>
      </c>
      <c r="V1445" s="79">
        <f t="shared" si="590"/>
        <v>0.25712148000000001</v>
      </c>
      <c r="W1445" s="79">
        <f t="shared" si="591"/>
        <v>0</v>
      </c>
      <c r="X1445" s="157" t="str">
        <f t="shared" si="594"/>
        <v>A+J=</v>
      </c>
      <c r="Y1445" s="81">
        <f t="shared" si="595"/>
        <v>46011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78">
        <f t="shared" si="592"/>
        <v>45984</v>
      </c>
      <c r="B1446" s="79">
        <f t="shared" si="586"/>
        <v>510.32071192999996</v>
      </c>
      <c r="C1446" s="79">
        <f t="shared" si="575"/>
        <v>509.65021375999999</v>
      </c>
      <c r="D1446" s="77">
        <f t="shared" si="576"/>
        <v>7205.03</v>
      </c>
      <c r="E1446" s="54">
        <f>IF(K1446=1,VLOOKUP(A1445,[1]Plan1!$JH$192:$JI$400,2),E1445)</f>
        <v>7245.38</v>
      </c>
      <c r="F1446" s="56">
        <f t="shared" si="577"/>
        <v>45737</v>
      </c>
      <c r="G1446" s="80">
        <f t="shared" si="578"/>
        <v>5.6002542668107669E-3</v>
      </c>
      <c r="H1446" s="81">
        <f>IF(DAY(A1446)=H$11,VLOOKUP(A1446,AF$120:AK$452,4),H1445)</f>
        <v>46011</v>
      </c>
      <c r="I1446" s="81">
        <f t="shared" si="579"/>
        <v>46011</v>
      </c>
      <c r="J1446" s="55">
        <f t="shared" si="574"/>
        <v>30</v>
      </c>
      <c r="K1446" s="55">
        <f t="shared" si="580"/>
        <v>3</v>
      </c>
      <c r="L1446" s="79">
        <f t="shared" si="581"/>
        <v>1.0005586099999999</v>
      </c>
      <c r="M1446" s="82">
        <v>1</v>
      </c>
      <c r="N1446" s="82">
        <f t="shared" si="582"/>
        <v>1</v>
      </c>
      <c r="O1446" s="79">
        <f t="shared" si="583"/>
        <v>1.0005586099999999</v>
      </c>
      <c r="P1446" s="79">
        <f t="shared" si="584"/>
        <v>509.93490945999997</v>
      </c>
      <c r="Q1446" s="83">
        <f t="shared" si="587"/>
        <v>0</v>
      </c>
      <c r="R1446" s="85">
        <f t="shared" si="588"/>
        <v>0</v>
      </c>
      <c r="S1446" s="79">
        <f t="shared" si="585"/>
        <v>0</v>
      </c>
      <c r="T1446" s="85">
        <f t="shared" si="593"/>
        <v>9.5000000000000001E-2</v>
      </c>
      <c r="U1446" s="82">
        <f t="shared" si="589"/>
        <v>1.000756572</v>
      </c>
      <c r="V1446" s="79">
        <f t="shared" si="590"/>
        <v>0.38580247000000001</v>
      </c>
      <c r="W1446" s="79">
        <f t="shared" si="591"/>
        <v>0</v>
      </c>
      <c r="X1446" s="157" t="str">
        <f t="shared" si="594"/>
        <v>A+J=</v>
      </c>
      <c r="Y1446" s="81">
        <f t="shared" si="595"/>
        <v>46011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78">
        <f t="shared" si="592"/>
        <v>45985</v>
      </c>
      <c r="B1447" s="79">
        <f t="shared" si="586"/>
        <v>510.54441111</v>
      </c>
      <c r="C1447" s="79">
        <f t="shared" si="575"/>
        <v>509.65021375999999</v>
      </c>
      <c r="D1447" s="77">
        <f t="shared" si="576"/>
        <v>7205.03</v>
      </c>
      <c r="E1447" s="54">
        <f>IF(K1447=1,VLOOKUP(A1446,[1]Plan1!$JH$192:$JI$400,2),E1446)</f>
        <v>7245.38</v>
      </c>
      <c r="F1447" s="56">
        <f t="shared" si="577"/>
        <v>45737</v>
      </c>
      <c r="G1447" s="80">
        <f t="shared" si="578"/>
        <v>5.6002542668107669E-3</v>
      </c>
      <c r="H1447" s="81">
        <f>IF(DAY(A1447)=H$11,VLOOKUP(A1447,AF$120:AK$452,4),H1446)</f>
        <v>46011</v>
      </c>
      <c r="I1447" s="81">
        <f t="shared" si="579"/>
        <v>46011</v>
      </c>
      <c r="J1447" s="55">
        <f t="shared" si="574"/>
        <v>30</v>
      </c>
      <c r="K1447" s="55">
        <f t="shared" si="580"/>
        <v>4</v>
      </c>
      <c r="L1447" s="79">
        <f t="shared" si="581"/>
        <v>1.00074489</v>
      </c>
      <c r="M1447" s="82">
        <v>1</v>
      </c>
      <c r="N1447" s="82">
        <f t="shared" si="582"/>
        <v>1</v>
      </c>
      <c r="O1447" s="79">
        <f t="shared" si="583"/>
        <v>1.00074489</v>
      </c>
      <c r="P1447" s="79">
        <f t="shared" si="584"/>
        <v>510.02984709999998</v>
      </c>
      <c r="Q1447" s="83">
        <f t="shared" si="587"/>
        <v>0</v>
      </c>
      <c r="R1447" s="85">
        <f t="shared" si="588"/>
        <v>0</v>
      </c>
      <c r="S1447" s="79">
        <f t="shared" si="585"/>
        <v>0</v>
      </c>
      <c r="T1447" s="85">
        <f t="shared" si="593"/>
        <v>9.5000000000000001E-2</v>
      </c>
      <c r="U1447" s="82">
        <f t="shared" si="589"/>
        <v>1.00100889</v>
      </c>
      <c r="V1447" s="79">
        <f t="shared" si="590"/>
        <v>0.51456400999999996</v>
      </c>
      <c r="W1447" s="79">
        <f t="shared" si="591"/>
        <v>0</v>
      </c>
      <c r="X1447" s="157" t="str">
        <f t="shared" si="594"/>
        <v>A+J=</v>
      </c>
      <c r="Y1447" s="81">
        <f t="shared" si="595"/>
        <v>46011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78">
        <f t="shared" si="592"/>
        <v>45986</v>
      </c>
      <c r="B1448" s="79">
        <f t="shared" si="586"/>
        <v>510.76820615000003</v>
      </c>
      <c r="C1448" s="79">
        <f t="shared" si="575"/>
        <v>509.65021375999999</v>
      </c>
      <c r="D1448" s="77">
        <f t="shared" si="576"/>
        <v>7205.03</v>
      </c>
      <c r="E1448" s="54">
        <f>IF(K1448=1,VLOOKUP(A1447,[1]Plan1!$JH$192:$JI$400,2),E1447)</f>
        <v>7245.38</v>
      </c>
      <c r="F1448" s="56">
        <f t="shared" si="577"/>
        <v>45737</v>
      </c>
      <c r="G1448" s="80">
        <f t="shared" si="578"/>
        <v>5.6002542668107669E-3</v>
      </c>
      <c r="H1448" s="81">
        <f>IF(DAY(A1448)=H$11,VLOOKUP(A1448,AF$120:AK$452,4),H1447)</f>
        <v>46011</v>
      </c>
      <c r="I1448" s="81">
        <f t="shared" si="579"/>
        <v>46011</v>
      </c>
      <c r="J1448" s="55">
        <f t="shared" si="574"/>
        <v>30</v>
      </c>
      <c r="K1448" s="55">
        <f t="shared" si="580"/>
        <v>5</v>
      </c>
      <c r="L1448" s="79">
        <f t="shared" si="581"/>
        <v>1.0009311999999999</v>
      </c>
      <c r="M1448" s="82">
        <v>1</v>
      </c>
      <c r="N1448" s="82">
        <f t="shared" si="582"/>
        <v>1</v>
      </c>
      <c r="O1448" s="79">
        <f t="shared" si="583"/>
        <v>1.0009311999999999</v>
      </c>
      <c r="P1448" s="79">
        <f t="shared" si="584"/>
        <v>510.12480003000002</v>
      </c>
      <c r="Q1448" s="83">
        <f t="shared" si="587"/>
        <v>0</v>
      </c>
      <c r="R1448" s="85">
        <f t="shared" si="588"/>
        <v>0</v>
      </c>
      <c r="S1448" s="79">
        <f t="shared" si="585"/>
        <v>0</v>
      </c>
      <c r="T1448" s="85">
        <f t="shared" si="593"/>
        <v>9.5000000000000001E-2</v>
      </c>
      <c r="U1448" s="82">
        <f t="shared" si="589"/>
        <v>1.001261272</v>
      </c>
      <c r="V1448" s="79">
        <f t="shared" si="590"/>
        <v>0.64340611999999997</v>
      </c>
      <c r="W1448" s="79">
        <f t="shared" si="591"/>
        <v>0</v>
      </c>
      <c r="X1448" s="157" t="str">
        <f t="shared" si="594"/>
        <v>A+J=</v>
      </c>
      <c r="Y1448" s="81">
        <f t="shared" si="595"/>
        <v>46011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78">
        <f t="shared" si="592"/>
        <v>45987</v>
      </c>
      <c r="B1449" s="79">
        <f t="shared" si="586"/>
        <v>510.99210169000003</v>
      </c>
      <c r="C1449" s="79">
        <f t="shared" si="575"/>
        <v>509.65021375999999</v>
      </c>
      <c r="D1449" s="77">
        <f t="shared" si="576"/>
        <v>7205.03</v>
      </c>
      <c r="E1449" s="54">
        <f>IF(K1449=1,VLOOKUP(A1448,[1]Plan1!$JH$192:$JI$400,2),E1448)</f>
        <v>7245.38</v>
      </c>
      <c r="F1449" s="56">
        <f t="shared" si="577"/>
        <v>45737</v>
      </c>
      <c r="G1449" s="80">
        <f t="shared" si="578"/>
        <v>5.6002542668107669E-3</v>
      </c>
      <c r="H1449" s="81">
        <f>IF(DAY(A1449)=H$11,VLOOKUP(A1449,AF$120:AK$452,4),H1448)</f>
        <v>46011</v>
      </c>
      <c r="I1449" s="81">
        <f t="shared" si="579"/>
        <v>46011</v>
      </c>
      <c r="J1449" s="55">
        <f t="shared" si="574"/>
        <v>30</v>
      </c>
      <c r="K1449" s="55">
        <f t="shared" si="580"/>
        <v>6</v>
      </c>
      <c r="L1449" s="79">
        <f t="shared" si="581"/>
        <v>1.00111755</v>
      </c>
      <c r="M1449" s="82">
        <v>1</v>
      </c>
      <c r="N1449" s="82">
        <f t="shared" si="582"/>
        <v>1</v>
      </c>
      <c r="O1449" s="79">
        <f t="shared" si="583"/>
        <v>1.00111755</v>
      </c>
      <c r="P1449" s="79">
        <f t="shared" si="584"/>
        <v>510.21977335000003</v>
      </c>
      <c r="Q1449" s="83">
        <f t="shared" si="587"/>
        <v>0</v>
      </c>
      <c r="R1449" s="85">
        <f t="shared" si="588"/>
        <v>0</v>
      </c>
      <c r="S1449" s="79">
        <f t="shared" si="585"/>
        <v>0</v>
      </c>
      <c r="T1449" s="85">
        <f t="shared" si="593"/>
        <v>9.5000000000000001E-2</v>
      </c>
      <c r="U1449" s="82">
        <f t="shared" si="589"/>
        <v>1.0015137169999999</v>
      </c>
      <c r="V1449" s="79">
        <f t="shared" si="590"/>
        <v>0.77232833999999995</v>
      </c>
      <c r="W1449" s="79">
        <f t="shared" si="591"/>
        <v>0</v>
      </c>
      <c r="X1449" s="157" t="str">
        <f t="shared" si="594"/>
        <v>A+J=</v>
      </c>
      <c r="Y1449" s="81">
        <f t="shared" si="595"/>
        <v>46011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78">
        <f t="shared" si="592"/>
        <v>45988</v>
      </c>
      <c r="B1450" s="79">
        <f t="shared" si="586"/>
        <v>511.21608805</v>
      </c>
      <c r="C1450" s="79">
        <f t="shared" si="575"/>
        <v>509.65021375999999</v>
      </c>
      <c r="D1450" s="77">
        <f t="shared" si="576"/>
        <v>7205.03</v>
      </c>
      <c r="E1450" s="54">
        <f>IF(K1450=1,VLOOKUP(A1449,[1]Plan1!$JH$192:$JI$400,2),E1449)</f>
        <v>7245.38</v>
      </c>
      <c r="F1450" s="56">
        <f t="shared" si="577"/>
        <v>45737</v>
      </c>
      <c r="G1450" s="80">
        <f t="shared" si="578"/>
        <v>5.6002542668107669E-3</v>
      </c>
      <c r="H1450" s="81">
        <f>IF(DAY(A1450)=H$11,VLOOKUP(A1450,AF$120:AK$452,4),H1449)</f>
        <v>46011</v>
      </c>
      <c r="I1450" s="81">
        <f t="shared" si="579"/>
        <v>46011</v>
      </c>
      <c r="J1450" s="55">
        <f t="shared" si="574"/>
        <v>30</v>
      </c>
      <c r="K1450" s="55">
        <f t="shared" si="580"/>
        <v>7</v>
      </c>
      <c r="L1450" s="79">
        <f t="shared" si="581"/>
        <v>1.00130392</v>
      </c>
      <c r="M1450" s="82">
        <v>1</v>
      </c>
      <c r="N1450" s="82">
        <f t="shared" si="582"/>
        <v>1</v>
      </c>
      <c r="O1450" s="79">
        <f t="shared" si="583"/>
        <v>1.00130392</v>
      </c>
      <c r="P1450" s="79">
        <f t="shared" si="584"/>
        <v>510.31475685999999</v>
      </c>
      <c r="Q1450" s="83">
        <f t="shared" si="587"/>
        <v>0</v>
      </c>
      <c r="R1450" s="85">
        <f t="shared" si="588"/>
        <v>0</v>
      </c>
      <c r="S1450" s="79">
        <f t="shared" si="585"/>
        <v>0</v>
      </c>
      <c r="T1450" s="85">
        <f t="shared" si="593"/>
        <v>9.5000000000000001E-2</v>
      </c>
      <c r="U1450" s="82">
        <f t="shared" si="589"/>
        <v>1.001766226</v>
      </c>
      <c r="V1450" s="79">
        <f t="shared" si="590"/>
        <v>0.90133118999999995</v>
      </c>
      <c r="W1450" s="79">
        <f t="shared" si="591"/>
        <v>0</v>
      </c>
      <c r="X1450" s="157" t="str">
        <f t="shared" si="594"/>
        <v>A+J=</v>
      </c>
      <c r="Y1450" s="81">
        <f t="shared" si="595"/>
        <v>46011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78">
        <f t="shared" si="592"/>
        <v>45989</v>
      </c>
      <c r="B1451" s="79">
        <f t="shared" si="586"/>
        <v>511.44018057</v>
      </c>
      <c r="C1451" s="79">
        <f t="shared" si="575"/>
        <v>509.65021375999999</v>
      </c>
      <c r="D1451" s="77">
        <f t="shared" si="576"/>
        <v>7205.03</v>
      </c>
      <c r="E1451" s="54">
        <f>IF(K1451=1,VLOOKUP(A1450,[1]Plan1!$JH$192:$JI$400,2),E1450)</f>
        <v>7245.38</v>
      </c>
      <c r="F1451" s="56">
        <f t="shared" si="577"/>
        <v>45737</v>
      </c>
      <c r="G1451" s="80">
        <f t="shared" si="578"/>
        <v>5.6002542668107669E-3</v>
      </c>
      <c r="H1451" s="81">
        <f>IF(DAY(A1451)=H$11,VLOOKUP(A1451,AF$120:AK$452,4),H1450)</f>
        <v>46011</v>
      </c>
      <c r="I1451" s="81">
        <f t="shared" si="579"/>
        <v>46011</v>
      </c>
      <c r="J1451" s="55">
        <f t="shared" si="574"/>
        <v>30</v>
      </c>
      <c r="K1451" s="55">
        <f t="shared" si="580"/>
        <v>8</v>
      </c>
      <c r="L1451" s="79">
        <f t="shared" si="581"/>
        <v>1.0014903399999999</v>
      </c>
      <c r="M1451" s="82">
        <v>1</v>
      </c>
      <c r="N1451" s="82">
        <f t="shared" si="582"/>
        <v>1</v>
      </c>
      <c r="O1451" s="79">
        <f t="shared" si="583"/>
        <v>1.0014903399999999</v>
      </c>
      <c r="P1451" s="79">
        <f t="shared" si="584"/>
        <v>510.40976584999999</v>
      </c>
      <c r="Q1451" s="83">
        <f t="shared" si="587"/>
        <v>0</v>
      </c>
      <c r="R1451" s="85">
        <f t="shared" si="588"/>
        <v>0</v>
      </c>
      <c r="S1451" s="79">
        <f t="shared" si="585"/>
        <v>0</v>
      </c>
      <c r="T1451" s="85">
        <f t="shared" si="593"/>
        <v>9.5000000000000001E-2</v>
      </c>
      <c r="U1451" s="82">
        <f t="shared" si="589"/>
        <v>1.002018799</v>
      </c>
      <c r="V1451" s="79">
        <f t="shared" si="590"/>
        <v>1.03041472</v>
      </c>
      <c r="W1451" s="79">
        <f t="shared" si="591"/>
        <v>0</v>
      </c>
      <c r="X1451" s="157" t="str">
        <f t="shared" si="594"/>
        <v>A+J=</v>
      </c>
      <c r="Y1451" s="81">
        <f t="shared" si="595"/>
        <v>46011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78">
        <f t="shared" si="592"/>
        <v>45990</v>
      </c>
      <c r="B1452" s="79">
        <f t="shared" si="586"/>
        <v>511.66436858000003</v>
      </c>
      <c r="C1452" s="79">
        <f t="shared" si="575"/>
        <v>509.65021375999999</v>
      </c>
      <c r="D1452" s="77">
        <f t="shared" si="576"/>
        <v>7205.03</v>
      </c>
      <c r="E1452" s="54">
        <f>IF(K1452=1,VLOOKUP(A1451,[1]Plan1!$JH$192:$JI$400,2),E1451)</f>
        <v>7245.38</v>
      </c>
      <c r="F1452" s="56">
        <f t="shared" si="577"/>
        <v>45737</v>
      </c>
      <c r="G1452" s="80">
        <f t="shared" si="578"/>
        <v>5.6002542668107669E-3</v>
      </c>
      <c r="H1452" s="81">
        <f>IF(DAY(A1452)=H$11,VLOOKUP(A1452,AF$120:AK$452,4),H1451)</f>
        <v>46011</v>
      </c>
      <c r="I1452" s="81">
        <f t="shared" si="579"/>
        <v>46011</v>
      </c>
      <c r="J1452" s="55">
        <f t="shared" ref="J1452:J1515" si="596">IF(A1451=I1451,VLOOKUP(A1451,$AF$120:$AJ$300,5),J1451)</f>
        <v>30</v>
      </c>
      <c r="K1452" s="55">
        <f t="shared" si="580"/>
        <v>9</v>
      </c>
      <c r="L1452" s="79">
        <f t="shared" si="581"/>
        <v>1.0016767900000001</v>
      </c>
      <c r="M1452" s="82">
        <v>1</v>
      </c>
      <c r="N1452" s="82">
        <f t="shared" si="582"/>
        <v>1</v>
      </c>
      <c r="O1452" s="79">
        <f t="shared" si="583"/>
        <v>1.0016767900000001</v>
      </c>
      <c r="P1452" s="79">
        <f t="shared" si="584"/>
        <v>510.50479014000001</v>
      </c>
      <c r="Q1452" s="83">
        <f t="shared" si="587"/>
        <v>0</v>
      </c>
      <c r="R1452" s="85">
        <f t="shared" si="588"/>
        <v>0</v>
      </c>
      <c r="S1452" s="79">
        <f t="shared" si="585"/>
        <v>0</v>
      </c>
      <c r="T1452" s="85">
        <f t="shared" si="593"/>
        <v>9.5000000000000001E-2</v>
      </c>
      <c r="U1452" s="82">
        <f t="shared" si="589"/>
        <v>1.0022714349999999</v>
      </c>
      <c r="V1452" s="79">
        <f t="shared" si="590"/>
        <v>1.15957844</v>
      </c>
      <c r="W1452" s="79">
        <f t="shared" si="591"/>
        <v>0</v>
      </c>
      <c r="X1452" s="157" t="str">
        <f t="shared" si="594"/>
        <v>A+J=</v>
      </c>
      <c r="Y1452" s="81">
        <f t="shared" si="595"/>
        <v>46011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78">
        <f t="shared" si="592"/>
        <v>45991</v>
      </c>
      <c r="B1453" s="79">
        <f t="shared" si="586"/>
        <v>511.88865261000001</v>
      </c>
      <c r="C1453" s="79">
        <f t="shared" ref="C1453:C1516" si="597">IF(Q1452&gt;0,(P1452-S1452),C1452)</f>
        <v>509.65021375999999</v>
      </c>
      <c r="D1453" s="77">
        <f t="shared" si="576"/>
        <v>7205.03</v>
      </c>
      <c r="E1453" s="54">
        <f>IF(K1453=1,VLOOKUP(A1452,[1]Plan1!$JH$192:$JI$400,2),E1452)</f>
        <v>7245.38</v>
      </c>
      <c r="F1453" s="56">
        <f t="shared" si="577"/>
        <v>45737</v>
      </c>
      <c r="G1453" s="80">
        <f t="shared" si="578"/>
        <v>5.6002542668107669E-3</v>
      </c>
      <c r="H1453" s="81">
        <f>IF(DAY(A1453)=H$11,VLOOKUP(A1453,AF$120:AK$452,4),H1452)</f>
        <v>46011</v>
      </c>
      <c r="I1453" s="81">
        <f t="shared" si="579"/>
        <v>46011</v>
      </c>
      <c r="J1453" s="55">
        <f t="shared" si="596"/>
        <v>30</v>
      </c>
      <c r="K1453" s="55">
        <f t="shared" si="580"/>
        <v>10</v>
      </c>
      <c r="L1453" s="79">
        <f t="shared" si="581"/>
        <v>1.0018632700000001</v>
      </c>
      <c r="M1453" s="82">
        <v>1</v>
      </c>
      <c r="N1453" s="82">
        <f t="shared" si="582"/>
        <v>1</v>
      </c>
      <c r="O1453" s="79">
        <f t="shared" si="583"/>
        <v>1.0018632700000001</v>
      </c>
      <c r="P1453" s="79">
        <f t="shared" si="584"/>
        <v>510.59982970999999</v>
      </c>
      <c r="Q1453" s="83">
        <f t="shared" si="587"/>
        <v>0</v>
      </c>
      <c r="R1453" s="85">
        <f t="shared" si="588"/>
        <v>0</v>
      </c>
      <c r="S1453" s="79">
        <f t="shared" si="585"/>
        <v>0</v>
      </c>
      <c r="T1453" s="85">
        <f t="shared" si="593"/>
        <v>9.5000000000000001E-2</v>
      </c>
      <c r="U1453" s="82">
        <f t="shared" si="589"/>
        <v>1.002524135</v>
      </c>
      <c r="V1453" s="79">
        <f t="shared" si="590"/>
        <v>1.2888229</v>
      </c>
      <c r="W1453" s="79">
        <f t="shared" si="591"/>
        <v>0</v>
      </c>
      <c r="X1453" s="157" t="str">
        <f t="shared" si="594"/>
        <v>A+J=</v>
      </c>
      <c r="Y1453" s="81">
        <f t="shared" si="595"/>
        <v>46011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78">
        <f t="shared" si="592"/>
        <v>45992</v>
      </c>
      <c r="B1454" s="79">
        <f t="shared" si="586"/>
        <v>512.11303727999996</v>
      </c>
      <c r="C1454" s="79">
        <f t="shared" si="597"/>
        <v>509.65021375999999</v>
      </c>
      <c r="D1454" s="77">
        <f t="shared" si="576"/>
        <v>7205.03</v>
      </c>
      <c r="E1454" s="54">
        <f>IF(K1454=1,VLOOKUP(A1453,[1]Plan1!$JH$192:$JI$400,2),E1453)</f>
        <v>7245.38</v>
      </c>
      <c r="F1454" s="56">
        <f t="shared" si="577"/>
        <v>45737</v>
      </c>
      <c r="G1454" s="80">
        <f t="shared" si="578"/>
        <v>5.6002542668107669E-3</v>
      </c>
      <c r="H1454" s="81">
        <f>IF(DAY(A1454)=H$11,VLOOKUP(A1454,AF$120:AK$452,4),H1453)</f>
        <v>46011</v>
      </c>
      <c r="I1454" s="81">
        <f t="shared" si="579"/>
        <v>46011</v>
      </c>
      <c r="J1454" s="55">
        <f t="shared" si="596"/>
        <v>30</v>
      </c>
      <c r="K1454" s="55">
        <f t="shared" si="580"/>
        <v>11</v>
      </c>
      <c r="L1454" s="79">
        <f t="shared" si="581"/>
        <v>1.0020497900000001</v>
      </c>
      <c r="M1454" s="82">
        <v>1</v>
      </c>
      <c r="N1454" s="82">
        <f t="shared" si="582"/>
        <v>1</v>
      </c>
      <c r="O1454" s="79">
        <f t="shared" si="583"/>
        <v>1.0020497900000001</v>
      </c>
      <c r="P1454" s="79">
        <f t="shared" si="584"/>
        <v>510.69488967000001</v>
      </c>
      <c r="Q1454" s="83">
        <f t="shared" si="587"/>
        <v>0</v>
      </c>
      <c r="R1454" s="85">
        <f t="shared" si="588"/>
        <v>0</v>
      </c>
      <c r="S1454" s="79">
        <f t="shared" si="585"/>
        <v>0</v>
      </c>
      <c r="T1454" s="85">
        <f t="shared" si="593"/>
        <v>9.5000000000000001E-2</v>
      </c>
      <c r="U1454" s="82">
        <f t="shared" si="589"/>
        <v>1.002776898</v>
      </c>
      <c r="V1454" s="79">
        <f t="shared" si="590"/>
        <v>1.4181476099999999</v>
      </c>
      <c r="W1454" s="79">
        <f t="shared" si="591"/>
        <v>0</v>
      </c>
      <c r="X1454" s="157" t="str">
        <f t="shared" si="594"/>
        <v>A+J=</v>
      </c>
      <c r="Y1454" s="81">
        <f t="shared" si="595"/>
        <v>46011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78">
        <f t="shared" si="592"/>
        <v>45993</v>
      </c>
      <c r="B1455" s="79">
        <f t="shared" si="586"/>
        <v>512.33751854000002</v>
      </c>
      <c r="C1455" s="79">
        <f t="shared" si="597"/>
        <v>509.65021375999999</v>
      </c>
      <c r="D1455" s="77">
        <f t="shared" si="576"/>
        <v>7205.03</v>
      </c>
      <c r="E1455" s="54">
        <f>IF(K1455=1,VLOOKUP(A1454,[1]Plan1!$JH$192:$JI$400,2),E1454)</f>
        <v>7245.38</v>
      </c>
      <c r="F1455" s="56">
        <f t="shared" si="577"/>
        <v>45737</v>
      </c>
      <c r="G1455" s="80">
        <f t="shared" si="578"/>
        <v>5.6002542668107669E-3</v>
      </c>
      <c r="H1455" s="81">
        <f>IF(DAY(A1455)=H$11,VLOOKUP(A1455,AF$120:AK$452,4),H1454)</f>
        <v>46011</v>
      </c>
      <c r="I1455" s="81">
        <f t="shared" si="579"/>
        <v>46011</v>
      </c>
      <c r="J1455" s="55">
        <f t="shared" si="596"/>
        <v>30</v>
      </c>
      <c r="K1455" s="55">
        <f t="shared" si="580"/>
        <v>12</v>
      </c>
      <c r="L1455" s="79">
        <f t="shared" si="581"/>
        <v>1.0022363400000001</v>
      </c>
      <c r="M1455" s="82">
        <v>1</v>
      </c>
      <c r="N1455" s="82">
        <f t="shared" si="582"/>
        <v>1</v>
      </c>
      <c r="O1455" s="79">
        <f t="shared" si="583"/>
        <v>1.0022363400000001</v>
      </c>
      <c r="P1455" s="79">
        <f t="shared" si="584"/>
        <v>510.78996490999998</v>
      </c>
      <c r="Q1455" s="83">
        <f t="shared" si="587"/>
        <v>0</v>
      </c>
      <c r="R1455" s="85">
        <f t="shared" si="588"/>
        <v>0</v>
      </c>
      <c r="S1455" s="79">
        <f t="shared" si="585"/>
        <v>0</v>
      </c>
      <c r="T1455" s="85">
        <f t="shared" si="593"/>
        <v>9.5000000000000001E-2</v>
      </c>
      <c r="U1455" s="82">
        <f t="shared" si="589"/>
        <v>1.0030297260000001</v>
      </c>
      <c r="V1455" s="79">
        <f t="shared" si="590"/>
        <v>1.5475536299999999</v>
      </c>
      <c r="W1455" s="79">
        <f t="shared" si="591"/>
        <v>0</v>
      </c>
      <c r="X1455" s="157" t="str">
        <f t="shared" si="594"/>
        <v>A+J=</v>
      </c>
      <c r="Y1455" s="81">
        <f t="shared" si="595"/>
        <v>46011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78">
        <f t="shared" si="592"/>
        <v>45994</v>
      </c>
      <c r="B1456" s="79">
        <f t="shared" si="586"/>
        <v>512.56210052999995</v>
      </c>
      <c r="C1456" s="79">
        <f t="shared" si="597"/>
        <v>509.65021375999999</v>
      </c>
      <c r="D1456" s="77">
        <f t="shared" si="576"/>
        <v>7205.03</v>
      </c>
      <c r="E1456" s="54">
        <f>IF(K1456=1,VLOOKUP(A1455,[1]Plan1!$JH$192:$JI$400,2),E1455)</f>
        <v>7245.38</v>
      </c>
      <c r="F1456" s="56">
        <f t="shared" si="577"/>
        <v>45737</v>
      </c>
      <c r="G1456" s="80">
        <f t="shared" si="578"/>
        <v>5.6002542668107669E-3</v>
      </c>
      <c r="H1456" s="81">
        <f>IF(DAY(A1456)=H$11,VLOOKUP(A1456,AF$120:AK$452,4),H1455)</f>
        <v>46011</v>
      </c>
      <c r="I1456" s="81">
        <f t="shared" si="579"/>
        <v>46011</v>
      </c>
      <c r="J1456" s="55">
        <f t="shared" si="596"/>
        <v>30</v>
      </c>
      <c r="K1456" s="55">
        <f t="shared" si="580"/>
        <v>13</v>
      </c>
      <c r="L1456" s="79">
        <f t="shared" si="581"/>
        <v>1.00242293</v>
      </c>
      <c r="M1456" s="82">
        <v>1</v>
      </c>
      <c r="N1456" s="82">
        <f t="shared" si="582"/>
        <v>1</v>
      </c>
      <c r="O1456" s="79">
        <f t="shared" si="583"/>
        <v>1.00242293</v>
      </c>
      <c r="P1456" s="79">
        <f t="shared" si="584"/>
        <v>510.88506054999999</v>
      </c>
      <c r="Q1456" s="83">
        <f t="shared" si="587"/>
        <v>0</v>
      </c>
      <c r="R1456" s="85">
        <f t="shared" si="588"/>
        <v>0</v>
      </c>
      <c r="S1456" s="79">
        <f t="shared" si="585"/>
        <v>0</v>
      </c>
      <c r="T1456" s="85">
        <f t="shared" si="593"/>
        <v>9.5000000000000001E-2</v>
      </c>
      <c r="U1456" s="82">
        <f t="shared" si="589"/>
        <v>1.003282617</v>
      </c>
      <c r="V1456" s="79">
        <f t="shared" si="590"/>
        <v>1.67703998</v>
      </c>
      <c r="W1456" s="79">
        <f t="shared" si="591"/>
        <v>0</v>
      </c>
      <c r="X1456" s="157" t="str">
        <f t="shared" si="594"/>
        <v>A+J=</v>
      </c>
      <c r="Y1456" s="81">
        <f t="shared" si="595"/>
        <v>46011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78">
        <f t="shared" si="592"/>
        <v>45995</v>
      </c>
      <c r="B1457" s="79">
        <f t="shared" si="586"/>
        <v>512.78678377000006</v>
      </c>
      <c r="C1457" s="79">
        <f t="shared" si="597"/>
        <v>509.65021375999999</v>
      </c>
      <c r="D1457" s="77">
        <f t="shared" si="576"/>
        <v>7205.03</v>
      </c>
      <c r="E1457" s="54">
        <f>IF(K1457=1,VLOOKUP(A1456,[1]Plan1!$JH$192:$JI$400,2),E1456)</f>
        <v>7245.38</v>
      </c>
      <c r="F1457" s="56">
        <f t="shared" si="577"/>
        <v>45737</v>
      </c>
      <c r="G1457" s="80">
        <f t="shared" si="578"/>
        <v>5.6002542668107669E-3</v>
      </c>
      <c r="H1457" s="81">
        <f>IF(DAY(A1457)=H$11,VLOOKUP(A1457,AF$120:AK$452,4),H1456)</f>
        <v>46011</v>
      </c>
      <c r="I1457" s="81">
        <f t="shared" si="579"/>
        <v>46011</v>
      </c>
      <c r="J1457" s="55">
        <f t="shared" si="596"/>
        <v>30</v>
      </c>
      <c r="K1457" s="55">
        <f t="shared" si="580"/>
        <v>14</v>
      </c>
      <c r="L1457" s="79">
        <f t="shared" si="581"/>
        <v>1.00260956</v>
      </c>
      <c r="M1457" s="82">
        <v>1</v>
      </c>
      <c r="N1457" s="82">
        <f t="shared" si="582"/>
        <v>1</v>
      </c>
      <c r="O1457" s="79">
        <f t="shared" si="583"/>
        <v>1.00260956</v>
      </c>
      <c r="P1457" s="79">
        <f t="shared" si="584"/>
        <v>510.98017657000003</v>
      </c>
      <c r="Q1457" s="83">
        <f t="shared" si="587"/>
        <v>0</v>
      </c>
      <c r="R1457" s="85">
        <f t="shared" si="588"/>
        <v>0</v>
      </c>
      <c r="S1457" s="79">
        <f t="shared" si="585"/>
        <v>0</v>
      </c>
      <c r="T1457" s="85">
        <f t="shared" si="593"/>
        <v>9.5000000000000001E-2</v>
      </c>
      <c r="U1457" s="82">
        <f t="shared" si="589"/>
        <v>1.0035355720000001</v>
      </c>
      <c r="V1457" s="79">
        <f t="shared" si="590"/>
        <v>1.8066072</v>
      </c>
      <c r="W1457" s="79">
        <f t="shared" si="591"/>
        <v>0</v>
      </c>
      <c r="X1457" s="157" t="str">
        <f t="shared" si="594"/>
        <v>A+J=</v>
      </c>
      <c r="Y1457" s="81">
        <f t="shared" si="595"/>
        <v>46011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78">
        <f t="shared" si="592"/>
        <v>45996</v>
      </c>
      <c r="B1458" s="79">
        <f t="shared" si="586"/>
        <v>513.01155756000003</v>
      </c>
      <c r="C1458" s="79">
        <f t="shared" si="597"/>
        <v>509.65021375999999</v>
      </c>
      <c r="D1458" s="77">
        <f t="shared" si="576"/>
        <v>7205.03</v>
      </c>
      <c r="E1458" s="54">
        <f>IF(K1458=1,VLOOKUP(A1457,[1]Plan1!$JH$192:$JI$400,2),E1457)</f>
        <v>7245.38</v>
      </c>
      <c r="F1458" s="56">
        <f t="shared" si="577"/>
        <v>45737</v>
      </c>
      <c r="G1458" s="80">
        <f t="shared" si="578"/>
        <v>5.6002542668107669E-3</v>
      </c>
      <c r="H1458" s="81">
        <f>IF(DAY(A1458)=H$11,VLOOKUP(A1458,AF$120:AK$452,4),H1457)</f>
        <v>46011</v>
      </c>
      <c r="I1458" s="81">
        <f t="shared" si="579"/>
        <v>46011</v>
      </c>
      <c r="J1458" s="55">
        <f t="shared" si="596"/>
        <v>30</v>
      </c>
      <c r="K1458" s="55">
        <f t="shared" si="580"/>
        <v>15</v>
      </c>
      <c r="L1458" s="79">
        <f t="shared" si="581"/>
        <v>1.0027962100000001</v>
      </c>
      <c r="M1458" s="82">
        <v>1</v>
      </c>
      <c r="N1458" s="82">
        <f t="shared" si="582"/>
        <v>1</v>
      </c>
      <c r="O1458" s="79">
        <f t="shared" si="583"/>
        <v>1.0027962100000001</v>
      </c>
      <c r="P1458" s="79">
        <f t="shared" si="584"/>
        <v>511.07530278000002</v>
      </c>
      <c r="Q1458" s="83">
        <f t="shared" si="587"/>
        <v>0</v>
      </c>
      <c r="R1458" s="85">
        <f t="shared" si="588"/>
        <v>0</v>
      </c>
      <c r="S1458" s="79">
        <f t="shared" si="585"/>
        <v>0</v>
      </c>
      <c r="T1458" s="85">
        <f t="shared" si="593"/>
        <v>9.5000000000000001E-2</v>
      </c>
      <c r="U1458" s="82">
        <f t="shared" si="589"/>
        <v>1.0037885900000001</v>
      </c>
      <c r="V1458" s="79">
        <f t="shared" si="590"/>
        <v>1.9362547800000001</v>
      </c>
      <c r="W1458" s="79">
        <f t="shared" si="591"/>
        <v>0</v>
      </c>
      <c r="X1458" s="157" t="str">
        <f t="shared" si="594"/>
        <v>A+J=</v>
      </c>
      <c r="Y1458" s="81">
        <f t="shared" si="595"/>
        <v>46011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78">
        <f t="shared" si="592"/>
        <v>45997</v>
      </c>
      <c r="B1459" s="79">
        <f t="shared" si="586"/>
        <v>513.23643317999995</v>
      </c>
      <c r="C1459" s="79">
        <f t="shared" si="597"/>
        <v>509.65021375999999</v>
      </c>
      <c r="D1459" s="77">
        <f t="shared" si="576"/>
        <v>7205.03</v>
      </c>
      <c r="E1459" s="54">
        <f>IF(K1459=1,VLOOKUP(A1458,[1]Plan1!$JH$192:$JI$400,2),E1458)</f>
        <v>7245.38</v>
      </c>
      <c r="F1459" s="56">
        <f t="shared" si="577"/>
        <v>45737</v>
      </c>
      <c r="G1459" s="80">
        <f t="shared" si="578"/>
        <v>5.6002542668107669E-3</v>
      </c>
      <c r="H1459" s="81">
        <f>IF(DAY(A1459)=H$11,VLOOKUP(A1459,AF$120:AK$452,4),H1458)</f>
        <v>46011</v>
      </c>
      <c r="I1459" s="81">
        <f t="shared" si="579"/>
        <v>46011</v>
      </c>
      <c r="J1459" s="55">
        <f t="shared" si="596"/>
        <v>30</v>
      </c>
      <c r="K1459" s="55">
        <f t="shared" si="580"/>
        <v>16</v>
      </c>
      <c r="L1459" s="79">
        <f t="shared" si="581"/>
        <v>1.0029828999999999</v>
      </c>
      <c r="M1459" s="82">
        <v>1</v>
      </c>
      <c r="N1459" s="82">
        <f t="shared" si="582"/>
        <v>1</v>
      </c>
      <c r="O1459" s="79">
        <f t="shared" si="583"/>
        <v>1.0029828999999999</v>
      </c>
      <c r="P1459" s="79">
        <f t="shared" si="584"/>
        <v>511.17044937999998</v>
      </c>
      <c r="Q1459" s="83">
        <f t="shared" si="587"/>
        <v>0</v>
      </c>
      <c r="R1459" s="85">
        <f t="shared" si="588"/>
        <v>0</v>
      </c>
      <c r="S1459" s="79">
        <f t="shared" si="585"/>
        <v>0</v>
      </c>
      <c r="T1459" s="85">
        <f t="shared" si="593"/>
        <v>9.5000000000000001E-2</v>
      </c>
      <c r="U1459" s="82">
        <f t="shared" si="589"/>
        <v>1.0040416729999999</v>
      </c>
      <c r="V1459" s="79">
        <f t="shared" si="590"/>
        <v>2.0659838000000001</v>
      </c>
      <c r="W1459" s="79">
        <f t="shared" si="591"/>
        <v>0</v>
      </c>
      <c r="X1459" s="157" t="str">
        <f t="shared" si="594"/>
        <v>A+J=</v>
      </c>
      <c r="Y1459" s="81">
        <f t="shared" si="595"/>
        <v>46011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78">
        <f t="shared" si="592"/>
        <v>45998</v>
      </c>
      <c r="B1460" s="79">
        <f t="shared" si="586"/>
        <v>513.46140964000006</v>
      </c>
      <c r="C1460" s="79">
        <f t="shared" si="597"/>
        <v>509.65021375999999</v>
      </c>
      <c r="D1460" s="77">
        <f t="shared" ref="D1460:D1523" si="598">IF(E1460=E1459,D1459,E1459)</f>
        <v>7205.03</v>
      </c>
      <c r="E1460" s="54">
        <f>IF(K1460=1,VLOOKUP(A1459,[1]Plan1!$JH$192:$JI$400,2),E1459)</f>
        <v>7245.38</v>
      </c>
      <c r="F1460" s="56">
        <f t="shared" ref="F1460:F1523" si="599">IF(D1460=D1459,F1459,EDATE(A1460,-1))</f>
        <v>45737</v>
      </c>
      <c r="G1460" s="80">
        <f t="shared" ref="G1460:G1523" si="600">(E1460/D1460)-1</f>
        <v>5.6002542668107669E-3</v>
      </c>
      <c r="H1460" s="81">
        <f>IF(DAY(A1460)=H$11,VLOOKUP(A1460,AF$120:AK$452,4),H1459)</f>
        <v>46011</v>
      </c>
      <c r="I1460" s="81">
        <f t="shared" ref="I1460:I1523" si="601">IF(A1460&gt;I1459,H1460,I1459)</f>
        <v>46011</v>
      </c>
      <c r="J1460" s="55">
        <f t="shared" si="596"/>
        <v>30</v>
      </c>
      <c r="K1460" s="55">
        <f t="shared" ref="K1460:K1523" si="602">IF(A1459=I1459,1,K1459+1)</f>
        <v>17</v>
      </c>
      <c r="L1460" s="79">
        <f t="shared" ref="L1460:L1523" si="603">TRUNC((E1460/D1460)^TRUNC((K1460/J1460),9),8)</f>
        <v>1.0031696299999999</v>
      </c>
      <c r="M1460" s="82">
        <v>1</v>
      </c>
      <c r="N1460" s="82">
        <f t="shared" ref="N1460:N1523" si="604">IF(I1460&gt;I1459,N1459*M1460,N1459)</f>
        <v>1</v>
      </c>
      <c r="O1460" s="79">
        <f t="shared" ref="O1460:O1523" si="605">TRUNC(TRUNC((L1460*N1460),15),8)</f>
        <v>1.0031696299999999</v>
      </c>
      <c r="P1460" s="79">
        <f t="shared" ref="P1460:P1523" si="606">TRUNC(C1460*O1460,8)</f>
        <v>511.26561636000002</v>
      </c>
      <c r="Q1460" s="83">
        <f t="shared" si="587"/>
        <v>0</v>
      </c>
      <c r="R1460" s="85">
        <f t="shared" si="588"/>
        <v>0</v>
      </c>
      <c r="S1460" s="79">
        <f t="shared" ref="S1460:S1523" si="607">IF(R1460&gt;0,TRUNC(R1460*P1460,8),0)</f>
        <v>0</v>
      </c>
      <c r="T1460" s="85">
        <f t="shared" si="593"/>
        <v>9.5000000000000001E-2</v>
      </c>
      <c r="U1460" s="82">
        <f t="shared" si="589"/>
        <v>1.0042948190000001</v>
      </c>
      <c r="V1460" s="79">
        <f t="shared" si="590"/>
        <v>2.1957932800000002</v>
      </c>
      <c r="W1460" s="79">
        <f t="shared" si="591"/>
        <v>0</v>
      </c>
      <c r="X1460" s="157" t="str">
        <f t="shared" si="594"/>
        <v>A+J=</v>
      </c>
      <c r="Y1460" s="81">
        <f t="shared" si="595"/>
        <v>46011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78">
        <f t="shared" si="592"/>
        <v>45999</v>
      </c>
      <c r="B1461" s="79">
        <f t="shared" si="586"/>
        <v>513.68648238000003</v>
      </c>
      <c r="C1461" s="79">
        <f t="shared" si="597"/>
        <v>509.65021375999999</v>
      </c>
      <c r="D1461" s="77">
        <f t="shared" si="598"/>
        <v>7205.03</v>
      </c>
      <c r="E1461" s="54">
        <f>IF(K1461=1,VLOOKUP(A1460,[1]Plan1!$JH$192:$JI$400,2),E1460)</f>
        <v>7245.38</v>
      </c>
      <c r="F1461" s="56">
        <f t="shared" si="599"/>
        <v>45737</v>
      </c>
      <c r="G1461" s="80">
        <f t="shared" si="600"/>
        <v>5.6002542668107669E-3</v>
      </c>
      <c r="H1461" s="81">
        <f>IF(DAY(A1461)=H$11,VLOOKUP(A1461,AF$120:AK$452,4),H1460)</f>
        <v>46011</v>
      </c>
      <c r="I1461" s="81">
        <f t="shared" si="601"/>
        <v>46011</v>
      </c>
      <c r="J1461" s="55">
        <f t="shared" si="596"/>
        <v>30</v>
      </c>
      <c r="K1461" s="55">
        <f t="shared" si="602"/>
        <v>18</v>
      </c>
      <c r="L1461" s="79">
        <f t="shared" si="603"/>
        <v>1.00335639</v>
      </c>
      <c r="M1461" s="82">
        <v>1</v>
      </c>
      <c r="N1461" s="82">
        <f t="shared" si="604"/>
        <v>1</v>
      </c>
      <c r="O1461" s="79">
        <f t="shared" si="605"/>
        <v>1.00335639</v>
      </c>
      <c r="P1461" s="79">
        <f t="shared" si="606"/>
        <v>511.36079863999998</v>
      </c>
      <c r="Q1461" s="83">
        <f t="shared" si="587"/>
        <v>0</v>
      </c>
      <c r="R1461" s="85">
        <f t="shared" si="588"/>
        <v>0</v>
      </c>
      <c r="S1461" s="79">
        <f t="shared" si="607"/>
        <v>0</v>
      </c>
      <c r="T1461" s="85">
        <f t="shared" si="593"/>
        <v>9.5000000000000001E-2</v>
      </c>
      <c r="U1461" s="82">
        <f t="shared" si="589"/>
        <v>1.004548029</v>
      </c>
      <c r="V1461" s="79">
        <f t="shared" si="590"/>
        <v>2.3256837400000001</v>
      </c>
      <c r="W1461" s="79">
        <f t="shared" si="591"/>
        <v>0</v>
      </c>
      <c r="X1461" s="157" t="str">
        <f t="shared" si="594"/>
        <v>A+J=</v>
      </c>
      <c r="Y1461" s="81">
        <f t="shared" si="595"/>
        <v>46011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78">
        <f t="shared" si="592"/>
        <v>46000</v>
      </c>
      <c r="B1462" s="79">
        <f t="shared" si="586"/>
        <v>513.91165653000007</v>
      </c>
      <c r="C1462" s="79">
        <f t="shared" si="597"/>
        <v>509.65021375999999</v>
      </c>
      <c r="D1462" s="77">
        <f t="shared" si="598"/>
        <v>7205.03</v>
      </c>
      <c r="E1462" s="54">
        <f>IF(K1462=1,VLOOKUP(A1461,[1]Plan1!$JH$192:$JI$400,2),E1461)</f>
        <v>7245.38</v>
      </c>
      <c r="F1462" s="56">
        <f t="shared" si="599"/>
        <v>45737</v>
      </c>
      <c r="G1462" s="80">
        <f t="shared" si="600"/>
        <v>5.6002542668107669E-3</v>
      </c>
      <c r="H1462" s="81">
        <f>IF(DAY(A1462)=H$11,VLOOKUP(A1462,AF$120:AK$452,4),H1461)</f>
        <v>46011</v>
      </c>
      <c r="I1462" s="81">
        <f t="shared" si="601"/>
        <v>46011</v>
      </c>
      <c r="J1462" s="55">
        <f t="shared" si="596"/>
        <v>30</v>
      </c>
      <c r="K1462" s="55">
        <f t="shared" si="602"/>
        <v>19</v>
      </c>
      <c r="L1462" s="79">
        <f t="shared" si="603"/>
        <v>1.00354319</v>
      </c>
      <c r="M1462" s="82">
        <v>1</v>
      </c>
      <c r="N1462" s="82">
        <f t="shared" si="604"/>
        <v>1</v>
      </c>
      <c r="O1462" s="79">
        <f t="shared" si="605"/>
        <v>1.00354319</v>
      </c>
      <c r="P1462" s="79">
        <f t="shared" si="606"/>
        <v>511.45600130000003</v>
      </c>
      <c r="Q1462" s="83">
        <f t="shared" si="587"/>
        <v>0</v>
      </c>
      <c r="R1462" s="85">
        <f t="shared" si="588"/>
        <v>0</v>
      </c>
      <c r="S1462" s="79">
        <f t="shared" si="607"/>
        <v>0</v>
      </c>
      <c r="T1462" s="85">
        <f t="shared" si="593"/>
        <v>9.5000000000000001E-2</v>
      </c>
      <c r="U1462" s="82">
        <f t="shared" si="589"/>
        <v>1.004801303</v>
      </c>
      <c r="V1462" s="79">
        <f t="shared" si="590"/>
        <v>2.4556552300000001</v>
      </c>
      <c r="W1462" s="79">
        <f t="shared" si="591"/>
        <v>0</v>
      </c>
      <c r="X1462" s="157" t="str">
        <f t="shared" si="594"/>
        <v>A+J=</v>
      </c>
      <c r="Y1462" s="81">
        <f t="shared" si="595"/>
        <v>46011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78">
        <f t="shared" si="592"/>
        <v>46001</v>
      </c>
      <c r="B1463" s="79">
        <f t="shared" si="586"/>
        <v>514.13692701000002</v>
      </c>
      <c r="C1463" s="79">
        <f t="shared" si="597"/>
        <v>509.65021375999999</v>
      </c>
      <c r="D1463" s="77">
        <f t="shared" si="598"/>
        <v>7205.03</v>
      </c>
      <c r="E1463" s="54">
        <f>IF(K1463=1,VLOOKUP(A1462,[1]Plan1!$JH$192:$JI$400,2),E1462)</f>
        <v>7245.38</v>
      </c>
      <c r="F1463" s="56">
        <f t="shared" si="599"/>
        <v>45737</v>
      </c>
      <c r="G1463" s="80">
        <f t="shared" si="600"/>
        <v>5.6002542668107669E-3</v>
      </c>
      <c r="H1463" s="81">
        <f>IF(DAY(A1463)=H$11,VLOOKUP(A1463,AF$120:AK$452,4),H1462)</f>
        <v>46011</v>
      </c>
      <c r="I1463" s="81">
        <f t="shared" si="601"/>
        <v>46011</v>
      </c>
      <c r="J1463" s="55">
        <f t="shared" si="596"/>
        <v>30</v>
      </c>
      <c r="K1463" s="55">
        <f t="shared" si="602"/>
        <v>20</v>
      </c>
      <c r="L1463" s="79">
        <f t="shared" si="603"/>
        <v>1.0037300199999999</v>
      </c>
      <c r="M1463" s="82">
        <v>1</v>
      </c>
      <c r="N1463" s="82">
        <f t="shared" si="604"/>
        <v>1</v>
      </c>
      <c r="O1463" s="79">
        <f t="shared" si="605"/>
        <v>1.0037300199999999</v>
      </c>
      <c r="P1463" s="79">
        <f t="shared" si="606"/>
        <v>511.55121924999997</v>
      </c>
      <c r="Q1463" s="83">
        <f t="shared" si="587"/>
        <v>0</v>
      </c>
      <c r="R1463" s="85">
        <f t="shared" si="588"/>
        <v>0</v>
      </c>
      <c r="S1463" s="79">
        <f t="shared" si="607"/>
        <v>0</v>
      </c>
      <c r="T1463" s="85">
        <f t="shared" si="593"/>
        <v>9.5000000000000001E-2</v>
      </c>
      <c r="U1463" s="82">
        <f t="shared" si="589"/>
        <v>1.0050546410000001</v>
      </c>
      <c r="V1463" s="79">
        <f t="shared" si="590"/>
        <v>2.58570776</v>
      </c>
      <c r="W1463" s="79">
        <f t="shared" si="591"/>
        <v>0</v>
      </c>
      <c r="X1463" s="157" t="str">
        <f t="shared" si="594"/>
        <v>A+J=</v>
      </c>
      <c r="Y1463" s="81">
        <f t="shared" si="595"/>
        <v>46011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78">
        <f t="shared" si="592"/>
        <v>46002</v>
      </c>
      <c r="B1464" s="79">
        <f t="shared" si="586"/>
        <v>514.36229896999998</v>
      </c>
      <c r="C1464" s="79">
        <f t="shared" si="597"/>
        <v>509.65021375999999</v>
      </c>
      <c r="D1464" s="77">
        <f t="shared" si="598"/>
        <v>7205.03</v>
      </c>
      <c r="E1464" s="54">
        <f>IF(K1464=1,VLOOKUP(A1463,[1]Plan1!$JH$192:$JI$400,2),E1463)</f>
        <v>7245.38</v>
      </c>
      <c r="F1464" s="56">
        <f t="shared" si="599"/>
        <v>45737</v>
      </c>
      <c r="G1464" s="80">
        <f t="shared" si="600"/>
        <v>5.6002542668107669E-3</v>
      </c>
      <c r="H1464" s="81">
        <f>IF(DAY(A1464)=H$11,VLOOKUP(A1464,AF$120:AK$452,4),H1463)</f>
        <v>46011</v>
      </c>
      <c r="I1464" s="81">
        <f t="shared" si="601"/>
        <v>46011</v>
      </c>
      <c r="J1464" s="55">
        <f t="shared" si="596"/>
        <v>30</v>
      </c>
      <c r="K1464" s="55">
        <f t="shared" si="602"/>
        <v>21</v>
      </c>
      <c r="L1464" s="79">
        <f t="shared" si="603"/>
        <v>1.00391689</v>
      </c>
      <c r="M1464" s="82">
        <v>1</v>
      </c>
      <c r="N1464" s="82">
        <f t="shared" si="604"/>
        <v>1</v>
      </c>
      <c r="O1464" s="79">
        <f t="shared" si="605"/>
        <v>1.00391689</v>
      </c>
      <c r="P1464" s="79">
        <f t="shared" si="606"/>
        <v>511.64645758</v>
      </c>
      <c r="Q1464" s="83">
        <f t="shared" si="587"/>
        <v>0</v>
      </c>
      <c r="R1464" s="85">
        <f t="shared" si="588"/>
        <v>0</v>
      </c>
      <c r="S1464" s="79">
        <f t="shared" si="607"/>
        <v>0</v>
      </c>
      <c r="T1464" s="85">
        <f t="shared" si="593"/>
        <v>9.5000000000000001E-2</v>
      </c>
      <c r="U1464" s="82">
        <f t="shared" si="589"/>
        <v>1.0053080430000001</v>
      </c>
      <c r="V1464" s="79">
        <f t="shared" si="590"/>
        <v>2.71584139</v>
      </c>
      <c r="W1464" s="79">
        <f t="shared" si="591"/>
        <v>0</v>
      </c>
      <c r="X1464" s="157" t="str">
        <f t="shared" si="594"/>
        <v>A+J=</v>
      </c>
      <c r="Y1464" s="81">
        <f t="shared" si="595"/>
        <v>46011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78">
        <f t="shared" si="592"/>
        <v>46003</v>
      </c>
      <c r="B1465" s="79">
        <f t="shared" si="586"/>
        <v>514.58776682999996</v>
      </c>
      <c r="C1465" s="79">
        <f t="shared" si="597"/>
        <v>509.65021375999999</v>
      </c>
      <c r="D1465" s="77">
        <f t="shared" si="598"/>
        <v>7205.03</v>
      </c>
      <c r="E1465" s="54">
        <f>IF(K1465=1,VLOOKUP(A1464,[1]Plan1!$JH$192:$JI$400,2),E1464)</f>
        <v>7245.38</v>
      </c>
      <c r="F1465" s="56">
        <f t="shared" si="599"/>
        <v>45737</v>
      </c>
      <c r="G1465" s="80">
        <f t="shared" si="600"/>
        <v>5.6002542668107669E-3</v>
      </c>
      <c r="H1465" s="81">
        <f>IF(DAY(A1465)=H$11,VLOOKUP(A1465,AF$120:AK$452,4),H1464)</f>
        <v>46011</v>
      </c>
      <c r="I1465" s="81">
        <f t="shared" si="601"/>
        <v>46011</v>
      </c>
      <c r="J1465" s="55">
        <f t="shared" si="596"/>
        <v>30</v>
      </c>
      <c r="K1465" s="55">
        <f t="shared" si="602"/>
        <v>22</v>
      </c>
      <c r="L1465" s="79">
        <f t="shared" si="603"/>
        <v>1.0041037900000001</v>
      </c>
      <c r="M1465" s="82">
        <v>1</v>
      </c>
      <c r="N1465" s="82">
        <f t="shared" si="604"/>
        <v>1</v>
      </c>
      <c r="O1465" s="79">
        <f t="shared" si="605"/>
        <v>1.0041037900000001</v>
      </c>
      <c r="P1465" s="79">
        <f t="shared" si="606"/>
        <v>511.74171121000001</v>
      </c>
      <c r="Q1465" s="83">
        <f t="shared" si="587"/>
        <v>0</v>
      </c>
      <c r="R1465" s="85">
        <f t="shared" si="588"/>
        <v>0</v>
      </c>
      <c r="S1465" s="79">
        <f t="shared" si="607"/>
        <v>0</v>
      </c>
      <c r="T1465" s="85">
        <f t="shared" si="593"/>
        <v>9.5000000000000001E-2</v>
      </c>
      <c r="U1465" s="82">
        <f t="shared" si="589"/>
        <v>1.005561508</v>
      </c>
      <c r="V1465" s="79">
        <f t="shared" si="590"/>
        <v>2.84605562</v>
      </c>
      <c r="W1465" s="79">
        <f t="shared" si="591"/>
        <v>0</v>
      </c>
      <c r="X1465" s="157" t="str">
        <f t="shared" si="594"/>
        <v>A+J=</v>
      </c>
      <c r="Y1465" s="81">
        <f t="shared" si="595"/>
        <v>46011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78">
        <f t="shared" si="592"/>
        <v>46004</v>
      </c>
      <c r="B1466" s="79">
        <f t="shared" si="586"/>
        <v>514.81333159999997</v>
      </c>
      <c r="C1466" s="79">
        <f t="shared" si="597"/>
        <v>509.65021375999999</v>
      </c>
      <c r="D1466" s="77">
        <f t="shared" si="598"/>
        <v>7205.03</v>
      </c>
      <c r="E1466" s="54">
        <f>IF(K1466=1,VLOOKUP(A1465,[1]Plan1!$JH$192:$JI$400,2),E1465)</f>
        <v>7245.38</v>
      </c>
      <c r="F1466" s="56">
        <f t="shared" si="599"/>
        <v>45737</v>
      </c>
      <c r="G1466" s="80">
        <f t="shared" si="600"/>
        <v>5.6002542668107669E-3</v>
      </c>
      <c r="H1466" s="81">
        <f>IF(DAY(A1466)=H$11,VLOOKUP(A1466,AF$120:AK$452,4),H1465)</f>
        <v>46011</v>
      </c>
      <c r="I1466" s="81">
        <f t="shared" si="601"/>
        <v>46011</v>
      </c>
      <c r="J1466" s="55">
        <f t="shared" si="596"/>
        <v>30</v>
      </c>
      <c r="K1466" s="55">
        <f t="shared" si="602"/>
        <v>23</v>
      </c>
      <c r="L1466" s="79">
        <f t="shared" si="603"/>
        <v>1.00429072</v>
      </c>
      <c r="M1466" s="82">
        <v>1</v>
      </c>
      <c r="N1466" s="82">
        <f t="shared" si="604"/>
        <v>1</v>
      </c>
      <c r="O1466" s="79">
        <f t="shared" si="605"/>
        <v>1.00429072</v>
      </c>
      <c r="P1466" s="79">
        <f t="shared" si="606"/>
        <v>511.83698012000002</v>
      </c>
      <c r="Q1466" s="83">
        <f t="shared" si="587"/>
        <v>0</v>
      </c>
      <c r="R1466" s="85">
        <f t="shared" si="588"/>
        <v>0</v>
      </c>
      <c r="S1466" s="79">
        <f t="shared" si="607"/>
        <v>0</v>
      </c>
      <c r="T1466" s="85">
        <f t="shared" si="593"/>
        <v>9.5000000000000001E-2</v>
      </c>
      <c r="U1466" s="82">
        <f t="shared" si="589"/>
        <v>1.0058150379999999</v>
      </c>
      <c r="V1466" s="79">
        <f t="shared" si="590"/>
        <v>2.9763514799999999</v>
      </c>
      <c r="W1466" s="79">
        <f t="shared" si="591"/>
        <v>0</v>
      </c>
      <c r="X1466" s="157" t="str">
        <f t="shared" si="594"/>
        <v>A+J=</v>
      </c>
      <c r="Y1466" s="81">
        <f t="shared" si="595"/>
        <v>46011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78">
        <f t="shared" si="592"/>
        <v>46005</v>
      </c>
      <c r="B1467" s="79">
        <f t="shared" si="586"/>
        <v>515.03899746000002</v>
      </c>
      <c r="C1467" s="79">
        <f t="shared" si="597"/>
        <v>509.65021375999999</v>
      </c>
      <c r="D1467" s="77">
        <f t="shared" si="598"/>
        <v>7205.03</v>
      </c>
      <c r="E1467" s="54">
        <f>IF(K1467=1,VLOOKUP(A1466,[1]Plan1!$JH$192:$JI$400,2),E1466)</f>
        <v>7245.38</v>
      </c>
      <c r="F1467" s="56">
        <f t="shared" si="599"/>
        <v>45737</v>
      </c>
      <c r="G1467" s="80">
        <f t="shared" si="600"/>
        <v>5.6002542668107669E-3</v>
      </c>
      <c r="H1467" s="81">
        <f>IF(DAY(A1467)=H$11,VLOOKUP(A1467,AF$120:AK$452,4),H1466)</f>
        <v>46011</v>
      </c>
      <c r="I1467" s="81">
        <f t="shared" si="601"/>
        <v>46011</v>
      </c>
      <c r="J1467" s="55">
        <f t="shared" si="596"/>
        <v>30</v>
      </c>
      <c r="K1467" s="55">
        <f t="shared" si="602"/>
        <v>24</v>
      </c>
      <c r="L1467" s="79">
        <f t="shared" si="603"/>
        <v>1.0044776900000001</v>
      </c>
      <c r="M1467" s="82">
        <v>1</v>
      </c>
      <c r="N1467" s="82">
        <f t="shared" si="604"/>
        <v>1</v>
      </c>
      <c r="O1467" s="79">
        <f t="shared" si="605"/>
        <v>1.0044776900000001</v>
      </c>
      <c r="P1467" s="79">
        <f t="shared" si="606"/>
        <v>511.93226942000001</v>
      </c>
      <c r="Q1467" s="83">
        <f t="shared" si="587"/>
        <v>0</v>
      </c>
      <c r="R1467" s="85">
        <f t="shared" si="588"/>
        <v>0</v>
      </c>
      <c r="S1467" s="79">
        <f t="shared" si="607"/>
        <v>0</v>
      </c>
      <c r="T1467" s="85">
        <f t="shared" si="593"/>
        <v>9.5000000000000001E-2</v>
      </c>
      <c r="U1467" s="82">
        <f t="shared" si="589"/>
        <v>1.006068631</v>
      </c>
      <c r="V1467" s="79">
        <f t="shared" si="590"/>
        <v>3.1067280400000001</v>
      </c>
      <c r="W1467" s="79">
        <f t="shared" si="591"/>
        <v>0</v>
      </c>
      <c r="X1467" s="157" t="str">
        <f t="shared" si="594"/>
        <v>A+J=</v>
      </c>
      <c r="Y1467" s="81">
        <f t="shared" si="595"/>
        <v>46011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78">
        <f t="shared" si="592"/>
        <v>46006</v>
      </c>
      <c r="B1468" s="79">
        <f t="shared" si="586"/>
        <v>515.26476492000006</v>
      </c>
      <c r="C1468" s="79">
        <f t="shared" si="597"/>
        <v>509.65021375999999</v>
      </c>
      <c r="D1468" s="77">
        <f t="shared" si="598"/>
        <v>7205.03</v>
      </c>
      <c r="E1468" s="54">
        <f>IF(K1468=1,VLOOKUP(A1467,[1]Plan1!$JH$192:$JI$400,2),E1467)</f>
        <v>7245.38</v>
      </c>
      <c r="F1468" s="56">
        <f t="shared" si="599"/>
        <v>45737</v>
      </c>
      <c r="G1468" s="80">
        <f t="shared" si="600"/>
        <v>5.6002542668107669E-3</v>
      </c>
      <c r="H1468" s="81">
        <f>IF(DAY(A1468)=H$11,VLOOKUP(A1468,AF$120:AK$452,4),H1467)</f>
        <v>46011</v>
      </c>
      <c r="I1468" s="81">
        <f t="shared" si="601"/>
        <v>46011</v>
      </c>
      <c r="J1468" s="55">
        <f t="shared" si="596"/>
        <v>30</v>
      </c>
      <c r="K1468" s="55">
        <f t="shared" si="602"/>
        <v>25</v>
      </c>
      <c r="L1468" s="79">
        <f t="shared" si="603"/>
        <v>1.0046647</v>
      </c>
      <c r="M1468" s="82">
        <v>1</v>
      </c>
      <c r="N1468" s="82">
        <f t="shared" si="604"/>
        <v>1</v>
      </c>
      <c r="O1468" s="79">
        <f t="shared" si="605"/>
        <v>1.0046647</v>
      </c>
      <c r="P1468" s="79">
        <f t="shared" si="606"/>
        <v>512.02757911000003</v>
      </c>
      <c r="Q1468" s="83">
        <f t="shared" si="587"/>
        <v>0</v>
      </c>
      <c r="R1468" s="85">
        <f t="shared" si="588"/>
        <v>0</v>
      </c>
      <c r="S1468" s="79">
        <f t="shared" si="607"/>
        <v>0</v>
      </c>
      <c r="T1468" s="85">
        <f t="shared" si="593"/>
        <v>9.5000000000000001E-2</v>
      </c>
      <c r="U1468" s="82">
        <f t="shared" si="589"/>
        <v>1.006322288</v>
      </c>
      <c r="V1468" s="79">
        <f t="shared" si="590"/>
        <v>3.2371858100000002</v>
      </c>
      <c r="W1468" s="79">
        <f t="shared" si="591"/>
        <v>0</v>
      </c>
      <c r="X1468" s="157" t="str">
        <f t="shared" si="594"/>
        <v>A+J=</v>
      </c>
      <c r="Y1468" s="81">
        <f t="shared" si="595"/>
        <v>46011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78">
        <f t="shared" si="592"/>
        <v>46007</v>
      </c>
      <c r="B1469" s="79">
        <f t="shared" si="586"/>
        <v>515.49062890000005</v>
      </c>
      <c r="C1469" s="79">
        <f t="shared" si="597"/>
        <v>509.65021375999999</v>
      </c>
      <c r="D1469" s="77">
        <f t="shared" si="598"/>
        <v>7205.03</v>
      </c>
      <c r="E1469" s="54">
        <f>IF(K1469=1,VLOOKUP(A1468,[1]Plan1!$JH$192:$JI$400,2),E1468)</f>
        <v>7245.38</v>
      </c>
      <c r="F1469" s="56">
        <f t="shared" si="599"/>
        <v>45737</v>
      </c>
      <c r="G1469" s="80">
        <f t="shared" si="600"/>
        <v>5.6002542668107669E-3</v>
      </c>
      <c r="H1469" s="81">
        <f>IF(DAY(A1469)=H$11,VLOOKUP(A1469,AF$120:AK$452,4),H1468)</f>
        <v>46011</v>
      </c>
      <c r="I1469" s="81">
        <f t="shared" si="601"/>
        <v>46011</v>
      </c>
      <c r="J1469" s="55">
        <f t="shared" si="596"/>
        <v>30</v>
      </c>
      <c r="K1469" s="55">
        <f t="shared" si="602"/>
        <v>26</v>
      </c>
      <c r="L1469" s="79">
        <f t="shared" si="603"/>
        <v>1.0048517400000001</v>
      </c>
      <c r="M1469" s="82">
        <v>1</v>
      </c>
      <c r="N1469" s="82">
        <f t="shared" si="604"/>
        <v>1</v>
      </c>
      <c r="O1469" s="79">
        <f t="shared" si="605"/>
        <v>1.0048517400000001</v>
      </c>
      <c r="P1469" s="79">
        <f t="shared" si="606"/>
        <v>512.12290408000001</v>
      </c>
      <c r="Q1469" s="83">
        <f t="shared" si="587"/>
        <v>0</v>
      </c>
      <c r="R1469" s="85">
        <f t="shared" si="588"/>
        <v>0</v>
      </c>
      <c r="S1469" s="79">
        <f t="shared" si="607"/>
        <v>0</v>
      </c>
      <c r="T1469" s="85">
        <f t="shared" si="593"/>
        <v>9.5000000000000001E-2</v>
      </c>
      <c r="U1469" s="82">
        <f t="shared" si="589"/>
        <v>1.006576009</v>
      </c>
      <c r="V1469" s="79">
        <f t="shared" si="590"/>
        <v>3.3677248199999998</v>
      </c>
      <c r="W1469" s="79">
        <f t="shared" si="591"/>
        <v>0</v>
      </c>
      <c r="X1469" s="157" t="str">
        <f t="shared" si="594"/>
        <v>A+J=</v>
      </c>
      <c r="Y1469" s="81">
        <f t="shared" si="595"/>
        <v>46011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78">
        <f t="shared" si="592"/>
        <v>46008</v>
      </c>
      <c r="B1470" s="79">
        <f t="shared" si="586"/>
        <v>515.71659508000005</v>
      </c>
      <c r="C1470" s="79">
        <f t="shared" si="597"/>
        <v>509.65021375999999</v>
      </c>
      <c r="D1470" s="77">
        <f t="shared" si="598"/>
        <v>7205.03</v>
      </c>
      <c r="E1470" s="54">
        <f>IF(K1470=1,VLOOKUP(A1469,[1]Plan1!$JH$192:$JI$400,2),E1469)</f>
        <v>7245.38</v>
      </c>
      <c r="F1470" s="56">
        <f t="shared" si="599"/>
        <v>45737</v>
      </c>
      <c r="G1470" s="80">
        <f t="shared" si="600"/>
        <v>5.6002542668107669E-3</v>
      </c>
      <c r="H1470" s="81">
        <f>IF(DAY(A1470)=H$11,VLOOKUP(A1470,AF$120:AK$452,4),H1469)</f>
        <v>46011</v>
      </c>
      <c r="I1470" s="81">
        <f t="shared" si="601"/>
        <v>46011</v>
      </c>
      <c r="J1470" s="55">
        <f t="shared" si="596"/>
        <v>30</v>
      </c>
      <c r="K1470" s="55">
        <f t="shared" si="602"/>
        <v>27</v>
      </c>
      <c r="L1470" s="79">
        <f t="shared" si="603"/>
        <v>1.00503882</v>
      </c>
      <c r="M1470" s="82">
        <v>1</v>
      </c>
      <c r="N1470" s="82">
        <f t="shared" si="604"/>
        <v>1</v>
      </c>
      <c r="O1470" s="79">
        <f t="shared" si="605"/>
        <v>1.00503882</v>
      </c>
      <c r="P1470" s="79">
        <f t="shared" si="606"/>
        <v>512.21824945000003</v>
      </c>
      <c r="Q1470" s="83">
        <f t="shared" si="587"/>
        <v>0</v>
      </c>
      <c r="R1470" s="85">
        <f t="shared" si="588"/>
        <v>0</v>
      </c>
      <c r="S1470" s="79">
        <f t="shared" si="607"/>
        <v>0</v>
      </c>
      <c r="T1470" s="85">
        <f t="shared" si="593"/>
        <v>9.5000000000000001E-2</v>
      </c>
      <c r="U1470" s="82">
        <f t="shared" si="589"/>
        <v>1.006829795</v>
      </c>
      <c r="V1470" s="79">
        <f t="shared" si="590"/>
        <v>3.4983456300000002</v>
      </c>
      <c r="W1470" s="79">
        <f t="shared" si="591"/>
        <v>0</v>
      </c>
      <c r="X1470" s="157" t="str">
        <f t="shared" si="594"/>
        <v>A+J=</v>
      </c>
      <c r="Y1470" s="81">
        <f t="shared" si="595"/>
        <v>46011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78">
        <f t="shared" si="592"/>
        <v>46009</v>
      </c>
      <c r="B1471" s="79">
        <f t="shared" si="586"/>
        <v>515.94265732999997</v>
      </c>
      <c r="C1471" s="79">
        <f t="shared" si="597"/>
        <v>509.65021375999999</v>
      </c>
      <c r="D1471" s="77">
        <f t="shared" si="598"/>
        <v>7205.03</v>
      </c>
      <c r="E1471" s="54">
        <f>IF(K1471=1,VLOOKUP(A1470,[1]Plan1!$JH$192:$JI$400,2),E1470)</f>
        <v>7245.38</v>
      </c>
      <c r="F1471" s="56">
        <f t="shared" si="599"/>
        <v>45737</v>
      </c>
      <c r="G1471" s="80">
        <f t="shared" si="600"/>
        <v>5.6002542668107669E-3</v>
      </c>
      <c r="H1471" s="81">
        <f>IF(DAY(A1471)=H$11,VLOOKUP(A1471,AF$120:AK$452,4),H1470)</f>
        <v>46011</v>
      </c>
      <c r="I1471" s="81">
        <f t="shared" si="601"/>
        <v>46011</v>
      </c>
      <c r="J1471" s="55">
        <f t="shared" si="596"/>
        <v>30</v>
      </c>
      <c r="K1471" s="55">
        <f t="shared" si="602"/>
        <v>28</v>
      </c>
      <c r="L1471" s="79">
        <f t="shared" si="603"/>
        <v>1.0052259299999999</v>
      </c>
      <c r="M1471" s="82">
        <v>1</v>
      </c>
      <c r="N1471" s="82">
        <f t="shared" si="604"/>
        <v>1</v>
      </c>
      <c r="O1471" s="79">
        <f t="shared" si="605"/>
        <v>1.0052259299999999</v>
      </c>
      <c r="P1471" s="79">
        <f t="shared" si="606"/>
        <v>512.31361010000001</v>
      </c>
      <c r="Q1471" s="83">
        <f t="shared" si="587"/>
        <v>0</v>
      </c>
      <c r="R1471" s="85">
        <f t="shared" si="588"/>
        <v>0</v>
      </c>
      <c r="S1471" s="79">
        <f t="shared" si="607"/>
        <v>0</v>
      </c>
      <c r="T1471" s="85">
        <f t="shared" si="593"/>
        <v>9.5000000000000001E-2</v>
      </c>
      <c r="U1471" s="82">
        <f t="shared" si="589"/>
        <v>1.0070836439999999</v>
      </c>
      <c r="V1471" s="79">
        <f t="shared" si="590"/>
        <v>3.6290472299999998</v>
      </c>
      <c r="W1471" s="79">
        <f t="shared" si="591"/>
        <v>0</v>
      </c>
      <c r="X1471" s="157" t="str">
        <f t="shared" si="594"/>
        <v>A+J=</v>
      </c>
      <c r="Y1471" s="81">
        <f t="shared" si="595"/>
        <v>46011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78">
        <f t="shared" si="592"/>
        <v>46010</v>
      </c>
      <c r="B1472" s="79">
        <f t="shared" si="586"/>
        <v>516.16881617999991</v>
      </c>
      <c r="C1472" s="79">
        <f t="shared" si="597"/>
        <v>509.65021375999999</v>
      </c>
      <c r="D1472" s="77">
        <f t="shared" si="598"/>
        <v>7205.03</v>
      </c>
      <c r="E1472" s="54">
        <f>IF(K1472=1,VLOOKUP(A1471,[1]Plan1!$JH$192:$JI$400,2),E1471)</f>
        <v>7245.38</v>
      </c>
      <c r="F1472" s="56">
        <f t="shared" si="599"/>
        <v>45737</v>
      </c>
      <c r="G1472" s="80">
        <f t="shared" si="600"/>
        <v>5.6002542668107669E-3</v>
      </c>
      <c r="H1472" s="81">
        <f>IF(DAY(A1472)=H$11,VLOOKUP(A1472,AF$120:AK$452,4),H1471)</f>
        <v>46011</v>
      </c>
      <c r="I1472" s="81">
        <f t="shared" si="601"/>
        <v>46011</v>
      </c>
      <c r="J1472" s="55">
        <f t="shared" si="596"/>
        <v>30</v>
      </c>
      <c r="K1472" s="55">
        <f t="shared" si="602"/>
        <v>29</v>
      </c>
      <c r="L1472" s="79">
        <f t="shared" si="603"/>
        <v>1.0054130699999999</v>
      </c>
      <c r="M1472" s="82">
        <v>1</v>
      </c>
      <c r="N1472" s="82">
        <f t="shared" si="604"/>
        <v>1</v>
      </c>
      <c r="O1472" s="79">
        <f t="shared" si="605"/>
        <v>1.0054130699999999</v>
      </c>
      <c r="P1472" s="79">
        <f t="shared" si="606"/>
        <v>512.40898603999995</v>
      </c>
      <c r="Q1472" s="83">
        <f t="shared" si="587"/>
        <v>0</v>
      </c>
      <c r="R1472" s="85">
        <f t="shared" si="588"/>
        <v>0</v>
      </c>
      <c r="S1472" s="79">
        <f t="shared" si="607"/>
        <v>0</v>
      </c>
      <c r="T1472" s="85">
        <f t="shared" si="593"/>
        <v>9.5000000000000001E-2</v>
      </c>
      <c r="U1472" s="82">
        <f t="shared" si="589"/>
        <v>1.0073375570000001</v>
      </c>
      <c r="V1472" s="79">
        <f t="shared" si="590"/>
        <v>3.75983014</v>
      </c>
      <c r="W1472" s="79">
        <f t="shared" si="591"/>
        <v>0</v>
      </c>
      <c r="X1472" s="157" t="str">
        <f t="shared" si="594"/>
        <v>A+J=</v>
      </c>
      <c r="Y1472" s="81">
        <f t="shared" si="595"/>
        <v>46011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78">
        <f t="shared" si="592"/>
        <v>46011</v>
      </c>
      <c r="B1473" s="79">
        <f t="shared" si="586"/>
        <v>516.39507679999997</v>
      </c>
      <c r="C1473" s="79">
        <f t="shared" si="597"/>
        <v>509.65021375999999</v>
      </c>
      <c r="D1473" s="77">
        <f t="shared" si="598"/>
        <v>7205.03</v>
      </c>
      <c r="E1473" s="54">
        <f>IF(K1473=1,VLOOKUP(A1472,[1]Plan1!$JH$192:$JI$400,2),E1472)</f>
        <v>7245.38</v>
      </c>
      <c r="F1473" s="56">
        <f t="shared" si="599"/>
        <v>45737</v>
      </c>
      <c r="G1473" s="80">
        <f t="shared" si="600"/>
        <v>5.6002542668107669E-3</v>
      </c>
      <c r="H1473" s="81">
        <f>IF(DAY(A1473)=H$11,VLOOKUP(A1473,AF$120:AK$452,4),H1472)</f>
        <v>46042</v>
      </c>
      <c r="I1473" s="81">
        <f t="shared" si="601"/>
        <v>46011</v>
      </c>
      <c r="J1473" s="55">
        <f t="shared" si="596"/>
        <v>30</v>
      </c>
      <c r="K1473" s="55">
        <f t="shared" si="602"/>
        <v>30</v>
      </c>
      <c r="L1473" s="79">
        <f t="shared" si="603"/>
        <v>1.0056002500000001</v>
      </c>
      <c r="M1473" s="82">
        <v>1</v>
      </c>
      <c r="N1473" s="82">
        <f t="shared" si="604"/>
        <v>1</v>
      </c>
      <c r="O1473" s="79">
        <f t="shared" si="605"/>
        <v>1.0056002500000001</v>
      </c>
      <c r="P1473" s="79">
        <f t="shared" si="606"/>
        <v>512.50438236000002</v>
      </c>
      <c r="Q1473" s="83">
        <f t="shared" si="587"/>
        <v>48</v>
      </c>
      <c r="R1473" s="85">
        <f t="shared" si="588"/>
        <v>3.125E-2</v>
      </c>
      <c r="S1473" s="79">
        <f t="shared" si="607"/>
        <v>16.015761940000001</v>
      </c>
      <c r="T1473" s="85">
        <f t="shared" si="593"/>
        <v>9.5000000000000001E-2</v>
      </c>
      <c r="U1473" s="82">
        <f t="shared" si="589"/>
        <v>1.0075915339999999</v>
      </c>
      <c r="V1473" s="79">
        <f t="shared" si="590"/>
        <v>3.8906944399999999</v>
      </c>
      <c r="W1473" s="79">
        <f t="shared" si="591"/>
        <v>19.906456380000002</v>
      </c>
      <c r="X1473" s="157" t="str">
        <f t="shared" si="594"/>
        <v>A+J=</v>
      </c>
      <c r="Y1473" s="81">
        <f t="shared" si="595"/>
        <v>46011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78">
        <f t="shared" si="592"/>
        <v>46012</v>
      </c>
      <c r="B1474" s="79">
        <f t="shared" si="586"/>
        <v>496.69922937000001</v>
      </c>
      <c r="C1474" s="79">
        <f t="shared" si="597"/>
        <v>496.48862042000002</v>
      </c>
      <c r="D1474" s="77">
        <f t="shared" si="598"/>
        <v>7205.03</v>
      </c>
      <c r="E1474" s="54">
        <f>IF(K1474=1,VLOOKUP(A1473,[1]Plan1!$JH$192:$JI$400,2),E1473)</f>
        <v>7245.38</v>
      </c>
      <c r="F1474" s="56">
        <f t="shared" si="599"/>
        <v>45737</v>
      </c>
      <c r="G1474" s="80">
        <f t="shared" si="600"/>
        <v>5.6002542668107669E-3</v>
      </c>
      <c r="H1474" s="81">
        <f>IF(DAY(A1474)=H$11,VLOOKUP(A1474,AF$120:AK$452,4),H1473)</f>
        <v>46042</v>
      </c>
      <c r="I1474" s="81">
        <f t="shared" si="601"/>
        <v>46042</v>
      </c>
      <c r="J1474" s="55">
        <f t="shared" si="596"/>
        <v>31</v>
      </c>
      <c r="K1474" s="55">
        <f t="shared" si="602"/>
        <v>1</v>
      </c>
      <c r="L1474" s="79">
        <f t="shared" si="603"/>
        <v>1.00018016</v>
      </c>
      <c r="M1474" s="82">
        <v>1</v>
      </c>
      <c r="N1474" s="82">
        <f t="shared" si="604"/>
        <v>1</v>
      </c>
      <c r="O1474" s="79">
        <f t="shared" si="605"/>
        <v>1.00018016</v>
      </c>
      <c r="P1474" s="79">
        <f t="shared" si="606"/>
        <v>496.57806779999999</v>
      </c>
      <c r="Q1474" s="83">
        <f t="shared" si="587"/>
        <v>0</v>
      </c>
      <c r="R1474" s="85">
        <f t="shared" si="588"/>
        <v>0</v>
      </c>
      <c r="S1474" s="79">
        <f t="shared" si="607"/>
        <v>0</v>
      </c>
      <c r="T1474" s="85">
        <f t="shared" si="593"/>
        <v>9.5000000000000001E-2</v>
      </c>
      <c r="U1474" s="82">
        <f t="shared" si="589"/>
        <v>1.000243993</v>
      </c>
      <c r="V1474" s="79">
        <f t="shared" si="590"/>
        <v>0.12116157</v>
      </c>
      <c r="W1474" s="79">
        <f t="shared" si="591"/>
        <v>0</v>
      </c>
      <c r="X1474" s="157" t="str">
        <f t="shared" si="594"/>
        <v>A+J=</v>
      </c>
      <c r="Y1474" s="81">
        <f t="shared" si="595"/>
        <v>46042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78">
        <f t="shared" si="592"/>
        <v>46013</v>
      </c>
      <c r="B1475" s="79">
        <f t="shared" si="586"/>
        <v>496.90993165000003</v>
      </c>
      <c r="C1475" s="79">
        <f t="shared" si="597"/>
        <v>496.48862042000002</v>
      </c>
      <c r="D1475" s="77">
        <f t="shared" si="598"/>
        <v>7205.03</v>
      </c>
      <c r="E1475" s="54">
        <f>IF(K1475=1,VLOOKUP(A1474,[1]Plan1!$JH$192:$JI$400,2),E1474)</f>
        <v>7245.38</v>
      </c>
      <c r="F1475" s="56">
        <f t="shared" si="599"/>
        <v>45737</v>
      </c>
      <c r="G1475" s="80">
        <f t="shared" si="600"/>
        <v>5.6002542668107669E-3</v>
      </c>
      <c r="H1475" s="81">
        <f>IF(DAY(A1475)=H$11,VLOOKUP(A1475,AF$120:AK$452,4),H1474)</f>
        <v>46042</v>
      </c>
      <c r="I1475" s="81">
        <f t="shared" si="601"/>
        <v>46042</v>
      </c>
      <c r="J1475" s="55">
        <f t="shared" si="596"/>
        <v>31</v>
      </c>
      <c r="K1475" s="55">
        <f t="shared" si="602"/>
        <v>2</v>
      </c>
      <c r="L1475" s="79">
        <f t="shared" si="603"/>
        <v>1.0003603599999999</v>
      </c>
      <c r="M1475" s="82">
        <v>1</v>
      </c>
      <c r="N1475" s="82">
        <f t="shared" si="604"/>
        <v>1</v>
      </c>
      <c r="O1475" s="79">
        <f t="shared" si="605"/>
        <v>1.0003603599999999</v>
      </c>
      <c r="P1475" s="79">
        <f t="shared" si="606"/>
        <v>496.66753505000003</v>
      </c>
      <c r="Q1475" s="83">
        <f t="shared" si="587"/>
        <v>0</v>
      </c>
      <c r="R1475" s="85">
        <f t="shared" si="588"/>
        <v>0</v>
      </c>
      <c r="S1475" s="79">
        <f t="shared" si="607"/>
        <v>0</v>
      </c>
      <c r="T1475" s="85">
        <f t="shared" si="593"/>
        <v>9.5000000000000001E-2</v>
      </c>
      <c r="U1475" s="82">
        <f t="shared" si="589"/>
        <v>1.0004880460000001</v>
      </c>
      <c r="V1475" s="79">
        <f t="shared" si="590"/>
        <v>0.24239659999999999</v>
      </c>
      <c r="W1475" s="79">
        <f t="shared" si="591"/>
        <v>0</v>
      </c>
      <c r="X1475" s="157" t="str">
        <f t="shared" si="594"/>
        <v>A+J=</v>
      </c>
      <c r="Y1475" s="81">
        <f t="shared" si="595"/>
        <v>46042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78">
        <f t="shared" si="592"/>
        <v>46014</v>
      </c>
      <c r="B1476" s="79">
        <f t="shared" si="586"/>
        <v>497.12072182000003</v>
      </c>
      <c r="C1476" s="79">
        <f t="shared" si="597"/>
        <v>496.48862042000002</v>
      </c>
      <c r="D1476" s="77">
        <f t="shared" si="598"/>
        <v>7205.03</v>
      </c>
      <c r="E1476" s="54">
        <f>IF(K1476=1,VLOOKUP(A1475,[1]Plan1!$JH$192:$JI$400,2),E1475)</f>
        <v>7245.38</v>
      </c>
      <c r="F1476" s="56">
        <f t="shared" si="599"/>
        <v>45737</v>
      </c>
      <c r="G1476" s="80">
        <f t="shared" si="600"/>
        <v>5.6002542668107669E-3</v>
      </c>
      <c r="H1476" s="81">
        <f>IF(DAY(A1476)=H$11,VLOOKUP(A1476,AF$120:AK$452,4),H1475)</f>
        <v>46042</v>
      </c>
      <c r="I1476" s="81">
        <f t="shared" si="601"/>
        <v>46042</v>
      </c>
      <c r="J1476" s="55">
        <f t="shared" si="596"/>
        <v>31</v>
      </c>
      <c r="K1476" s="55">
        <f t="shared" si="602"/>
        <v>3</v>
      </c>
      <c r="L1476" s="79">
        <f t="shared" si="603"/>
        <v>1.00054059</v>
      </c>
      <c r="M1476" s="82">
        <v>1</v>
      </c>
      <c r="N1476" s="82">
        <f t="shared" si="604"/>
        <v>1</v>
      </c>
      <c r="O1476" s="79">
        <f t="shared" si="605"/>
        <v>1.00054059</v>
      </c>
      <c r="P1476" s="79">
        <f t="shared" si="606"/>
        <v>496.75701720000001</v>
      </c>
      <c r="Q1476" s="83">
        <f t="shared" si="587"/>
        <v>0</v>
      </c>
      <c r="R1476" s="85">
        <f t="shared" si="588"/>
        <v>0</v>
      </c>
      <c r="S1476" s="79">
        <f t="shared" si="607"/>
        <v>0</v>
      </c>
      <c r="T1476" s="85">
        <f t="shared" si="593"/>
        <v>9.5000000000000001E-2</v>
      </c>
      <c r="U1476" s="82">
        <f t="shared" si="589"/>
        <v>1.0007321579999999</v>
      </c>
      <c r="V1476" s="79">
        <f t="shared" si="590"/>
        <v>0.36370461999999998</v>
      </c>
      <c r="W1476" s="79">
        <f t="shared" si="591"/>
        <v>0</v>
      </c>
      <c r="X1476" s="157" t="str">
        <f t="shared" si="594"/>
        <v>A+J=</v>
      </c>
      <c r="Y1476" s="81">
        <f t="shared" si="595"/>
        <v>46042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78">
        <f t="shared" si="592"/>
        <v>46015</v>
      </c>
      <c r="B1477" s="79">
        <f t="shared" si="586"/>
        <v>497.33160038999995</v>
      </c>
      <c r="C1477" s="79">
        <f t="shared" si="597"/>
        <v>496.48862042000002</v>
      </c>
      <c r="D1477" s="77">
        <f t="shared" si="598"/>
        <v>7205.03</v>
      </c>
      <c r="E1477" s="54">
        <f>IF(K1477=1,VLOOKUP(A1476,[1]Plan1!$JH$192:$JI$400,2),E1476)</f>
        <v>7245.38</v>
      </c>
      <c r="F1477" s="56">
        <f t="shared" si="599"/>
        <v>45737</v>
      </c>
      <c r="G1477" s="80">
        <f t="shared" si="600"/>
        <v>5.6002542668107669E-3</v>
      </c>
      <c r="H1477" s="81">
        <f>IF(DAY(A1477)=H$11,VLOOKUP(A1477,AF$120:AK$452,4),H1476)</f>
        <v>46042</v>
      </c>
      <c r="I1477" s="81">
        <f t="shared" si="601"/>
        <v>46042</v>
      </c>
      <c r="J1477" s="55">
        <f t="shared" si="596"/>
        <v>31</v>
      </c>
      <c r="K1477" s="55">
        <f t="shared" si="602"/>
        <v>4</v>
      </c>
      <c r="L1477" s="79">
        <f t="shared" si="603"/>
        <v>1.00072085</v>
      </c>
      <c r="M1477" s="82">
        <v>1</v>
      </c>
      <c r="N1477" s="82">
        <f t="shared" si="604"/>
        <v>1</v>
      </c>
      <c r="O1477" s="79">
        <f t="shared" si="605"/>
        <v>1.00072085</v>
      </c>
      <c r="P1477" s="79">
        <f t="shared" si="606"/>
        <v>496.84651423999998</v>
      </c>
      <c r="Q1477" s="83">
        <f t="shared" si="587"/>
        <v>0</v>
      </c>
      <c r="R1477" s="85">
        <f t="shared" si="588"/>
        <v>0</v>
      </c>
      <c r="S1477" s="79">
        <f t="shared" si="607"/>
        <v>0</v>
      </c>
      <c r="T1477" s="85">
        <f t="shared" si="593"/>
        <v>9.5000000000000001E-2</v>
      </c>
      <c r="U1477" s="82">
        <f t="shared" si="589"/>
        <v>1.0009763300000001</v>
      </c>
      <c r="V1477" s="79">
        <f t="shared" si="590"/>
        <v>0.48508614999999999</v>
      </c>
      <c r="W1477" s="79">
        <f t="shared" si="591"/>
        <v>0</v>
      </c>
      <c r="X1477" s="157" t="str">
        <f t="shared" si="594"/>
        <v>A+J=</v>
      </c>
      <c r="Y1477" s="81">
        <f t="shared" si="595"/>
        <v>46042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78">
        <f t="shared" si="592"/>
        <v>46016</v>
      </c>
      <c r="B1478" s="79">
        <f t="shared" si="586"/>
        <v>497.54257187000002</v>
      </c>
      <c r="C1478" s="79">
        <f t="shared" si="597"/>
        <v>496.48862042000002</v>
      </c>
      <c r="D1478" s="77">
        <f t="shared" si="598"/>
        <v>7205.03</v>
      </c>
      <c r="E1478" s="54">
        <f>IF(K1478=1,VLOOKUP(A1477,[1]Plan1!$JH$192:$JI$400,2),E1477)</f>
        <v>7245.38</v>
      </c>
      <c r="F1478" s="56">
        <f t="shared" si="599"/>
        <v>45737</v>
      </c>
      <c r="G1478" s="80">
        <f t="shared" si="600"/>
        <v>5.6002542668107669E-3</v>
      </c>
      <c r="H1478" s="81">
        <f>IF(DAY(A1478)=H$11,VLOOKUP(A1478,AF$120:AK$452,4),H1477)</f>
        <v>46042</v>
      </c>
      <c r="I1478" s="81">
        <f t="shared" si="601"/>
        <v>46042</v>
      </c>
      <c r="J1478" s="55">
        <f t="shared" si="596"/>
        <v>31</v>
      </c>
      <c r="K1478" s="55">
        <f t="shared" si="602"/>
        <v>5</v>
      </c>
      <c r="L1478" s="79">
        <f t="shared" si="603"/>
        <v>1.00090115</v>
      </c>
      <c r="M1478" s="82">
        <v>1</v>
      </c>
      <c r="N1478" s="82">
        <f t="shared" si="604"/>
        <v>1</v>
      </c>
      <c r="O1478" s="79">
        <f t="shared" si="605"/>
        <v>1.00090115</v>
      </c>
      <c r="P1478" s="79">
        <f t="shared" si="606"/>
        <v>496.93603114000001</v>
      </c>
      <c r="Q1478" s="83">
        <f t="shared" si="587"/>
        <v>0</v>
      </c>
      <c r="R1478" s="85">
        <f t="shared" si="588"/>
        <v>0</v>
      </c>
      <c r="S1478" s="79">
        <f t="shared" si="607"/>
        <v>0</v>
      </c>
      <c r="T1478" s="85">
        <f t="shared" si="593"/>
        <v>9.5000000000000001E-2</v>
      </c>
      <c r="U1478" s="82">
        <f t="shared" si="589"/>
        <v>1.001220561</v>
      </c>
      <c r="V1478" s="79">
        <f t="shared" si="590"/>
        <v>0.60654072999999997</v>
      </c>
      <c r="W1478" s="79">
        <f t="shared" si="591"/>
        <v>0</v>
      </c>
      <c r="X1478" s="157" t="str">
        <f t="shared" si="594"/>
        <v>A+J=</v>
      </c>
      <c r="Y1478" s="81">
        <f t="shared" si="595"/>
        <v>46042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78">
        <f t="shared" si="592"/>
        <v>46017</v>
      </c>
      <c r="B1479" s="79">
        <f t="shared" si="586"/>
        <v>497.75363181</v>
      </c>
      <c r="C1479" s="79">
        <f t="shared" si="597"/>
        <v>496.48862042000002</v>
      </c>
      <c r="D1479" s="77">
        <f t="shared" si="598"/>
        <v>7205.03</v>
      </c>
      <c r="E1479" s="54">
        <f>IF(K1479=1,VLOOKUP(A1478,[1]Plan1!$JH$192:$JI$400,2),E1478)</f>
        <v>7245.38</v>
      </c>
      <c r="F1479" s="56">
        <f t="shared" si="599"/>
        <v>45737</v>
      </c>
      <c r="G1479" s="80">
        <f t="shared" si="600"/>
        <v>5.6002542668107669E-3</v>
      </c>
      <c r="H1479" s="81">
        <f>IF(DAY(A1479)=H$11,VLOOKUP(A1479,AF$120:AK$452,4),H1478)</f>
        <v>46042</v>
      </c>
      <c r="I1479" s="81">
        <f t="shared" si="601"/>
        <v>46042</v>
      </c>
      <c r="J1479" s="55">
        <f t="shared" si="596"/>
        <v>31</v>
      </c>
      <c r="K1479" s="55">
        <f t="shared" si="602"/>
        <v>6</v>
      </c>
      <c r="L1479" s="79">
        <f t="shared" si="603"/>
        <v>1.0010814800000001</v>
      </c>
      <c r="M1479" s="82">
        <v>1</v>
      </c>
      <c r="N1479" s="82">
        <f t="shared" si="604"/>
        <v>1</v>
      </c>
      <c r="O1479" s="79">
        <f t="shared" si="605"/>
        <v>1.0010814800000001</v>
      </c>
      <c r="P1479" s="79">
        <f t="shared" si="606"/>
        <v>497.02556292999998</v>
      </c>
      <c r="Q1479" s="83">
        <f t="shared" si="587"/>
        <v>0</v>
      </c>
      <c r="R1479" s="85">
        <f t="shared" si="588"/>
        <v>0</v>
      </c>
      <c r="S1479" s="79">
        <f t="shared" si="607"/>
        <v>0</v>
      </c>
      <c r="T1479" s="85">
        <f t="shared" si="593"/>
        <v>9.5000000000000001E-2</v>
      </c>
      <c r="U1479" s="82">
        <f t="shared" si="589"/>
        <v>1.001464852</v>
      </c>
      <c r="V1479" s="79">
        <f t="shared" si="590"/>
        <v>0.72806888000000003</v>
      </c>
      <c r="W1479" s="79">
        <f t="shared" si="591"/>
        <v>0</v>
      </c>
      <c r="X1479" s="157" t="str">
        <f t="shared" si="594"/>
        <v>A+J=</v>
      </c>
      <c r="Y1479" s="81">
        <f t="shared" si="595"/>
        <v>46042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78">
        <f t="shared" si="592"/>
        <v>46018</v>
      </c>
      <c r="B1480" s="79">
        <f t="shared" si="586"/>
        <v>497.96477974999999</v>
      </c>
      <c r="C1480" s="79">
        <f t="shared" si="597"/>
        <v>496.48862042000002</v>
      </c>
      <c r="D1480" s="77">
        <f t="shared" si="598"/>
        <v>7205.03</v>
      </c>
      <c r="E1480" s="54">
        <f>IF(K1480=1,VLOOKUP(A1479,[1]Plan1!$JH$192:$JI$400,2),E1479)</f>
        <v>7245.38</v>
      </c>
      <c r="F1480" s="56">
        <f t="shared" si="599"/>
        <v>45737</v>
      </c>
      <c r="G1480" s="80">
        <f t="shared" si="600"/>
        <v>5.6002542668107669E-3</v>
      </c>
      <c r="H1480" s="81">
        <f>IF(DAY(A1480)=H$11,VLOOKUP(A1480,AF$120:AK$452,4),H1479)</f>
        <v>46042</v>
      </c>
      <c r="I1480" s="81">
        <f t="shared" si="601"/>
        <v>46042</v>
      </c>
      <c r="J1480" s="55">
        <f t="shared" si="596"/>
        <v>31</v>
      </c>
      <c r="K1480" s="55">
        <f t="shared" si="602"/>
        <v>7</v>
      </c>
      <c r="L1480" s="79">
        <f t="shared" si="603"/>
        <v>1.00126184</v>
      </c>
      <c r="M1480" s="82">
        <v>1</v>
      </c>
      <c r="N1480" s="82">
        <f t="shared" si="604"/>
        <v>1</v>
      </c>
      <c r="O1480" s="79">
        <f t="shared" si="605"/>
        <v>1.00126184</v>
      </c>
      <c r="P1480" s="79">
        <f t="shared" si="606"/>
        <v>497.11510962</v>
      </c>
      <c r="Q1480" s="83">
        <f t="shared" si="587"/>
        <v>0</v>
      </c>
      <c r="R1480" s="85">
        <f t="shared" si="588"/>
        <v>0</v>
      </c>
      <c r="S1480" s="79">
        <f t="shared" si="607"/>
        <v>0</v>
      </c>
      <c r="T1480" s="85">
        <f t="shared" si="593"/>
        <v>9.5000000000000001E-2</v>
      </c>
      <c r="U1480" s="82">
        <f t="shared" si="589"/>
        <v>1.001709202</v>
      </c>
      <c r="V1480" s="79">
        <f t="shared" si="590"/>
        <v>0.84967013000000002</v>
      </c>
      <c r="W1480" s="79">
        <f t="shared" si="591"/>
        <v>0</v>
      </c>
      <c r="X1480" s="157" t="str">
        <f t="shared" si="594"/>
        <v>A+J=</v>
      </c>
      <c r="Y1480" s="81">
        <f t="shared" si="595"/>
        <v>46042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78">
        <f t="shared" si="592"/>
        <v>46019</v>
      </c>
      <c r="B1481" s="79">
        <f t="shared" si="586"/>
        <v>498.17601669999999</v>
      </c>
      <c r="C1481" s="79">
        <f t="shared" si="597"/>
        <v>496.48862042000002</v>
      </c>
      <c r="D1481" s="77">
        <f t="shared" si="598"/>
        <v>7205.03</v>
      </c>
      <c r="E1481" s="54">
        <f>IF(K1481=1,VLOOKUP(A1480,[1]Plan1!$JH$192:$JI$400,2),E1480)</f>
        <v>7245.38</v>
      </c>
      <c r="F1481" s="56">
        <f t="shared" si="599"/>
        <v>45737</v>
      </c>
      <c r="G1481" s="80">
        <f t="shared" si="600"/>
        <v>5.6002542668107669E-3</v>
      </c>
      <c r="H1481" s="81">
        <f>IF(DAY(A1481)=H$11,VLOOKUP(A1481,AF$120:AK$452,4),H1480)</f>
        <v>46042</v>
      </c>
      <c r="I1481" s="81">
        <f t="shared" si="601"/>
        <v>46042</v>
      </c>
      <c r="J1481" s="55">
        <f t="shared" si="596"/>
        <v>31</v>
      </c>
      <c r="K1481" s="55">
        <f t="shared" si="602"/>
        <v>8</v>
      </c>
      <c r="L1481" s="79">
        <f t="shared" si="603"/>
        <v>1.0014422300000001</v>
      </c>
      <c r="M1481" s="82">
        <v>1</v>
      </c>
      <c r="N1481" s="82">
        <f t="shared" si="604"/>
        <v>1</v>
      </c>
      <c r="O1481" s="79">
        <f t="shared" si="605"/>
        <v>1.0014422300000001</v>
      </c>
      <c r="P1481" s="79">
        <f t="shared" si="606"/>
        <v>497.20467120000001</v>
      </c>
      <c r="Q1481" s="83">
        <f t="shared" si="587"/>
        <v>0</v>
      </c>
      <c r="R1481" s="85">
        <f t="shared" si="588"/>
        <v>0</v>
      </c>
      <c r="S1481" s="79">
        <f t="shared" si="607"/>
        <v>0</v>
      </c>
      <c r="T1481" s="85">
        <f t="shared" si="593"/>
        <v>9.5000000000000001E-2</v>
      </c>
      <c r="U1481" s="82">
        <f t="shared" si="589"/>
        <v>1.001953613</v>
      </c>
      <c r="V1481" s="79">
        <f t="shared" si="590"/>
        <v>0.97134549999999997</v>
      </c>
      <c r="W1481" s="79">
        <f t="shared" si="591"/>
        <v>0</v>
      </c>
      <c r="X1481" s="157" t="str">
        <f t="shared" si="594"/>
        <v>A+J=</v>
      </c>
      <c r="Y1481" s="81">
        <f t="shared" si="595"/>
        <v>46042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78">
        <f t="shared" si="592"/>
        <v>46020</v>
      </c>
      <c r="B1482" s="79">
        <f t="shared" si="586"/>
        <v>498.38734119999998</v>
      </c>
      <c r="C1482" s="79">
        <f t="shared" si="597"/>
        <v>496.48862042000002</v>
      </c>
      <c r="D1482" s="77">
        <f t="shared" si="598"/>
        <v>7205.03</v>
      </c>
      <c r="E1482" s="54">
        <f>IF(K1482=1,VLOOKUP(A1481,[1]Plan1!$JH$192:$JI$400,2),E1481)</f>
        <v>7245.38</v>
      </c>
      <c r="F1482" s="56">
        <f t="shared" si="599"/>
        <v>45737</v>
      </c>
      <c r="G1482" s="80">
        <f t="shared" si="600"/>
        <v>5.6002542668107669E-3</v>
      </c>
      <c r="H1482" s="81">
        <f>IF(DAY(A1482)=H$11,VLOOKUP(A1482,AF$120:AK$452,4),H1481)</f>
        <v>46042</v>
      </c>
      <c r="I1482" s="81">
        <f t="shared" si="601"/>
        <v>46042</v>
      </c>
      <c r="J1482" s="55">
        <f t="shared" si="596"/>
        <v>31</v>
      </c>
      <c r="K1482" s="55">
        <f t="shared" si="602"/>
        <v>9</v>
      </c>
      <c r="L1482" s="79">
        <f t="shared" si="603"/>
        <v>1.0016226500000001</v>
      </c>
      <c r="M1482" s="82">
        <v>1</v>
      </c>
      <c r="N1482" s="82">
        <f t="shared" si="604"/>
        <v>1</v>
      </c>
      <c r="O1482" s="79">
        <f t="shared" si="605"/>
        <v>1.0016226500000001</v>
      </c>
      <c r="P1482" s="79">
        <f t="shared" si="606"/>
        <v>497.29424767</v>
      </c>
      <c r="Q1482" s="83">
        <f t="shared" si="587"/>
        <v>0</v>
      </c>
      <c r="R1482" s="85">
        <f t="shared" si="588"/>
        <v>0</v>
      </c>
      <c r="S1482" s="79">
        <f t="shared" si="607"/>
        <v>0</v>
      </c>
      <c r="T1482" s="85">
        <f t="shared" si="593"/>
        <v>9.5000000000000001E-2</v>
      </c>
      <c r="U1482" s="82">
        <f t="shared" si="589"/>
        <v>1.002198082</v>
      </c>
      <c r="V1482" s="79">
        <f t="shared" si="590"/>
        <v>1.09309353</v>
      </c>
      <c r="W1482" s="79">
        <f t="shared" si="591"/>
        <v>0</v>
      </c>
      <c r="X1482" s="157" t="str">
        <f t="shared" si="594"/>
        <v>A+J=</v>
      </c>
      <c r="Y1482" s="81">
        <f t="shared" si="595"/>
        <v>46042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78">
        <f t="shared" si="592"/>
        <v>46021</v>
      </c>
      <c r="B1483" s="79">
        <f t="shared" si="586"/>
        <v>498.59875975</v>
      </c>
      <c r="C1483" s="79">
        <f t="shared" si="597"/>
        <v>496.48862042000002</v>
      </c>
      <c r="D1483" s="77">
        <f t="shared" si="598"/>
        <v>7205.03</v>
      </c>
      <c r="E1483" s="54">
        <f>IF(K1483=1,VLOOKUP(A1482,[1]Plan1!$JH$192:$JI$400,2),E1482)</f>
        <v>7245.38</v>
      </c>
      <c r="F1483" s="56">
        <f t="shared" si="599"/>
        <v>45737</v>
      </c>
      <c r="G1483" s="80">
        <f t="shared" si="600"/>
        <v>5.6002542668107669E-3</v>
      </c>
      <c r="H1483" s="81">
        <f>IF(DAY(A1483)=H$11,VLOOKUP(A1483,AF$120:AK$452,4),H1482)</f>
        <v>46042</v>
      </c>
      <c r="I1483" s="81">
        <f t="shared" si="601"/>
        <v>46042</v>
      </c>
      <c r="J1483" s="55">
        <f t="shared" si="596"/>
        <v>31</v>
      </c>
      <c r="K1483" s="55">
        <f t="shared" si="602"/>
        <v>10</v>
      </c>
      <c r="L1483" s="79">
        <f t="shared" si="603"/>
        <v>1.00180311</v>
      </c>
      <c r="M1483" s="82">
        <v>1</v>
      </c>
      <c r="N1483" s="82">
        <f t="shared" si="604"/>
        <v>1</v>
      </c>
      <c r="O1483" s="79">
        <f t="shared" si="605"/>
        <v>1.00180311</v>
      </c>
      <c r="P1483" s="79">
        <f t="shared" si="606"/>
        <v>497.38384401000002</v>
      </c>
      <c r="Q1483" s="83">
        <f t="shared" si="587"/>
        <v>0</v>
      </c>
      <c r="R1483" s="85">
        <f t="shared" si="588"/>
        <v>0</v>
      </c>
      <c r="S1483" s="79">
        <f t="shared" si="607"/>
        <v>0</v>
      </c>
      <c r="T1483" s="85">
        <f t="shared" si="593"/>
        <v>9.5000000000000001E-2</v>
      </c>
      <c r="U1483" s="82">
        <f t="shared" si="589"/>
        <v>1.0024426120000001</v>
      </c>
      <c r="V1483" s="79">
        <f t="shared" si="590"/>
        <v>1.2149157399999999</v>
      </c>
      <c r="W1483" s="79">
        <f t="shared" si="591"/>
        <v>0</v>
      </c>
      <c r="X1483" s="157" t="str">
        <f t="shared" si="594"/>
        <v>A+J=</v>
      </c>
      <c r="Y1483" s="81">
        <f t="shared" si="595"/>
        <v>46042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78">
        <f t="shared" si="592"/>
        <v>46022</v>
      </c>
      <c r="B1484" s="79">
        <f t="shared" ref="B1484:B1547" si="608">(P1484+V1484)</f>
        <v>498.81026640000005</v>
      </c>
      <c r="C1484" s="79">
        <f t="shared" si="597"/>
        <v>496.48862042000002</v>
      </c>
      <c r="D1484" s="77">
        <f t="shared" si="598"/>
        <v>7205.03</v>
      </c>
      <c r="E1484" s="54">
        <f>IF(K1484=1,VLOOKUP(A1483,[1]Plan1!$JH$192:$JI$400,2),E1483)</f>
        <v>7245.38</v>
      </c>
      <c r="F1484" s="56">
        <f t="shared" si="599"/>
        <v>45737</v>
      </c>
      <c r="G1484" s="80">
        <f t="shared" si="600"/>
        <v>5.6002542668107669E-3</v>
      </c>
      <c r="H1484" s="81">
        <f>IF(DAY(A1484)=H$11,VLOOKUP(A1484,AF$120:AK$452,4),H1483)</f>
        <v>46042</v>
      </c>
      <c r="I1484" s="81">
        <f t="shared" si="601"/>
        <v>46042</v>
      </c>
      <c r="J1484" s="55">
        <f t="shared" si="596"/>
        <v>31</v>
      </c>
      <c r="K1484" s="55">
        <f t="shared" si="602"/>
        <v>11</v>
      </c>
      <c r="L1484" s="79">
        <f t="shared" si="603"/>
        <v>1.0019836</v>
      </c>
      <c r="M1484" s="82">
        <v>1</v>
      </c>
      <c r="N1484" s="82">
        <f t="shared" si="604"/>
        <v>1</v>
      </c>
      <c r="O1484" s="79">
        <f t="shared" si="605"/>
        <v>1.0019836</v>
      </c>
      <c r="P1484" s="79">
        <f t="shared" si="606"/>
        <v>497.47345524000002</v>
      </c>
      <c r="Q1484" s="83">
        <f t="shared" ref="Q1484:Q1547" si="609">IF(VLOOKUP(A1484,AB$12:AI$116,8)=VLOOKUP(A1483,AB$12:AI$116,8),0,VLOOKUP(A1484,AB$12:AI$116,8))</f>
        <v>0</v>
      </c>
      <c r="R1484" s="85">
        <f t="shared" ref="R1484:R1547" si="610">IF(Q1484&gt;0,VLOOKUP($A1484,$AB$12:$AG$116,6),0)</f>
        <v>0</v>
      </c>
      <c r="S1484" s="79">
        <f t="shared" si="607"/>
        <v>0</v>
      </c>
      <c r="T1484" s="85">
        <f t="shared" si="593"/>
        <v>9.5000000000000001E-2</v>
      </c>
      <c r="U1484" s="82">
        <f t="shared" ref="U1484:U1547" si="611">ROUND((1+T1484)^(30/360)^(K1484/J1484),9)</f>
        <v>1.0026872010000001</v>
      </c>
      <c r="V1484" s="79">
        <f t="shared" ref="V1484:V1547" si="612">TRUNC((P1484*(U1484-1)),8)</f>
        <v>1.3368111600000001</v>
      </c>
      <c r="W1484" s="79">
        <f t="shared" ref="W1484:W1547" si="613">IF(Q1484&gt;0,S1484+V1484,0)</f>
        <v>0</v>
      </c>
      <c r="X1484" s="157" t="str">
        <f t="shared" si="594"/>
        <v>A+J=</v>
      </c>
      <c r="Y1484" s="81">
        <f t="shared" si="595"/>
        <v>46042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78">
        <f t="shared" ref="A1485:A1548" si="614">(A1484+1)</f>
        <v>46023</v>
      </c>
      <c r="B1485" s="79">
        <f t="shared" si="608"/>
        <v>499.02186666</v>
      </c>
      <c r="C1485" s="79">
        <f t="shared" si="597"/>
        <v>496.48862042000002</v>
      </c>
      <c r="D1485" s="77">
        <f t="shared" si="598"/>
        <v>7205.03</v>
      </c>
      <c r="E1485" s="54">
        <f>IF(K1485=1,VLOOKUP(A1484,[1]Plan1!$JH$192:$JI$400,2),E1484)</f>
        <v>7245.38</v>
      </c>
      <c r="F1485" s="56">
        <f t="shared" si="599"/>
        <v>45737</v>
      </c>
      <c r="G1485" s="80">
        <f t="shared" si="600"/>
        <v>5.6002542668107669E-3</v>
      </c>
      <c r="H1485" s="81">
        <f>IF(DAY(A1485)=H$11,VLOOKUP(A1485,AF$120:AK$452,4),H1484)</f>
        <v>46042</v>
      </c>
      <c r="I1485" s="81">
        <f t="shared" si="601"/>
        <v>46042</v>
      </c>
      <c r="J1485" s="55">
        <f t="shared" si="596"/>
        <v>31</v>
      </c>
      <c r="K1485" s="55">
        <f t="shared" si="602"/>
        <v>12</v>
      </c>
      <c r="L1485" s="79">
        <f t="shared" si="603"/>
        <v>1.0021641299999999</v>
      </c>
      <c r="M1485" s="82">
        <v>1</v>
      </c>
      <c r="N1485" s="82">
        <f t="shared" si="604"/>
        <v>1</v>
      </c>
      <c r="O1485" s="79">
        <f t="shared" si="605"/>
        <v>1.0021641299999999</v>
      </c>
      <c r="P1485" s="79">
        <f t="shared" si="606"/>
        <v>497.56308632999998</v>
      </c>
      <c r="Q1485" s="83">
        <f t="shared" si="609"/>
        <v>0</v>
      </c>
      <c r="R1485" s="85">
        <f t="shared" si="610"/>
        <v>0</v>
      </c>
      <c r="S1485" s="79">
        <f t="shared" si="607"/>
        <v>0</v>
      </c>
      <c r="T1485" s="85">
        <f t="shared" ref="T1485:T1548" si="615">(T1484)</f>
        <v>9.5000000000000001E-2</v>
      </c>
      <c r="U1485" s="82">
        <f t="shared" si="611"/>
        <v>1.00293185</v>
      </c>
      <c r="V1485" s="79">
        <f t="shared" si="612"/>
        <v>1.45878033</v>
      </c>
      <c r="W1485" s="79">
        <f t="shared" si="613"/>
        <v>0</v>
      </c>
      <c r="X1485" s="157" t="str">
        <f t="shared" ref="X1485:X1548" si="616">IF($Q1484&gt;0,VLOOKUP($A1484,$AB$12:$AK$116,9),X1484)</f>
        <v>A+J=</v>
      </c>
      <c r="Y1485" s="81">
        <f t="shared" ref="Y1485:Y1548" si="617">IF($Q1484&gt;0,VLOOKUP($A1484,$AB$12:$AK$116,10),Y1484)</f>
        <v>46042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78">
        <f t="shared" si="614"/>
        <v>46024</v>
      </c>
      <c r="B1486" s="79">
        <f t="shared" si="608"/>
        <v>499.2335501</v>
      </c>
      <c r="C1486" s="79">
        <f t="shared" si="597"/>
        <v>496.48862042000002</v>
      </c>
      <c r="D1486" s="77">
        <f t="shared" si="598"/>
        <v>7205.03</v>
      </c>
      <c r="E1486" s="54">
        <f>IF(K1486=1,VLOOKUP(A1485,[1]Plan1!$JH$192:$JI$400,2),E1485)</f>
        <v>7245.38</v>
      </c>
      <c r="F1486" s="56">
        <f t="shared" si="599"/>
        <v>45737</v>
      </c>
      <c r="G1486" s="80">
        <f t="shared" si="600"/>
        <v>5.6002542668107669E-3</v>
      </c>
      <c r="H1486" s="81">
        <f>IF(DAY(A1486)=H$11,VLOOKUP(A1486,AF$120:AK$452,4),H1485)</f>
        <v>46042</v>
      </c>
      <c r="I1486" s="81">
        <f t="shared" si="601"/>
        <v>46042</v>
      </c>
      <c r="J1486" s="55">
        <f t="shared" si="596"/>
        <v>31</v>
      </c>
      <c r="K1486" s="55">
        <f t="shared" si="602"/>
        <v>13</v>
      </c>
      <c r="L1486" s="79">
        <f t="shared" si="603"/>
        <v>1.00234468</v>
      </c>
      <c r="M1486" s="82">
        <v>1</v>
      </c>
      <c r="N1486" s="82">
        <f t="shared" si="604"/>
        <v>1</v>
      </c>
      <c r="O1486" s="79">
        <f t="shared" si="605"/>
        <v>1.00234468</v>
      </c>
      <c r="P1486" s="79">
        <f t="shared" si="606"/>
        <v>497.65272735000002</v>
      </c>
      <c r="Q1486" s="83">
        <f t="shared" si="609"/>
        <v>0</v>
      </c>
      <c r="R1486" s="85">
        <f t="shared" si="610"/>
        <v>0</v>
      </c>
      <c r="S1486" s="79">
        <f t="shared" si="607"/>
        <v>0</v>
      </c>
      <c r="T1486" s="85">
        <f t="shared" si="615"/>
        <v>9.5000000000000001E-2</v>
      </c>
      <c r="U1486" s="82">
        <f t="shared" si="611"/>
        <v>1.0031765580000001</v>
      </c>
      <c r="V1486" s="79">
        <f t="shared" si="612"/>
        <v>1.5808227500000001</v>
      </c>
      <c r="W1486" s="79">
        <f t="shared" si="613"/>
        <v>0</v>
      </c>
      <c r="X1486" s="157" t="str">
        <f t="shared" si="616"/>
        <v>A+J=</v>
      </c>
      <c r="Y1486" s="81">
        <f t="shared" si="617"/>
        <v>46042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78">
        <f t="shared" si="614"/>
        <v>46025</v>
      </c>
      <c r="B1487" s="79">
        <f t="shared" si="608"/>
        <v>499.44532720000001</v>
      </c>
      <c r="C1487" s="79">
        <f t="shared" si="597"/>
        <v>496.48862042000002</v>
      </c>
      <c r="D1487" s="77">
        <f t="shared" si="598"/>
        <v>7205.03</v>
      </c>
      <c r="E1487" s="54">
        <f>IF(K1487=1,VLOOKUP(A1486,[1]Plan1!$JH$192:$JI$400,2),E1486)</f>
        <v>7245.38</v>
      </c>
      <c r="F1487" s="56">
        <f t="shared" si="599"/>
        <v>45737</v>
      </c>
      <c r="G1487" s="80">
        <f t="shared" si="600"/>
        <v>5.6002542668107669E-3</v>
      </c>
      <c r="H1487" s="81">
        <f>IF(DAY(A1487)=H$11,VLOOKUP(A1487,AF$120:AK$452,4),H1486)</f>
        <v>46042</v>
      </c>
      <c r="I1487" s="81">
        <f t="shared" si="601"/>
        <v>46042</v>
      </c>
      <c r="J1487" s="55">
        <f t="shared" si="596"/>
        <v>31</v>
      </c>
      <c r="K1487" s="55">
        <f t="shared" si="602"/>
        <v>14</v>
      </c>
      <c r="L1487" s="79">
        <f t="shared" si="603"/>
        <v>1.00252527</v>
      </c>
      <c r="M1487" s="82">
        <v>1</v>
      </c>
      <c r="N1487" s="82">
        <f t="shared" si="604"/>
        <v>1</v>
      </c>
      <c r="O1487" s="79">
        <f t="shared" si="605"/>
        <v>1.00252527</v>
      </c>
      <c r="P1487" s="79">
        <f t="shared" si="606"/>
        <v>497.74238823000002</v>
      </c>
      <c r="Q1487" s="83">
        <f t="shared" si="609"/>
        <v>0</v>
      </c>
      <c r="R1487" s="85">
        <f t="shared" si="610"/>
        <v>0</v>
      </c>
      <c r="S1487" s="79">
        <f t="shared" si="607"/>
        <v>0</v>
      </c>
      <c r="T1487" s="85">
        <f t="shared" si="615"/>
        <v>9.5000000000000001E-2</v>
      </c>
      <c r="U1487" s="82">
        <f t="shared" si="611"/>
        <v>1.003421326</v>
      </c>
      <c r="V1487" s="79">
        <f t="shared" si="612"/>
        <v>1.7029389699999999</v>
      </c>
      <c r="W1487" s="79">
        <f t="shared" si="613"/>
        <v>0</v>
      </c>
      <c r="X1487" s="157" t="str">
        <f t="shared" si="616"/>
        <v>A+J=</v>
      </c>
      <c r="Y1487" s="81">
        <f t="shared" si="617"/>
        <v>46042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78">
        <f t="shared" si="614"/>
        <v>46026</v>
      </c>
      <c r="B1488" s="79">
        <f t="shared" si="608"/>
        <v>499.65719302000002</v>
      </c>
      <c r="C1488" s="79">
        <f t="shared" si="597"/>
        <v>496.48862042000002</v>
      </c>
      <c r="D1488" s="77">
        <f t="shared" si="598"/>
        <v>7205.03</v>
      </c>
      <c r="E1488" s="54">
        <f>IF(K1488=1,VLOOKUP(A1487,[1]Plan1!$JH$192:$JI$400,2),E1487)</f>
        <v>7245.38</v>
      </c>
      <c r="F1488" s="56">
        <f t="shared" si="599"/>
        <v>45737</v>
      </c>
      <c r="G1488" s="80">
        <f t="shared" si="600"/>
        <v>5.6002542668107669E-3</v>
      </c>
      <c r="H1488" s="81">
        <f>IF(DAY(A1488)=H$11,VLOOKUP(A1488,AF$120:AK$452,4),H1487)</f>
        <v>46042</v>
      </c>
      <c r="I1488" s="81">
        <f t="shared" si="601"/>
        <v>46042</v>
      </c>
      <c r="J1488" s="55">
        <f t="shared" si="596"/>
        <v>31</v>
      </c>
      <c r="K1488" s="55">
        <f t="shared" si="602"/>
        <v>15</v>
      </c>
      <c r="L1488" s="79">
        <f t="shared" si="603"/>
        <v>1.0027058900000001</v>
      </c>
      <c r="M1488" s="82">
        <v>1</v>
      </c>
      <c r="N1488" s="82">
        <f t="shared" si="604"/>
        <v>1</v>
      </c>
      <c r="O1488" s="79">
        <f t="shared" si="605"/>
        <v>1.0027058900000001</v>
      </c>
      <c r="P1488" s="79">
        <f t="shared" si="606"/>
        <v>497.83206401000001</v>
      </c>
      <c r="Q1488" s="83">
        <f t="shared" si="609"/>
        <v>0</v>
      </c>
      <c r="R1488" s="85">
        <f t="shared" si="610"/>
        <v>0</v>
      </c>
      <c r="S1488" s="79">
        <f t="shared" si="607"/>
        <v>0</v>
      </c>
      <c r="T1488" s="85">
        <f t="shared" si="615"/>
        <v>9.5000000000000001E-2</v>
      </c>
      <c r="U1488" s="82">
        <f t="shared" si="611"/>
        <v>1.003666154</v>
      </c>
      <c r="V1488" s="79">
        <f t="shared" si="612"/>
        <v>1.8251290099999999</v>
      </c>
      <c r="W1488" s="79">
        <f t="shared" si="613"/>
        <v>0</v>
      </c>
      <c r="X1488" s="157" t="str">
        <f t="shared" si="616"/>
        <v>A+J=</v>
      </c>
      <c r="Y1488" s="81">
        <f t="shared" si="617"/>
        <v>46042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78">
        <f t="shared" si="614"/>
        <v>46027</v>
      </c>
      <c r="B1489" s="79">
        <f t="shared" si="608"/>
        <v>499.86914757</v>
      </c>
      <c r="C1489" s="79">
        <f t="shared" si="597"/>
        <v>496.48862042000002</v>
      </c>
      <c r="D1489" s="77">
        <f t="shared" si="598"/>
        <v>7205.03</v>
      </c>
      <c r="E1489" s="54">
        <f>IF(K1489=1,VLOOKUP(A1488,[1]Plan1!$JH$192:$JI$400,2),E1488)</f>
        <v>7245.38</v>
      </c>
      <c r="F1489" s="56">
        <f t="shared" si="599"/>
        <v>45737</v>
      </c>
      <c r="G1489" s="80">
        <f t="shared" si="600"/>
        <v>5.6002542668107669E-3</v>
      </c>
      <c r="H1489" s="81">
        <f>IF(DAY(A1489)=H$11,VLOOKUP(A1489,AF$120:AK$452,4),H1488)</f>
        <v>46042</v>
      </c>
      <c r="I1489" s="81">
        <f t="shared" si="601"/>
        <v>46042</v>
      </c>
      <c r="J1489" s="55">
        <f t="shared" si="596"/>
        <v>31</v>
      </c>
      <c r="K1489" s="55">
        <f t="shared" si="602"/>
        <v>16</v>
      </c>
      <c r="L1489" s="79">
        <f t="shared" si="603"/>
        <v>1.00288654</v>
      </c>
      <c r="M1489" s="82">
        <v>1</v>
      </c>
      <c r="N1489" s="82">
        <f t="shared" si="604"/>
        <v>1</v>
      </c>
      <c r="O1489" s="79">
        <f t="shared" si="605"/>
        <v>1.00288654</v>
      </c>
      <c r="P1489" s="79">
        <f t="shared" si="606"/>
        <v>497.92175467999999</v>
      </c>
      <c r="Q1489" s="83">
        <f t="shared" si="609"/>
        <v>0</v>
      </c>
      <c r="R1489" s="85">
        <f t="shared" si="610"/>
        <v>0</v>
      </c>
      <c r="S1489" s="79">
        <f t="shared" si="607"/>
        <v>0</v>
      </c>
      <c r="T1489" s="85">
        <f t="shared" si="615"/>
        <v>9.5000000000000001E-2</v>
      </c>
      <c r="U1489" s="82">
        <f t="shared" si="611"/>
        <v>1.0039110419999999</v>
      </c>
      <c r="V1489" s="79">
        <f t="shared" si="612"/>
        <v>1.9473928899999999</v>
      </c>
      <c r="W1489" s="79">
        <f t="shared" si="613"/>
        <v>0</v>
      </c>
      <c r="X1489" s="157" t="str">
        <f t="shared" si="616"/>
        <v>A+J=</v>
      </c>
      <c r="Y1489" s="81">
        <f t="shared" si="617"/>
        <v>46042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78">
        <f t="shared" si="614"/>
        <v>46028</v>
      </c>
      <c r="B1490" s="79">
        <f t="shared" si="608"/>
        <v>500.08119538</v>
      </c>
      <c r="C1490" s="79">
        <f t="shared" si="597"/>
        <v>496.48862042000002</v>
      </c>
      <c r="D1490" s="77">
        <f t="shared" si="598"/>
        <v>7205.03</v>
      </c>
      <c r="E1490" s="54">
        <f>IF(K1490=1,VLOOKUP(A1489,[1]Plan1!$JH$192:$JI$400,2),E1489)</f>
        <v>7245.38</v>
      </c>
      <c r="F1490" s="56">
        <f t="shared" si="599"/>
        <v>45737</v>
      </c>
      <c r="G1490" s="80">
        <f t="shared" si="600"/>
        <v>5.6002542668107669E-3</v>
      </c>
      <c r="H1490" s="81">
        <f>IF(DAY(A1490)=H$11,VLOOKUP(A1490,AF$120:AK$452,4),H1489)</f>
        <v>46042</v>
      </c>
      <c r="I1490" s="81">
        <f t="shared" si="601"/>
        <v>46042</v>
      </c>
      <c r="J1490" s="55">
        <f t="shared" si="596"/>
        <v>31</v>
      </c>
      <c r="K1490" s="55">
        <f t="shared" si="602"/>
        <v>17</v>
      </c>
      <c r="L1490" s="79">
        <f t="shared" si="603"/>
        <v>1.0030672300000001</v>
      </c>
      <c r="M1490" s="82">
        <v>1</v>
      </c>
      <c r="N1490" s="82">
        <f t="shared" si="604"/>
        <v>1</v>
      </c>
      <c r="O1490" s="79">
        <f t="shared" si="605"/>
        <v>1.0030672300000001</v>
      </c>
      <c r="P1490" s="79">
        <f t="shared" si="606"/>
        <v>498.01146520999998</v>
      </c>
      <c r="Q1490" s="83">
        <f t="shared" si="609"/>
        <v>0</v>
      </c>
      <c r="R1490" s="85">
        <f t="shared" si="610"/>
        <v>0</v>
      </c>
      <c r="S1490" s="79">
        <f t="shared" si="607"/>
        <v>0</v>
      </c>
      <c r="T1490" s="85">
        <f t="shared" si="615"/>
        <v>9.5000000000000001E-2</v>
      </c>
      <c r="U1490" s="82">
        <f t="shared" si="611"/>
        <v>1.004155989</v>
      </c>
      <c r="V1490" s="79">
        <f t="shared" si="612"/>
        <v>2.0697301700000001</v>
      </c>
      <c r="W1490" s="79">
        <f t="shared" si="613"/>
        <v>0</v>
      </c>
      <c r="X1490" s="157" t="str">
        <f t="shared" si="616"/>
        <v>A+J=</v>
      </c>
      <c r="Y1490" s="81">
        <f t="shared" si="617"/>
        <v>46042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78">
        <f t="shared" si="614"/>
        <v>46029</v>
      </c>
      <c r="B1491" s="79">
        <f t="shared" si="608"/>
        <v>500.29333197</v>
      </c>
      <c r="C1491" s="79">
        <f t="shared" si="597"/>
        <v>496.48862042000002</v>
      </c>
      <c r="D1491" s="77">
        <f t="shared" si="598"/>
        <v>7205.03</v>
      </c>
      <c r="E1491" s="54">
        <f>IF(K1491=1,VLOOKUP(A1490,[1]Plan1!$JH$192:$JI$400,2),E1490)</f>
        <v>7245.38</v>
      </c>
      <c r="F1491" s="56">
        <f t="shared" si="599"/>
        <v>45737</v>
      </c>
      <c r="G1491" s="80">
        <f t="shared" si="600"/>
        <v>5.6002542668107669E-3</v>
      </c>
      <c r="H1491" s="81">
        <f>IF(DAY(A1491)=H$11,VLOOKUP(A1491,AF$120:AK$452,4),H1490)</f>
        <v>46042</v>
      </c>
      <c r="I1491" s="81">
        <f t="shared" si="601"/>
        <v>46042</v>
      </c>
      <c r="J1491" s="55">
        <f t="shared" si="596"/>
        <v>31</v>
      </c>
      <c r="K1491" s="55">
        <f t="shared" si="602"/>
        <v>18</v>
      </c>
      <c r="L1491" s="79">
        <f t="shared" si="603"/>
        <v>1.00324795</v>
      </c>
      <c r="M1491" s="82">
        <v>1</v>
      </c>
      <c r="N1491" s="82">
        <f t="shared" si="604"/>
        <v>1</v>
      </c>
      <c r="O1491" s="79">
        <f t="shared" si="605"/>
        <v>1.00324795</v>
      </c>
      <c r="P1491" s="79">
        <f t="shared" si="606"/>
        <v>498.10119063000002</v>
      </c>
      <c r="Q1491" s="83">
        <f t="shared" si="609"/>
        <v>0</v>
      </c>
      <c r="R1491" s="85">
        <f t="shared" si="610"/>
        <v>0</v>
      </c>
      <c r="S1491" s="79">
        <f t="shared" si="607"/>
        <v>0</v>
      </c>
      <c r="T1491" s="85">
        <f t="shared" si="615"/>
        <v>9.5000000000000001E-2</v>
      </c>
      <c r="U1491" s="82">
        <f t="shared" si="611"/>
        <v>1.004400996</v>
      </c>
      <c r="V1491" s="79">
        <f t="shared" si="612"/>
        <v>2.19214134</v>
      </c>
      <c r="W1491" s="79">
        <f t="shared" si="613"/>
        <v>0</v>
      </c>
      <c r="X1491" s="157" t="str">
        <f t="shared" si="616"/>
        <v>A+J=</v>
      </c>
      <c r="Y1491" s="81">
        <f t="shared" si="617"/>
        <v>46042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78">
        <f t="shared" si="614"/>
        <v>46030</v>
      </c>
      <c r="B1492" s="79">
        <f t="shared" si="608"/>
        <v>500.50555739999999</v>
      </c>
      <c r="C1492" s="79">
        <f t="shared" si="597"/>
        <v>496.48862042000002</v>
      </c>
      <c r="D1492" s="77">
        <f t="shared" si="598"/>
        <v>7205.03</v>
      </c>
      <c r="E1492" s="54">
        <f>IF(K1492=1,VLOOKUP(A1491,[1]Plan1!$JH$192:$JI$400,2),E1491)</f>
        <v>7245.38</v>
      </c>
      <c r="F1492" s="56">
        <f t="shared" si="599"/>
        <v>45737</v>
      </c>
      <c r="G1492" s="80">
        <f t="shared" si="600"/>
        <v>5.6002542668107669E-3</v>
      </c>
      <c r="H1492" s="81">
        <f>IF(DAY(A1492)=H$11,VLOOKUP(A1492,AF$120:AK$452,4),H1491)</f>
        <v>46042</v>
      </c>
      <c r="I1492" s="81">
        <f t="shared" si="601"/>
        <v>46042</v>
      </c>
      <c r="J1492" s="55">
        <f t="shared" si="596"/>
        <v>31</v>
      </c>
      <c r="K1492" s="55">
        <f t="shared" si="602"/>
        <v>19</v>
      </c>
      <c r="L1492" s="79">
        <f t="shared" si="603"/>
        <v>1.0034287</v>
      </c>
      <c r="M1492" s="82">
        <v>1</v>
      </c>
      <c r="N1492" s="82">
        <f t="shared" si="604"/>
        <v>1</v>
      </c>
      <c r="O1492" s="79">
        <f t="shared" si="605"/>
        <v>1.0034287</v>
      </c>
      <c r="P1492" s="79">
        <f t="shared" si="606"/>
        <v>498.19093094999999</v>
      </c>
      <c r="Q1492" s="83">
        <f t="shared" si="609"/>
        <v>0</v>
      </c>
      <c r="R1492" s="85">
        <f t="shared" si="610"/>
        <v>0</v>
      </c>
      <c r="S1492" s="79">
        <f t="shared" si="607"/>
        <v>0</v>
      </c>
      <c r="T1492" s="85">
        <f t="shared" si="615"/>
        <v>9.5000000000000001E-2</v>
      </c>
      <c r="U1492" s="82">
        <f t="shared" si="611"/>
        <v>1.004646063</v>
      </c>
      <c r="V1492" s="79">
        <f t="shared" si="612"/>
        <v>2.31462645</v>
      </c>
      <c r="W1492" s="79">
        <f t="shared" si="613"/>
        <v>0</v>
      </c>
      <c r="X1492" s="157" t="str">
        <f t="shared" si="616"/>
        <v>A+J=</v>
      </c>
      <c r="Y1492" s="81">
        <f t="shared" si="617"/>
        <v>46042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78">
        <f t="shared" si="614"/>
        <v>46031</v>
      </c>
      <c r="B1493" s="79">
        <f t="shared" si="608"/>
        <v>500.71787166000001</v>
      </c>
      <c r="C1493" s="79">
        <f t="shared" si="597"/>
        <v>496.48862042000002</v>
      </c>
      <c r="D1493" s="77">
        <f t="shared" si="598"/>
        <v>7205.03</v>
      </c>
      <c r="E1493" s="54">
        <f>IF(K1493=1,VLOOKUP(A1492,[1]Plan1!$JH$192:$JI$400,2),E1492)</f>
        <v>7245.38</v>
      </c>
      <c r="F1493" s="56">
        <f t="shared" si="599"/>
        <v>45737</v>
      </c>
      <c r="G1493" s="80">
        <f t="shared" si="600"/>
        <v>5.6002542668107669E-3</v>
      </c>
      <c r="H1493" s="81">
        <f>IF(DAY(A1493)=H$11,VLOOKUP(A1493,AF$120:AK$452,4),H1492)</f>
        <v>46042</v>
      </c>
      <c r="I1493" s="81">
        <f t="shared" si="601"/>
        <v>46042</v>
      </c>
      <c r="J1493" s="55">
        <f t="shared" si="596"/>
        <v>31</v>
      </c>
      <c r="K1493" s="55">
        <f t="shared" si="602"/>
        <v>20</v>
      </c>
      <c r="L1493" s="79">
        <f t="shared" si="603"/>
        <v>1.0036094799999999</v>
      </c>
      <c r="M1493" s="82">
        <v>1</v>
      </c>
      <c r="N1493" s="82">
        <f t="shared" si="604"/>
        <v>1</v>
      </c>
      <c r="O1493" s="79">
        <f t="shared" si="605"/>
        <v>1.0036094799999999</v>
      </c>
      <c r="P1493" s="79">
        <f t="shared" si="606"/>
        <v>498.28068616000002</v>
      </c>
      <c r="Q1493" s="83">
        <f t="shared" si="609"/>
        <v>0</v>
      </c>
      <c r="R1493" s="85">
        <f t="shared" si="610"/>
        <v>0</v>
      </c>
      <c r="S1493" s="79">
        <f t="shared" si="607"/>
        <v>0</v>
      </c>
      <c r="T1493" s="85">
        <f t="shared" si="615"/>
        <v>9.5000000000000001E-2</v>
      </c>
      <c r="U1493" s="82">
        <f t="shared" si="611"/>
        <v>1.0048911899999999</v>
      </c>
      <c r="V1493" s="79">
        <f t="shared" si="612"/>
        <v>2.4371855</v>
      </c>
      <c r="W1493" s="79">
        <f t="shared" si="613"/>
        <v>0</v>
      </c>
      <c r="X1493" s="157" t="str">
        <f t="shared" si="616"/>
        <v>A+J=</v>
      </c>
      <c r="Y1493" s="81">
        <f t="shared" si="617"/>
        <v>46042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78">
        <f t="shared" si="614"/>
        <v>46032</v>
      </c>
      <c r="B1494" s="79">
        <f t="shared" si="608"/>
        <v>500.9302793</v>
      </c>
      <c r="C1494" s="79">
        <f t="shared" si="597"/>
        <v>496.48862042000002</v>
      </c>
      <c r="D1494" s="77">
        <f t="shared" si="598"/>
        <v>7205.03</v>
      </c>
      <c r="E1494" s="54">
        <f>IF(K1494=1,VLOOKUP(A1493,[1]Plan1!$JH$192:$JI$400,2),E1493)</f>
        <v>7245.38</v>
      </c>
      <c r="F1494" s="56">
        <f t="shared" si="599"/>
        <v>45737</v>
      </c>
      <c r="G1494" s="80">
        <f t="shared" si="600"/>
        <v>5.6002542668107669E-3</v>
      </c>
      <c r="H1494" s="81">
        <f>IF(DAY(A1494)=H$11,VLOOKUP(A1494,AF$120:AK$452,4),H1493)</f>
        <v>46042</v>
      </c>
      <c r="I1494" s="81">
        <f t="shared" si="601"/>
        <v>46042</v>
      </c>
      <c r="J1494" s="55">
        <f t="shared" si="596"/>
        <v>31</v>
      </c>
      <c r="K1494" s="55">
        <f t="shared" si="602"/>
        <v>21</v>
      </c>
      <c r="L1494" s="79">
        <f t="shared" si="603"/>
        <v>1.0037902999999999</v>
      </c>
      <c r="M1494" s="82">
        <v>1</v>
      </c>
      <c r="N1494" s="82">
        <f t="shared" si="604"/>
        <v>1</v>
      </c>
      <c r="O1494" s="79">
        <f t="shared" si="605"/>
        <v>1.0037902999999999</v>
      </c>
      <c r="P1494" s="79">
        <f t="shared" si="606"/>
        <v>498.37046122999999</v>
      </c>
      <c r="Q1494" s="83">
        <f t="shared" si="609"/>
        <v>0</v>
      </c>
      <c r="R1494" s="85">
        <f t="shared" si="610"/>
        <v>0</v>
      </c>
      <c r="S1494" s="79">
        <f t="shared" si="607"/>
        <v>0</v>
      </c>
      <c r="T1494" s="85">
        <f t="shared" si="615"/>
        <v>9.5000000000000001E-2</v>
      </c>
      <c r="U1494" s="82">
        <f t="shared" si="611"/>
        <v>1.0051363760000001</v>
      </c>
      <c r="V1494" s="79">
        <f t="shared" si="612"/>
        <v>2.5598180699999999</v>
      </c>
      <c r="W1494" s="79">
        <f t="shared" si="613"/>
        <v>0</v>
      </c>
      <c r="X1494" s="157" t="str">
        <f t="shared" si="616"/>
        <v>A+J=</v>
      </c>
      <c r="Y1494" s="81">
        <f t="shared" si="617"/>
        <v>46042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78">
        <f t="shared" si="614"/>
        <v>46033</v>
      </c>
      <c r="B1495" s="79">
        <f t="shared" si="608"/>
        <v>501.14277635000002</v>
      </c>
      <c r="C1495" s="79">
        <f t="shared" si="597"/>
        <v>496.48862042000002</v>
      </c>
      <c r="D1495" s="77">
        <f t="shared" si="598"/>
        <v>7205.03</v>
      </c>
      <c r="E1495" s="54">
        <f>IF(K1495=1,VLOOKUP(A1494,[1]Plan1!$JH$192:$JI$400,2),E1494)</f>
        <v>7245.38</v>
      </c>
      <c r="F1495" s="56">
        <f t="shared" si="599"/>
        <v>45737</v>
      </c>
      <c r="G1495" s="80">
        <f t="shared" si="600"/>
        <v>5.6002542668107669E-3</v>
      </c>
      <c r="H1495" s="81">
        <f>IF(DAY(A1495)=H$11,VLOOKUP(A1495,AF$120:AK$452,4),H1494)</f>
        <v>46042</v>
      </c>
      <c r="I1495" s="81">
        <f t="shared" si="601"/>
        <v>46042</v>
      </c>
      <c r="J1495" s="55">
        <f t="shared" si="596"/>
        <v>31</v>
      </c>
      <c r="K1495" s="55">
        <f t="shared" si="602"/>
        <v>22</v>
      </c>
      <c r="L1495" s="79">
        <f t="shared" si="603"/>
        <v>1.0039711499999999</v>
      </c>
      <c r="M1495" s="82">
        <v>1</v>
      </c>
      <c r="N1495" s="82">
        <f t="shared" si="604"/>
        <v>1</v>
      </c>
      <c r="O1495" s="79">
        <f t="shared" si="605"/>
        <v>1.0039711499999999</v>
      </c>
      <c r="P1495" s="79">
        <f t="shared" si="606"/>
        <v>498.46025120000002</v>
      </c>
      <c r="Q1495" s="83">
        <f t="shared" si="609"/>
        <v>0</v>
      </c>
      <c r="R1495" s="85">
        <f t="shared" si="610"/>
        <v>0</v>
      </c>
      <c r="S1495" s="79">
        <f t="shared" si="607"/>
        <v>0</v>
      </c>
      <c r="T1495" s="85">
        <f t="shared" si="615"/>
        <v>9.5000000000000001E-2</v>
      </c>
      <c r="U1495" s="82">
        <f t="shared" si="611"/>
        <v>1.0053816229999999</v>
      </c>
      <c r="V1495" s="79">
        <f t="shared" si="612"/>
        <v>2.68252515</v>
      </c>
      <c r="W1495" s="79">
        <f t="shared" si="613"/>
        <v>0</v>
      </c>
      <c r="X1495" s="157" t="str">
        <f t="shared" si="616"/>
        <v>A+J=</v>
      </c>
      <c r="Y1495" s="81">
        <f t="shared" si="617"/>
        <v>46042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78">
        <f t="shared" si="614"/>
        <v>46034</v>
      </c>
      <c r="B1496" s="79">
        <f t="shared" si="608"/>
        <v>501.35536181999998</v>
      </c>
      <c r="C1496" s="79">
        <f t="shared" si="597"/>
        <v>496.48862042000002</v>
      </c>
      <c r="D1496" s="77">
        <f t="shared" si="598"/>
        <v>7205.03</v>
      </c>
      <c r="E1496" s="54">
        <f>IF(K1496=1,VLOOKUP(A1495,[1]Plan1!$JH$192:$JI$400,2),E1495)</f>
        <v>7245.38</v>
      </c>
      <c r="F1496" s="56">
        <f t="shared" si="599"/>
        <v>45737</v>
      </c>
      <c r="G1496" s="80">
        <f t="shared" si="600"/>
        <v>5.6002542668107669E-3</v>
      </c>
      <c r="H1496" s="81">
        <f>IF(DAY(A1496)=H$11,VLOOKUP(A1496,AF$120:AK$452,4),H1495)</f>
        <v>46042</v>
      </c>
      <c r="I1496" s="81">
        <f t="shared" si="601"/>
        <v>46042</v>
      </c>
      <c r="J1496" s="55">
        <f t="shared" si="596"/>
        <v>31</v>
      </c>
      <c r="K1496" s="55">
        <f t="shared" si="602"/>
        <v>23</v>
      </c>
      <c r="L1496" s="79">
        <f t="shared" si="603"/>
        <v>1.00415203</v>
      </c>
      <c r="M1496" s="82">
        <v>1</v>
      </c>
      <c r="N1496" s="82">
        <f t="shared" si="604"/>
        <v>1</v>
      </c>
      <c r="O1496" s="79">
        <f t="shared" si="605"/>
        <v>1.00415203</v>
      </c>
      <c r="P1496" s="79">
        <f t="shared" si="606"/>
        <v>498.55005605999997</v>
      </c>
      <c r="Q1496" s="83">
        <f t="shared" si="609"/>
        <v>0</v>
      </c>
      <c r="R1496" s="85">
        <f t="shared" si="610"/>
        <v>0</v>
      </c>
      <c r="S1496" s="79">
        <f t="shared" si="607"/>
        <v>0</v>
      </c>
      <c r="T1496" s="85">
        <f t="shared" si="615"/>
        <v>9.5000000000000001E-2</v>
      </c>
      <c r="U1496" s="82">
        <f t="shared" si="611"/>
        <v>1.0056269289999999</v>
      </c>
      <c r="V1496" s="79">
        <f t="shared" si="612"/>
        <v>2.80530576</v>
      </c>
      <c r="W1496" s="79">
        <f t="shared" si="613"/>
        <v>0</v>
      </c>
      <c r="X1496" s="157" t="str">
        <f t="shared" si="616"/>
        <v>A+J=</v>
      </c>
      <c r="Y1496" s="81">
        <f t="shared" si="617"/>
        <v>46042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78">
        <f t="shared" si="614"/>
        <v>46035</v>
      </c>
      <c r="B1497" s="79">
        <f t="shared" si="608"/>
        <v>501.56803625999999</v>
      </c>
      <c r="C1497" s="79">
        <f t="shared" si="597"/>
        <v>496.48862042000002</v>
      </c>
      <c r="D1497" s="77">
        <f t="shared" si="598"/>
        <v>7205.03</v>
      </c>
      <c r="E1497" s="54">
        <f>IF(K1497=1,VLOOKUP(A1496,[1]Plan1!$JH$192:$JI$400,2),E1496)</f>
        <v>7245.38</v>
      </c>
      <c r="F1497" s="56">
        <f t="shared" si="599"/>
        <v>45737</v>
      </c>
      <c r="G1497" s="80">
        <f t="shared" si="600"/>
        <v>5.6002542668107669E-3</v>
      </c>
      <c r="H1497" s="81">
        <f>IF(DAY(A1497)=H$11,VLOOKUP(A1497,AF$120:AK$452,4),H1496)</f>
        <v>46042</v>
      </c>
      <c r="I1497" s="81">
        <f t="shared" si="601"/>
        <v>46042</v>
      </c>
      <c r="J1497" s="55">
        <f t="shared" si="596"/>
        <v>31</v>
      </c>
      <c r="K1497" s="55">
        <f t="shared" si="602"/>
        <v>24</v>
      </c>
      <c r="L1497" s="79">
        <f t="shared" si="603"/>
        <v>1.0043329400000001</v>
      </c>
      <c r="M1497" s="82">
        <v>1</v>
      </c>
      <c r="N1497" s="82">
        <f t="shared" si="604"/>
        <v>1</v>
      </c>
      <c r="O1497" s="79">
        <f t="shared" si="605"/>
        <v>1.0043329400000001</v>
      </c>
      <c r="P1497" s="79">
        <f t="shared" si="606"/>
        <v>498.63987581999999</v>
      </c>
      <c r="Q1497" s="83">
        <f t="shared" si="609"/>
        <v>0</v>
      </c>
      <c r="R1497" s="85">
        <f t="shared" si="610"/>
        <v>0</v>
      </c>
      <c r="S1497" s="79">
        <f t="shared" si="607"/>
        <v>0</v>
      </c>
      <c r="T1497" s="85">
        <f t="shared" si="615"/>
        <v>9.5000000000000001E-2</v>
      </c>
      <c r="U1497" s="82">
        <f t="shared" si="611"/>
        <v>1.0058722950000001</v>
      </c>
      <c r="V1497" s="79">
        <f t="shared" si="612"/>
        <v>2.9281604400000001</v>
      </c>
      <c r="W1497" s="79">
        <f t="shared" si="613"/>
        <v>0</v>
      </c>
      <c r="X1497" s="157" t="str">
        <f t="shared" si="616"/>
        <v>A+J=</v>
      </c>
      <c r="Y1497" s="81">
        <f t="shared" si="617"/>
        <v>46042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78">
        <f t="shared" si="614"/>
        <v>46036</v>
      </c>
      <c r="B1498" s="79">
        <f t="shared" si="608"/>
        <v>501.78080468000002</v>
      </c>
      <c r="C1498" s="79">
        <f t="shared" si="597"/>
        <v>496.48862042000002</v>
      </c>
      <c r="D1498" s="77">
        <f t="shared" si="598"/>
        <v>7205.03</v>
      </c>
      <c r="E1498" s="54">
        <f>IF(K1498=1,VLOOKUP(A1497,[1]Plan1!$JH$192:$JI$400,2),E1497)</f>
        <v>7245.38</v>
      </c>
      <c r="F1498" s="56">
        <f t="shared" si="599"/>
        <v>45737</v>
      </c>
      <c r="G1498" s="80">
        <f t="shared" si="600"/>
        <v>5.6002542668107669E-3</v>
      </c>
      <c r="H1498" s="81">
        <f>IF(DAY(A1498)=H$11,VLOOKUP(A1498,AF$120:AK$452,4),H1497)</f>
        <v>46042</v>
      </c>
      <c r="I1498" s="81">
        <f t="shared" si="601"/>
        <v>46042</v>
      </c>
      <c r="J1498" s="55">
        <f t="shared" si="596"/>
        <v>31</v>
      </c>
      <c r="K1498" s="55">
        <f t="shared" si="602"/>
        <v>25</v>
      </c>
      <c r="L1498" s="79">
        <f t="shared" si="603"/>
        <v>1.0045138899999999</v>
      </c>
      <c r="M1498" s="82">
        <v>1</v>
      </c>
      <c r="N1498" s="82">
        <f t="shared" si="604"/>
        <v>1</v>
      </c>
      <c r="O1498" s="79">
        <f t="shared" si="605"/>
        <v>1.0045138899999999</v>
      </c>
      <c r="P1498" s="79">
        <f t="shared" si="606"/>
        <v>498.72971543</v>
      </c>
      <c r="Q1498" s="83">
        <f t="shared" si="609"/>
        <v>0</v>
      </c>
      <c r="R1498" s="85">
        <f t="shared" si="610"/>
        <v>0</v>
      </c>
      <c r="S1498" s="79">
        <f t="shared" si="607"/>
        <v>0</v>
      </c>
      <c r="T1498" s="85">
        <f t="shared" si="615"/>
        <v>9.5000000000000001E-2</v>
      </c>
      <c r="U1498" s="82">
        <f t="shared" si="611"/>
        <v>1.0061177210000001</v>
      </c>
      <c r="V1498" s="79">
        <f t="shared" si="612"/>
        <v>3.05108925</v>
      </c>
      <c r="W1498" s="79">
        <f t="shared" si="613"/>
        <v>0</v>
      </c>
      <c r="X1498" s="157" t="str">
        <f t="shared" si="616"/>
        <v>A+J=</v>
      </c>
      <c r="Y1498" s="81">
        <f t="shared" si="617"/>
        <v>46042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78">
        <f t="shared" si="614"/>
        <v>46037</v>
      </c>
      <c r="B1499" s="79">
        <f t="shared" si="608"/>
        <v>501.99366211</v>
      </c>
      <c r="C1499" s="79">
        <f t="shared" si="597"/>
        <v>496.48862042000002</v>
      </c>
      <c r="D1499" s="77">
        <f t="shared" si="598"/>
        <v>7205.03</v>
      </c>
      <c r="E1499" s="54">
        <f>IF(K1499=1,VLOOKUP(A1498,[1]Plan1!$JH$192:$JI$400,2),E1498)</f>
        <v>7245.38</v>
      </c>
      <c r="F1499" s="56">
        <f t="shared" si="599"/>
        <v>45737</v>
      </c>
      <c r="G1499" s="80">
        <f t="shared" si="600"/>
        <v>5.6002542668107669E-3</v>
      </c>
      <c r="H1499" s="81">
        <f>IF(DAY(A1499)=H$11,VLOOKUP(A1499,AF$120:AK$452,4),H1498)</f>
        <v>46042</v>
      </c>
      <c r="I1499" s="81">
        <f t="shared" si="601"/>
        <v>46042</v>
      </c>
      <c r="J1499" s="55">
        <f t="shared" si="596"/>
        <v>31</v>
      </c>
      <c r="K1499" s="55">
        <f t="shared" si="602"/>
        <v>26</v>
      </c>
      <c r="L1499" s="79">
        <f t="shared" si="603"/>
        <v>1.00469487</v>
      </c>
      <c r="M1499" s="82">
        <v>1</v>
      </c>
      <c r="N1499" s="82">
        <f t="shared" si="604"/>
        <v>1</v>
      </c>
      <c r="O1499" s="79">
        <f t="shared" si="605"/>
        <v>1.00469487</v>
      </c>
      <c r="P1499" s="79">
        <f t="shared" si="606"/>
        <v>498.81956994000001</v>
      </c>
      <c r="Q1499" s="83">
        <f t="shared" si="609"/>
        <v>0</v>
      </c>
      <c r="R1499" s="85">
        <f t="shared" si="610"/>
        <v>0</v>
      </c>
      <c r="S1499" s="79">
        <f t="shared" si="607"/>
        <v>0</v>
      </c>
      <c r="T1499" s="85">
        <f t="shared" si="615"/>
        <v>9.5000000000000001E-2</v>
      </c>
      <c r="U1499" s="82">
        <f t="shared" si="611"/>
        <v>1.0063632069999999</v>
      </c>
      <c r="V1499" s="79">
        <f t="shared" si="612"/>
        <v>3.1740921700000002</v>
      </c>
      <c r="W1499" s="79">
        <f t="shared" si="613"/>
        <v>0</v>
      </c>
      <c r="X1499" s="157" t="str">
        <f t="shared" si="616"/>
        <v>A+J=</v>
      </c>
      <c r="Y1499" s="81">
        <f t="shared" si="617"/>
        <v>46042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78">
        <f t="shared" si="614"/>
        <v>46038</v>
      </c>
      <c r="B1500" s="79">
        <f t="shared" si="608"/>
        <v>502.20660810000004</v>
      </c>
      <c r="C1500" s="79">
        <f t="shared" si="597"/>
        <v>496.48862042000002</v>
      </c>
      <c r="D1500" s="77">
        <f t="shared" si="598"/>
        <v>7205.03</v>
      </c>
      <c r="E1500" s="54">
        <f>IF(K1500=1,VLOOKUP(A1499,[1]Plan1!$JH$192:$JI$400,2),E1499)</f>
        <v>7245.38</v>
      </c>
      <c r="F1500" s="56">
        <f t="shared" si="599"/>
        <v>45737</v>
      </c>
      <c r="G1500" s="80">
        <f t="shared" si="600"/>
        <v>5.6002542668107669E-3</v>
      </c>
      <c r="H1500" s="81">
        <f>IF(DAY(A1500)=H$11,VLOOKUP(A1500,AF$120:AK$452,4),H1499)</f>
        <v>46042</v>
      </c>
      <c r="I1500" s="81">
        <f t="shared" si="601"/>
        <v>46042</v>
      </c>
      <c r="J1500" s="55">
        <f t="shared" si="596"/>
        <v>31</v>
      </c>
      <c r="K1500" s="55">
        <f t="shared" si="602"/>
        <v>27</v>
      </c>
      <c r="L1500" s="79">
        <f t="shared" si="603"/>
        <v>1.0048758799999999</v>
      </c>
      <c r="M1500" s="82">
        <v>1</v>
      </c>
      <c r="N1500" s="82">
        <f t="shared" si="604"/>
        <v>1</v>
      </c>
      <c r="O1500" s="79">
        <f t="shared" si="605"/>
        <v>1.0048758799999999</v>
      </c>
      <c r="P1500" s="79">
        <f t="shared" si="606"/>
        <v>498.90943935000001</v>
      </c>
      <c r="Q1500" s="83">
        <f t="shared" si="609"/>
        <v>0</v>
      </c>
      <c r="R1500" s="85">
        <f t="shared" si="610"/>
        <v>0</v>
      </c>
      <c r="S1500" s="79">
        <f t="shared" si="607"/>
        <v>0</v>
      </c>
      <c r="T1500" s="85">
        <f t="shared" si="615"/>
        <v>9.5000000000000001E-2</v>
      </c>
      <c r="U1500" s="82">
        <f t="shared" si="611"/>
        <v>1.006608752</v>
      </c>
      <c r="V1500" s="79">
        <f t="shared" si="612"/>
        <v>3.29716875</v>
      </c>
      <c r="W1500" s="79">
        <f t="shared" si="613"/>
        <v>0</v>
      </c>
      <c r="X1500" s="157" t="str">
        <f t="shared" si="616"/>
        <v>A+J=</v>
      </c>
      <c r="Y1500" s="81">
        <f t="shared" si="617"/>
        <v>46042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78">
        <f t="shared" si="614"/>
        <v>46039</v>
      </c>
      <c r="B1501" s="79">
        <f t="shared" si="608"/>
        <v>502.41964365000001</v>
      </c>
      <c r="C1501" s="79">
        <f t="shared" si="597"/>
        <v>496.48862042000002</v>
      </c>
      <c r="D1501" s="77">
        <f t="shared" si="598"/>
        <v>7205.03</v>
      </c>
      <c r="E1501" s="54">
        <f>IF(K1501=1,VLOOKUP(A1500,[1]Plan1!$JH$192:$JI$400,2),E1500)</f>
        <v>7245.38</v>
      </c>
      <c r="F1501" s="56">
        <f t="shared" si="599"/>
        <v>45737</v>
      </c>
      <c r="G1501" s="80">
        <f t="shared" si="600"/>
        <v>5.6002542668107669E-3</v>
      </c>
      <c r="H1501" s="81">
        <f>IF(DAY(A1501)=H$11,VLOOKUP(A1501,AF$120:AK$452,4),H1500)</f>
        <v>46042</v>
      </c>
      <c r="I1501" s="81">
        <f t="shared" si="601"/>
        <v>46042</v>
      </c>
      <c r="J1501" s="55">
        <f t="shared" si="596"/>
        <v>31</v>
      </c>
      <c r="K1501" s="55">
        <f t="shared" si="602"/>
        <v>28</v>
      </c>
      <c r="L1501" s="79">
        <f t="shared" si="603"/>
        <v>1.0050569199999999</v>
      </c>
      <c r="M1501" s="82">
        <v>1</v>
      </c>
      <c r="N1501" s="82">
        <f t="shared" si="604"/>
        <v>1</v>
      </c>
      <c r="O1501" s="79">
        <f t="shared" si="605"/>
        <v>1.0050569199999999</v>
      </c>
      <c r="P1501" s="79">
        <f t="shared" si="606"/>
        <v>498.99932365000001</v>
      </c>
      <c r="Q1501" s="83">
        <f t="shared" si="609"/>
        <v>0</v>
      </c>
      <c r="R1501" s="85">
        <f t="shared" si="610"/>
        <v>0</v>
      </c>
      <c r="S1501" s="79">
        <f t="shared" si="607"/>
        <v>0</v>
      </c>
      <c r="T1501" s="85">
        <f t="shared" si="615"/>
        <v>9.5000000000000001E-2</v>
      </c>
      <c r="U1501" s="82">
        <f t="shared" si="611"/>
        <v>1.006854358</v>
      </c>
      <c r="V1501" s="79">
        <f t="shared" si="612"/>
        <v>3.4203199999999998</v>
      </c>
      <c r="W1501" s="79">
        <f t="shared" si="613"/>
        <v>0</v>
      </c>
      <c r="X1501" s="157" t="str">
        <f t="shared" si="616"/>
        <v>A+J=</v>
      </c>
      <c r="Y1501" s="81">
        <f t="shared" si="617"/>
        <v>46042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78">
        <f t="shared" si="614"/>
        <v>46040</v>
      </c>
      <c r="B1502" s="79">
        <f t="shared" si="608"/>
        <v>502.6327728</v>
      </c>
      <c r="C1502" s="79">
        <f t="shared" si="597"/>
        <v>496.48862042000002</v>
      </c>
      <c r="D1502" s="77">
        <f t="shared" si="598"/>
        <v>7205.03</v>
      </c>
      <c r="E1502" s="54">
        <f>IF(K1502=1,VLOOKUP(A1501,[1]Plan1!$JH$192:$JI$400,2),E1501)</f>
        <v>7245.38</v>
      </c>
      <c r="F1502" s="56">
        <f t="shared" si="599"/>
        <v>45737</v>
      </c>
      <c r="G1502" s="80">
        <f t="shared" si="600"/>
        <v>5.6002542668107669E-3</v>
      </c>
      <c r="H1502" s="81">
        <f>IF(DAY(A1502)=H$11,VLOOKUP(A1502,AF$120:AK$452,4),H1501)</f>
        <v>46042</v>
      </c>
      <c r="I1502" s="81">
        <f t="shared" si="601"/>
        <v>46042</v>
      </c>
      <c r="J1502" s="55">
        <f t="shared" si="596"/>
        <v>31</v>
      </c>
      <c r="K1502" s="55">
        <f t="shared" si="602"/>
        <v>29</v>
      </c>
      <c r="L1502" s="79">
        <f t="shared" si="603"/>
        <v>1.0052380000000001</v>
      </c>
      <c r="M1502" s="82">
        <v>1</v>
      </c>
      <c r="N1502" s="82">
        <f t="shared" si="604"/>
        <v>1</v>
      </c>
      <c r="O1502" s="79">
        <f t="shared" si="605"/>
        <v>1.0052380000000001</v>
      </c>
      <c r="P1502" s="79">
        <f t="shared" si="606"/>
        <v>499.08922781000001</v>
      </c>
      <c r="Q1502" s="83">
        <f t="shared" si="609"/>
        <v>0</v>
      </c>
      <c r="R1502" s="85">
        <f t="shared" si="610"/>
        <v>0</v>
      </c>
      <c r="S1502" s="79">
        <f t="shared" si="607"/>
        <v>0</v>
      </c>
      <c r="T1502" s="85">
        <f t="shared" si="615"/>
        <v>9.5000000000000001E-2</v>
      </c>
      <c r="U1502" s="82">
        <f t="shared" si="611"/>
        <v>1.007100023</v>
      </c>
      <c r="V1502" s="79">
        <f t="shared" si="612"/>
        <v>3.54354499</v>
      </c>
      <c r="W1502" s="79">
        <f t="shared" si="613"/>
        <v>0</v>
      </c>
      <c r="X1502" s="157" t="str">
        <f t="shared" si="616"/>
        <v>A+J=</v>
      </c>
      <c r="Y1502" s="81">
        <f t="shared" si="617"/>
        <v>46042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78">
        <f t="shared" si="614"/>
        <v>46041</v>
      </c>
      <c r="B1503" s="79">
        <f t="shared" si="608"/>
        <v>502.84599157000002</v>
      </c>
      <c r="C1503" s="79">
        <f t="shared" si="597"/>
        <v>496.48862042000002</v>
      </c>
      <c r="D1503" s="77">
        <f t="shared" si="598"/>
        <v>7205.03</v>
      </c>
      <c r="E1503" s="54">
        <f>IF(K1503=1,VLOOKUP(A1502,[1]Plan1!$JH$192:$JI$400,2),E1502)</f>
        <v>7245.38</v>
      </c>
      <c r="F1503" s="56">
        <f t="shared" si="599"/>
        <v>45737</v>
      </c>
      <c r="G1503" s="80">
        <f t="shared" si="600"/>
        <v>5.6002542668107669E-3</v>
      </c>
      <c r="H1503" s="81">
        <f>IF(DAY(A1503)=H$11,VLOOKUP(A1503,AF$120:AK$452,4),H1502)</f>
        <v>46042</v>
      </c>
      <c r="I1503" s="81">
        <f t="shared" si="601"/>
        <v>46042</v>
      </c>
      <c r="J1503" s="55">
        <f t="shared" si="596"/>
        <v>31</v>
      </c>
      <c r="K1503" s="55">
        <f t="shared" si="602"/>
        <v>30</v>
      </c>
      <c r="L1503" s="79">
        <f t="shared" si="603"/>
        <v>1.0054191100000001</v>
      </c>
      <c r="M1503" s="82">
        <v>1</v>
      </c>
      <c r="N1503" s="82">
        <f t="shared" si="604"/>
        <v>1</v>
      </c>
      <c r="O1503" s="79">
        <f t="shared" si="605"/>
        <v>1.0054191100000001</v>
      </c>
      <c r="P1503" s="79">
        <f t="shared" si="606"/>
        <v>499.17914686</v>
      </c>
      <c r="Q1503" s="83">
        <f t="shared" si="609"/>
        <v>0</v>
      </c>
      <c r="R1503" s="85">
        <f t="shared" si="610"/>
        <v>0</v>
      </c>
      <c r="S1503" s="79">
        <f t="shared" si="607"/>
        <v>0</v>
      </c>
      <c r="T1503" s="85">
        <f t="shared" si="615"/>
        <v>9.5000000000000001E-2</v>
      </c>
      <c r="U1503" s="82">
        <f t="shared" si="611"/>
        <v>1.007345749</v>
      </c>
      <c r="V1503" s="79">
        <f t="shared" si="612"/>
        <v>3.6668447099999999</v>
      </c>
      <c r="W1503" s="79">
        <f t="shared" si="613"/>
        <v>0</v>
      </c>
      <c r="X1503" s="157" t="str">
        <f t="shared" si="616"/>
        <v>A+J=</v>
      </c>
      <c r="Y1503" s="81">
        <f t="shared" si="617"/>
        <v>46042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78">
        <f t="shared" si="614"/>
        <v>46042</v>
      </c>
      <c r="B1504" s="79">
        <f t="shared" si="608"/>
        <v>503.05929901000002</v>
      </c>
      <c r="C1504" s="79">
        <f t="shared" si="597"/>
        <v>496.48862042000002</v>
      </c>
      <c r="D1504" s="77">
        <f t="shared" si="598"/>
        <v>7205.03</v>
      </c>
      <c r="E1504" s="54">
        <f>IF(K1504=1,VLOOKUP(A1503,[1]Plan1!$JH$192:$JI$400,2),E1503)</f>
        <v>7245.38</v>
      </c>
      <c r="F1504" s="56">
        <f t="shared" si="599"/>
        <v>45737</v>
      </c>
      <c r="G1504" s="80">
        <f t="shared" si="600"/>
        <v>5.6002542668107669E-3</v>
      </c>
      <c r="H1504" s="81">
        <f>IF(DAY(A1504)=H$11,VLOOKUP(A1504,AF$120:AK$452,4),H1503)</f>
        <v>46073</v>
      </c>
      <c r="I1504" s="81">
        <f t="shared" si="601"/>
        <v>46042</v>
      </c>
      <c r="J1504" s="55">
        <f t="shared" si="596"/>
        <v>31</v>
      </c>
      <c r="K1504" s="55">
        <f t="shared" si="602"/>
        <v>31</v>
      </c>
      <c r="L1504" s="79">
        <f t="shared" si="603"/>
        <v>1.0056002500000001</v>
      </c>
      <c r="M1504" s="82">
        <v>1</v>
      </c>
      <c r="N1504" s="82">
        <f t="shared" si="604"/>
        <v>1</v>
      </c>
      <c r="O1504" s="79">
        <f t="shared" si="605"/>
        <v>1.0056002500000001</v>
      </c>
      <c r="P1504" s="79">
        <f t="shared" si="606"/>
        <v>499.26908080999999</v>
      </c>
      <c r="Q1504" s="83">
        <f t="shared" si="609"/>
        <v>49</v>
      </c>
      <c r="R1504" s="85">
        <f t="shared" si="610"/>
        <v>3.2258000000000002E-2</v>
      </c>
      <c r="S1504" s="79">
        <f t="shared" si="607"/>
        <v>16.105422000000001</v>
      </c>
      <c r="T1504" s="85">
        <f t="shared" si="615"/>
        <v>9.5000000000000001E-2</v>
      </c>
      <c r="U1504" s="82">
        <f t="shared" si="611"/>
        <v>1.0075915339999999</v>
      </c>
      <c r="V1504" s="79">
        <f t="shared" si="612"/>
        <v>3.7902182</v>
      </c>
      <c r="W1504" s="79">
        <f t="shared" si="613"/>
        <v>19.895640200000003</v>
      </c>
      <c r="X1504" s="157" t="str">
        <f t="shared" si="616"/>
        <v>A+J=</v>
      </c>
      <c r="Y1504" s="81">
        <f t="shared" si="617"/>
        <v>46042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78">
        <f t="shared" si="614"/>
        <v>46043</v>
      </c>
      <c r="B1505" s="79">
        <f t="shared" si="608"/>
        <v>483.36861534999997</v>
      </c>
      <c r="C1505" s="79">
        <f t="shared" si="597"/>
        <v>483.16365881000002</v>
      </c>
      <c r="D1505" s="77">
        <f t="shared" si="598"/>
        <v>7205.03</v>
      </c>
      <c r="E1505" s="54">
        <f>IF(K1505=1,VLOOKUP(A1504,[1]Plan1!$JH$192:$JI$400,2),E1504)</f>
        <v>7245.38</v>
      </c>
      <c r="F1505" s="56">
        <f t="shared" si="599"/>
        <v>45737</v>
      </c>
      <c r="G1505" s="80">
        <f t="shared" si="600"/>
        <v>5.6002542668107669E-3</v>
      </c>
      <c r="H1505" s="81">
        <f>IF(DAY(A1505)=H$11,VLOOKUP(A1505,AF$120:AK$452,4),H1504)</f>
        <v>46073</v>
      </c>
      <c r="I1505" s="81">
        <f t="shared" si="601"/>
        <v>46073</v>
      </c>
      <c r="J1505" s="55">
        <f t="shared" si="596"/>
        <v>31</v>
      </c>
      <c r="K1505" s="55">
        <f t="shared" si="602"/>
        <v>1</v>
      </c>
      <c r="L1505" s="79">
        <f t="shared" si="603"/>
        <v>1.00018016</v>
      </c>
      <c r="M1505" s="82">
        <v>1</v>
      </c>
      <c r="N1505" s="82">
        <f t="shared" si="604"/>
        <v>1</v>
      </c>
      <c r="O1505" s="79">
        <f t="shared" si="605"/>
        <v>1.00018016</v>
      </c>
      <c r="P1505" s="79">
        <f t="shared" si="606"/>
        <v>483.25070556999998</v>
      </c>
      <c r="Q1505" s="83">
        <f t="shared" si="609"/>
        <v>0</v>
      </c>
      <c r="R1505" s="85">
        <f t="shared" si="610"/>
        <v>0</v>
      </c>
      <c r="S1505" s="79">
        <f t="shared" si="607"/>
        <v>0</v>
      </c>
      <c r="T1505" s="85">
        <f t="shared" si="615"/>
        <v>9.5000000000000001E-2</v>
      </c>
      <c r="U1505" s="82">
        <f t="shared" si="611"/>
        <v>1.000243993</v>
      </c>
      <c r="V1505" s="79">
        <f t="shared" si="612"/>
        <v>0.11790978000000001</v>
      </c>
      <c r="W1505" s="79">
        <f t="shared" si="613"/>
        <v>0</v>
      </c>
      <c r="X1505" s="157" t="str">
        <f t="shared" si="616"/>
        <v>A+J=</v>
      </c>
      <c r="Y1505" s="81">
        <f t="shared" si="617"/>
        <v>46073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78">
        <f t="shared" si="614"/>
        <v>46044</v>
      </c>
      <c r="B1506" s="79">
        <f t="shared" si="608"/>
        <v>483.57366271999996</v>
      </c>
      <c r="C1506" s="79">
        <f t="shared" si="597"/>
        <v>483.16365881000002</v>
      </c>
      <c r="D1506" s="77">
        <f t="shared" si="598"/>
        <v>7205.03</v>
      </c>
      <c r="E1506" s="54">
        <f>IF(K1506=1,VLOOKUP(A1505,[1]Plan1!$JH$192:$JI$400,2),E1505)</f>
        <v>7245.38</v>
      </c>
      <c r="F1506" s="56">
        <f t="shared" si="599"/>
        <v>45737</v>
      </c>
      <c r="G1506" s="80">
        <f t="shared" si="600"/>
        <v>5.6002542668107669E-3</v>
      </c>
      <c r="H1506" s="81">
        <f>IF(DAY(A1506)=H$11,VLOOKUP(A1506,AF$120:AK$452,4),H1505)</f>
        <v>46073</v>
      </c>
      <c r="I1506" s="81">
        <f t="shared" si="601"/>
        <v>46073</v>
      </c>
      <c r="J1506" s="55">
        <f t="shared" si="596"/>
        <v>31</v>
      </c>
      <c r="K1506" s="55">
        <f t="shared" si="602"/>
        <v>2</v>
      </c>
      <c r="L1506" s="79">
        <f t="shared" si="603"/>
        <v>1.0003603599999999</v>
      </c>
      <c r="M1506" s="82">
        <v>1</v>
      </c>
      <c r="N1506" s="82">
        <f t="shared" si="604"/>
        <v>1</v>
      </c>
      <c r="O1506" s="79">
        <f t="shared" si="605"/>
        <v>1.0003603599999999</v>
      </c>
      <c r="P1506" s="79">
        <f t="shared" si="606"/>
        <v>483.33777165999999</v>
      </c>
      <c r="Q1506" s="83">
        <f t="shared" si="609"/>
        <v>0</v>
      </c>
      <c r="R1506" s="85">
        <f t="shared" si="610"/>
        <v>0</v>
      </c>
      <c r="S1506" s="79">
        <f t="shared" si="607"/>
        <v>0</v>
      </c>
      <c r="T1506" s="85">
        <f t="shared" si="615"/>
        <v>9.5000000000000001E-2</v>
      </c>
      <c r="U1506" s="82">
        <f t="shared" si="611"/>
        <v>1.0004880460000001</v>
      </c>
      <c r="V1506" s="79">
        <f t="shared" si="612"/>
        <v>0.23589106000000001</v>
      </c>
      <c r="W1506" s="79">
        <f t="shared" si="613"/>
        <v>0</v>
      </c>
      <c r="X1506" s="157" t="str">
        <f t="shared" si="616"/>
        <v>A+J=</v>
      </c>
      <c r="Y1506" s="81">
        <f t="shared" si="617"/>
        <v>46073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78">
        <f t="shared" si="614"/>
        <v>46045</v>
      </c>
      <c r="B1507" s="79">
        <f t="shared" si="608"/>
        <v>483.77879562000004</v>
      </c>
      <c r="C1507" s="79">
        <f t="shared" si="597"/>
        <v>483.16365881000002</v>
      </c>
      <c r="D1507" s="77">
        <f t="shared" si="598"/>
        <v>7205.03</v>
      </c>
      <c r="E1507" s="54">
        <f>IF(K1507=1,VLOOKUP(A1506,[1]Plan1!$JH$192:$JI$400,2),E1506)</f>
        <v>7245.38</v>
      </c>
      <c r="F1507" s="56">
        <f t="shared" si="599"/>
        <v>45737</v>
      </c>
      <c r="G1507" s="80">
        <f t="shared" si="600"/>
        <v>5.6002542668107669E-3</v>
      </c>
      <c r="H1507" s="81">
        <f>IF(DAY(A1507)=H$11,VLOOKUP(A1507,AF$120:AK$452,4),H1506)</f>
        <v>46073</v>
      </c>
      <c r="I1507" s="81">
        <f t="shared" si="601"/>
        <v>46073</v>
      </c>
      <c r="J1507" s="55">
        <f t="shared" si="596"/>
        <v>31</v>
      </c>
      <c r="K1507" s="55">
        <f t="shared" si="602"/>
        <v>3</v>
      </c>
      <c r="L1507" s="79">
        <f t="shared" si="603"/>
        <v>1.00054059</v>
      </c>
      <c r="M1507" s="82">
        <v>1</v>
      </c>
      <c r="N1507" s="82">
        <f t="shared" si="604"/>
        <v>1</v>
      </c>
      <c r="O1507" s="79">
        <f t="shared" si="605"/>
        <v>1.00054059</v>
      </c>
      <c r="P1507" s="79">
        <f t="shared" si="606"/>
        <v>483.42485225000001</v>
      </c>
      <c r="Q1507" s="83">
        <f t="shared" si="609"/>
        <v>0</v>
      </c>
      <c r="R1507" s="85">
        <f t="shared" si="610"/>
        <v>0</v>
      </c>
      <c r="S1507" s="79">
        <f t="shared" si="607"/>
        <v>0</v>
      </c>
      <c r="T1507" s="85">
        <f t="shared" si="615"/>
        <v>9.5000000000000001E-2</v>
      </c>
      <c r="U1507" s="82">
        <f t="shared" si="611"/>
        <v>1.0007321579999999</v>
      </c>
      <c r="V1507" s="79">
        <f t="shared" si="612"/>
        <v>0.35394336999999998</v>
      </c>
      <c r="W1507" s="79">
        <f t="shared" si="613"/>
        <v>0</v>
      </c>
      <c r="X1507" s="157" t="str">
        <f t="shared" si="616"/>
        <v>A+J=</v>
      </c>
      <c r="Y1507" s="81">
        <f t="shared" si="617"/>
        <v>46073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78">
        <f t="shared" si="614"/>
        <v>46046</v>
      </c>
      <c r="B1508" s="79">
        <f t="shared" si="608"/>
        <v>483.98401453999998</v>
      </c>
      <c r="C1508" s="79">
        <f t="shared" si="597"/>
        <v>483.16365881000002</v>
      </c>
      <c r="D1508" s="77">
        <f t="shared" si="598"/>
        <v>7205.03</v>
      </c>
      <c r="E1508" s="54">
        <f>IF(K1508=1,VLOOKUP(A1507,[1]Plan1!$JH$192:$JI$400,2),E1507)</f>
        <v>7245.38</v>
      </c>
      <c r="F1508" s="56">
        <f t="shared" si="599"/>
        <v>45737</v>
      </c>
      <c r="G1508" s="80">
        <f t="shared" si="600"/>
        <v>5.6002542668107669E-3</v>
      </c>
      <c r="H1508" s="81">
        <f>IF(DAY(A1508)=H$11,VLOOKUP(A1508,AF$120:AK$452,4),H1507)</f>
        <v>46073</v>
      </c>
      <c r="I1508" s="81">
        <f t="shared" si="601"/>
        <v>46073</v>
      </c>
      <c r="J1508" s="55">
        <f t="shared" si="596"/>
        <v>31</v>
      </c>
      <c r="K1508" s="55">
        <f t="shared" si="602"/>
        <v>4</v>
      </c>
      <c r="L1508" s="79">
        <f t="shared" si="603"/>
        <v>1.00072085</v>
      </c>
      <c r="M1508" s="82">
        <v>1</v>
      </c>
      <c r="N1508" s="82">
        <f t="shared" si="604"/>
        <v>1</v>
      </c>
      <c r="O1508" s="79">
        <f t="shared" si="605"/>
        <v>1.00072085</v>
      </c>
      <c r="P1508" s="79">
        <f t="shared" si="606"/>
        <v>483.51194733</v>
      </c>
      <c r="Q1508" s="83">
        <f t="shared" si="609"/>
        <v>0</v>
      </c>
      <c r="R1508" s="85">
        <f t="shared" si="610"/>
        <v>0</v>
      </c>
      <c r="S1508" s="79">
        <f t="shared" si="607"/>
        <v>0</v>
      </c>
      <c r="T1508" s="85">
        <f t="shared" si="615"/>
        <v>9.5000000000000001E-2</v>
      </c>
      <c r="U1508" s="82">
        <f t="shared" si="611"/>
        <v>1.0009763300000001</v>
      </c>
      <c r="V1508" s="79">
        <f t="shared" si="612"/>
        <v>0.47206721000000001</v>
      </c>
      <c r="W1508" s="79">
        <f t="shared" si="613"/>
        <v>0</v>
      </c>
      <c r="X1508" s="157" t="str">
        <f t="shared" si="616"/>
        <v>A+J=</v>
      </c>
      <c r="Y1508" s="81">
        <f t="shared" si="617"/>
        <v>46073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78">
        <f t="shared" si="614"/>
        <v>46047</v>
      </c>
      <c r="B1509" s="79">
        <f t="shared" si="608"/>
        <v>484.18932389000003</v>
      </c>
      <c r="C1509" s="79">
        <f t="shared" si="597"/>
        <v>483.16365881000002</v>
      </c>
      <c r="D1509" s="77">
        <f t="shared" si="598"/>
        <v>7205.03</v>
      </c>
      <c r="E1509" s="54">
        <f>IF(K1509=1,VLOOKUP(A1508,[1]Plan1!$JH$192:$JI$400,2),E1508)</f>
        <v>7245.38</v>
      </c>
      <c r="F1509" s="56">
        <f t="shared" si="599"/>
        <v>45737</v>
      </c>
      <c r="G1509" s="80">
        <f t="shared" si="600"/>
        <v>5.6002542668107669E-3</v>
      </c>
      <c r="H1509" s="81">
        <f>IF(DAY(A1509)=H$11,VLOOKUP(A1509,AF$120:AK$452,4),H1508)</f>
        <v>46073</v>
      </c>
      <c r="I1509" s="81">
        <f t="shared" si="601"/>
        <v>46073</v>
      </c>
      <c r="J1509" s="55">
        <f t="shared" si="596"/>
        <v>31</v>
      </c>
      <c r="K1509" s="55">
        <f t="shared" si="602"/>
        <v>5</v>
      </c>
      <c r="L1509" s="79">
        <f t="shared" si="603"/>
        <v>1.00090115</v>
      </c>
      <c r="M1509" s="82">
        <v>1</v>
      </c>
      <c r="N1509" s="82">
        <f t="shared" si="604"/>
        <v>1</v>
      </c>
      <c r="O1509" s="79">
        <f t="shared" si="605"/>
        <v>1.00090115</v>
      </c>
      <c r="P1509" s="79">
        <f t="shared" si="606"/>
        <v>483.59906174000002</v>
      </c>
      <c r="Q1509" s="83">
        <f t="shared" si="609"/>
        <v>0</v>
      </c>
      <c r="R1509" s="85">
        <f t="shared" si="610"/>
        <v>0</v>
      </c>
      <c r="S1509" s="79">
        <f t="shared" si="607"/>
        <v>0</v>
      </c>
      <c r="T1509" s="85">
        <f t="shared" si="615"/>
        <v>9.5000000000000001E-2</v>
      </c>
      <c r="U1509" s="82">
        <f t="shared" si="611"/>
        <v>1.001220561</v>
      </c>
      <c r="V1509" s="79">
        <f t="shared" si="612"/>
        <v>0.59026215000000004</v>
      </c>
      <c r="W1509" s="79">
        <f t="shared" si="613"/>
        <v>0</v>
      </c>
      <c r="X1509" s="157" t="str">
        <f t="shared" si="616"/>
        <v>A+J=</v>
      </c>
      <c r="Y1509" s="81">
        <f t="shared" si="617"/>
        <v>46073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78">
        <f t="shared" si="614"/>
        <v>46048</v>
      </c>
      <c r="B1510" s="79">
        <f t="shared" si="608"/>
        <v>484.39471931999998</v>
      </c>
      <c r="C1510" s="79">
        <f t="shared" si="597"/>
        <v>483.16365881000002</v>
      </c>
      <c r="D1510" s="77">
        <f t="shared" si="598"/>
        <v>7205.03</v>
      </c>
      <c r="E1510" s="54">
        <f>IF(K1510=1,VLOOKUP(A1509,[1]Plan1!$JH$192:$JI$400,2),E1509)</f>
        <v>7245.38</v>
      </c>
      <c r="F1510" s="56">
        <f t="shared" si="599"/>
        <v>45737</v>
      </c>
      <c r="G1510" s="80">
        <f t="shared" si="600"/>
        <v>5.6002542668107669E-3</v>
      </c>
      <c r="H1510" s="81">
        <f>IF(DAY(A1510)=H$11,VLOOKUP(A1510,AF$120:AK$452,4),H1509)</f>
        <v>46073</v>
      </c>
      <c r="I1510" s="81">
        <f t="shared" si="601"/>
        <v>46073</v>
      </c>
      <c r="J1510" s="55">
        <f t="shared" si="596"/>
        <v>31</v>
      </c>
      <c r="K1510" s="55">
        <f t="shared" si="602"/>
        <v>6</v>
      </c>
      <c r="L1510" s="79">
        <f t="shared" si="603"/>
        <v>1.0010814800000001</v>
      </c>
      <c r="M1510" s="82">
        <v>1</v>
      </c>
      <c r="N1510" s="82">
        <f t="shared" si="604"/>
        <v>1</v>
      </c>
      <c r="O1510" s="79">
        <f t="shared" si="605"/>
        <v>1.0010814800000001</v>
      </c>
      <c r="P1510" s="79">
        <f t="shared" si="606"/>
        <v>483.68619064000001</v>
      </c>
      <c r="Q1510" s="83">
        <f t="shared" si="609"/>
        <v>0</v>
      </c>
      <c r="R1510" s="85">
        <f t="shared" si="610"/>
        <v>0</v>
      </c>
      <c r="S1510" s="79">
        <f t="shared" si="607"/>
        <v>0</v>
      </c>
      <c r="T1510" s="85">
        <f t="shared" si="615"/>
        <v>9.5000000000000001E-2</v>
      </c>
      <c r="U1510" s="82">
        <f t="shared" si="611"/>
        <v>1.001464852</v>
      </c>
      <c r="V1510" s="79">
        <f t="shared" si="612"/>
        <v>0.70852868000000002</v>
      </c>
      <c r="W1510" s="79">
        <f t="shared" si="613"/>
        <v>0</v>
      </c>
      <c r="X1510" s="157" t="str">
        <f t="shared" si="616"/>
        <v>A+J=</v>
      </c>
      <c r="Y1510" s="81">
        <f t="shared" si="617"/>
        <v>46073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78">
        <f t="shared" si="614"/>
        <v>46049</v>
      </c>
      <c r="B1511" s="79">
        <f t="shared" si="608"/>
        <v>484.60020039</v>
      </c>
      <c r="C1511" s="79">
        <f t="shared" si="597"/>
        <v>483.16365881000002</v>
      </c>
      <c r="D1511" s="77">
        <f t="shared" si="598"/>
        <v>7205.03</v>
      </c>
      <c r="E1511" s="54">
        <f>IF(K1511=1,VLOOKUP(A1510,[1]Plan1!$JH$192:$JI$400,2),E1510)</f>
        <v>7245.38</v>
      </c>
      <c r="F1511" s="56">
        <f t="shared" si="599"/>
        <v>45737</v>
      </c>
      <c r="G1511" s="80">
        <f t="shared" si="600"/>
        <v>5.6002542668107669E-3</v>
      </c>
      <c r="H1511" s="81">
        <f>IF(DAY(A1511)=H$11,VLOOKUP(A1511,AF$120:AK$452,4),H1510)</f>
        <v>46073</v>
      </c>
      <c r="I1511" s="81">
        <f t="shared" si="601"/>
        <v>46073</v>
      </c>
      <c r="J1511" s="55">
        <f t="shared" si="596"/>
        <v>31</v>
      </c>
      <c r="K1511" s="55">
        <f t="shared" si="602"/>
        <v>7</v>
      </c>
      <c r="L1511" s="79">
        <f t="shared" si="603"/>
        <v>1.00126184</v>
      </c>
      <c r="M1511" s="82">
        <v>1</v>
      </c>
      <c r="N1511" s="82">
        <f t="shared" si="604"/>
        <v>1</v>
      </c>
      <c r="O1511" s="79">
        <f t="shared" si="605"/>
        <v>1.00126184</v>
      </c>
      <c r="P1511" s="79">
        <f t="shared" si="606"/>
        <v>483.77333404000001</v>
      </c>
      <c r="Q1511" s="83">
        <f t="shared" si="609"/>
        <v>0</v>
      </c>
      <c r="R1511" s="85">
        <f t="shared" si="610"/>
        <v>0</v>
      </c>
      <c r="S1511" s="79">
        <f t="shared" si="607"/>
        <v>0</v>
      </c>
      <c r="T1511" s="85">
        <f t="shared" si="615"/>
        <v>9.5000000000000001E-2</v>
      </c>
      <c r="U1511" s="82">
        <f t="shared" si="611"/>
        <v>1.001709202</v>
      </c>
      <c r="V1511" s="79">
        <f t="shared" si="612"/>
        <v>0.82686634999999997</v>
      </c>
      <c r="W1511" s="79">
        <f t="shared" si="613"/>
        <v>0</v>
      </c>
      <c r="X1511" s="157" t="str">
        <f t="shared" si="616"/>
        <v>A+J=</v>
      </c>
      <c r="Y1511" s="81">
        <f t="shared" si="617"/>
        <v>46073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78">
        <f t="shared" si="614"/>
        <v>46050</v>
      </c>
      <c r="B1512" s="79">
        <f t="shared" si="608"/>
        <v>484.80576807</v>
      </c>
      <c r="C1512" s="79">
        <f t="shared" si="597"/>
        <v>483.16365881000002</v>
      </c>
      <c r="D1512" s="77">
        <f t="shared" si="598"/>
        <v>7205.03</v>
      </c>
      <c r="E1512" s="54">
        <f>IF(K1512=1,VLOOKUP(A1511,[1]Plan1!$JH$192:$JI$400,2),E1511)</f>
        <v>7245.38</v>
      </c>
      <c r="F1512" s="56">
        <f t="shared" si="599"/>
        <v>45737</v>
      </c>
      <c r="G1512" s="80">
        <f t="shared" si="600"/>
        <v>5.6002542668107669E-3</v>
      </c>
      <c r="H1512" s="81">
        <f>IF(DAY(A1512)=H$11,VLOOKUP(A1512,AF$120:AK$452,4),H1511)</f>
        <v>46073</v>
      </c>
      <c r="I1512" s="81">
        <f t="shared" si="601"/>
        <v>46073</v>
      </c>
      <c r="J1512" s="55">
        <f t="shared" si="596"/>
        <v>31</v>
      </c>
      <c r="K1512" s="55">
        <f t="shared" si="602"/>
        <v>8</v>
      </c>
      <c r="L1512" s="79">
        <f t="shared" si="603"/>
        <v>1.0014422300000001</v>
      </c>
      <c r="M1512" s="82">
        <v>1</v>
      </c>
      <c r="N1512" s="82">
        <f t="shared" si="604"/>
        <v>1</v>
      </c>
      <c r="O1512" s="79">
        <f t="shared" si="605"/>
        <v>1.0014422300000001</v>
      </c>
      <c r="P1512" s="79">
        <f t="shared" si="606"/>
        <v>483.86049193000002</v>
      </c>
      <c r="Q1512" s="83">
        <f t="shared" si="609"/>
        <v>0</v>
      </c>
      <c r="R1512" s="85">
        <f t="shared" si="610"/>
        <v>0</v>
      </c>
      <c r="S1512" s="79">
        <f t="shared" si="607"/>
        <v>0</v>
      </c>
      <c r="T1512" s="85">
        <f t="shared" si="615"/>
        <v>9.5000000000000001E-2</v>
      </c>
      <c r="U1512" s="82">
        <f t="shared" si="611"/>
        <v>1.001953613</v>
      </c>
      <c r="V1512" s="79">
        <f t="shared" si="612"/>
        <v>0.94527614000000004</v>
      </c>
      <c r="W1512" s="79">
        <f t="shared" si="613"/>
        <v>0</v>
      </c>
      <c r="X1512" s="157" t="str">
        <f t="shared" si="616"/>
        <v>A+J=</v>
      </c>
      <c r="Y1512" s="81">
        <f t="shared" si="617"/>
        <v>46073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78">
        <f t="shared" si="614"/>
        <v>46051</v>
      </c>
      <c r="B1513" s="79">
        <f t="shared" si="608"/>
        <v>485.01142096000001</v>
      </c>
      <c r="C1513" s="79">
        <f t="shared" si="597"/>
        <v>483.16365881000002</v>
      </c>
      <c r="D1513" s="77">
        <f t="shared" si="598"/>
        <v>7205.03</v>
      </c>
      <c r="E1513" s="54">
        <f>IF(K1513=1,VLOOKUP(A1512,[1]Plan1!$JH$192:$JI$400,2),E1512)</f>
        <v>7245.38</v>
      </c>
      <c r="F1513" s="56">
        <f t="shared" si="599"/>
        <v>45737</v>
      </c>
      <c r="G1513" s="80">
        <f t="shared" si="600"/>
        <v>5.6002542668107669E-3</v>
      </c>
      <c r="H1513" s="81">
        <f>IF(DAY(A1513)=H$11,VLOOKUP(A1513,AF$120:AK$452,4),H1512)</f>
        <v>46073</v>
      </c>
      <c r="I1513" s="81">
        <f t="shared" si="601"/>
        <v>46073</v>
      </c>
      <c r="J1513" s="55">
        <f t="shared" si="596"/>
        <v>31</v>
      </c>
      <c r="K1513" s="55">
        <f t="shared" si="602"/>
        <v>9</v>
      </c>
      <c r="L1513" s="79">
        <f t="shared" si="603"/>
        <v>1.0016226500000001</v>
      </c>
      <c r="M1513" s="82">
        <v>1</v>
      </c>
      <c r="N1513" s="82">
        <f t="shared" si="604"/>
        <v>1</v>
      </c>
      <c r="O1513" s="79">
        <f t="shared" si="605"/>
        <v>1.0016226500000001</v>
      </c>
      <c r="P1513" s="79">
        <f t="shared" si="606"/>
        <v>483.94766432</v>
      </c>
      <c r="Q1513" s="83">
        <f t="shared" si="609"/>
        <v>0</v>
      </c>
      <c r="R1513" s="85">
        <f t="shared" si="610"/>
        <v>0</v>
      </c>
      <c r="S1513" s="79">
        <f t="shared" si="607"/>
        <v>0</v>
      </c>
      <c r="T1513" s="85">
        <f t="shared" si="615"/>
        <v>9.5000000000000001E-2</v>
      </c>
      <c r="U1513" s="82">
        <f t="shared" si="611"/>
        <v>1.002198082</v>
      </c>
      <c r="V1513" s="79">
        <f t="shared" si="612"/>
        <v>1.06375664</v>
      </c>
      <c r="W1513" s="79">
        <f t="shared" si="613"/>
        <v>0</v>
      </c>
      <c r="X1513" s="157" t="str">
        <f t="shared" si="616"/>
        <v>A+J=</v>
      </c>
      <c r="Y1513" s="81">
        <f t="shared" si="617"/>
        <v>46073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78">
        <f t="shared" si="614"/>
        <v>46052</v>
      </c>
      <c r="B1514" s="79">
        <f t="shared" si="608"/>
        <v>485.21716537000003</v>
      </c>
      <c r="C1514" s="79">
        <f t="shared" si="597"/>
        <v>483.16365881000002</v>
      </c>
      <c r="D1514" s="77">
        <f t="shared" si="598"/>
        <v>7205.03</v>
      </c>
      <c r="E1514" s="54">
        <f>IF(K1514=1,VLOOKUP(A1513,[1]Plan1!$JH$192:$JI$400,2),E1513)</f>
        <v>7245.38</v>
      </c>
      <c r="F1514" s="56">
        <f t="shared" si="599"/>
        <v>45737</v>
      </c>
      <c r="G1514" s="80">
        <f t="shared" si="600"/>
        <v>5.6002542668107669E-3</v>
      </c>
      <c r="H1514" s="81">
        <f>IF(DAY(A1514)=H$11,VLOOKUP(A1514,AF$120:AK$452,4),H1513)</f>
        <v>46073</v>
      </c>
      <c r="I1514" s="81">
        <f t="shared" si="601"/>
        <v>46073</v>
      </c>
      <c r="J1514" s="55">
        <f t="shared" si="596"/>
        <v>31</v>
      </c>
      <c r="K1514" s="55">
        <f t="shared" si="602"/>
        <v>10</v>
      </c>
      <c r="L1514" s="79">
        <f t="shared" si="603"/>
        <v>1.00180311</v>
      </c>
      <c r="M1514" s="82">
        <v>1</v>
      </c>
      <c r="N1514" s="82">
        <f t="shared" si="604"/>
        <v>1</v>
      </c>
      <c r="O1514" s="79">
        <f t="shared" si="605"/>
        <v>1.00180311</v>
      </c>
      <c r="P1514" s="79">
        <f t="shared" si="606"/>
        <v>484.03485603000001</v>
      </c>
      <c r="Q1514" s="83">
        <f t="shared" si="609"/>
        <v>0</v>
      </c>
      <c r="R1514" s="85">
        <f t="shared" si="610"/>
        <v>0</v>
      </c>
      <c r="S1514" s="79">
        <f t="shared" si="607"/>
        <v>0</v>
      </c>
      <c r="T1514" s="85">
        <f t="shared" si="615"/>
        <v>9.5000000000000001E-2</v>
      </c>
      <c r="U1514" s="82">
        <f t="shared" si="611"/>
        <v>1.0024426120000001</v>
      </c>
      <c r="V1514" s="79">
        <f t="shared" si="612"/>
        <v>1.18230934</v>
      </c>
      <c r="W1514" s="79">
        <f t="shared" si="613"/>
        <v>0</v>
      </c>
      <c r="X1514" s="157" t="str">
        <f t="shared" si="616"/>
        <v>A+J=</v>
      </c>
      <c r="Y1514" s="81">
        <f t="shared" si="617"/>
        <v>46073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78">
        <f t="shared" si="614"/>
        <v>46053</v>
      </c>
      <c r="B1515" s="79">
        <f t="shared" si="608"/>
        <v>485.42299551999997</v>
      </c>
      <c r="C1515" s="79">
        <f t="shared" si="597"/>
        <v>483.16365881000002</v>
      </c>
      <c r="D1515" s="77">
        <f t="shared" si="598"/>
        <v>7205.03</v>
      </c>
      <c r="E1515" s="54">
        <f>IF(K1515=1,VLOOKUP(A1514,[1]Plan1!$JH$192:$JI$400,2),E1514)</f>
        <v>7245.38</v>
      </c>
      <c r="F1515" s="56">
        <f t="shared" si="599"/>
        <v>45737</v>
      </c>
      <c r="G1515" s="80">
        <f t="shared" si="600"/>
        <v>5.6002542668107669E-3</v>
      </c>
      <c r="H1515" s="81">
        <f>IF(DAY(A1515)=H$11,VLOOKUP(A1515,AF$120:AK$452,4),H1514)</f>
        <v>46073</v>
      </c>
      <c r="I1515" s="81">
        <f t="shared" si="601"/>
        <v>46073</v>
      </c>
      <c r="J1515" s="55">
        <f t="shared" si="596"/>
        <v>31</v>
      </c>
      <c r="K1515" s="55">
        <f t="shared" si="602"/>
        <v>11</v>
      </c>
      <c r="L1515" s="79">
        <f t="shared" si="603"/>
        <v>1.0019836</v>
      </c>
      <c r="M1515" s="82">
        <v>1</v>
      </c>
      <c r="N1515" s="82">
        <f t="shared" si="604"/>
        <v>1</v>
      </c>
      <c r="O1515" s="79">
        <f t="shared" si="605"/>
        <v>1.0019836</v>
      </c>
      <c r="P1515" s="79">
        <f t="shared" si="606"/>
        <v>484.12206223999999</v>
      </c>
      <c r="Q1515" s="83">
        <f t="shared" si="609"/>
        <v>0</v>
      </c>
      <c r="R1515" s="85">
        <f t="shared" si="610"/>
        <v>0</v>
      </c>
      <c r="S1515" s="79">
        <f t="shared" si="607"/>
        <v>0</v>
      </c>
      <c r="T1515" s="85">
        <f t="shared" si="615"/>
        <v>9.5000000000000001E-2</v>
      </c>
      <c r="U1515" s="82">
        <f t="shared" si="611"/>
        <v>1.0026872010000001</v>
      </c>
      <c r="V1515" s="79">
        <f t="shared" si="612"/>
        <v>1.30093328</v>
      </c>
      <c r="W1515" s="79">
        <f t="shared" si="613"/>
        <v>0</v>
      </c>
      <c r="X1515" s="157" t="str">
        <f t="shared" si="616"/>
        <v>A+J=</v>
      </c>
      <c r="Y1515" s="81">
        <f t="shared" si="617"/>
        <v>46073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78">
        <f t="shared" si="614"/>
        <v>46054</v>
      </c>
      <c r="B1516" s="79">
        <f t="shared" si="608"/>
        <v>485.62891676999999</v>
      </c>
      <c r="C1516" s="79">
        <f t="shared" si="597"/>
        <v>483.16365881000002</v>
      </c>
      <c r="D1516" s="77">
        <f t="shared" si="598"/>
        <v>7205.03</v>
      </c>
      <c r="E1516" s="54">
        <f>IF(K1516=1,VLOOKUP(A1515,[1]Plan1!$JH$192:$JI$400,2),E1515)</f>
        <v>7245.38</v>
      </c>
      <c r="F1516" s="56">
        <f t="shared" si="599"/>
        <v>45737</v>
      </c>
      <c r="G1516" s="80">
        <f t="shared" si="600"/>
        <v>5.6002542668107669E-3</v>
      </c>
      <c r="H1516" s="81">
        <f>IF(DAY(A1516)=H$11,VLOOKUP(A1516,AF$120:AK$452,4),H1515)</f>
        <v>46073</v>
      </c>
      <c r="I1516" s="81">
        <f t="shared" si="601"/>
        <v>46073</v>
      </c>
      <c r="J1516" s="55">
        <f t="shared" ref="J1516:J1579" si="618">IF(A1515=I1515,VLOOKUP(A1515,$AF$120:$AJ$300,5),J1515)</f>
        <v>31</v>
      </c>
      <c r="K1516" s="55">
        <f t="shared" si="602"/>
        <v>12</v>
      </c>
      <c r="L1516" s="79">
        <f t="shared" si="603"/>
        <v>1.0021641299999999</v>
      </c>
      <c r="M1516" s="82">
        <v>1</v>
      </c>
      <c r="N1516" s="82">
        <f t="shared" si="604"/>
        <v>1</v>
      </c>
      <c r="O1516" s="79">
        <f t="shared" si="605"/>
        <v>1.0021641299999999</v>
      </c>
      <c r="P1516" s="79">
        <f t="shared" si="606"/>
        <v>484.20928777</v>
      </c>
      <c r="Q1516" s="83">
        <f t="shared" si="609"/>
        <v>0</v>
      </c>
      <c r="R1516" s="85">
        <f t="shared" si="610"/>
        <v>0</v>
      </c>
      <c r="S1516" s="79">
        <f t="shared" si="607"/>
        <v>0</v>
      </c>
      <c r="T1516" s="85">
        <f t="shared" si="615"/>
        <v>9.5000000000000001E-2</v>
      </c>
      <c r="U1516" s="82">
        <f t="shared" si="611"/>
        <v>1.00293185</v>
      </c>
      <c r="V1516" s="79">
        <f t="shared" si="612"/>
        <v>1.419629</v>
      </c>
      <c r="W1516" s="79">
        <f t="shared" si="613"/>
        <v>0</v>
      </c>
      <c r="X1516" s="157" t="str">
        <f t="shared" si="616"/>
        <v>A+J=</v>
      </c>
      <c r="Y1516" s="81">
        <f t="shared" si="617"/>
        <v>46073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78">
        <f t="shared" si="614"/>
        <v>46055</v>
      </c>
      <c r="B1517" s="79">
        <f t="shared" si="608"/>
        <v>485.83491896000004</v>
      </c>
      <c r="C1517" s="79">
        <f t="shared" ref="C1517:C1580" si="619">IF(Q1516&gt;0,(P1516-S1516),C1516)</f>
        <v>483.16365881000002</v>
      </c>
      <c r="D1517" s="77">
        <f t="shared" si="598"/>
        <v>7205.03</v>
      </c>
      <c r="E1517" s="54">
        <f>IF(K1517=1,VLOOKUP(A1516,[1]Plan1!$JH$192:$JI$400,2),E1516)</f>
        <v>7245.38</v>
      </c>
      <c r="F1517" s="56">
        <f t="shared" si="599"/>
        <v>45737</v>
      </c>
      <c r="G1517" s="80">
        <f t="shared" si="600"/>
        <v>5.6002542668107669E-3</v>
      </c>
      <c r="H1517" s="81">
        <f>IF(DAY(A1517)=H$11,VLOOKUP(A1517,AF$120:AK$452,4),H1516)</f>
        <v>46073</v>
      </c>
      <c r="I1517" s="81">
        <f t="shared" si="601"/>
        <v>46073</v>
      </c>
      <c r="J1517" s="55">
        <f t="shared" si="618"/>
        <v>31</v>
      </c>
      <c r="K1517" s="55">
        <f t="shared" si="602"/>
        <v>13</v>
      </c>
      <c r="L1517" s="79">
        <f t="shared" si="603"/>
        <v>1.00234468</v>
      </c>
      <c r="M1517" s="82">
        <v>1</v>
      </c>
      <c r="N1517" s="82">
        <f t="shared" si="604"/>
        <v>1</v>
      </c>
      <c r="O1517" s="79">
        <f t="shared" si="605"/>
        <v>1.00234468</v>
      </c>
      <c r="P1517" s="79">
        <f t="shared" si="606"/>
        <v>484.29652297000001</v>
      </c>
      <c r="Q1517" s="83">
        <f t="shared" si="609"/>
        <v>0</v>
      </c>
      <c r="R1517" s="85">
        <f t="shared" si="610"/>
        <v>0</v>
      </c>
      <c r="S1517" s="79">
        <f t="shared" si="607"/>
        <v>0</v>
      </c>
      <c r="T1517" s="85">
        <f t="shared" si="615"/>
        <v>9.5000000000000001E-2</v>
      </c>
      <c r="U1517" s="82">
        <f t="shared" si="611"/>
        <v>1.0031765580000001</v>
      </c>
      <c r="V1517" s="79">
        <f t="shared" si="612"/>
        <v>1.5383959899999999</v>
      </c>
      <c r="W1517" s="79">
        <f t="shared" si="613"/>
        <v>0</v>
      </c>
      <c r="X1517" s="157" t="str">
        <f t="shared" si="616"/>
        <v>A+J=</v>
      </c>
      <c r="Y1517" s="81">
        <f t="shared" si="617"/>
        <v>46073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78">
        <f t="shared" si="614"/>
        <v>46056</v>
      </c>
      <c r="B1518" s="79">
        <f t="shared" si="608"/>
        <v>486.04101230999999</v>
      </c>
      <c r="C1518" s="79">
        <f t="shared" si="619"/>
        <v>483.16365881000002</v>
      </c>
      <c r="D1518" s="77">
        <f t="shared" si="598"/>
        <v>7205.03</v>
      </c>
      <c r="E1518" s="54">
        <f>IF(K1518=1,VLOOKUP(A1517,[1]Plan1!$JH$192:$JI$400,2),E1517)</f>
        <v>7245.38</v>
      </c>
      <c r="F1518" s="56">
        <f t="shared" si="599"/>
        <v>45737</v>
      </c>
      <c r="G1518" s="80">
        <f t="shared" si="600"/>
        <v>5.6002542668107669E-3</v>
      </c>
      <c r="H1518" s="81">
        <f>IF(DAY(A1518)=H$11,VLOOKUP(A1518,AF$120:AK$452,4),H1517)</f>
        <v>46073</v>
      </c>
      <c r="I1518" s="81">
        <f t="shared" si="601"/>
        <v>46073</v>
      </c>
      <c r="J1518" s="55">
        <f t="shared" si="618"/>
        <v>31</v>
      </c>
      <c r="K1518" s="55">
        <f t="shared" si="602"/>
        <v>14</v>
      </c>
      <c r="L1518" s="79">
        <f t="shared" si="603"/>
        <v>1.00252527</v>
      </c>
      <c r="M1518" s="82">
        <v>1</v>
      </c>
      <c r="N1518" s="82">
        <f t="shared" si="604"/>
        <v>1</v>
      </c>
      <c r="O1518" s="79">
        <f t="shared" si="605"/>
        <v>1.00252527</v>
      </c>
      <c r="P1518" s="79">
        <f t="shared" si="606"/>
        <v>484.38377750000001</v>
      </c>
      <c r="Q1518" s="83">
        <f t="shared" si="609"/>
        <v>0</v>
      </c>
      <c r="R1518" s="85">
        <f t="shared" si="610"/>
        <v>0</v>
      </c>
      <c r="S1518" s="79">
        <f t="shared" si="607"/>
        <v>0</v>
      </c>
      <c r="T1518" s="85">
        <f t="shared" si="615"/>
        <v>9.5000000000000001E-2</v>
      </c>
      <c r="U1518" s="82">
        <f t="shared" si="611"/>
        <v>1.003421326</v>
      </c>
      <c r="V1518" s="79">
        <f t="shared" si="612"/>
        <v>1.6572348100000001</v>
      </c>
      <c r="W1518" s="79">
        <f t="shared" si="613"/>
        <v>0</v>
      </c>
      <c r="X1518" s="157" t="str">
        <f t="shared" si="616"/>
        <v>A+J=</v>
      </c>
      <c r="Y1518" s="81">
        <f t="shared" si="617"/>
        <v>46073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78">
        <f t="shared" si="614"/>
        <v>46057</v>
      </c>
      <c r="B1519" s="79">
        <f t="shared" si="608"/>
        <v>486.24719198000003</v>
      </c>
      <c r="C1519" s="79">
        <f t="shared" si="619"/>
        <v>483.16365881000002</v>
      </c>
      <c r="D1519" s="77">
        <f t="shared" si="598"/>
        <v>7205.03</v>
      </c>
      <c r="E1519" s="54">
        <f>IF(K1519=1,VLOOKUP(A1518,[1]Plan1!$JH$192:$JI$400,2),E1518)</f>
        <v>7245.38</v>
      </c>
      <c r="F1519" s="56">
        <f t="shared" si="599"/>
        <v>45737</v>
      </c>
      <c r="G1519" s="80">
        <f t="shared" si="600"/>
        <v>5.6002542668107669E-3</v>
      </c>
      <c r="H1519" s="81">
        <f>IF(DAY(A1519)=H$11,VLOOKUP(A1519,AF$120:AK$452,4),H1518)</f>
        <v>46073</v>
      </c>
      <c r="I1519" s="81">
        <f t="shared" si="601"/>
        <v>46073</v>
      </c>
      <c r="J1519" s="55">
        <f t="shared" si="618"/>
        <v>31</v>
      </c>
      <c r="K1519" s="55">
        <f t="shared" si="602"/>
        <v>15</v>
      </c>
      <c r="L1519" s="79">
        <f t="shared" si="603"/>
        <v>1.0027058900000001</v>
      </c>
      <c r="M1519" s="82">
        <v>1</v>
      </c>
      <c r="N1519" s="82">
        <f t="shared" si="604"/>
        <v>1</v>
      </c>
      <c r="O1519" s="79">
        <f t="shared" si="605"/>
        <v>1.0027058900000001</v>
      </c>
      <c r="P1519" s="79">
        <f t="shared" si="606"/>
        <v>484.47104652000002</v>
      </c>
      <c r="Q1519" s="83">
        <f t="shared" si="609"/>
        <v>0</v>
      </c>
      <c r="R1519" s="85">
        <f t="shared" si="610"/>
        <v>0</v>
      </c>
      <c r="S1519" s="79">
        <f t="shared" si="607"/>
        <v>0</v>
      </c>
      <c r="T1519" s="85">
        <f t="shared" si="615"/>
        <v>9.5000000000000001E-2</v>
      </c>
      <c r="U1519" s="82">
        <f t="shared" si="611"/>
        <v>1.003666154</v>
      </c>
      <c r="V1519" s="79">
        <f t="shared" si="612"/>
        <v>1.77614546</v>
      </c>
      <c r="W1519" s="79">
        <f t="shared" si="613"/>
        <v>0</v>
      </c>
      <c r="X1519" s="157" t="str">
        <f t="shared" si="616"/>
        <v>A+J=</v>
      </c>
      <c r="Y1519" s="81">
        <f t="shared" si="617"/>
        <v>46073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78">
        <f t="shared" si="614"/>
        <v>46058</v>
      </c>
      <c r="B1520" s="79">
        <f t="shared" si="608"/>
        <v>486.45345800999996</v>
      </c>
      <c r="C1520" s="79">
        <f t="shared" si="619"/>
        <v>483.16365881000002</v>
      </c>
      <c r="D1520" s="77">
        <f t="shared" si="598"/>
        <v>7205.03</v>
      </c>
      <c r="E1520" s="54">
        <f>IF(K1520=1,VLOOKUP(A1519,[1]Plan1!$JH$192:$JI$400,2),E1519)</f>
        <v>7245.38</v>
      </c>
      <c r="F1520" s="56">
        <f t="shared" si="599"/>
        <v>45737</v>
      </c>
      <c r="G1520" s="80">
        <f t="shared" si="600"/>
        <v>5.6002542668107669E-3</v>
      </c>
      <c r="H1520" s="81">
        <f>IF(DAY(A1520)=H$11,VLOOKUP(A1520,AF$120:AK$452,4),H1519)</f>
        <v>46073</v>
      </c>
      <c r="I1520" s="81">
        <f t="shared" si="601"/>
        <v>46073</v>
      </c>
      <c r="J1520" s="55">
        <f t="shared" si="618"/>
        <v>31</v>
      </c>
      <c r="K1520" s="55">
        <f t="shared" si="602"/>
        <v>16</v>
      </c>
      <c r="L1520" s="79">
        <f t="shared" si="603"/>
        <v>1.00288654</v>
      </c>
      <c r="M1520" s="82">
        <v>1</v>
      </c>
      <c r="N1520" s="82">
        <f t="shared" si="604"/>
        <v>1</v>
      </c>
      <c r="O1520" s="79">
        <f t="shared" si="605"/>
        <v>1.00288654</v>
      </c>
      <c r="P1520" s="79">
        <f t="shared" si="606"/>
        <v>484.55833002999998</v>
      </c>
      <c r="Q1520" s="83">
        <f t="shared" si="609"/>
        <v>0</v>
      </c>
      <c r="R1520" s="85">
        <f t="shared" si="610"/>
        <v>0</v>
      </c>
      <c r="S1520" s="79">
        <f t="shared" si="607"/>
        <v>0</v>
      </c>
      <c r="T1520" s="85">
        <f t="shared" si="615"/>
        <v>9.5000000000000001E-2</v>
      </c>
      <c r="U1520" s="82">
        <f t="shared" si="611"/>
        <v>1.0039110419999999</v>
      </c>
      <c r="V1520" s="79">
        <f t="shared" si="612"/>
        <v>1.89512798</v>
      </c>
      <c r="W1520" s="79">
        <f t="shared" si="613"/>
        <v>0</v>
      </c>
      <c r="X1520" s="157" t="str">
        <f t="shared" si="616"/>
        <v>A+J=</v>
      </c>
      <c r="Y1520" s="81">
        <f t="shared" si="617"/>
        <v>46073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78">
        <f t="shared" si="614"/>
        <v>46059</v>
      </c>
      <c r="B1521" s="79">
        <f t="shared" si="608"/>
        <v>486.65981477999998</v>
      </c>
      <c r="C1521" s="79">
        <f t="shared" si="619"/>
        <v>483.16365881000002</v>
      </c>
      <c r="D1521" s="77">
        <f t="shared" si="598"/>
        <v>7205.03</v>
      </c>
      <c r="E1521" s="54">
        <f>IF(K1521=1,VLOOKUP(A1520,[1]Plan1!$JH$192:$JI$400,2),E1520)</f>
        <v>7245.38</v>
      </c>
      <c r="F1521" s="56">
        <f t="shared" si="599"/>
        <v>45737</v>
      </c>
      <c r="G1521" s="80">
        <f t="shared" si="600"/>
        <v>5.6002542668107669E-3</v>
      </c>
      <c r="H1521" s="81">
        <f>IF(DAY(A1521)=H$11,VLOOKUP(A1521,AF$120:AK$452,4),H1520)</f>
        <v>46073</v>
      </c>
      <c r="I1521" s="81">
        <f t="shared" si="601"/>
        <v>46073</v>
      </c>
      <c r="J1521" s="55">
        <f t="shared" si="618"/>
        <v>31</v>
      </c>
      <c r="K1521" s="55">
        <f t="shared" si="602"/>
        <v>17</v>
      </c>
      <c r="L1521" s="79">
        <f t="shared" si="603"/>
        <v>1.0030672300000001</v>
      </c>
      <c r="M1521" s="82">
        <v>1</v>
      </c>
      <c r="N1521" s="82">
        <f t="shared" si="604"/>
        <v>1</v>
      </c>
      <c r="O1521" s="79">
        <f t="shared" si="605"/>
        <v>1.0030672300000001</v>
      </c>
      <c r="P1521" s="79">
        <f t="shared" si="606"/>
        <v>484.64563286999999</v>
      </c>
      <c r="Q1521" s="83">
        <f t="shared" si="609"/>
        <v>0</v>
      </c>
      <c r="R1521" s="85">
        <f t="shared" si="610"/>
        <v>0</v>
      </c>
      <c r="S1521" s="79">
        <f t="shared" si="607"/>
        <v>0</v>
      </c>
      <c r="T1521" s="85">
        <f t="shared" si="615"/>
        <v>9.5000000000000001E-2</v>
      </c>
      <c r="U1521" s="82">
        <f t="shared" si="611"/>
        <v>1.004155989</v>
      </c>
      <c r="V1521" s="79">
        <f t="shared" si="612"/>
        <v>2.01418191</v>
      </c>
      <c r="W1521" s="79">
        <f t="shared" si="613"/>
        <v>0</v>
      </c>
      <c r="X1521" s="157" t="str">
        <f t="shared" si="616"/>
        <v>A+J=</v>
      </c>
      <c r="Y1521" s="81">
        <f t="shared" si="617"/>
        <v>46073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78">
        <f t="shared" si="614"/>
        <v>46060</v>
      </c>
      <c r="B1522" s="79">
        <f t="shared" si="608"/>
        <v>486.86625798</v>
      </c>
      <c r="C1522" s="79">
        <f t="shared" si="619"/>
        <v>483.16365881000002</v>
      </c>
      <c r="D1522" s="77">
        <f t="shared" si="598"/>
        <v>7205.03</v>
      </c>
      <c r="E1522" s="54">
        <f>IF(K1522=1,VLOOKUP(A1521,[1]Plan1!$JH$192:$JI$400,2),E1521)</f>
        <v>7245.38</v>
      </c>
      <c r="F1522" s="56">
        <f t="shared" si="599"/>
        <v>45737</v>
      </c>
      <c r="G1522" s="80">
        <f t="shared" si="600"/>
        <v>5.6002542668107669E-3</v>
      </c>
      <c r="H1522" s="81">
        <f>IF(DAY(A1522)=H$11,VLOOKUP(A1522,AF$120:AK$452,4),H1521)</f>
        <v>46073</v>
      </c>
      <c r="I1522" s="81">
        <f t="shared" si="601"/>
        <v>46073</v>
      </c>
      <c r="J1522" s="55">
        <f t="shared" si="618"/>
        <v>31</v>
      </c>
      <c r="K1522" s="55">
        <f t="shared" si="602"/>
        <v>18</v>
      </c>
      <c r="L1522" s="79">
        <f t="shared" si="603"/>
        <v>1.00324795</v>
      </c>
      <c r="M1522" s="82">
        <v>1</v>
      </c>
      <c r="N1522" s="82">
        <f t="shared" si="604"/>
        <v>1</v>
      </c>
      <c r="O1522" s="79">
        <f t="shared" si="605"/>
        <v>1.00324795</v>
      </c>
      <c r="P1522" s="79">
        <f t="shared" si="606"/>
        <v>484.73295021000001</v>
      </c>
      <c r="Q1522" s="83">
        <f t="shared" si="609"/>
        <v>0</v>
      </c>
      <c r="R1522" s="85">
        <f t="shared" si="610"/>
        <v>0</v>
      </c>
      <c r="S1522" s="79">
        <f t="shared" si="607"/>
        <v>0</v>
      </c>
      <c r="T1522" s="85">
        <f t="shared" si="615"/>
        <v>9.5000000000000001E-2</v>
      </c>
      <c r="U1522" s="82">
        <f t="shared" si="611"/>
        <v>1.004400996</v>
      </c>
      <c r="V1522" s="79">
        <f t="shared" si="612"/>
        <v>2.13330777</v>
      </c>
      <c r="W1522" s="79">
        <f t="shared" si="613"/>
        <v>0</v>
      </c>
      <c r="X1522" s="157" t="str">
        <f t="shared" si="616"/>
        <v>A+J=</v>
      </c>
      <c r="Y1522" s="81">
        <f t="shared" si="617"/>
        <v>46073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78">
        <f t="shared" si="614"/>
        <v>46061</v>
      </c>
      <c r="B1523" s="79">
        <f t="shared" si="608"/>
        <v>487.07278760999998</v>
      </c>
      <c r="C1523" s="79">
        <f t="shared" si="619"/>
        <v>483.16365881000002</v>
      </c>
      <c r="D1523" s="77">
        <f t="shared" si="598"/>
        <v>7205.03</v>
      </c>
      <c r="E1523" s="54">
        <f>IF(K1523=1,VLOOKUP(A1522,[1]Plan1!$JH$192:$JI$400,2),E1522)</f>
        <v>7245.38</v>
      </c>
      <c r="F1523" s="56">
        <f t="shared" si="599"/>
        <v>45737</v>
      </c>
      <c r="G1523" s="80">
        <f t="shared" si="600"/>
        <v>5.6002542668107669E-3</v>
      </c>
      <c r="H1523" s="81">
        <f>IF(DAY(A1523)=H$11,VLOOKUP(A1523,AF$120:AK$452,4),H1522)</f>
        <v>46073</v>
      </c>
      <c r="I1523" s="81">
        <f t="shared" si="601"/>
        <v>46073</v>
      </c>
      <c r="J1523" s="55">
        <f t="shared" si="618"/>
        <v>31</v>
      </c>
      <c r="K1523" s="55">
        <f t="shared" si="602"/>
        <v>19</v>
      </c>
      <c r="L1523" s="79">
        <f t="shared" si="603"/>
        <v>1.0034287</v>
      </c>
      <c r="M1523" s="82">
        <v>1</v>
      </c>
      <c r="N1523" s="82">
        <f t="shared" si="604"/>
        <v>1</v>
      </c>
      <c r="O1523" s="79">
        <f t="shared" si="605"/>
        <v>1.0034287</v>
      </c>
      <c r="P1523" s="79">
        <f t="shared" si="606"/>
        <v>484.82028204</v>
      </c>
      <c r="Q1523" s="83">
        <f t="shared" si="609"/>
        <v>0</v>
      </c>
      <c r="R1523" s="85">
        <f t="shared" si="610"/>
        <v>0</v>
      </c>
      <c r="S1523" s="79">
        <f t="shared" si="607"/>
        <v>0</v>
      </c>
      <c r="T1523" s="85">
        <f t="shared" si="615"/>
        <v>9.5000000000000001E-2</v>
      </c>
      <c r="U1523" s="82">
        <f t="shared" si="611"/>
        <v>1.004646063</v>
      </c>
      <c r="V1523" s="79">
        <f t="shared" si="612"/>
        <v>2.2525055699999998</v>
      </c>
      <c r="W1523" s="79">
        <f t="shared" si="613"/>
        <v>0</v>
      </c>
      <c r="X1523" s="157" t="str">
        <f t="shared" si="616"/>
        <v>A+J=</v>
      </c>
      <c r="Y1523" s="81">
        <f t="shared" si="617"/>
        <v>46073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78">
        <f t="shared" si="614"/>
        <v>46062</v>
      </c>
      <c r="B1524" s="79">
        <f t="shared" si="608"/>
        <v>487.27940371</v>
      </c>
      <c r="C1524" s="79">
        <f t="shared" si="619"/>
        <v>483.16365881000002</v>
      </c>
      <c r="D1524" s="77">
        <f t="shared" ref="D1524:D1587" si="620">IF(E1524=E1523,D1523,E1523)</f>
        <v>7205.03</v>
      </c>
      <c r="E1524" s="54">
        <f>IF(K1524=1,VLOOKUP(A1523,[1]Plan1!$JH$192:$JI$400,2),E1523)</f>
        <v>7245.38</v>
      </c>
      <c r="F1524" s="56">
        <f t="shared" ref="F1524:F1587" si="621">IF(D1524=D1523,F1523,EDATE(A1524,-1))</f>
        <v>45737</v>
      </c>
      <c r="G1524" s="80">
        <f t="shared" ref="G1524:G1587" si="622">(E1524/D1524)-1</f>
        <v>5.6002542668107669E-3</v>
      </c>
      <c r="H1524" s="81">
        <f>IF(DAY(A1524)=H$11,VLOOKUP(A1524,AF$120:AK$452,4),H1523)</f>
        <v>46073</v>
      </c>
      <c r="I1524" s="81">
        <f t="shared" ref="I1524:I1587" si="623">IF(A1524&gt;I1523,H1524,I1523)</f>
        <v>46073</v>
      </c>
      <c r="J1524" s="55">
        <f t="shared" si="618"/>
        <v>31</v>
      </c>
      <c r="K1524" s="55">
        <f t="shared" ref="K1524:K1587" si="624">IF(A1523=I1523,1,K1523+1)</f>
        <v>20</v>
      </c>
      <c r="L1524" s="79">
        <f t="shared" ref="L1524:L1587" si="625">TRUNC((E1524/D1524)^TRUNC((K1524/J1524),9),8)</f>
        <v>1.0036094799999999</v>
      </c>
      <c r="M1524" s="82">
        <v>1</v>
      </c>
      <c r="N1524" s="82">
        <f t="shared" ref="N1524:N1587" si="626">IF(I1524&gt;I1523,N1523*M1524,N1523)</f>
        <v>1</v>
      </c>
      <c r="O1524" s="79">
        <f t="shared" ref="O1524:O1587" si="627">TRUNC(TRUNC((L1524*N1524),15),8)</f>
        <v>1.0036094799999999</v>
      </c>
      <c r="P1524" s="79">
        <f t="shared" ref="P1524:P1587" si="628">TRUNC(C1524*O1524,8)</f>
        <v>484.90762837</v>
      </c>
      <c r="Q1524" s="83">
        <f t="shared" si="609"/>
        <v>0</v>
      </c>
      <c r="R1524" s="85">
        <f t="shared" si="610"/>
        <v>0</v>
      </c>
      <c r="S1524" s="79">
        <f t="shared" ref="S1524:S1587" si="629">IF(R1524&gt;0,TRUNC(R1524*P1524,8),0)</f>
        <v>0</v>
      </c>
      <c r="T1524" s="85">
        <f t="shared" si="615"/>
        <v>9.5000000000000001E-2</v>
      </c>
      <c r="U1524" s="82">
        <f t="shared" si="611"/>
        <v>1.0048911899999999</v>
      </c>
      <c r="V1524" s="79">
        <f t="shared" si="612"/>
        <v>2.3717753400000001</v>
      </c>
      <c r="W1524" s="79">
        <f t="shared" si="613"/>
        <v>0</v>
      </c>
      <c r="X1524" s="157" t="str">
        <f t="shared" si="616"/>
        <v>A+J=</v>
      </c>
      <c r="Y1524" s="81">
        <f t="shared" si="617"/>
        <v>46073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78">
        <f t="shared" si="614"/>
        <v>46063</v>
      </c>
      <c r="B1525" s="79">
        <f t="shared" si="608"/>
        <v>487.48611065999995</v>
      </c>
      <c r="C1525" s="79">
        <f t="shared" si="619"/>
        <v>483.16365881000002</v>
      </c>
      <c r="D1525" s="77">
        <f t="shared" si="620"/>
        <v>7205.03</v>
      </c>
      <c r="E1525" s="54">
        <f>IF(K1525=1,VLOOKUP(A1524,[1]Plan1!$JH$192:$JI$400,2),E1524)</f>
        <v>7245.38</v>
      </c>
      <c r="F1525" s="56">
        <f t="shared" si="621"/>
        <v>45737</v>
      </c>
      <c r="G1525" s="80">
        <f t="shared" si="622"/>
        <v>5.6002542668107669E-3</v>
      </c>
      <c r="H1525" s="81">
        <f>IF(DAY(A1525)=H$11,VLOOKUP(A1525,AF$120:AK$452,4),H1524)</f>
        <v>46073</v>
      </c>
      <c r="I1525" s="81">
        <f t="shared" si="623"/>
        <v>46073</v>
      </c>
      <c r="J1525" s="55">
        <f t="shared" si="618"/>
        <v>31</v>
      </c>
      <c r="K1525" s="55">
        <f t="shared" si="624"/>
        <v>21</v>
      </c>
      <c r="L1525" s="79">
        <f t="shared" si="625"/>
        <v>1.0037902999999999</v>
      </c>
      <c r="M1525" s="82">
        <v>1</v>
      </c>
      <c r="N1525" s="82">
        <f t="shared" si="626"/>
        <v>1</v>
      </c>
      <c r="O1525" s="79">
        <f t="shared" si="627"/>
        <v>1.0037902999999999</v>
      </c>
      <c r="P1525" s="79">
        <f t="shared" si="628"/>
        <v>484.99499401999998</v>
      </c>
      <c r="Q1525" s="83">
        <f t="shared" si="609"/>
        <v>0</v>
      </c>
      <c r="R1525" s="85">
        <f t="shared" si="610"/>
        <v>0</v>
      </c>
      <c r="S1525" s="79">
        <f t="shared" si="629"/>
        <v>0</v>
      </c>
      <c r="T1525" s="85">
        <f t="shared" si="615"/>
        <v>9.5000000000000001E-2</v>
      </c>
      <c r="U1525" s="82">
        <f t="shared" si="611"/>
        <v>1.0051363760000001</v>
      </c>
      <c r="V1525" s="79">
        <f t="shared" si="612"/>
        <v>2.49111664</v>
      </c>
      <c r="W1525" s="79">
        <f t="shared" si="613"/>
        <v>0</v>
      </c>
      <c r="X1525" s="157" t="str">
        <f t="shared" si="616"/>
        <v>A+J=</v>
      </c>
      <c r="Y1525" s="81">
        <f t="shared" si="617"/>
        <v>46073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78">
        <f t="shared" si="614"/>
        <v>46064</v>
      </c>
      <c r="B1526" s="79">
        <f t="shared" si="608"/>
        <v>487.69290462999999</v>
      </c>
      <c r="C1526" s="79">
        <f t="shared" si="619"/>
        <v>483.16365881000002</v>
      </c>
      <c r="D1526" s="77">
        <f t="shared" si="620"/>
        <v>7205.03</v>
      </c>
      <c r="E1526" s="54">
        <f>IF(K1526=1,VLOOKUP(A1525,[1]Plan1!$JH$192:$JI$400,2),E1525)</f>
        <v>7245.38</v>
      </c>
      <c r="F1526" s="56">
        <f t="shared" si="621"/>
        <v>45737</v>
      </c>
      <c r="G1526" s="80">
        <f t="shared" si="622"/>
        <v>5.6002542668107669E-3</v>
      </c>
      <c r="H1526" s="81">
        <f>IF(DAY(A1526)=H$11,VLOOKUP(A1526,AF$120:AK$452,4),H1525)</f>
        <v>46073</v>
      </c>
      <c r="I1526" s="81">
        <f t="shared" si="623"/>
        <v>46073</v>
      </c>
      <c r="J1526" s="55">
        <f t="shared" si="618"/>
        <v>31</v>
      </c>
      <c r="K1526" s="55">
        <f t="shared" si="624"/>
        <v>22</v>
      </c>
      <c r="L1526" s="79">
        <f t="shared" si="625"/>
        <v>1.0039711499999999</v>
      </c>
      <c r="M1526" s="82">
        <v>1</v>
      </c>
      <c r="N1526" s="82">
        <f t="shared" si="626"/>
        <v>1</v>
      </c>
      <c r="O1526" s="79">
        <f t="shared" si="627"/>
        <v>1.0039711499999999</v>
      </c>
      <c r="P1526" s="79">
        <f t="shared" si="628"/>
        <v>485.08237416999998</v>
      </c>
      <c r="Q1526" s="83">
        <f t="shared" si="609"/>
        <v>0</v>
      </c>
      <c r="R1526" s="85">
        <f t="shared" si="610"/>
        <v>0</v>
      </c>
      <c r="S1526" s="79">
        <f t="shared" si="629"/>
        <v>0</v>
      </c>
      <c r="T1526" s="85">
        <f t="shared" si="615"/>
        <v>9.5000000000000001E-2</v>
      </c>
      <c r="U1526" s="82">
        <f t="shared" si="611"/>
        <v>1.0053816229999999</v>
      </c>
      <c r="V1526" s="79">
        <f t="shared" si="612"/>
        <v>2.6105304600000001</v>
      </c>
      <c r="W1526" s="79">
        <f t="shared" si="613"/>
        <v>0</v>
      </c>
      <c r="X1526" s="157" t="str">
        <f t="shared" si="616"/>
        <v>A+J=</v>
      </c>
      <c r="Y1526" s="81">
        <f t="shared" si="617"/>
        <v>46073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78">
        <f t="shared" si="614"/>
        <v>46065</v>
      </c>
      <c r="B1527" s="79">
        <f t="shared" si="608"/>
        <v>487.89978465000002</v>
      </c>
      <c r="C1527" s="79">
        <f t="shared" si="619"/>
        <v>483.16365881000002</v>
      </c>
      <c r="D1527" s="77">
        <f t="shared" si="620"/>
        <v>7205.03</v>
      </c>
      <c r="E1527" s="54">
        <f>IF(K1527=1,VLOOKUP(A1526,[1]Plan1!$JH$192:$JI$400,2),E1526)</f>
        <v>7245.38</v>
      </c>
      <c r="F1527" s="56">
        <f t="shared" si="621"/>
        <v>45737</v>
      </c>
      <c r="G1527" s="80">
        <f t="shared" si="622"/>
        <v>5.6002542668107669E-3</v>
      </c>
      <c r="H1527" s="81">
        <f>IF(DAY(A1527)=H$11,VLOOKUP(A1527,AF$120:AK$452,4),H1526)</f>
        <v>46073</v>
      </c>
      <c r="I1527" s="81">
        <f t="shared" si="623"/>
        <v>46073</v>
      </c>
      <c r="J1527" s="55">
        <f t="shared" si="618"/>
        <v>31</v>
      </c>
      <c r="K1527" s="55">
        <f t="shared" si="624"/>
        <v>23</v>
      </c>
      <c r="L1527" s="79">
        <f t="shared" si="625"/>
        <v>1.00415203</v>
      </c>
      <c r="M1527" s="82">
        <v>1</v>
      </c>
      <c r="N1527" s="82">
        <f t="shared" si="626"/>
        <v>1</v>
      </c>
      <c r="O1527" s="79">
        <f t="shared" si="627"/>
        <v>1.00415203</v>
      </c>
      <c r="P1527" s="79">
        <f t="shared" si="628"/>
        <v>485.16976880999999</v>
      </c>
      <c r="Q1527" s="83">
        <f t="shared" si="609"/>
        <v>0</v>
      </c>
      <c r="R1527" s="85">
        <f t="shared" si="610"/>
        <v>0</v>
      </c>
      <c r="S1527" s="79">
        <f t="shared" si="629"/>
        <v>0</v>
      </c>
      <c r="T1527" s="85">
        <f t="shared" si="615"/>
        <v>9.5000000000000001E-2</v>
      </c>
      <c r="U1527" s="82">
        <f t="shared" si="611"/>
        <v>1.0056269289999999</v>
      </c>
      <c r="V1527" s="79">
        <f t="shared" si="612"/>
        <v>2.7300158400000001</v>
      </c>
      <c r="W1527" s="79">
        <f t="shared" si="613"/>
        <v>0</v>
      </c>
      <c r="X1527" s="157" t="str">
        <f t="shared" si="616"/>
        <v>A+J=</v>
      </c>
      <c r="Y1527" s="81">
        <f t="shared" si="617"/>
        <v>46073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78">
        <f t="shared" si="614"/>
        <v>46066</v>
      </c>
      <c r="B1528" s="79">
        <f t="shared" si="608"/>
        <v>488.10675124000005</v>
      </c>
      <c r="C1528" s="79">
        <f t="shared" si="619"/>
        <v>483.16365881000002</v>
      </c>
      <c r="D1528" s="77">
        <f t="shared" si="620"/>
        <v>7205.03</v>
      </c>
      <c r="E1528" s="54">
        <f>IF(K1528=1,VLOOKUP(A1527,[1]Plan1!$JH$192:$JI$400,2),E1527)</f>
        <v>7245.38</v>
      </c>
      <c r="F1528" s="56">
        <f t="shared" si="621"/>
        <v>45737</v>
      </c>
      <c r="G1528" s="80">
        <f t="shared" si="622"/>
        <v>5.6002542668107669E-3</v>
      </c>
      <c r="H1528" s="81">
        <f>IF(DAY(A1528)=H$11,VLOOKUP(A1528,AF$120:AK$452,4),H1527)</f>
        <v>46073</v>
      </c>
      <c r="I1528" s="81">
        <f t="shared" si="623"/>
        <v>46073</v>
      </c>
      <c r="J1528" s="55">
        <f t="shared" si="618"/>
        <v>31</v>
      </c>
      <c r="K1528" s="55">
        <f t="shared" si="624"/>
        <v>24</v>
      </c>
      <c r="L1528" s="79">
        <f t="shared" si="625"/>
        <v>1.0043329400000001</v>
      </c>
      <c r="M1528" s="82">
        <v>1</v>
      </c>
      <c r="N1528" s="82">
        <f t="shared" si="626"/>
        <v>1</v>
      </c>
      <c r="O1528" s="79">
        <f t="shared" si="627"/>
        <v>1.0043329400000001</v>
      </c>
      <c r="P1528" s="79">
        <f t="shared" si="628"/>
        <v>485.25717795000003</v>
      </c>
      <c r="Q1528" s="83">
        <f t="shared" si="609"/>
        <v>0</v>
      </c>
      <c r="R1528" s="85">
        <f t="shared" si="610"/>
        <v>0</v>
      </c>
      <c r="S1528" s="79">
        <f t="shared" si="629"/>
        <v>0</v>
      </c>
      <c r="T1528" s="85">
        <f t="shared" si="615"/>
        <v>9.5000000000000001E-2</v>
      </c>
      <c r="U1528" s="82">
        <f t="shared" si="611"/>
        <v>1.0058722950000001</v>
      </c>
      <c r="V1528" s="79">
        <f t="shared" si="612"/>
        <v>2.8495732899999999</v>
      </c>
      <c r="W1528" s="79">
        <f t="shared" si="613"/>
        <v>0</v>
      </c>
      <c r="X1528" s="157" t="str">
        <f t="shared" si="616"/>
        <v>A+J=</v>
      </c>
      <c r="Y1528" s="81">
        <f t="shared" si="617"/>
        <v>46073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78">
        <f t="shared" si="614"/>
        <v>46067</v>
      </c>
      <c r="B1529" s="79">
        <f t="shared" si="608"/>
        <v>488.3138093</v>
      </c>
      <c r="C1529" s="79">
        <f t="shared" si="619"/>
        <v>483.16365881000002</v>
      </c>
      <c r="D1529" s="77">
        <f t="shared" si="620"/>
        <v>7205.03</v>
      </c>
      <c r="E1529" s="54">
        <f>IF(K1529=1,VLOOKUP(A1528,[1]Plan1!$JH$192:$JI$400,2),E1528)</f>
        <v>7245.38</v>
      </c>
      <c r="F1529" s="56">
        <f t="shared" si="621"/>
        <v>45737</v>
      </c>
      <c r="G1529" s="80">
        <f t="shared" si="622"/>
        <v>5.6002542668107669E-3</v>
      </c>
      <c r="H1529" s="81">
        <f>IF(DAY(A1529)=H$11,VLOOKUP(A1529,AF$120:AK$452,4),H1528)</f>
        <v>46073</v>
      </c>
      <c r="I1529" s="81">
        <f t="shared" si="623"/>
        <v>46073</v>
      </c>
      <c r="J1529" s="55">
        <f t="shared" si="618"/>
        <v>31</v>
      </c>
      <c r="K1529" s="55">
        <f t="shared" si="624"/>
        <v>25</v>
      </c>
      <c r="L1529" s="79">
        <f t="shared" si="625"/>
        <v>1.0045138899999999</v>
      </c>
      <c r="M1529" s="82">
        <v>1</v>
      </c>
      <c r="N1529" s="82">
        <f t="shared" si="626"/>
        <v>1</v>
      </c>
      <c r="O1529" s="79">
        <f t="shared" si="627"/>
        <v>1.0045138899999999</v>
      </c>
      <c r="P1529" s="79">
        <f t="shared" si="628"/>
        <v>485.34460640999998</v>
      </c>
      <c r="Q1529" s="83">
        <f t="shared" si="609"/>
        <v>0</v>
      </c>
      <c r="R1529" s="85">
        <f t="shared" si="610"/>
        <v>0</v>
      </c>
      <c r="S1529" s="79">
        <f t="shared" si="629"/>
        <v>0</v>
      </c>
      <c r="T1529" s="85">
        <f t="shared" si="615"/>
        <v>9.5000000000000001E-2</v>
      </c>
      <c r="U1529" s="82">
        <f t="shared" si="611"/>
        <v>1.0061177210000001</v>
      </c>
      <c r="V1529" s="79">
        <f t="shared" si="612"/>
        <v>2.96920289</v>
      </c>
      <c r="W1529" s="79">
        <f t="shared" si="613"/>
        <v>0</v>
      </c>
      <c r="X1529" s="157" t="str">
        <f t="shared" si="616"/>
        <v>A+J=</v>
      </c>
      <c r="Y1529" s="81">
        <f t="shared" si="617"/>
        <v>46073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78">
        <f t="shared" si="614"/>
        <v>46068</v>
      </c>
      <c r="B1530" s="79">
        <f t="shared" si="608"/>
        <v>488.52095398</v>
      </c>
      <c r="C1530" s="79">
        <f t="shared" si="619"/>
        <v>483.16365881000002</v>
      </c>
      <c r="D1530" s="77">
        <f t="shared" si="620"/>
        <v>7205.03</v>
      </c>
      <c r="E1530" s="54">
        <f>IF(K1530=1,VLOOKUP(A1529,[1]Plan1!$JH$192:$JI$400,2),E1529)</f>
        <v>7245.38</v>
      </c>
      <c r="F1530" s="56">
        <f t="shared" si="621"/>
        <v>45737</v>
      </c>
      <c r="G1530" s="80">
        <f t="shared" si="622"/>
        <v>5.6002542668107669E-3</v>
      </c>
      <c r="H1530" s="81">
        <f>IF(DAY(A1530)=H$11,VLOOKUP(A1530,AF$120:AK$452,4),H1529)</f>
        <v>46073</v>
      </c>
      <c r="I1530" s="81">
        <f t="shared" si="623"/>
        <v>46073</v>
      </c>
      <c r="J1530" s="55">
        <f t="shared" si="618"/>
        <v>31</v>
      </c>
      <c r="K1530" s="55">
        <f t="shared" si="624"/>
        <v>26</v>
      </c>
      <c r="L1530" s="79">
        <f t="shared" si="625"/>
        <v>1.00469487</v>
      </c>
      <c r="M1530" s="82">
        <v>1</v>
      </c>
      <c r="N1530" s="82">
        <f t="shared" si="626"/>
        <v>1</v>
      </c>
      <c r="O1530" s="79">
        <f t="shared" si="627"/>
        <v>1.00469487</v>
      </c>
      <c r="P1530" s="79">
        <f t="shared" si="628"/>
        <v>485.43204937000002</v>
      </c>
      <c r="Q1530" s="83">
        <f t="shared" si="609"/>
        <v>0</v>
      </c>
      <c r="R1530" s="85">
        <f t="shared" si="610"/>
        <v>0</v>
      </c>
      <c r="S1530" s="79">
        <f t="shared" si="629"/>
        <v>0</v>
      </c>
      <c r="T1530" s="85">
        <f t="shared" si="615"/>
        <v>9.5000000000000001E-2</v>
      </c>
      <c r="U1530" s="82">
        <f t="shared" si="611"/>
        <v>1.0063632069999999</v>
      </c>
      <c r="V1530" s="79">
        <f t="shared" si="612"/>
        <v>3.0889046100000002</v>
      </c>
      <c r="W1530" s="79">
        <f t="shared" si="613"/>
        <v>0</v>
      </c>
      <c r="X1530" s="157" t="str">
        <f t="shared" si="616"/>
        <v>A+J=</v>
      </c>
      <c r="Y1530" s="81">
        <f t="shared" si="617"/>
        <v>46073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78">
        <f t="shared" si="614"/>
        <v>46069</v>
      </c>
      <c r="B1531" s="79">
        <f t="shared" si="608"/>
        <v>488.72818484000004</v>
      </c>
      <c r="C1531" s="79">
        <f t="shared" si="619"/>
        <v>483.16365881000002</v>
      </c>
      <c r="D1531" s="77">
        <f t="shared" si="620"/>
        <v>7205.03</v>
      </c>
      <c r="E1531" s="54">
        <f>IF(K1531=1,VLOOKUP(A1530,[1]Plan1!$JH$192:$JI$400,2),E1530)</f>
        <v>7245.38</v>
      </c>
      <c r="F1531" s="56">
        <f t="shared" si="621"/>
        <v>45737</v>
      </c>
      <c r="G1531" s="80">
        <f t="shared" si="622"/>
        <v>5.6002542668107669E-3</v>
      </c>
      <c r="H1531" s="81">
        <f>IF(DAY(A1531)=H$11,VLOOKUP(A1531,AF$120:AK$452,4),H1530)</f>
        <v>46073</v>
      </c>
      <c r="I1531" s="81">
        <f t="shared" si="623"/>
        <v>46073</v>
      </c>
      <c r="J1531" s="55">
        <f t="shared" si="618"/>
        <v>31</v>
      </c>
      <c r="K1531" s="55">
        <f t="shared" si="624"/>
        <v>27</v>
      </c>
      <c r="L1531" s="79">
        <f t="shared" si="625"/>
        <v>1.0048758799999999</v>
      </c>
      <c r="M1531" s="82">
        <v>1</v>
      </c>
      <c r="N1531" s="82">
        <f t="shared" si="626"/>
        <v>1</v>
      </c>
      <c r="O1531" s="79">
        <f t="shared" si="627"/>
        <v>1.0048758799999999</v>
      </c>
      <c r="P1531" s="79">
        <f t="shared" si="628"/>
        <v>485.51950683000001</v>
      </c>
      <c r="Q1531" s="83">
        <f t="shared" si="609"/>
        <v>0</v>
      </c>
      <c r="R1531" s="85">
        <f t="shared" si="610"/>
        <v>0</v>
      </c>
      <c r="S1531" s="79">
        <f t="shared" si="629"/>
        <v>0</v>
      </c>
      <c r="T1531" s="85">
        <f t="shared" si="615"/>
        <v>9.5000000000000001E-2</v>
      </c>
      <c r="U1531" s="82">
        <f t="shared" si="611"/>
        <v>1.006608752</v>
      </c>
      <c r="V1531" s="79">
        <f t="shared" si="612"/>
        <v>3.2086780099999999</v>
      </c>
      <c r="W1531" s="79">
        <f t="shared" si="613"/>
        <v>0</v>
      </c>
      <c r="X1531" s="157" t="str">
        <f t="shared" si="616"/>
        <v>A+J=</v>
      </c>
      <c r="Y1531" s="81">
        <f t="shared" si="617"/>
        <v>46073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78">
        <f t="shared" si="614"/>
        <v>46070</v>
      </c>
      <c r="B1532" s="79">
        <f t="shared" si="608"/>
        <v>488.93550284000003</v>
      </c>
      <c r="C1532" s="79">
        <f t="shared" si="619"/>
        <v>483.16365881000002</v>
      </c>
      <c r="D1532" s="77">
        <f t="shared" si="620"/>
        <v>7205.03</v>
      </c>
      <c r="E1532" s="54">
        <f>IF(K1532=1,VLOOKUP(A1531,[1]Plan1!$JH$192:$JI$400,2),E1531)</f>
        <v>7245.38</v>
      </c>
      <c r="F1532" s="56">
        <f t="shared" si="621"/>
        <v>45737</v>
      </c>
      <c r="G1532" s="80">
        <f t="shared" si="622"/>
        <v>5.6002542668107669E-3</v>
      </c>
      <c r="H1532" s="81">
        <f>IF(DAY(A1532)=H$11,VLOOKUP(A1532,AF$120:AK$452,4),H1531)</f>
        <v>46073</v>
      </c>
      <c r="I1532" s="81">
        <f t="shared" si="623"/>
        <v>46073</v>
      </c>
      <c r="J1532" s="55">
        <f t="shared" si="618"/>
        <v>31</v>
      </c>
      <c r="K1532" s="55">
        <f t="shared" si="624"/>
        <v>28</v>
      </c>
      <c r="L1532" s="79">
        <f t="shared" si="625"/>
        <v>1.0050569199999999</v>
      </c>
      <c r="M1532" s="82">
        <v>1</v>
      </c>
      <c r="N1532" s="82">
        <f t="shared" si="626"/>
        <v>1</v>
      </c>
      <c r="O1532" s="79">
        <f t="shared" si="627"/>
        <v>1.0050569199999999</v>
      </c>
      <c r="P1532" s="79">
        <f t="shared" si="628"/>
        <v>485.60697877000001</v>
      </c>
      <c r="Q1532" s="83">
        <f t="shared" si="609"/>
        <v>0</v>
      </c>
      <c r="R1532" s="85">
        <f t="shared" si="610"/>
        <v>0</v>
      </c>
      <c r="S1532" s="79">
        <f t="shared" si="629"/>
        <v>0</v>
      </c>
      <c r="T1532" s="85">
        <f t="shared" si="615"/>
        <v>9.5000000000000001E-2</v>
      </c>
      <c r="U1532" s="82">
        <f t="shared" si="611"/>
        <v>1.006854358</v>
      </c>
      <c r="V1532" s="79">
        <f t="shared" si="612"/>
        <v>3.3285240699999998</v>
      </c>
      <c r="W1532" s="79">
        <f t="shared" si="613"/>
        <v>0</v>
      </c>
      <c r="X1532" s="157" t="str">
        <f t="shared" si="616"/>
        <v>A+J=</v>
      </c>
      <c r="Y1532" s="81">
        <f t="shared" si="617"/>
        <v>46073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78">
        <f t="shared" si="614"/>
        <v>46071</v>
      </c>
      <c r="B1533" s="79">
        <f t="shared" si="608"/>
        <v>489.14291194999998</v>
      </c>
      <c r="C1533" s="79">
        <f t="shared" si="619"/>
        <v>483.16365881000002</v>
      </c>
      <c r="D1533" s="77">
        <f t="shared" si="620"/>
        <v>7205.03</v>
      </c>
      <c r="E1533" s="54">
        <f>IF(K1533=1,VLOOKUP(A1532,[1]Plan1!$JH$192:$JI$400,2),E1532)</f>
        <v>7245.38</v>
      </c>
      <c r="F1533" s="56">
        <f t="shared" si="621"/>
        <v>45737</v>
      </c>
      <c r="G1533" s="80">
        <f t="shared" si="622"/>
        <v>5.6002542668107669E-3</v>
      </c>
      <c r="H1533" s="81">
        <f>IF(DAY(A1533)=H$11,VLOOKUP(A1533,AF$120:AK$452,4),H1532)</f>
        <v>46073</v>
      </c>
      <c r="I1533" s="81">
        <f t="shared" si="623"/>
        <v>46073</v>
      </c>
      <c r="J1533" s="55">
        <f t="shared" si="618"/>
        <v>31</v>
      </c>
      <c r="K1533" s="55">
        <f t="shared" si="624"/>
        <v>29</v>
      </c>
      <c r="L1533" s="79">
        <f t="shared" si="625"/>
        <v>1.0052380000000001</v>
      </c>
      <c r="M1533" s="82">
        <v>1</v>
      </c>
      <c r="N1533" s="82">
        <f t="shared" si="626"/>
        <v>1</v>
      </c>
      <c r="O1533" s="79">
        <f t="shared" si="627"/>
        <v>1.0052380000000001</v>
      </c>
      <c r="P1533" s="79">
        <f t="shared" si="628"/>
        <v>485.69447005000001</v>
      </c>
      <c r="Q1533" s="83">
        <f t="shared" si="609"/>
        <v>0</v>
      </c>
      <c r="R1533" s="85">
        <f t="shared" si="610"/>
        <v>0</v>
      </c>
      <c r="S1533" s="79">
        <f t="shared" si="629"/>
        <v>0</v>
      </c>
      <c r="T1533" s="85">
        <f t="shared" si="615"/>
        <v>9.5000000000000001E-2</v>
      </c>
      <c r="U1533" s="82">
        <f t="shared" si="611"/>
        <v>1.007100023</v>
      </c>
      <c r="V1533" s="79">
        <f t="shared" si="612"/>
        <v>3.4484419000000002</v>
      </c>
      <c r="W1533" s="79">
        <f t="shared" si="613"/>
        <v>0</v>
      </c>
      <c r="X1533" s="157" t="str">
        <f t="shared" si="616"/>
        <v>A+J=</v>
      </c>
      <c r="Y1533" s="81">
        <f t="shared" si="617"/>
        <v>46073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78">
        <f t="shared" si="614"/>
        <v>46072</v>
      </c>
      <c r="B1534" s="79">
        <f t="shared" si="608"/>
        <v>489.35040828000001</v>
      </c>
      <c r="C1534" s="79">
        <f t="shared" si="619"/>
        <v>483.16365881000002</v>
      </c>
      <c r="D1534" s="77">
        <f t="shared" si="620"/>
        <v>7205.03</v>
      </c>
      <c r="E1534" s="54">
        <f>IF(K1534=1,VLOOKUP(A1533,[1]Plan1!$JH$192:$JI$400,2),E1533)</f>
        <v>7245.38</v>
      </c>
      <c r="F1534" s="56">
        <f t="shared" si="621"/>
        <v>45737</v>
      </c>
      <c r="G1534" s="80">
        <f t="shared" si="622"/>
        <v>5.6002542668107669E-3</v>
      </c>
      <c r="H1534" s="81">
        <f>IF(DAY(A1534)=H$11,VLOOKUP(A1534,AF$120:AK$452,4),H1533)</f>
        <v>46073</v>
      </c>
      <c r="I1534" s="81">
        <f t="shared" si="623"/>
        <v>46073</v>
      </c>
      <c r="J1534" s="55">
        <f t="shared" si="618"/>
        <v>31</v>
      </c>
      <c r="K1534" s="55">
        <f t="shared" si="624"/>
        <v>30</v>
      </c>
      <c r="L1534" s="79">
        <f t="shared" si="625"/>
        <v>1.0054191100000001</v>
      </c>
      <c r="M1534" s="82">
        <v>1</v>
      </c>
      <c r="N1534" s="82">
        <f t="shared" si="626"/>
        <v>1</v>
      </c>
      <c r="O1534" s="79">
        <f t="shared" si="627"/>
        <v>1.0054191100000001</v>
      </c>
      <c r="P1534" s="79">
        <f t="shared" si="628"/>
        <v>485.78197582000001</v>
      </c>
      <c r="Q1534" s="83">
        <f t="shared" si="609"/>
        <v>0</v>
      </c>
      <c r="R1534" s="85">
        <f t="shared" si="610"/>
        <v>0</v>
      </c>
      <c r="S1534" s="79">
        <f t="shared" si="629"/>
        <v>0</v>
      </c>
      <c r="T1534" s="85">
        <f t="shared" si="615"/>
        <v>9.5000000000000001E-2</v>
      </c>
      <c r="U1534" s="82">
        <f t="shared" si="611"/>
        <v>1.007345749</v>
      </c>
      <c r="V1534" s="79">
        <f t="shared" si="612"/>
        <v>3.5684324599999999</v>
      </c>
      <c r="W1534" s="79">
        <f t="shared" si="613"/>
        <v>0</v>
      </c>
      <c r="X1534" s="157" t="str">
        <f t="shared" si="616"/>
        <v>A+J=</v>
      </c>
      <c r="Y1534" s="81">
        <f t="shared" si="617"/>
        <v>46073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78">
        <f t="shared" si="614"/>
        <v>46073</v>
      </c>
      <c r="B1535" s="79">
        <f t="shared" si="608"/>
        <v>489.55799087999998</v>
      </c>
      <c r="C1535" s="79">
        <f t="shared" si="619"/>
        <v>483.16365881000002</v>
      </c>
      <c r="D1535" s="77">
        <f t="shared" si="620"/>
        <v>7205.03</v>
      </c>
      <c r="E1535" s="54">
        <f>IF(K1535=1,VLOOKUP(A1534,[1]Plan1!$JH$192:$JI$400,2),E1534)</f>
        <v>7245.38</v>
      </c>
      <c r="F1535" s="56">
        <f t="shared" si="621"/>
        <v>45737</v>
      </c>
      <c r="G1535" s="80">
        <f t="shared" si="622"/>
        <v>5.6002542668107669E-3</v>
      </c>
      <c r="H1535" s="81">
        <f>IF(DAY(A1535)=H$11,VLOOKUP(A1535,AF$120:AK$452,4),H1534)</f>
        <v>46101</v>
      </c>
      <c r="I1535" s="81">
        <f t="shared" si="623"/>
        <v>46073</v>
      </c>
      <c r="J1535" s="55">
        <f t="shared" si="618"/>
        <v>31</v>
      </c>
      <c r="K1535" s="55">
        <f t="shared" si="624"/>
        <v>31</v>
      </c>
      <c r="L1535" s="79">
        <f t="shared" si="625"/>
        <v>1.0056002500000001</v>
      </c>
      <c r="M1535" s="82">
        <v>1</v>
      </c>
      <c r="N1535" s="82">
        <f t="shared" si="626"/>
        <v>1</v>
      </c>
      <c r="O1535" s="79">
        <f t="shared" si="627"/>
        <v>1.0056002500000001</v>
      </c>
      <c r="P1535" s="79">
        <f t="shared" si="628"/>
        <v>485.86949608999998</v>
      </c>
      <c r="Q1535" s="83">
        <f t="shared" si="609"/>
        <v>50</v>
      </c>
      <c r="R1535" s="85">
        <f t="shared" si="610"/>
        <v>3.3333000000000002E-2</v>
      </c>
      <c r="S1535" s="79">
        <f t="shared" si="629"/>
        <v>16.195487910000001</v>
      </c>
      <c r="T1535" s="85">
        <f t="shared" si="615"/>
        <v>9.5000000000000001E-2</v>
      </c>
      <c r="U1535" s="82">
        <f t="shared" si="611"/>
        <v>1.0075915339999999</v>
      </c>
      <c r="V1535" s="79">
        <f t="shared" si="612"/>
        <v>3.68849479</v>
      </c>
      <c r="W1535" s="79">
        <f t="shared" si="613"/>
        <v>19.883982700000001</v>
      </c>
      <c r="X1535" s="157" t="str">
        <f t="shared" si="616"/>
        <v>A+J=</v>
      </c>
      <c r="Y1535" s="81">
        <f t="shared" si="617"/>
        <v>46073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78">
        <f t="shared" si="614"/>
        <v>46074</v>
      </c>
      <c r="B1536" s="79">
        <f t="shared" si="608"/>
        <v>469.89459662000002</v>
      </c>
      <c r="C1536" s="79">
        <f t="shared" si="619"/>
        <v>469.67400817999999</v>
      </c>
      <c r="D1536" s="77">
        <f t="shared" si="620"/>
        <v>7205.03</v>
      </c>
      <c r="E1536" s="54">
        <f>IF(K1536=1,VLOOKUP(A1535,[1]Plan1!$JH$192:$JI$400,2),E1535)</f>
        <v>7245.38</v>
      </c>
      <c r="F1536" s="56">
        <f t="shared" si="621"/>
        <v>45737</v>
      </c>
      <c r="G1536" s="80">
        <f t="shared" si="622"/>
        <v>5.6002542668107669E-3</v>
      </c>
      <c r="H1536" s="81">
        <f>IF(DAY(A1536)=H$11,VLOOKUP(A1536,AF$120:AK$452,4),H1535)</f>
        <v>46101</v>
      </c>
      <c r="I1536" s="81">
        <f t="shared" si="623"/>
        <v>46101</v>
      </c>
      <c r="J1536" s="55">
        <f t="shared" si="618"/>
        <v>28</v>
      </c>
      <c r="K1536" s="55">
        <f t="shared" si="624"/>
        <v>1</v>
      </c>
      <c r="L1536" s="79">
        <f t="shared" si="625"/>
        <v>1.0001994700000001</v>
      </c>
      <c r="M1536" s="82">
        <v>1</v>
      </c>
      <c r="N1536" s="82">
        <f t="shared" si="626"/>
        <v>1</v>
      </c>
      <c r="O1536" s="79">
        <f t="shared" si="627"/>
        <v>1.0001994700000001</v>
      </c>
      <c r="P1536" s="79">
        <f t="shared" si="628"/>
        <v>469.76769404999999</v>
      </c>
      <c r="Q1536" s="83">
        <f t="shared" si="609"/>
        <v>0</v>
      </c>
      <c r="R1536" s="85">
        <f t="shared" si="610"/>
        <v>0</v>
      </c>
      <c r="S1536" s="79">
        <f t="shared" si="629"/>
        <v>0</v>
      </c>
      <c r="T1536" s="85">
        <f t="shared" si="615"/>
        <v>9.5000000000000001E-2</v>
      </c>
      <c r="U1536" s="82">
        <f t="shared" si="611"/>
        <v>1.0002701389999999</v>
      </c>
      <c r="V1536" s="79">
        <f t="shared" si="612"/>
        <v>0.12690256999999999</v>
      </c>
      <c r="W1536" s="79">
        <f t="shared" si="613"/>
        <v>0</v>
      </c>
      <c r="X1536" s="157" t="str">
        <f t="shared" si="616"/>
        <v>A+J=</v>
      </c>
      <c r="Y1536" s="81">
        <f t="shared" si="617"/>
        <v>46101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78">
        <f t="shared" si="614"/>
        <v>46075</v>
      </c>
      <c r="B1537" s="79">
        <f t="shared" si="608"/>
        <v>470.11528830999998</v>
      </c>
      <c r="C1537" s="79">
        <f t="shared" si="619"/>
        <v>469.67400817999999</v>
      </c>
      <c r="D1537" s="77">
        <f t="shared" si="620"/>
        <v>7205.03</v>
      </c>
      <c r="E1537" s="54">
        <f>IF(K1537=1,VLOOKUP(A1536,[1]Plan1!$JH$192:$JI$400,2),E1536)</f>
        <v>7245.38</v>
      </c>
      <c r="F1537" s="56">
        <f t="shared" si="621"/>
        <v>45737</v>
      </c>
      <c r="G1537" s="80">
        <f t="shared" si="622"/>
        <v>5.6002542668107669E-3</v>
      </c>
      <c r="H1537" s="81">
        <f>IF(DAY(A1537)=H$11,VLOOKUP(A1537,AF$120:AK$452,4),H1536)</f>
        <v>46101</v>
      </c>
      <c r="I1537" s="81">
        <f t="shared" si="623"/>
        <v>46101</v>
      </c>
      <c r="J1537" s="55">
        <f t="shared" si="618"/>
        <v>28</v>
      </c>
      <c r="K1537" s="55">
        <f t="shared" si="624"/>
        <v>2</v>
      </c>
      <c r="L1537" s="79">
        <f t="shared" si="625"/>
        <v>1.0003989799999999</v>
      </c>
      <c r="M1537" s="82">
        <v>1</v>
      </c>
      <c r="N1537" s="82">
        <f t="shared" si="626"/>
        <v>1</v>
      </c>
      <c r="O1537" s="79">
        <f t="shared" si="627"/>
        <v>1.0003989799999999</v>
      </c>
      <c r="P1537" s="79">
        <f t="shared" si="628"/>
        <v>469.86139871</v>
      </c>
      <c r="Q1537" s="83">
        <f t="shared" si="609"/>
        <v>0</v>
      </c>
      <c r="R1537" s="85">
        <f t="shared" si="610"/>
        <v>0</v>
      </c>
      <c r="S1537" s="79">
        <f t="shared" si="629"/>
        <v>0</v>
      </c>
      <c r="T1537" s="85">
        <f t="shared" si="615"/>
        <v>9.5000000000000001E-2</v>
      </c>
      <c r="U1537" s="82">
        <f t="shared" si="611"/>
        <v>1.0005403500000001</v>
      </c>
      <c r="V1537" s="79">
        <f t="shared" si="612"/>
        <v>0.25388959999999999</v>
      </c>
      <c r="W1537" s="79">
        <f t="shared" si="613"/>
        <v>0</v>
      </c>
      <c r="X1537" s="157" t="str">
        <f t="shared" si="616"/>
        <v>A+J=</v>
      </c>
      <c r="Y1537" s="81">
        <f t="shared" si="617"/>
        <v>46101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78">
        <f t="shared" si="614"/>
        <v>46076</v>
      </c>
      <c r="B1538" s="79">
        <f t="shared" si="608"/>
        <v>470.33608422999998</v>
      </c>
      <c r="C1538" s="79">
        <f t="shared" si="619"/>
        <v>469.67400817999999</v>
      </c>
      <c r="D1538" s="77">
        <f t="shared" si="620"/>
        <v>7205.03</v>
      </c>
      <c r="E1538" s="54">
        <f>IF(K1538=1,VLOOKUP(A1537,[1]Plan1!$JH$192:$JI$400,2),E1537)</f>
        <v>7245.38</v>
      </c>
      <c r="F1538" s="56">
        <f t="shared" si="621"/>
        <v>45737</v>
      </c>
      <c r="G1538" s="80">
        <f t="shared" si="622"/>
        <v>5.6002542668107669E-3</v>
      </c>
      <c r="H1538" s="81">
        <f>IF(DAY(A1538)=H$11,VLOOKUP(A1538,AF$120:AK$452,4),H1537)</f>
        <v>46101</v>
      </c>
      <c r="I1538" s="81">
        <f t="shared" si="623"/>
        <v>46101</v>
      </c>
      <c r="J1538" s="55">
        <f t="shared" si="618"/>
        <v>28</v>
      </c>
      <c r="K1538" s="55">
        <f t="shared" si="624"/>
        <v>3</v>
      </c>
      <c r="L1538" s="79">
        <f t="shared" si="625"/>
        <v>1.00059853</v>
      </c>
      <c r="M1538" s="82">
        <v>1</v>
      </c>
      <c r="N1538" s="82">
        <f t="shared" si="626"/>
        <v>1</v>
      </c>
      <c r="O1538" s="79">
        <f t="shared" si="627"/>
        <v>1.00059853</v>
      </c>
      <c r="P1538" s="79">
        <f t="shared" si="628"/>
        <v>469.95512215999997</v>
      </c>
      <c r="Q1538" s="83">
        <f t="shared" si="609"/>
        <v>0</v>
      </c>
      <c r="R1538" s="85">
        <f t="shared" si="610"/>
        <v>0</v>
      </c>
      <c r="S1538" s="79">
        <f t="shared" si="629"/>
        <v>0</v>
      </c>
      <c r="T1538" s="85">
        <f t="shared" si="615"/>
        <v>9.5000000000000001E-2</v>
      </c>
      <c r="U1538" s="82">
        <f t="shared" si="611"/>
        <v>1.0008106349999999</v>
      </c>
      <c r="V1538" s="79">
        <f t="shared" si="612"/>
        <v>0.38096206999999999</v>
      </c>
      <c r="W1538" s="79">
        <f t="shared" si="613"/>
        <v>0</v>
      </c>
      <c r="X1538" s="157" t="str">
        <f t="shared" si="616"/>
        <v>A+J=</v>
      </c>
      <c r="Y1538" s="81">
        <f t="shared" si="617"/>
        <v>46101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78">
        <f t="shared" si="614"/>
        <v>46077</v>
      </c>
      <c r="B1539" s="79">
        <f t="shared" si="608"/>
        <v>470.55698391999999</v>
      </c>
      <c r="C1539" s="79">
        <f t="shared" si="619"/>
        <v>469.67400817999999</v>
      </c>
      <c r="D1539" s="77">
        <f t="shared" si="620"/>
        <v>7205.03</v>
      </c>
      <c r="E1539" s="54">
        <f>IF(K1539=1,VLOOKUP(A1538,[1]Plan1!$JH$192:$JI$400,2),E1538)</f>
        <v>7245.38</v>
      </c>
      <c r="F1539" s="56">
        <f t="shared" si="621"/>
        <v>45737</v>
      </c>
      <c r="G1539" s="80">
        <f t="shared" si="622"/>
        <v>5.6002542668107669E-3</v>
      </c>
      <c r="H1539" s="81">
        <f>IF(DAY(A1539)=H$11,VLOOKUP(A1539,AF$120:AK$452,4),H1538)</f>
        <v>46101</v>
      </c>
      <c r="I1539" s="81">
        <f t="shared" si="623"/>
        <v>46101</v>
      </c>
      <c r="J1539" s="55">
        <f t="shared" si="618"/>
        <v>28</v>
      </c>
      <c r="K1539" s="55">
        <f t="shared" si="624"/>
        <v>4</v>
      </c>
      <c r="L1539" s="79">
        <f t="shared" si="625"/>
        <v>1.00079812</v>
      </c>
      <c r="M1539" s="82">
        <v>1</v>
      </c>
      <c r="N1539" s="82">
        <f t="shared" si="626"/>
        <v>1</v>
      </c>
      <c r="O1539" s="79">
        <f t="shared" si="627"/>
        <v>1.00079812</v>
      </c>
      <c r="P1539" s="79">
        <f t="shared" si="628"/>
        <v>470.04886439000001</v>
      </c>
      <c r="Q1539" s="83">
        <f t="shared" si="609"/>
        <v>0</v>
      </c>
      <c r="R1539" s="85">
        <f t="shared" si="610"/>
        <v>0</v>
      </c>
      <c r="S1539" s="79">
        <f t="shared" si="629"/>
        <v>0</v>
      </c>
      <c r="T1539" s="85">
        <f t="shared" si="615"/>
        <v>9.5000000000000001E-2</v>
      </c>
      <c r="U1539" s="82">
        <f t="shared" si="611"/>
        <v>1.001080993</v>
      </c>
      <c r="V1539" s="79">
        <f t="shared" si="612"/>
        <v>0.50811952999999999</v>
      </c>
      <c r="W1539" s="79">
        <f t="shared" si="613"/>
        <v>0</v>
      </c>
      <c r="X1539" s="157" t="str">
        <f t="shared" si="616"/>
        <v>A+J=</v>
      </c>
      <c r="Y1539" s="81">
        <f t="shared" si="617"/>
        <v>46101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78">
        <f t="shared" si="614"/>
        <v>46078</v>
      </c>
      <c r="B1540" s="79">
        <f t="shared" si="608"/>
        <v>470.77798744</v>
      </c>
      <c r="C1540" s="79">
        <f t="shared" si="619"/>
        <v>469.67400817999999</v>
      </c>
      <c r="D1540" s="77">
        <f t="shared" si="620"/>
        <v>7205.03</v>
      </c>
      <c r="E1540" s="54">
        <f>IF(K1540=1,VLOOKUP(A1539,[1]Plan1!$JH$192:$JI$400,2),E1539)</f>
        <v>7245.38</v>
      </c>
      <c r="F1540" s="56">
        <f t="shared" si="621"/>
        <v>45737</v>
      </c>
      <c r="G1540" s="80">
        <f t="shared" si="622"/>
        <v>5.6002542668107669E-3</v>
      </c>
      <c r="H1540" s="81">
        <f>IF(DAY(A1540)=H$11,VLOOKUP(A1540,AF$120:AK$452,4),H1539)</f>
        <v>46101</v>
      </c>
      <c r="I1540" s="81">
        <f t="shared" si="623"/>
        <v>46101</v>
      </c>
      <c r="J1540" s="55">
        <f t="shared" si="618"/>
        <v>28</v>
      </c>
      <c r="K1540" s="55">
        <f t="shared" si="624"/>
        <v>5</v>
      </c>
      <c r="L1540" s="79">
        <f t="shared" si="625"/>
        <v>1.00099775</v>
      </c>
      <c r="M1540" s="82">
        <v>1</v>
      </c>
      <c r="N1540" s="82">
        <f t="shared" si="626"/>
        <v>1</v>
      </c>
      <c r="O1540" s="79">
        <f t="shared" si="627"/>
        <v>1.00099775</v>
      </c>
      <c r="P1540" s="79">
        <f t="shared" si="628"/>
        <v>470.14262542</v>
      </c>
      <c r="Q1540" s="83">
        <f t="shared" si="609"/>
        <v>0</v>
      </c>
      <c r="R1540" s="85">
        <f t="shared" si="610"/>
        <v>0</v>
      </c>
      <c r="S1540" s="79">
        <f t="shared" si="629"/>
        <v>0</v>
      </c>
      <c r="T1540" s="85">
        <f t="shared" si="615"/>
        <v>9.5000000000000001E-2</v>
      </c>
      <c r="U1540" s="82">
        <f t="shared" si="611"/>
        <v>1.0013514240000001</v>
      </c>
      <c r="V1540" s="79">
        <f t="shared" si="612"/>
        <v>0.63536201999999997</v>
      </c>
      <c r="W1540" s="79">
        <f t="shared" si="613"/>
        <v>0</v>
      </c>
      <c r="X1540" s="157" t="str">
        <f t="shared" si="616"/>
        <v>A+J=</v>
      </c>
      <c r="Y1540" s="81">
        <f t="shared" si="617"/>
        <v>46101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78">
        <f t="shared" si="614"/>
        <v>46079</v>
      </c>
      <c r="B1541" s="79">
        <f t="shared" si="608"/>
        <v>470.99909481999998</v>
      </c>
      <c r="C1541" s="79">
        <f t="shared" si="619"/>
        <v>469.67400817999999</v>
      </c>
      <c r="D1541" s="77">
        <f t="shared" si="620"/>
        <v>7205.03</v>
      </c>
      <c r="E1541" s="54">
        <f>IF(K1541=1,VLOOKUP(A1540,[1]Plan1!$JH$192:$JI$400,2),E1540)</f>
        <v>7245.38</v>
      </c>
      <c r="F1541" s="56">
        <f t="shared" si="621"/>
        <v>45737</v>
      </c>
      <c r="G1541" s="80">
        <f t="shared" si="622"/>
        <v>5.6002542668107669E-3</v>
      </c>
      <c r="H1541" s="81">
        <f>IF(DAY(A1541)=H$11,VLOOKUP(A1541,AF$120:AK$452,4),H1540)</f>
        <v>46101</v>
      </c>
      <c r="I1541" s="81">
        <f t="shared" si="623"/>
        <v>46101</v>
      </c>
      <c r="J1541" s="55">
        <f t="shared" si="618"/>
        <v>28</v>
      </c>
      <c r="K1541" s="55">
        <f t="shared" si="624"/>
        <v>6</v>
      </c>
      <c r="L1541" s="79">
        <f t="shared" si="625"/>
        <v>1.00119742</v>
      </c>
      <c r="M1541" s="82">
        <v>1</v>
      </c>
      <c r="N1541" s="82">
        <f t="shared" si="626"/>
        <v>1</v>
      </c>
      <c r="O1541" s="79">
        <f t="shared" si="627"/>
        <v>1.00119742</v>
      </c>
      <c r="P1541" s="79">
        <f t="shared" si="628"/>
        <v>470.23640523</v>
      </c>
      <c r="Q1541" s="83">
        <f t="shared" si="609"/>
        <v>0</v>
      </c>
      <c r="R1541" s="85">
        <f t="shared" si="610"/>
        <v>0</v>
      </c>
      <c r="S1541" s="79">
        <f t="shared" si="629"/>
        <v>0</v>
      </c>
      <c r="T1541" s="85">
        <f t="shared" si="615"/>
        <v>9.5000000000000001E-2</v>
      </c>
      <c r="U1541" s="82">
        <f t="shared" si="611"/>
        <v>1.0016219280000001</v>
      </c>
      <c r="V1541" s="79">
        <f t="shared" si="612"/>
        <v>0.76268959000000003</v>
      </c>
      <c r="W1541" s="79">
        <f t="shared" si="613"/>
        <v>0</v>
      </c>
      <c r="X1541" s="157" t="str">
        <f t="shared" si="616"/>
        <v>A+J=</v>
      </c>
      <c r="Y1541" s="81">
        <f t="shared" si="617"/>
        <v>46101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78">
        <f t="shared" si="614"/>
        <v>46080</v>
      </c>
      <c r="B1542" s="79">
        <f t="shared" si="608"/>
        <v>471.22030561000003</v>
      </c>
      <c r="C1542" s="79">
        <f t="shared" si="619"/>
        <v>469.67400817999999</v>
      </c>
      <c r="D1542" s="77">
        <f t="shared" si="620"/>
        <v>7205.03</v>
      </c>
      <c r="E1542" s="54">
        <f>IF(K1542=1,VLOOKUP(A1541,[1]Plan1!$JH$192:$JI$400,2),E1541)</f>
        <v>7245.38</v>
      </c>
      <c r="F1542" s="56">
        <f t="shared" si="621"/>
        <v>45737</v>
      </c>
      <c r="G1542" s="80">
        <f t="shared" si="622"/>
        <v>5.6002542668107669E-3</v>
      </c>
      <c r="H1542" s="81">
        <f>IF(DAY(A1542)=H$11,VLOOKUP(A1542,AF$120:AK$452,4),H1541)</f>
        <v>46101</v>
      </c>
      <c r="I1542" s="81">
        <f t="shared" si="623"/>
        <v>46101</v>
      </c>
      <c r="J1542" s="55">
        <f t="shared" si="618"/>
        <v>28</v>
      </c>
      <c r="K1542" s="55">
        <f t="shared" si="624"/>
        <v>7</v>
      </c>
      <c r="L1542" s="79">
        <f t="shared" si="625"/>
        <v>1.00139713</v>
      </c>
      <c r="M1542" s="82">
        <v>1</v>
      </c>
      <c r="N1542" s="82">
        <f t="shared" si="626"/>
        <v>1</v>
      </c>
      <c r="O1542" s="79">
        <f t="shared" si="627"/>
        <v>1.00139713</v>
      </c>
      <c r="P1542" s="79">
        <f t="shared" si="628"/>
        <v>470.33020382000001</v>
      </c>
      <c r="Q1542" s="83">
        <f t="shared" si="609"/>
        <v>0</v>
      </c>
      <c r="R1542" s="85">
        <f t="shared" si="610"/>
        <v>0</v>
      </c>
      <c r="S1542" s="79">
        <f t="shared" si="629"/>
        <v>0</v>
      </c>
      <c r="T1542" s="85">
        <f t="shared" si="615"/>
        <v>9.5000000000000001E-2</v>
      </c>
      <c r="U1542" s="82">
        <f t="shared" si="611"/>
        <v>1.001892504</v>
      </c>
      <c r="V1542" s="79">
        <f t="shared" si="612"/>
        <v>0.89010179</v>
      </c>
      <c r="W1542" s="79">
        <f t="shared" si="613"/>
        <v>0</v>
      </c>
      <c r="X1542" s="157" t="str">
        <f t="shared" si="616"/>
        <v>A+J=</v>
      </c>
      <c r="Y1542" s="81">
        <f t="shared" si="617"/>
        <v>46101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78">
        <f t="shared" si="614"/>
        <v>46081</v>
      </c>
      <c r="B1543" s="79">
        <f t="shared" si="608"/>
        <v>471.44162080999996</v>
      </c>
      <c r="C1543" s="79">
        <f t="shared" si="619"/>
        <v>469.67400817999999</v>
      </c>
      <c r="D1543" s="77">
        <f t="shared" si="620"/>
        <v>7205.03</v>
      </c>
      <c r="E1543" s="54">
        <f>IF(K1543=1,VLOOKUP(A1542,[1]Plan1!$JH$192:$JI$400,2),E1542)</f>
        <v>7245.38</v>
      </c>
      <c r="F1543" s="56">
        <f t="shared" si="621"/>
        <v>45737</v>
      </c>
      <c r="G1543" s="80">
        <f t="shared" si="622"/>
        <v>5.6002542668107669E-3</v>
      </c>
      <c r="H1543" s="81">
        <f>IF(DAY(A1543)=H$11,VLOOKUP(A1543,AF$120:AK$452,4),H1542)</f>
        <v>46101</v>
      </c>
      <c r="I1543" s="81">
        <f t="shared" si="623"/>
        <v>46101</v>
      </c>
      <c r="J1543" s="55">
        <f t="shared" si="618"/>
        <v>28</v>
      </c>
      <c r="K1543" s="55">
        <f t="shared" si="624"/>
        <v>8</v>
      </c>
      <c r="L1543" s="79">
        <f t="shared" si="625"/>
        <v>1.0015968799999999</v>
      </c>
      <c r="M1543" s="82">
        <v>1</v>
      </c>
      <c r="N1543" s="82">
        <f t="shared" si="626"/>
        <v>1</v>
      </c>
      <c r="O1543" s="79">
        <f t="shared" si="627"/>
        <v>1.0015968799999999</v>
      </c>
      <c r="P1543" s="79">
        <f t="shared" si="628"/>
        <v>470.42402120999998</v>
      </c>
      <c r="Q1543" s="83">
        <f t="shared" si="609"/>
        <v>0</v>
      </c>
      <c r="R1543" s="85">
        <f t="shared" si="610"/>
        <v>0</v>
      </c>
      <c r="S1543" s="79">
        <f t="shared" si="629"/>
        <v>0</v>
      </c>
      <c r="T1543" s="85">
        <f t="shared" si="615"/>
        <v>9.5000000000000001E-2</v>
      </c>
      <c r="U1543" s="82">
        <f t="shared" si="611"/>
        <v>1.002163154</v>
      </c>
      <c r="V1543" s="79">
        <f t="shared" si="612"/>
        <v>1.0175996</v>
      </c>
      <c r="W1543" s="79">
        <f t="shared" si="613"/>
        <v>0</v>
      </c>
      <c r="X1543" s="157" t="str">
        <f t="shared" si="616"/>
        <v>A+J=</v>
      </c>
      <c r="Y1543" s="81">
        <f t="shared" si="617"/>
        <v>46101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78">
        <f t="shared" si="614"/>
        <v>46082</v>
      </c>
      <c r="B1544" s="79">
        <f t="shared" si="608"/>
        <v>471.66304044000003</v>
      </c>
      <c r="C1544" s="79">
        <f t="shared" si="619"/>
        <v>469.67400817999999</v>
      </c>
      <c r="D1544" s="77">
        <f t="shared" si="620"/>
        <v>7205.03</v>
      </c>
      <c r="E1544" s="54">
        <f>IF(K1544=1,VLOOKUP(A1543,[1]Plan1!$JH$192:$JI$400,2),E1543)</f>
        <v>7245.38</v>
      </c>
      <c r="F1544" s="56">
        <f t="shared" si="621"/>
        <v>45737</v>
      </c>
      <c r="G1544" s="80">
        <f t="shared" si="622"/>
        <v>5.6002542668107669E-3</v>
      </c>
      <c r="H1544" s="81">
        <f>IF(DAY(A1544)=H$11,VLOOKUP(A1544,AF$120:AK$452,4),H1543)</f>
        <v>46101</v>
      </c>
      <c r="I1544" s="81">
        <f t="shared" si="623"/>
        <v>46101</v>
      </c>
      <c r="J1544" s="55">
        <f t="shared" si="618"/>
        <v>28</v>
      </c>
      <c r="K1544" s="55">
        <f t="shared" si="624"/>
        <v>9</v>
      </c>
      <c r="L1544" s="79">
        <f t="shared" si="625"/>
        <v>1.0017966700000001</v>
      </c>
      <c r="M1544" s="82">
        <v>1</v>
      </c>
      <c r="N1544" s="82">
        <f t="shared" si="626"/>
        <v>1</v>
      </c>
      <c r="O1544" s="79">
        <f t="shared" si="627"/>
        <v>1.0017966700000001</v>
      </c>
      <c r="P1544" s="79">
        <f t="shared" si="628"/>
        <v>470.51785738000001</v>
      </c>
      <c r="Q1544" s="83">
        <f t="shared" si="609"/>
        <v>0</v>
      </c>
      <c r="R1544" s="85">
        <f t="shared" si="610"/>
        <v>0</v>
      </c>
      <c r="S1544" s="79">
        <f t="shared" si="629"/>
        <v>0</v>
      </c>
      <c r="T1544" s="85">
        <f t="shared" si="615"/>
        <v>9.5000000000000001E-2</v>
      </c>
      <c r="U1544" s="82">
        <f t="shared" si="611"/>
        <v>1.0024338779999999</v>
      </c>
      <c r="V1544" s="79">
        <f t="shared" si="612"/>
        <v>1.1451830599999999</v>
      </c>
      <c r="W1544" s="79">
        <f t="shared" si="613"/>
        <v>0</v>
      </c>
      <c r="X1544" s="157" t="str">
        <f t="shared" si="616"/>
        <v>A+J=</v>
      </c>
      <c r="Y1544" s="81">
        <f t="shared" si="617"/>
        <v>46101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78">
        <f t="shared" si="614"/>
        <v>46083</v>
      </c>
      <c r="B1545" s="79">
        <f t="shared" si="608"/>
        <v>471.88456358999997</v>
      </c>
      <c r="C1545" s="79">
        <f t="shared" si="619"/>
        <v>469.67400817999999</v>
      </c>
      <c r="D1545" s="77">
        <f t="shared" si="620"/>
        <v>7205.03</v>
      </c>
      <c r="E1545" s="54">
        <f>IF(K1545=1,VLOOKUP(A1544,[1]Plan1!$JH$192:$JI$400,2),E1544)</f>
        <v>7245.38</v>
      </c>
      <c r="F1545" s="56">
        <f t="shared" si="621"/>
        <v>45737</v>
      </c>
      <c r="G1545" s="80">
        <f t="shared" si="622"/>
        <v>5.6002542668107669E-3</v>
      </c>
      <c r="H1545" s="81">
        <f>IF(DAY(A1545)=H$11,VLOOKUP(A1545,AF$120:AK$452,4),H1544)</f>
        <v>46101</v>
      </c>
      <c r="I1545" s="81">
        <f t="shared" si="623"/>
        <v>46101</v>
      </c>
      <c r="J1545" s="55">
        <f t="shared" si="618"/>
        <v>28</v>
      </c>
      <c r="K1545" s="55">
        <f t="shared" si="624"/>
        <v>10</v>
      </c>
      <c r="L1545" s="79">
        <f t="shared" si="625"/>
        <v>1.0019965</v>
      </c>
      <c r="M1545" s="82">
        <v>1</v>
      </c>
      <c r="N1545" s="82">
        <f t="shared" si="626"/>
        <v>1</v>
      </c>
      <c r="O1545" s="79">
        <f t="shared" si="627"/>
        <v>1.0019965</v>
      </c>
      <c r="P1545" s="79">
        <f t="shared" si="628"/>
        <v>470.61171232999999</v>
      </c>
      <c r="Q1545" s="83">
        <f t="shared" si="609"/>
        <v>0</v>
      </c>
      <c r="R1545" s="85">
        <f t="shared" si="610"/>
        <v>0</v>
      </c>
      <c r="S1545" s="79">
        <f t="shared" si="629"/>
        <v>0</v>
      </c>
      <c r="T1545" s="85">
        <f t="shared" si="615"/>
        <v>9.5000000000000001E-2</v>
      </c>
      <c r="U1545" s="82">
        <f t="shared" si="611"/>
        <v>1.0027046740000001</v>
      </c>
      <c r="V1545" s="79">
        <f t="shared" si="612"/>
        <v>1.2728512599999999</v>
      </c>
      <c r="W1545" s="79">
        <f t="shared" si="613"/>
        <v>0</v>
      </c>
      <c r="X1545" s="157" t="str">
        <f t="shared" si="616"/>
        <v>A+J=</v>
      </c>
      <c r="Y1545" s="81">
        <f t="shared" si="617"/>
        <v>46101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78">
        <f t="shared" si="614"/>
        <v>46084</v>
      </c>
      <c r="B1546" s="79">
        <f t="shared" si="608"/>
        <v>472.10619078999997</v>
      </c>
      <c r="C1546" s="79">
        <f t="shared" si="619"/>
        <v>469.67400817999999</v>
      </c>
      <c r="D1546" s="77">
        <f t="shared" si="620"/>
        <v>7205.03</v>
      </c>
      <c r="E1546" s="54">
        <f>IF(K1546=1,VLOOKUP(A1545,[1]Plan1!$JH$192:$JI$400,2),E1545)</f>
        <v>7245.38</v>
      </c>
      <c r="F1546" s="56">
        <f t="shared" si="621"/>
        <v>45737</v>
      </c>
      <c r="G1546" s="80">
        <f t="shared" si="622"/>
        <v>5.6002542668107669E-3</v>
      </c>
      <c r="H1546" s="81">
        <f>IF(DAY(A1546)=H$11,VLOOKUP(A1546,AF$120:AK$452,4),H1545)</f>
        <v>46101</v>
      </c>
      <c r="I1546" s="81">
        <f t="shared" si="623"/>
        <v>46101</v>
      </c>
      <c r="J1546" s="55">
        <f t="shared" si="618"/>
        <v>28</v>
      </c>
      <c r="K1546" s="55">
        <f t="shared" si="624"/>
        <v>11</v>
      </c>
      <c r="L1546" s="79">
        <f t="shared" si="625"/>
        <v>1.0021963700000001</v>
      </c>
      <c r="M1546" s="82">
        <v>1</v>
      </c>
      <c r="N1546" s="82">
        <f t="shared" si="626"/>
        <v>1</v>
      </c>
      <c r="O1546" s="79">
        <f t="shared" si="627"/>
        <v>1.0021963700000001</v>
      </c>
      <c r="P1546" s="79">
        <f t="shared" si="628"/>
        <v>470.70558607999999</v>
      </c>
      <c r="Q1546" s="83">
        <f t="shared" si="609"/>
        <v>0</v>
      </c>
      <c r="R1546" s="85">
        <f t="shared" si="610"/>
        <v>0</v>
      </c>
      <c r="S1546" s="79">
        <f t="shared" si="629"/>
        <v>0</v>
      </c>
      <c r="T1546" s="85">
        <f t="shared" si="615"/>
        <v>9.5000000000000001E-2</v>
      </c>
      <c r="U1546" s="82">
        <f t="shared" si="611"/>
        <v>1.002975543</v>
      </c>
      <c r="V1546" s="79">
        <f t="shared" si="612"/>
        <v>1.4006047100000001</v>
      </c>
      <c r="W1546" s="79">
        <f t="shared" si="613"/>
        <v>0</v>
      </c>
      <c r="X1546" s="157" t="str">
        <f t="shared" si="616"/>
        <v>A+J=</v>
      </c>
      <c r="Y1546" s="81">
        <f t="shared" si="617"/>
        <v>46101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78">
        <f t="shared" si="614"/>
        <v>46085</v>
      </c>
      <c r="B1547" s="79">
        <f t="shared" si="608"/>
        <v>472.32791781000003</v>
      </c>
      <c r="C1547" s="79">
        <f t="shared" si="619"/>
        <v>469.67400817999999</v>
      </c>
      <c r="D1547" s="77">
        <f t="shared" si="620"/>
        <v>7205.03</v>
      </c>
      <c r="E1547" s="54">
        <f>IF(K1547=1,VLOOKUP(A1546,[1]Plan1!$JH$192:$JI$400,2),E1546)</f>
        <v>7245.38</v>
      </c>
      <c r="F1547" s="56">
        <f t="shared" si="621"/>
        <v>45737</v>
      </c>
      <c r="G1547" s="80">
        <f t="shared" si="622"/>
        <v>5.6002542668107669E-3</v>
      </c>
      <c r="H1547" s="81">
        <f>IF(DAY(A1547)=H$11,VLOOKUP(A1547,AF$120:AK$452,4),H1546)</f>
        <v>46101</v>
      </c>
      <c r="I1547" s="81">
        <f t="shared" si="623"/>
        <v>46101</v>
      </c>
      <c r="J1547" s="55">
        <f t="shared" si="618"/>
        <v>28</v>
      </c>
      <c r="K1547" s="55">
        <f t="shared" si="624"/>
        <v>12</v>
      </c>
      <c r="L1547" s="79">
        <f t="shared" si="625"/>
        <v>1.00239627</v>
      </c>
      <c r="M1547" s="82">
        <v>1</v>
      </c>
      <c r="N1547" s="82">
        <f t="shared" si="626"/>
        <v>1</v>
      </c>
      <c r="O1547" s="79">
        <f t="shared" si="627"/>
        <v>1.00239627</v>
      </c>
      <c r="P1547" s="79">
        <f t="shared" si="628"/>
        <v>470.79947391000002</v>
      </c>
      <c r="Q1547" s="83">
        <f t="shared" si="609"/>
        <v>0</v>
      </c>
      <c r="R1547" s="85">
        <f t="shared" si="610"/>
        <v>0</v>
      </c>
      <c r="S1547" s="79">
        <f t="shared" si="629"/>
        <v>0</v>
      </c>
      <c r="T1547" s="85">
        <f t="shared" si="615"/>
        <v>9.5000000000000001E-2</v>
      </c>
      <c r="U1547" s="82">
        <f t="shared" si="611"/>
        <v>1.0032464860000001</v>
      </c>
      <c r="V1547" s="79">
        <f t="shared" si="612"/>
        <v>1.5284439000000001</v>
      </c>
      <c r="W1547" s="79">
        <f t="shared" si="613"/>
        <v>0</v>
      </c>
      <c r="X1547" s="157" t="str">
        <f t="shared" si="616"/>
        <v>A+J=</v>
      </c>
      <c r="Y1547" s="81">
        <f t="shared" si="617"/>
        <v>46101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78">
        <f t="shared" si="614"/>
        <v>46086</v>
      </c>
      <c r="B1548" s="79">
        <f t="shared" ref="B1548:B1611" si="630">(P1548+V1548)</f>
        <v>472.54975317999998</v>
      </c>
      <c r="C1548" s="79">
        <f t="shared" si="619"/>
        <v>469.67400817999999</v>
      </c>
      <c r="D1548" s="77">
        <f t="shared" si="620"/>
        <v>7205.03</v>
      </c>
      <c r="E1548" s="54">
        <f>IF(K1548=1,VLOOKUP(A1547,[1]Plan1!$JH$192:$JI$400,2),E1547)</f>
        <v>7245.38</v>
      </c>
      <c r="F1548" s="56">
        <f t="shared" si="621"/>
        <v>45737</v>
      </c>
      <c r="G1548" s="80">
        <f t="shared" si="622"/>
        <v>5.6002542668107669E-3</v>
      </c>
      <c r="H1548" s="81">
        <f>IF(DAY(A1548)=H$11,VLOOKUP(A1548,AF$120:AK$452,4),H1547)</f>
        <v>46101</v>
      </c>
      <c r="I1548" s="81">
        <f t="shared" si="623"/>
        <v>46101</v>
      </c>
      <c r="J1548" s="55">
        <f t="shared" si="618"/>
        <v>28</v>
      </c>
      <c r="K1548" s="55">
        <f t="shared" si="624"/>
        <v>13</v>
      </c>
      <c r="L1548" s="79">
        <f t="shared" si="625"/>
        <v>1.00259622</v>
      </c>
      <c r="M1548" s="82">
        <v>1</v>
      </c>
      <c r="N1548" s="82">
        <f t="shared" si="626"/>
        <v>1</v>
      </c>
      <c r="O1548" s="79">
        <f t="shared" si="627"/>
        <v>1.00259622</v>
      </c>
      <c r="P1548" s="79">
        <f t="shared" si="628"/>
        <v>470.89338522999998</v>
      </c>
      <c r="Q1548" s="83">
        <f t="shared" ref="Q1548:Q1611" si="631">IF(VLOOKUP(A1548,AB$12:AI$116,8)=VLOOKUP(A1547,AB$12:AI$116,8),0,VLOOKUP(A1548,AB$12:AI$116,8))</f>
        <v>0</v>
      </c>
      <c r="R1548" s="85">
        <f t="shared" ref="R1548:R1611" si="632">IF(Q1548&gt;0,VLOOKUP($A1548,$AB$12:$AG$116,6),0)</f>
        <v>0</v>
      </c>
      <c r="S1548" s="79">
        <f t="shared" si="629"/>
        <v>0</v>
      </c>
      <c r="T1548" s="85">
        <f t="shared" si="615"/>
        <v>9.5000000000000001E-2</v>
      </c>
      <c r="U1548" s="82">
        <f t="shared" ref="U1548:U1611" si="633">ROUND((1+T1548)^(30/360)^(K1548/J1548),9)</f>
        <v>1.0035175009999999</v>
      </c>
      <c r="V1548" s="79">
        <f t="shared" ref="V1548:V1611" si="634">TRUNC((P1548*(U1548-1)),8)</f>
        <v>1.6563679499999999</v>
      </c>
      <c r="W1548" s="79">
        <f t="shared" ref="W1548:W1611" si="635">IF(Q1548&gt;0,S1548+V1548,0)</f>
        <v>0</v>
      </c>
      <c r="X1548" s="157" t="str">
        <f t="shared" si="616"/>
        <v>A+J=</v>
      </c>
      <c r="Y1548" s="81">
        <f t="shared" si="617"/>
        <v>46101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78">
        <f t="shared" ref="A1549:A1612" si="636">(A1548+1)</f>
        <v>46087</v>
      </c>
      <c r="B1549" s="79">
        <f t="shared" si="630"/>
        <v>472.77169315999998</v>
      </c>
      <c r="C1549" s="79">
        <f t="shared" si="619"/>
        <v>469.67400817999999</v>
      </c>
      <c r="D1549" s="77">
        <f t="shared" si="620"/>
        <v>7205.03</v>
      </c>
      <c r="E1549" s="54">
        <f>IF(K1549=1,VLOOKUP(A1548,[1]Plan1!$JH$192:$JI$400,2),E1548)</f>
        <v>7245.38</v>
      </c>
      <c r="F1549" s="56">
        <f t="shared" si="621"/>
        <v>45737</v>
      </c>
      <c r="G1549" s="80">
        <f t="shared" si="622"/>
        <v>5.6002542668107669E-3</v>
      </c>
      <c r="H1549" s="81">
        <f>IF(DAY(A1549)=H$11,VLOOKUP(A1549,AF$120:AK$452,4),H1548)</f>
        <v>46101</v>
      </c>
      <c r="I1549" s="81">
        <f t="shared" si="623"/>
        <v>46101</v>
      </c>
      <c r="J1549" s="55">
        <f t="shared" si="618"/>
        <v>28</v>
      </c>
      <c r="K1549" s="55">
        <f t="shared" si="624"/>
        <v>14</v>
      </c>
      <c r="L1549" s="79">
        <f t="shared" si="625"/>
        <v>1.0027962100000001</v>
      </c>
      <c r="M1549" s="82">
        <v>1</v>
      </c>
      <c r="N1549" s="82">
        <f t="shared" si="626"/>
        <v>1</v>
      </c>
      <c r="O1549" s="79">
        <f t="shared" si="627"/>
        <v>1.0027962100000001</v>
      </c>
      <c r="P1549" s="79">
        <f t="shared" si="628"/>
        <v>470.98731533</v>
      </c>
      <c r="Q1549" s="83">
        <f t="shared" si="631"/>
        <v>0</v>
      </c>
      <c r="R1549" s="85">
        <f t="shared" si="632"/>
        <v>0</v>
      </c>
      <c r="S1549" s="79">
        <f t="shared" si="629"/>
        <v>0</v>
      </c>
      <c r="T1549" s="85">
        <f t="shared" ref="T1549:T1612" si="637">(T1548)</f>
        <v>9.5000000000000001E-2</v>
      </c>
      <c r="U1549" s="82">
        <f t="shared" si="633"/>
        <v>1.0037885900000001</v>
      </c>
      <c r="V1549" s="79">
        <f t="shared" si="634"/>
        <v>1.7843778299999999</v>
      </c>
      <c r="W1549" s="79">
        <f t="shared" si="635"/>
        <v>0</v>
      </c>
      <c r="X1549" s="157" t="str">
        <f t="shared" ref="X1549:X1612" si="638">IF($Q1548&gt;0,VLOOKUP($A1548,$AB$12:$AK$116,9),X1548)</f>
        <v>A+J=</v>
      </c>
      <c r="Y1549" s="81">
        <f t="shared" ref="Y1549:Y1612" si="639">IF($Q1548&gt;0,VLOOKUP($A1548,$AB$12:$AK$116,10),Y1548)</f>
        <v>46101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78">
        <f t="shared" si="636"/>
        <v>46088</v>
      </c>
      <c r="B1550" s="79">
        <f t="shared" si="630"/>
        <v>472.99373779999996</v>
      </c>
      <c r="C1550" s="79">
        <f t="shared" si="619"/>
        <v>469.67400817999999</v>
      </c>
      <c r="D1550" s="77">
        <f t="shared" si="620"/>
        <v>7205.03</v>
      </c>
      <c r="E1550" s="54">
        <f>IF(K1550=1,VLOOKUP(A1549,[1]Plan1!$JH$192:$JI$400,2),E1549)</f>
        <v>7245.38</v>
      </c>
      <c r="F1550" s="56">
        <f t="shared" si="621"/>
        <v>45737</v>
      </c>
      <c r="G1550" s="80">
        <f t="shared" si="622"/>
        <v>5.6002542668107669E-3</v>
      </c>
      <c r="H1550" s="81">
        <f>IF(DAY(A1550)=H$11,VLOOKUP(A1550,AF$120:AK$452,4),H1549)</f>
        <v>46101</v>
      </c>
      <c r="I1550" s="81">
        <f t="shared" si="623"/>
        <v>46101</v>
      </c>
      <c r="J1550" s="55">
        <f t="shared" si="618"/>
        <v>28</v>
      </c>
      <c r="K1550" s="55">
        <f t="shared" si="624"/>
        <v>15</v>
      </c>
      <c r="L1550" s="79">
        <f t="shared" si="625"/>
        <v>1.0029962400000001</v>
      </c>
      <c r="M1550" s="82">
        <v>1</v>
      </c>
      <c r="N1550" s="82">
        <f t="shared" si="626"/>
        <v>1</v>
      </c>
      <c r="O1550" s="79">
        <f t="shared" si="627"/>
        <v>1.0029962400000001</v>
      </c>
      <c r="P1550" s="79">
        <f t="shared" si="628"/>
        <v>471.08126422999999</v>
      </c>
      <c r="Q1550" s="83">
        <f t="shared" si="631"/>
        <v>0</v>
      </c>
      <c r="R1550" s="85">
        <f t="shared" si="632"/>
        <v>0</v>
      </c>
      <c r="S1550" s="79">
        <f t="shared" si="629"/>
        <v>0</v>
      </c>
      <c r="T1550" s="85">
        <f t="shared" si="637"/>
        <v>9.5000000000000001E-2</v>
      </c>
      <c r="U1550" s="82">
        <f t="shared" si="633"/>
        <v>1.0040597529999999</v>
      </c>
      <c r="V1550" s="79">
        <f t="shared" si="634"/>
        <v>1.91247357</v>
      </c>
      <c r="W1550" s="79">
        <f t="shared" si="635"/>
        <v>0</v>
      </c>
      <c r="X1550" s="157" t="str">
        <f t="shared" si="638"/>
        <v>A+J=</v>
      </c>
      <c r="Y1550" s="81">
        <f t="shared" si="639"/>
        <v>46101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78">
        <f t="shared" si="636"/>
        <v>46089</v>
      </c>
      <c r="B1551" s="79">
        <f t="shared" si="630"/>
        <v>473.21588616999998</v>
      </c>
      <c r="C1551" s="79">
        <f t="shared" si="619"/>
        <v>469.67400817999999</v>
      </c>
      <c r="D1551" s="77">
        <f t="shared" si="620"/>
        <v>7205.03</v>
      </c>
      <c r="E1551" s="54">
        <f>IF(K1551=1,VLOOKUP(A1550,[1]Plan1!$JH$192:$JI$400,2),E1550)</f>
        <v>7245.38</v>
      </c>
      <c r="F1551" s="56">
        <f t="shared" si="621"/>
        <v>45737</v>
      </c>
      <c r="G1551" s="80">
        <f t="shared" si="622"/>
        <v>5.6002542668107669E-3</v>
      </c>
      <c r="H1551" s="81">
        <f>IF(DAY(A1551)=H$11,VLOOKUP(A1551,AF$120:AK$452,4),H1550)</f>
        <v>46101</v>
      </c>
      <c r="I1551" s="81">
        <f t="shared" si="623"/>
        <v>46101</v>
      </c>
      <c r="J1551" s="55">
        <f t="shared" si="618"/>
        <v>28</v>
      </c>
      <c r="K1551" s="55">
        <f t="shared" si="624"/>
        <v>16</v>
      </c>
      <c r="L1551" s="79">
        <f t="shared" si="625"/>
        <v>1.0031963100000001</v>
      </c>
      <c r="M1551" s="82">
        <v>1</v>
      </c>
      <c r="N1551" s="82">
        <f t="shared" si="626"/>
        <v>1</v>
      </c>
      <c r="O1551" s="79">
        <f t="shared" si="627"/>
        <v>1.0031963100000001</v>
      </c>
      <c r="P1551" s="79">
        <f t="shared" si="628"/>
        <v>471.17523189999997</v>
      </c>
      <c r="Q1551" s="83">
        <f t="shared" si="631"/>
        <v>0</v>
      </c>
      <c r="R1551" s="85">
        <f t="shared" si="632"/>
        <v>0</v>
      </c>
      <c r="S1551" s="79">
        <f t="shared" si="629"/>
        <v>0</v>
      </c>
      <c r="T1551" s="85">
        <f t="shared" si="637"/>
        <v>9.5000000000000001E-2</v>
      </c>
      <c r="U1551" s="82">
        <f t="shared" si="633"/>
        <v>1.004330988</v>
      </c>
      <c r="V1551" s="79">
        <f t="shared" si="634"/>
        <v>2.0406542700000001</v>
      </c>
      <c r="W1551" s="79">
        <f t="shared" si="635"/>
        <v>0</v>
      </c>
      <c r="X1551" s="157" t="str">
        <f t="shared" si="638"/>
        <v>A+J=</v>
      </c>
      <c r="Y1551" s="81">
        <f t="shared" si="639"/>
        <v>46101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78">
        <f t="shared" si="636"/>
        <v>46090</v>
      </c>
      <c r="B1552" s="79">
        <f t="shared" si="630"/>
        <v>473.43813926999997</v>
      </c>
      <c r="C1552" s="79">
        <f t="shared" si="619"/>
        <v>469.67400817999999</v>
      </c>
      <c r="D1552" s="77">
        <f t="shared" si="620"/>
        <v>7205.03</v>
      </c>
      <c r="E1552" s="54">
        <f>IF(K1552=1,VLOOKUP(A1551,[1]Plan1!$JH$192:$JI$400,2),E1551)</f>
        <v>7245.38</v>
      </c>
      <c r="F1552" s="56">
        <f t="shared" si="621"/>
        <v>45737</v>
      </c>
      <c r="G1552" s="80">
        <f t="shared" si="622"/>
        <v>5.6002542668107669E-3</v>
      </c>
      <c r="H1552" s="81">
        <f>IF(DAY(A1552)=H$11,VLOOKUP(A1552,AF$120:AK$452,4),H1551)</f>
        <v>46101</v>
      </c>
      <c r="I1552" s="81">
        <f t="shared" si="623"/>
        <v>46101</v>
      </c>
      <c r="J1552" s="55">
        <f t="shared" si="618"/>
        <v>28</v>
      </c>
      <c r="K1552" s="55">
        <f t="shared" si="624"/>
        <v>17</v>
      </c>
      <c r="L1552" s="79">
        <f t="shared" si="625"/>
        <v>1.0033964200000001</v>
      </c>
      <c r="M1552" s="82">
        <v>1</v>
      </c>
      <c r="N1552" s="82">
        <f t="shared" si="626"/>
        <v>1</v>
      </c>
      <c r="O1552" s="79">
        <f t="shared" si="627"/>
        <v>1.0033964200000001</v>
      </c>
      <c r="P1552" s="79">
        <f t="shared" si="628"/>
        <v>471.26921836999998</v>
      </c>
      <c r="Q1552" s="83">
        <f t="shared" si="631"/>
        <v>0</v>
      </c>
      <c r="R1552" s="85">
        <f t="shared" si="632"/>
        <v>0</v>
      </c>
      <c r="S1552" s="79">
        <f t="shared" si="629"/>
        <v>0</v>
      </c>
      <c r="T1552" s="85">
        <f t="shared" si="637"/>
        <v>9.5000000000000001E-2</v>
      </c>
      <c r="U1552" s="82">
        <f t="shared" si="633"/>
        <v>1.0046022969999999</v>
      </c>
      <c r="V1552" s="79">
        <f t="shared" si="634"/>
        <v>2.1689208999999998</v>
      </c>
      <c r="W1552" s="79">
        <f t="shared" si="635"/>
        <v>0</v>
      </c>
      <c r="X1552" s="157" t="str">
        <f t="shared" si="638"/>
        <v>A+J=</v>
      </c>
      <c r="Y1552" s="81">
        <f t="shared" si="639"/>
        <v>46101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78">
        <f t="shared" si="636"/>
        <v>46091</v>
      </c>
      <c r="B1553" s="79">
        <f t="shared" si="630"/>
        <v>473.66049665999998</v>
      </c>
      <c r="C1553" s="79">
        <f t="shared" si="619"/>
        <v>469.67400817999999</v>
      </c>
      <c r="D1553" s="77">
        <f t="shared" si="620"/>
        <v>7205.03</v>
      </c>
      <c r="E1553" s="54">
        <f>IF(K1553=1,VLOOKUP(A1552,[1]Plan1!$JH$192:$JI$400,2),E1552)</f>
        <v>7245.38</v>
      </c>
      <c r="F1553" s="56">
        <f t="shared" si="621"/>
        <v>45737</v>
      </c>
      <c r="G1553" s="80">
        <f t="shared" si="622"/>
        <v>5.6002542668107669E-3</v>
      </c>
      <c r="H1553" s="81">
        <f>IF(DAY(A1553)=H$11,VLOOKUP(A1553,AF$120:AK$452,4),H1552)</f>
        <v>46101</v>
      </c>
      <c r="I1553" s="81">
        <f t="shared" si="623"/>
        <v>46101</v>
      </c>
      <c r="J1553" s="55">
        <f t="shared" si="618"/>
        <v>28</v>
      </c>
      <c r="K1553" s="55">
        <f t="shared" si="624"/>
        <v>18</v>
      </c>
      <c r="L1553" s="79">
        <f t="shared" si="625"/>
        <v>1.00359657</v>
      </c>
      <c r="M1553" s="82">
        <v>1</v>
      </c>
      <c r="N1553" s="82">
        <f t="shared" si="626"/>
        <v>1</v>
      </c>
      <c r="O1553" s="79">
        <f t="shared" si="627"/>
        <v>1.00359657</v>
      </c>
      <c r="P1553" s="79">
        <f t="shared" si="628"/>
        <v>471.36322361999999</v>
      </c>
      <c r="Q1553" s="83">
        <f t="shared" si="631"/>
        <v>0</v>
      </c>
      <c r="R1553" s="85">
        <f t="shared" si="632"/>
        <v>0</v>
      </c>
      <c r="S1553" s="79">
        <f t="shared" si="629"/>
        <v>0</v>
      </c>
      <c r="T1553" s="85">
        <f t="shared" si="637"/>
        <v>9.5000000000000001E-2</v>
      </c>
      <c r="U1553" s="82">
        <f t="shared" si="633"/>
        <v>1.0048736789999999</v>
      </c>
      <c r="V1553" s="79">
        <f t="shared" si="634"/>
        <v>2.2972730399999999</v>
      </c>
      <c r="W1553" s="79">
        <f t="shared" si="635"/>
        <v>0</v>
      </c>
      <c r="X1553" s="157" t="str">
        <f t="shared" si="638"/>
        <v>A+J=</v>
      </c>
      <c r="Y1553" s="81">
        <f t="shared" si="639"/>
        <v>46101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78">
        <f t="shared" si="636"/>
        <v>46092</v>
      </c>
      <c r="B1554" s="79">
        <f t="shared" si="630"/>
        <v>473.88295836999998</v>
      </c>
      <c r="C1554" s="79">
        <f t="shared" si="619"/>
        <v>469.67400817999999</v>
      </c>
      <c r="D1554" s="77">
        <f t="shared" si="620"/>
        <v>7205.03</v>
      </c>
      <c r="E1554" s="54">
        <f>IF(K1554=1,VLOOKUP(A1553,[1]Plan1!$JH$192:$JI$400,2),E1553)</f>
        <v>7245.38</v>
      </c>
      <c r="F1554" s="56">
        <f t="shared" si="621"/>
        <v>45737</v>
      </c>
      <c r="G1554" s="80">
        <f t="shared" si="622"/>
        <v>5.6002542668107669E-3</v>
      </c>
      <c r="H1554" s="81">
        <f>IF(DAY(A1554)=H$11,VLOOKUP(A1554,AF$120:AK$452,4),H1553)</f>
        <v>46101</v>
      </c>
      <c r="I1554" s="81">
        <f t="shared" si="623"/>
        <v>46101</v>
      </c>
      <c r="J1554" s="55">
        <f t="shared" si="618"/>
        <v>28</v>
      </c>
      <c r="K1554" s="55">
        <f t="shared" si="624"/>
        <v>19</v>
      </c>
      <c r="L1554" s="79">
        <f t="shared" si="625"/>
        <v>1.00379676</v>
      </c>
      <c r="M1554" s="82">
        <v>1</v>
      </c>
      <c r="N1554" s="82">
        <f t="shared" si="626"/>
        <v>1</v>
      </c>
      <c r="O1554" s="79">
        <f t="shared" si="627"/>
        <v>1.00379676</v>
      </c>
      <c r="P1554" s="79">
        <f t="shared" si="628"/>
        <v>471.45724766000001</v>
      </c>
      <c r="Q1554" s="83">
        <f t="shared" si="631"/>
        <v>0</v>
      </c>
      <c r="R1554" s="85">
        <f t="shared" si="632"/>
        <v>0</v>
      </c>
      <c r="S1554" s="79">
        <f t="shared" si="629"/>
        <v>0</v>
      </c>
      <c r="T1554" s="85">
        <f t="shared" si="637"/>
        <v>9.5000000000000001E-2</v>
      </c>
      <c r="U1554" s="82">
        <f t="shared" si="633"/>
        <v>1.0051451339999999</v>
      </c>
      <c r="V1554" s="79">
        <f t="shared" si="634"/>
        <v>2.4257107100000002</v>
      </c>
      <c r="W1554" s="79">
        <f t="shared" si="635"/>
        <v>0</v>
      </c>
      <c r="X1554" s="157" t="str">
        <f t="shared" si="638"/>
        <v>A+J=</v>
      </c>
      <c r="Y1554" s="81">
        <f t="shared" si="639"/>
        <v>46101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78">
        <f t="shared" si="636"/>
        <v>46093</v>
      </c>
      <c r="B1555" s="79">
        <f t="shared" si="630"/>
        <v>474.10552018999999</v>
      </c>
      <c r="C1555" s="79">
        <f t="shared" si="619"/>
        <v>469.67400817999999</v>
      </c>
      <c r="D1555" s="77">
        <f t="shared" si="620"/>
        <v>7205.03</v>
      </c>
      <c r="E1555" s="54">
        <f>IF(K1555=1,VLOOKUP(A1554,[1]Plan1!$JH$192:$JI$400,2),E1554)</f>
        <v>7245.38</v>
      </c>
      <c r="F1555" s="56">
        <f t="shared" si="621"/>
        <v>45737</v>
      </c>
      <c r="G1555" s="80">
        <f t="shared" si="622"/>
        <v>5.6002542668107669E-3</v>
      </c>
      <c r="H1555" s="81">
        <f>IF(DAY(A1555)=H$11,VLOOKUP(A1555,AF$120:AK$452,4),H1554)</f>
        <v>46101</v>
      </c>
      <c r="I1555" s="81">
        <f t="shared" si="623"/>
        <v>46101</v>
      </c>
      <c r="J1555" s="55">
        <f t="shared" si="618"/>
        <v>28</v>
      </c>
      <c r="K1555" s="55">
        <f t="shared" si="624"/>
        <v>20</v>
      </c>
      <c r="L1555" s="79">
        <f t="shared" si="625"/>
        <v>1.0039969799999999</v>
      </c>
      <c r="M1555" s="82">
        <v>1</v>
      </c>
      <c r="N1555" s="82">
        <f t="shared" si="626"/>
        <v>1</v>
      </c>
      <c r="O1555" s="79">
        <f t="shared" si="627"/>
        <v>1.0039969799999999</v>
      </c>
      <c r="P1555" s="79">
        <f t="shared" si="628"/>
        <v>471.55128579000001</v>
      </c>
      <c r="Q1555" s="83">
        <f t="shared" si="631"/>
        <v>0</v>
      </c>
      <c r="R1555" s="85">
        <f t="shared" si="632"/>
        <v>0</v>
      </c>
      <c r="S1555" s="79">
        <f t="shared" si="629"/>
        <v>0</v>
      </c>
      <c r="T1555" s="85">
        <f t="shared" si="637"/>
        <v>9.5000000000000001E-2</v>
      </c>
      <c r="U1555" s="82">
        <f t="shared" si="633"/>
        <v>1.0054166630000001</v>
      </c>
      <c r="V1555" s="79">
        <f t="shared" si="634"/>
        <v>2.5542343999999999</v>
      </c>
      <c r="W1555" s="79">
        <f t="shared" si="635"/>
        <v>0</v>
      </c>
      <c r="X1555" s="157" t="str">
        <f t="shared" si="638"/>
        <v>A+J=</v>
      </c>
      <c r="Y1555" s="81">
        <f t="shared" si="639"/>
        <v>46101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78">
        <f t="shared" si="636"/>
        <v>46094</v>
      </c>
      <c r="B1556" s="79">
        <f t="shared" si="630"/>
        <v>474.32819112999999</v>
      </c>
      <c r="C1556" s="79">
        <f t="shared" si="619"/>
        <v>469.67400817999999</v>
      </c>
      <c r="D1556" s="77">
        <f t="shared" si="620"/>
        <v>7205.03</v>
      </c>
      <c r="E1556" s="54">
        <f>IF(K1556=1,VLOOKUP(A1555,[1]Plan1!$JH$192:$JI$400,2),E1555)</f>
        <v>7245.38</v>
      </c>
      <c r="F1556" s="56">
        <f t="shared" si="621"/>
        <v>45737</v>
      </c>
      <c r="G1556" s="80">
        <f t="shared" si="622"/>
        <v>5.6002542668107669E-3</v>
      </c>
      <c r="H1556" s="81">
        <f>IF(DAY(A1556)=H$11,VLOOKUP(A1556,AF$120:AK$452,4),H1555)</f>
        <v>46101</v>
      </c>
      <c r="I1556" s="81">
        <f t="shared" si="623"/>
        <v>46101</v>
      </c>
      <c r="J1556" s="55">
        <f t="shared" si="618"/>
        <v>28</v>
      </c>
      <c r="K1556" s="55">
        <f t="shared" si="624"/>
        <v>21</v>
      </c>
      <c r="L1556" s="79">
        <f t="shared" si="625"/>
        <v>1.00419725</v>
      </c>
      <c r="M1556" s="82">
        <v>1</v>
      </c>
      <c r="N1556" s="82">
        <f t="shared" si="626"/>
        <v>1</v>
      </c>
      <c r="O1556" s="79">
        <f t="shared" si="627"/>
        <v>1.00419725</v>
      </c>
      <c r="P1556" s="79">
        <f t="shared" si="628"/>
        <v>471.64534741</v>
      </c>
      <c r="Q1556" s="83">
        <f t="shared" si="631"/>
        <v>0</v>
      </c>
      <c r="R1556" s="85">
        <f t="shared" si="632"/>
        <v>0</v>
      </c>
      <c r="S1556" s="79">
        <f t="shared" si="629"/>
        <v>0</v>
      </c>
      <c r="T1556" s="85">
        <f t="shared" si="637"/>
        <v>9.5000000000000001E-2</v>
      </c>
      <c r="U1556" s="82">
        <f t="shared" si="633"/>
        <v>1.0056882650000001</v>
      </c>
      <c r="V1556" s="79">
        <f t="shared" si="634"/>
        <v>2.6828437200000002</v>
      </c>
      <c r="W1556" s="79">
        <f t="shared" si="635"/>
        <v>0</v>
      </c>
      <c r="X1556" s="157" t="str">
        <f t="shared" si="638"/>
        <v>A+J=</v>
      </c>
      <c r="Y1556" s="81">
        <f t="shared" si="639"/>
        <v>46101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78">
        <f t="shared" si="636"/>
        <v>46095</v>
      </c>
      <c r="B1557" s="79">
        <f t="shared" si="630"/>
        <v>474.55096649000001</v>
      </c>
      <c r="C1557" s="79">
        <f t="shared" si="619"/>
        <v>469.67400817999999</v>
      </c>
      <c r="D1557" s="77">
        <f t="shared" si="620"/>
        <v>7205.03</v>
      </c>
      <c r="E1557" s="54">
        <f>IF(K1557=1,VLOOKUP(A1556,[1]Plan1!$JH$192:$JI$400,2),E1556)</f>
        <v>7245.38</v>
      </c>
      <c r="F1557" s="56">
        <f t="shared" si="621"/>
        <v>45737</v>
      </c>
      <c r="G1557" s="80">
        <f t="shared" si="622"/>
        <v>5.6002542668107669E-3</v>
      </c>
      <c r="H1557" s="81">
        <f>IF(DAY(A1557)=H$11,VLOOKUP(A1557,AF$120:AK$452,4),H1556)</f>
        <v>46101</v>
      </c>
      <c r="I1557" s="81">
        <f t="shared" si="623"/>
        <v>46101</v>
      </c>
      <c r="J1557" s="55">
        <f t="shared" si="618"/>
        <v>28</v>
      </c>
      <c r="K1557" s="55">
        <f t="shared" si="624"/>
        <v>22</v>
      </c>
      <c r="L1557" s="79">
        <f t="shared" si="625"/>
        <v>1.0043975599999999</v>
      </c>
      <c r="M1557" s="82">
        <v>1</v>
      </c>
      <c r="N1557" s="82">
        <f t="shared" si="626"/>
        <v>1</v>
      </c>
      <c r="O1557" s="79">
        <f t="shared" si="627"/>
        <v>1.0043975599999999</v>
      </c>
      <c r="P1557" s="79">
        <f t="shared" si="628"/>
        <v>471.73942781</v>
      </c>
      <c r="Q1557" s="83">
        <f t="shared" si="631"/>
        <v>0</v>
      </c>
      <c r="R1557" s="85">
        <f t="shared" si="632"/>
        <v>0</v>
      </c>
      <c r="S1557" s="79">
        <f t="shared" si="629"/>
        <v>0</v>
      </c>
      <c r="T1557" s="85">
        <f t="shared" si="637"/>
        <v>9.5000000000000001E-2</v>
      </c>
      <c r="U1557" s="82">
        <f t="shared" si="633"/>
        <v>1.0059599400000001</v>
      </c>
      <c r="V1557" s="79">
        <f t="shared" si="634"/>
        <v>2.81153868</v>
      </c>
      <c r="W1557" s="79">
        <f t="shared" si="635"/>
        <v>0</v>
      </c>
      <c r="X1557" s="157" t="str">
        <f t="shared" si="638"/>
        <v>A+J=</v>
      </c>
      <c r="Y1557" s="81">
        <f t="shared" si="639"/>
        <v>46101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78">
        <f t="shared" si="636"/>
        <v>46096</v>
      </c>
      <c r="B1558" s="79">
        <f t="shared" si="630"/>
        <v>474.77384677999999</v>
      </c>
      <c r="C1558" s="79">
        <f t="shared" si="619"/>
        <v>469.67400817999999</v>
      </c>
      <c r="D1558" s="77">
        <f t="shared" si="620"/>
        <v>7205.03</v>
      </c>
      <c r="E1558" s="54">
        <f>IF(K1558=1,VLOOKUP(A1557,[1]Plan1!$JH$192:$JI$400,2),E1557)</f>
        <v>7245.38</v>
      </c>
      <c r="F1558" s="56">
        <f t="shared" si="621"/>
        <v>45737</v>
      </c>
      <c r="G1558" s="80">
        <f t="shared" si="622"/>
        <v>5.6002542668107669E-3</v>
      </c>
      <c r="H1558" s="81">
        <f>IF(DAY(A1558)=H$11,VLOOKUP(A1558,AF$120:AK$452,4),H1557)</f>
        <v>46101</v>
      </c>
      <c r="I1558" s="81">
        <f t="shared" si="623"/>
        <v>46101</v>
      </c>
      <c r="J1558" s="55">
        <f t="shared" si="618"/>
        <v>28</v>
      </c>
      <c r="K1558" s="55">
        <f t="shared" si="624"/>
        <v>23</v>
      </c>
      <c r="L1558" s="79">
        <f t="shared" si="625"/>
        <v>1.00459791</v>
      </c>
      <c r="M1558" s="82">
        <v>1</v>
      </c>
      <c r="N1558" s="82">
        <f t="shared" si="626"/>
        <v>1</v>
      </c>
      <c r="O1558" s="79">
        <f t="shared" si="627"/>
        <v>1.00459791</v>
      </c>
      <c r="P1558" s="79">
        <f t="shared" si="628"/>
        <v>471.83352699</v>
      </c>
      <c r="Q1558" s="83">
        <f t="shared" si="631"/>
        <v>0</v>
      </c>
      <c r="R1558" s="85">
        <f t="shared" si="632"/>
        <v>0</v>
      </c>
      <c r="S1558" s="79">
        <f t="shared" si="629"/>
        <v>0</v>
      </c>
      <c r="T1558" s="85">
        <f t="shared" si="637"/>
        <v>9.5000000000000001E-2</v>
      </c>
      <c r="U1558" s="82">
        <f t="shared" si="633"/>
        <v>1.006231689</v>
      </c>
      <c r="V1558" s="79">
        <f t="shared" si="634"/>
        <v>2.9403197900000002</v>
      </c>
      <c r="W1558" s="79">
        <f t="shared" si="635"/>
        <v>0</v>
      </c>
      <c r="X1558" s="157" t="str">
        <f t="shared" si="638"/>
        <v>A+J=</v>
      </c>
      <c r="Y1558" s="81">
        <f t="shared" si="639"/>
        <v>46101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78">
        <f t="shared" si="636"/>
        <v>46097</v>
      </c>
      <c r="B1559" s="79">
        <f t="shared" si="630"/>
        <v>474.99683160000001</v>
      </c>
      <c r="C1559" s="79">
        <f t="shared" si="619"/>
        <v>469.67400817999999</v>
      </c>
      <c r="D1559" s="77">
        <f t="shared" si="620"/>
        <v>7205.03</v>
      </c>
      <c r="E1559" s="54">
        <f>IF(K1559=1,VLOOKUP(A1558,[1]Plan1!$JH$192:$JI$400,2),E1558)</f>
        <v>7245.38</v>
      </c>
      <c r="F1559" s="56">
        <f t="shared" si="621"/>
        <v>45737</v>
      </c>
      <c r="G1559" s="80">
        <f t="shared" si="622"/>
        <v>5.6002542668107669E-3</v>
      </c>
      <c r="H1559" s="81">
        <f>IF(DAY(A1559)=H$11,VLOOKUP(A1559,AF$120:AK$452,4),H1558)</f>
        <v>46101</v>
      </c>
      <c r="I1559" s="81">
        <f t="shared" si="623"/>
        <v>46101</v>
      </c>
      <c r="J1559" s="55">
        <f t="shared" si="618"/>
        <v>28</v>
      </c>
      <c r="K1559" s="55">
        <f t="shared" si="624"/>
        <v>24</v>
      </c>
      <c r="L1559" s="79">
        <f t="shared" si="625"/>
        <v>1.0047983</v>
      </c>
      <c r="M1559" s="82">
        <v>1</v>
      </c>
      <c r="N1559" s="82">
        <f t="shared" si="626"/>
        <v>1</v>
      </c>
      <c r="O1559" s="79">
        <f t="shared" si="627"/>
        <v>1.0047983</v>
      </c>
      <c r="P1559" s="79">
        <f t="shared" si="628"/>
        <v>471.92764497000002</v>
      </c>
      <c r="Q1559" s="83">
        <f t="shared" si="631"/>
        <v>0</v>
      </c>
      <c r="R1559" s="85">
        <f t="shared" si="632"/>
        <v>0</v>
      </c>
      <c r="S1559" s="79">
        <f t="shared" si="629"/>
        <v>0</v>
      </c>
      <c r="T1559" s="85">
        <f t="shared" si="637"/>
        <v>9.5000000000000001E-2</v>
      </c>
      <c r="U1559" s="82">
        <f t="shared" si="633"/>
        <v>1.006503511</v>
      </c>
      <c r="V1559" s="79">
        <f t="shared" si="634"/>
        <v>3.0691866299999999</v>
      </c>
      <c r="W1559" s="79">
        <f t="shared" si="635"/>
        <v>0</v>
      </c>
      <c r="X1559" s="157" t="str">
        <f t="shared" si="638"/>
        <v>A+J=</v>
      </c>
      <c r="Y1559" s="81">
        <f t="shared" si="639"/>
        <v>46101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78">
        <f t="shared" si="636"/>
        <v>46098</v>
      </c>
      <c r="B1560" s="79">
        <f t="shared" si="630"/>
        <v>475.21991667999998</v>
      </c>
      <c r="C1560" s="79">
        <f t="shared" si="619"/>
        <v>469.67400817999999</v>
      </c>
      <c r="D1560" s="77">
        <f t="shared" si="620"/>
        <v>7205.03</v>
      </c>
      <c r="E1560" s="54">
        <f>IF(K1560=1,VLOOKUP(A1559,[1]Plan1!$JH$192:$JI$400,2),E1559)</f>
        <v>7245.38</v>
      </c>
      <c r="F1560" s="56">
        <f t="shared" si="621"/>
        <v>45737</v>
      </c>
      <c r="G1560" s="80">
        <f t="shared" si="622"/>
        <v>5.6002542668107669E-3</v>
      </c>
      <c r="H1560" s="81">
        <f>IF(DAY(A1560)=H$11,VLOOKUP(A1560,AF$120:AK$452,4),H1559)</f>
        <v>46101</v>
      </c>
      <c r="I1560" s="81">
        <f t="shared" si="623"/>
        <v>46101</v>
      </c>
      <c r="J1560" s="55">
        <f t="shared" si="618"/>
        <v>28</v>
      </c>
      <c r="K1560" s="55">
        <f t="shared" si="624"/>
        <v>25</v>
      </c>
      <c r="L1560" s="79">
        <f t="shared" si="625"/>
        <v>1.0049987199999999</v>
      </c>
      <c r="M1560" s="82">
        <v>1</v>
      </c>
      <c r="N1560" s="82">
        <f t="shared" si="626"/>
        <v>1</v>
      </c>
      <c r="O1560" s="79">
        <f t="shared" si="627"/>
        <v>1.0049987199999999</v>
      </c>
      <c r="P1560" s="79">
        <f t="shared" si="628"/>
        <v>472.02177703000001</v>
      </c>
      <c r="Q1560" s="83">
        <f t="shared" si="631"/>
        <v>0</v>
      </c>
      <c r="R1560" s="85">
        <f t="shared" si="632"/>
        <v>0</v>
      </c>
      <c r="S1560" s="79">
        <f t="shared" si="629"/>
        <v>0</v>
      </c>
      <c r="T1560" s="85">
        <f t="shared" si="637"/>
        <v>9.5000000000000001E-2</v>
      </c>
      <c r="U1560" s="82">
        <f t="shared" si="633"/>
        <v>1.0067754069999999</v>
      </c>
      <c r="V1560" s="79">
        <f t="shared" si="634"/>
        <v>3.1981396499999999</v>
      </c>
      <c r="W1560" s="79">
        <f t="shared" si="635"/>
        <v>0</v>
      </c>
      <c r="X1560" s="157" t="str">
        <f t="shared" si="638"/>
        <v>A+J=</v>
      </c>
      <c r="Y1560" s="81">
        <f t="shared" si="639"/>
        <v>46101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78">
        <f t="shared" si="636"/>
        <v>46099</v>
      </c>
      <c r="B1561" s="79">
        <f t="shared" si="630"/>
        <v>475.44311106999999</v>
      </c>
      <c r="C1561" s="79">
        <f t="shared" si="619"/>
        <v>469.67400817999999</v>
      </c>
      <c r="D1561" s="77">
        <f t="shared" si="620"/>
        <v>7205.03</v>
      </c>
      <c r="E1561" s="54">
        <f>IF(K1561=1,VLOOKUP(A1560,[1]Plan1!$JH$192:$JI$400,2),E1560)</f>
        <v>7245.38</v>
      </c>
      <c r="F1561" s="56">
        <f t="shared" si="621"/>
        <v>45737</v>
      </c>
      <c r="G1561" s="80">
        <f t="shared" si="622"/>
        <v>5.6002542668107669E-3</v>
      </c>
      <c r="H1561" s="81">
        <f>IF(DAY(A1561)=H$11,VLOOKUP(A1561,AF$120:AK$452,4),H1560)</f>
        <v>46101</v>
      </c>
      <c r="I1561" s="81">
        <f t="shared" si="623"/>
        <v>46101</v>
      </c>
      <c r="J1561" s="55">
        <f t="shared" si="618"/>
        <v>28</v>
      </c>
      <c r="K1561" s="55">
        <f t="shared" si="624"/>
        <v>26</v>
      </c>
      <c r="L1561" s="79">
        <f t="shared" si="625"/>
        <v>1.0051991899999999</v>
      </c>
      <c r="M1561" s="82">
        <v>1</v>
      </c>
      <c r="N1561" s="82">
        <f t="shared" si="626"/>
        <v>1</v>
      </c>
      <c r="O1561" s="79">
        <f t="shared" si="627"/>
        <v>1.0051991899999999</v>
      </c>
      <c r="P1561" s="79">
        <f t="shared" si="628"/>
        <v>472.11593257999999</v>
      </c>
      <c r="Q1561" s="83">
        <f t="shared" si="631"/>
        <v>0</v>
      </c>
      <c r="R1561" s="85">
        <f t="shared" si="632"/>
        <v>0</v>
      </c>
      <c r="S1561" s="79">
        <f t="shared" si="629"/>
        <v>0</v>
      </c>
      <c r="T1561" s="85">
        <f t="shared" si="637"/>
        <v>9.5000000000000001E-2</v>
      </c>
      <c r="U1561" s="82">
        <f t="shared" si="633"/>
        <v>1.007047376</v>
      </c>
      <c r="V1561" s="79">
        <f t="shared" si="634"/>
        <v>3.3271784900000001</v>
      </c>
      <c r="W1561" s="79">
        <f t="shared" si="635"/>
        <v>0</v>
      </c>
      <c r="X1561" s="157" t="str">
        <f t="shared" si="638"/>
        <v>A+J=</v>
      </c>
      <c r="Y1561" s="81">
        <f t="shared" si="639"/>
        <v>46101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78">
        <f t="shared" si="636"/>
        <v>46100</v>
      </c>
      <c r="B1562" s="79">
        <f t="shared" si="630"/>
        <v>475.66641006999998</v>
      </c>
      <c r="C1562" s="79">
        <f t="shared" si="619"/>
        <v>469.67400817999999</v>
      </c>
      <c r="D1562" s="77">
        <f t="shared" si="620"/>
        <v>7205.03</v>
      </c>
      <c r="E1562" s="54">
        <f>IF(K1562=1,VLOOKUP(A1561,[1]Plan1!$JH$192:$JI$400,2),E1561)</f>
        <v>7245.38</v>
      </c>
      <c r="F1562" s="56">
        <f t="shared" si="621"/>
        <v>45737</v>
      </c>
      <c r="G1562" s="80">
        <f t="shared" si="622"/>
        <v>5.6002542668107669E-3</v>
      </c>
      <c r="H1562" s="81">
        <f>IF(DAY(A1562)=H$11,VLOOKUP(A1562,AF$120:AK$452,4),H1561)</f>
        <v>46101</v>
      </c>
      <c r="I1562" s="81">
        <f t="shared" si="623"/>
        <v>46101</v>
      </c>
      <c r="J1562" s="55">
        <f t="shared" si="618"/>
        <v>28</v>
      </c>
      <c r="K1562" s="55">
        <f t="shared" si="624"/>
        <v>27</v>
      </c>
      <c r="L1562" s="79">
        <f t="shared" si="625"/>
        <v>1.0053996999999999</v>
      </c>
      <c r="M1562" s="82">
        <v>1</v>
      </c>
      <c r="N1562" s="82">
        <f t="shared" si="626"/>
        <v>1</v>
      </c>
      <c r="O1562" s="79">
        <f t="shared" si="627"/>
        <v>1.0053996999999999</v>
      </c>
      <c r="P1562" s="79">
        <f t="shared" si="628"/>
        <v>472.21010691999999</v>
      </c>
      <c r="Q1562" s="83">
        <f t="shared" si="631"/>
        <v>0</v>
      </c>
      <c r="R1562" s="85">
        <f t="shared" si="632"/>
        <v>0</v>
      </c>
      <c r="S1562" s="79">
        <f t="shared" si="629"/>
        <v>0</v>
      </c>
      <c r="T1562" s="85">
        <f t="shared" si="637"/>
        <v>9.5000000000000001E-2</v>
      </c>
      <c r="U1562" s="82">
        <f t="shared" si="633"/>
        <v>1.007319418</v>
      </c>
      <c r="V1562" s="79">
        <f t="shared" si="634"/>
        <v>3.4563031500000001</v>
      </c>
      <c r="W1562" s="79">
        <f t="shared" si="635"/>
        <v>0</v>
      </c>
      <c r="X1562" s="157" t="str">
        <f t="shared" si="638"/>
        <v>A+J=</v>
      </c>
      <c r="Y1562" s="81">
        <f t="shared" si="639"/>
        <v>46101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78">
        <f t="shared" si="636"/>
        <v>46101</v>
      </c>
      <c r="B1563" s="79">
        <f t="shared" si="630"/>
        <v>475.88981418999998</v>
      </c>
      <c r="C1563" s="79">
        <f t="shared" si="619"/>
        <v>469.67400817999999</v>
      </c>
      <c r="D1563" s="77">
        <f t="shared" si="620"/>
        <v>7205.03</v>
      </c>
      <c r="E1563" s="54">
        <f>IF(K1563=1,VLOOKUP(A1562,[1]Plan1!$JH$192:$JI$400,2),E1562)</f>
        <v>7245.38</v>
      </c>
      <c r="F1563" s="56">
        <f t="shared" si="621"/>
        <v>45737</v>
      </c>
      <c r="G1563" s="80">
        <f t="shared" si="622"/>
        <v>5.6002542668107669E-3</v>
      </c>
      <c r="H1563" s="81">
        <f>IF(DAY(A1563)=H$11,VLOOKUP(A1563,AF$120:AK$452,4),H1562)</f>
        <v>46132</v>
      </c>
      <c r="I1563" s="81">
        <f t="shared" si="623"/>
        <v>46101</v>
      </c>
      <c r="J1563" s="55">
        <f t="shared" si="618"/>
        <v>28</v>
      </c>
      <c r="K1563" s="55">
        <f t="shared" si="624"/>
        <v>28</v>
      </c>
      <c r="L1563" s="79">
        <f t="shared" si="625"/>
        <v>1.0056002500000001</v>
      </c>
      <c r="M1563" s="82">
        <v>1</v>
      </c>
      <c r="N1563" s="82">
        <f t="shared" si="626"/>
        <v>1</v>
      </c>
      <c r="O1563" s="79">
        <f t="shared" si="627"/>
        <v>1.0056002500000001</v>
      </c>
      <c r="P1563" s="79">
        <f t="shared" si="628"/>
        <v>472.30430003999999</v>
      </c>
      <c r="Q1563" s="83">
        <f t="shared" si="631"/>
        <v>51</v>
      </c>
      <c r="R1563" s="85">
        <f t="shared" si="632"/>
        <v>3.4481999999999999E-2</v>
      </c>
      <c r="S1563" s="79">
        <f t="shared" si="629"/>
        <v>16.285996870000002</v>
      </c>
      <c r="T1563" s="85">
        <f t="shared" si="637"/>
        <v>9.5000000000000001E-2</v>
      </c>
      <c r="U1563" s="82">
        <f t="shared" si="633"/>
        <v>1.0075915339999999</v>
      </c>
      <c r="V1563" s="79">
        <f t="shared" si="634"/>
        <v>3.5855141499999998</v>
      </c>
      <c r="W1563" s="79">
        <f t="shared" si="635"/>
        <v>19.87151102</v>
      </c>
      <c r="X1563" s="157" t="str">
        <f t="shared" si="638"/>
        <v>A+J=</v>
      </c>
      <c r="Y1563" s="81">
        <f t="shared" si="639"/>
        <v>46101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78">
        <f t="shared" si="636"/>
        <v>46102</v>
      </c>
      <c r="B1564" s="79">
        <f t="shared" si="630"/>
        <v>456.21174473000002</v>
      </c>
      <c r="C1564" s="79">
        <f t="shared" si="619"/>
        <v>456.01830316999997</v>
      </c>
      <c r="D1564" s="77">
        <f t="shared" si="620"/>
        <v>7205.03</v>
      </c>
      <c r="E1564" s="54">
        <f>IF(K1564=1,VLOOKUP(A1563,[1]Plan1!$JH$192:$JI$400,2),E1563)</f>
        <v>7245.38</v>
      </c>
      <c r="F1564" s="56">
        <f t="shared" si="621"/>
        <v>45737</v>
      </c>
      <c r="G1564" s="80">
        <f t="shared" si="622"/>
        <v>5.6002542668107669E-3</v>
      </c>
      <c r="H1564" s="81">
        <f>IF(DAY(A1564)=H$11,VLOOKUP(A1564,AF$120:AK$452,4),H1563)</f>
        <v>46132</v>
      </c>
      <c r="I1564" s="81">
        <f t="shared" si="623"/>
        <v>46132</v>
      </c>
      <c r="J1564" s="55">
        <f t="shared" si="618"/>
        <v>31</v>
      </c>
      <c r="K1564" s="55">
        <f t="shared" si="624"/>
        <v>1</v>
      </c>
      <c r="L1564" s="79">
        <f t="shared" si="625"/>
        <v>1.00018016</v>
      </c>
      <c r="M1564" s="82">
        <v>1</v>
      </c>
      <c r="N1564" s="82">
        <f t="shared" si="626"/>
        <v>1</v>
      </c>
      <c r="O1564" s="79">
        <f t="shared" si="627"/>
        <v>1.00018016</v>
      </c>
      <c r="P1564" s="79">
        <f t="shared" si="628"/>
        <v>456.10045941999999</v>
      </c>
      <c r="Q1564" s="83">
        <f t="shared" si="631"/>
        <v>0</v>
      </c>
      <c r="R1564" s="85">
        <f t="shared" si="632"/>
        <v>0</v>
      </c>
      <c r="S1564" s="79">
        <f t="shared" si="629"/>
        <v>0</v>
      </c>
      <c r="T1564" s="85">
        <f t="shared" si="637"/>
        <v>9.5000000000000001E-2</v>
      </c>
      <c r="U1564" s="82">
        <f t="shared" si="633"/>
        <v>1.000243993</v>
      </c>
      <c r="V1564" s="79">
        <f t="shared" si="634"/>
        <v>0.11128531</v>
      </c>
      <c r="W1564" s="79">
        <f t="shared" si="635"/>
        <v>0</v>
      </c>
      <c r="X1564" s="157" t="str">
        <f t="shared" si="638"/>
        <v>A+J=</v>
      </c>
      <c r="Y1564" s="81">
        <f t="shared" si="639"/>
        <v>46132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78">
        <f t="shared" si="636"/>
        <v>46103</v>
      </c>
      <c r="B1565" s="79">
        <f t="shared" si="630"/>
        <v>456.40527201999998</v>
      </c>
      <c r="C1565" s="79">
        <f t="shared" si="619"/>
        <v>456.01830316999997</v>
      </c>
      <c r="D1565" s="77">
        <f t="shared" si="620"/>
        <v>7205.03</v>
      </c>
      <c r="E1565" s="54">
        <f>IF(K1565=1,VLOOKUP(A1564,[1]Plan1!$JH$192:$JI$400,2),E1564)</f>
        <v>7245.38</v>
      </c>
      <c r="F1565" s="56">
        <f t="shared" si="621"/>
        <v>45737</v>
      </c>
      <c r="G1565" s="80">
        <f t="shared" si="622"/>
        <v>5.6002542668107669E-3</v>
      </c>
      <c r="H1565" s="81">
        <f>IF(DAY(A1565)=H$11,VLOOKUP(A1565,AF$120:AK$452,4),H1564)</f>
        <v>46132</v>
      </c>
      <c r="I1565" s="81">
        <f t="shared" si="623"/>
        <v>46132</v>
      </c>
      <c r="J1565" s="55">
        <f t="shared" si="618"/>
        <v>31</v>
      </c>
      <c r="K1565" s="55">
        <f t="shared" si="624"/>
        <v>2</v>
      </c>
      <c r="L1565" s="79">
        <f t="shared" si="625"/>
        <v>1.0003603599999999</v>
      </c>
      <c r="M1565" s="82">
        <v>1</v>
      </c>
      <c r="N1565" s="82">
        <f t="shared" si="626"/>
        <v>1</v>
      </c>
      <c r="O1565" s="79">
        <f t="shared" si="627"/>
        <v>1.0003603599999999</v>
      </c>
      <c r="P1565" s="79">
        <f t="shared" si="628"/>
        <v>456.18263392</v>
      </c>
      <c r="Q1565" s="83">
        <f t="shared" si="631"/>
        <v>0</v>
      </c>
      <c r="R1565" s="85">
        <f t="shared" si="632"/>
        <v>0</v>
      </c>
      <c r="S1565" s="79">
        <f t="shared" si="629"/>
        <v>0</v>
      </c>
      <c r="T1565" s="85">
        <f t="shared" si="637"/>
        <v>9.5000000000000001E-2</v>
      </c>
      <c r="U1565" s="82">
        <f t="shared" si="633"/>
        <v>1.0004880460000001</v>
      </c>
      <c r="V1565" s="79">
        <f t="shared" si="634"/>
        <v>0.22263810000000001</v>
      </c>
      <c r="W1565" s="79">
        <f t="shared" si="635"/>
        <v>0</v>
      </c>
      <c r="X1565" s="157" t="str">
        <f t="shared" si="638"/>
        <v>A+J=</v>
      </c>
      <c r="Y1565" s="81">
        <f t="shared" si="639"/>
        <v>46132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78">
        <f t="shared" si="636"/>
        <v>46104</v>
      </c>
      <c r="B1566" s="79">
        <f t="shared" si="630"/>
        <v>456.59888002999998</v>
      </c>
      <c r="C1566" s="79">
        <f t="shared" si="619"/>
        <v>456.01830316999997</v>
      </c>
      <c r="D1566" s="77">
        <f t="shared" si="620"/>
        <v>7205.03</v>
      </c>
      <c r="E1566" s="54">
        <f>IF(K1566=1,VLOOKUP(A1565,[1]Plan1!$JH$192:$JI$400,2),E1565)</f>
        <v>7245.38</v>
      </c>
      <c r="F1566" s="56">
        <f t="shared" si="621"/>
        <v>45737</v>
      </c>
      <c r="G1566" s="80">
        <f t="shared" si="622"/>
        <v>5.6002542668107669E-3</v>
      </c>
      <c r="H1566" s="81">
        <f>IF(DAY(A1566)=H$11,VLOOKUP(A1566,AF$120:AK$452,4),H1565)</f>
        <v>46132</v>
      </c>
      <c r="I1566" s="81">
        <f t="shared" si="623"/>
        <v>46132</v>
      </c>
      <c r="J1566" s="55">
        <f t="shared" si="618"/>
        <v>31</v>
      </c>
      <c r="K1566" s="55">
        <f t="shared" si="624"/>
        <v>3</v>
      </c>
      <c r="L1566" s="79">
        <f t="shared" si="625"/>
        <v>1.00054059</v>
      </c>
      <c r="M1566" s="82">
        <v>1</v>
      </c>
      <c r="N1566" s="82">
        <f t="shared" si="626"/>
        <v>1</v>
      </c>
      <c r="O1566" s="79">
        <f t="shared" si="627"/>
        <v>1.00054059</v>
      </c>
      <c r="P1566" s="79">
        <f t="shared" si="628"/>
        <v>456.2648221</v>
      </c>
      <c r="Q1566" s="83">
        <f t="shared" si="631"/>
        <v>0</v>
      </c>
      <c r="R1566" s="85">
        <f t="shared" si="632"/>
        <v>0</v>
      </c>
      <c r="S1566" s="79">
        <f t="shared" si="629"/>
        <v>0</v>
      </c>
      <c r="T1566" s="85">
        <f t="shared" si="637"/>
        <v>9.5000000000000001E-2</v>
      </c>
      <c r="U1566" s="82">
        <f t="shared" si="633"/>
        <v>1.0007321579999999</v>
      </c>
      <c r="V1566" s="79">
        <f t="shared" si="634"/>
        <v>0.33405793</v>
      </c>
      <c r="W1566" s="79">
        <f t="shared" si="635"/>
        <v>0</v>
      </c>
      <c r="X1566" s="157" t="str">
        <f t="shared" si="638"/>
        <v>A+J=</v>
      </c>
      <c r="Y1566" s="81">
        <f t="shared" si="639"/>
        <v>46132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78">
        <f t="shared" si="636"/>
        <v>46105</v>
      </c>
      <c r="B1567" s="79">
        <f t="shared" si="630"/>
        <v>456.79256923999998</v>
      </c>
      <c r="C1567" s="79">
        <f t="shared" si="619"/>
        <v>456.01830316999997</v>
      </c>
      <c r="D1567" s="77">
        <f t="shared" si="620"/>
        <v>7205.03</v>
      </c>
      <c r="E1567" s="54">
        <f>IF(K1567=1,VLOOKUP(A1566,[1]Plan1!$JH$192:$JI$400,2),E1566)</f>
        <v>7245.38</v>
      </c>
      <c r="F1567" s="56">
        <f t="shared" si="621"/>
        <v>45737</v>
      </c>
      <c r="G1567" s="80">
        <f t="shared" si="622"/>
        <v>5.6002542668107669E-3</v>
      </c>
      <c r="H1567" s="81">
        <f>IF(DAY(A1567)=H$11,VLOOKUP(A1567,AF$120:AK$452,4),H1566)</f>
        <v>46132</v>
      </c>
      <c r="I1567" s="81">
        <f t="shared" si="623"/>
        <v>46132</v>
      </c>
      <c r="J1567" s="55">
        <f t="shared" si="618"/>
        <v>31</v>
      </c>
      <c r="K1567" s="55">
        <f t="shared" si="624"/>
        <v>4</v>
      </c>
      <c r="L1567" s="79">
        <f t="shared" si="625"/>
        <v>1.00072085</v>
      </c>
      <c r="M1567" s="82">
        <v>1</v>
      </c>
      <c r="N1567" s="82">
        <f t="shared" si="626"/>
        <v>1</v>
      </c>
      <c r="O1567" s="79">
        <f t="shared" si="627"/>
        <v>1.00072085</v>
      </c>
      <c r="P1567" s="79">
        <f t="shared" si="628"/>
        <v>456.34702396</v>
      </c>
      <c r="Q1567" s="83">
        <f t="shared" si="631"/>
        <v>0</v>
      </c>
      <c r="R1567" s="85">
        <f t="shared" si="632"/>
        <v>0</v>
      </c>
      <c r="S1567" s="79">
        <f t="shared" si="629"/>
        <v>0</v>
      </c>
      <c r="T1567" s="85">
        <f t="shared" si="637"/>
        <v>9.5000000000000001E-2</v>
      </c>
      <c r="U1567" s="82">
        <f t="shared" si="633"/>
        <v>1.0009763300000001</v>
      </c>
      <c r="V1567" s="79">
        <f t="shared" si="634"/>
        <v>0.44554527999999999</v>
      </c>
      <c r="W1567" s="79">
        <f t="shared" si="635"/>
        <v>0</v>
      </c>
      <c r="X1567" s="157" t="str">
        <f t="shared" si="638"/>
        <v>A+J=</v>
      </c>
      <c r="Y1567" s="81">
        <f t="shared" si="639"/>
        <v>46132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78">
        <f t="shared" si="636"/>
        <v>46106</v>
      </c>
      <c r="B1568" s="79">
        <f t="shared" si="630"/>
        <v>456.98634378999998</v>
      </c>
      <c r="C1568" s="79">
        <f t="shared" si="619"/>
        <v>456.01830316999997</v>
      </c>
      <c r="D1568" s="77">
        <f t="shared" si="620"/>
        <v>7205.03</v>
      </c>
      <c r="E1568" s="54">
        <f>IF(K1568=1,VLOOKUP(A1567,[1]Plan1!$JH$192:$JI$400,2),E1567)</f>
        <v>7245.38</v>
      </c>
      <c r="F1568" s="56">
        <f t="shared" si="621"/>
        <v>45737</v>
      </c>
      <c r="G1568" s="80">
        <f t="shared" si="622"/>
        <v>5.6002542668107669E-3</v>
      </c>
      <c r="H1568" s="81">
        <f>IF(DAY(A1568)=H$11,VLOOKUP(A1568,AF$120:AK$452,4),H1567)</f>
        <v>46132</v>
      </c>
      <c r="I1568" s="81">
        <f t="shared" si="623"/>
        <v>46132</v>
      </c>
      <c r="J1568" s="55">
        <f t="shared" si="618"/>
        <v>31</v>
      </c>
      <c r="K1568" s="55">
        <f t="shared" si="624"/>
        <v>5</v>
      </c>
      <c r="L1568" s="79">
        <f t="shared" si="625"/>
        <v>1.00090115</v>
      </c>
      <c r="M1568" s="82">
        <v>1</v>
      </c>
      <c r="N1568" s="82">
        <f t="shared" si="626"/>
        <v>1</v>
      </c>
      <c r="O1568" s="79">
        <f t="shared" si="627"/>
        <v>1.00090115</v>
      </c>
      <c r="P1568" s="79">
        <f t="shared" si="628"/>
        <v>456.42924405999997</v>
      </c>
      <c r="Q1568" s="83">
        <f t="shared" si="631"/>
        <v>0</v>
      </c>
      <c r="R1568" s="85">
        <f t="shared" si="632"/>
        <v>0</v>
      </c>
      <c r="S1568" s="79">
        <f t="shared" si="629"/>
        <v>0</v>
      </c>
      <c r="T1568" s="85">
        <f t="shared" si="637"/>
        <v>9.5000000000000001E-2</v>
      </c>
      <c r="U1568" s="82">
        <f t="shared" si="633"/>
        <v>1.001220561</v>
      </c>
      <c r="V1568" s="79">
        <f t="shared" si="634"/>
        <v>0.55709973000000002</v>
      </c>
      <c r="W1568" s="79">
        <f t="shared" si="635"/>
        <v>0</v>
      </c>
      <c r="X1568" s="157" t="str">
        <f t="shared" si="638"/>
        <v>A+J=</v>
      </c>
      <c r="Y1568" s="81">
        <f t="shared" si="639"/>
        <v>46132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78">
        <f t="shared" si="636"/>
        <v>46107</v>
      </c>
      <c r="B1569" s="79">
        <f t="shared" si="630"/>
        <v>457.18019958999997</v>
      </c>
      <c r="C1569" s="79">
        <f t="shared" si="619"/>
        <v>456.01830316999997</v>
      </c>
      <c r="D1569" s="77">
        <f t="shared" si="620"/>
        <v>7205.03</v>
      </c>
      <c r="E1569" s="54">
        <f>IF(K1569=1,VLOOKUP(A1568,[1]Plan1!$JH$192:$JI$400,2),E1568)</f>
        <v>7245.38</v>
      </c>
      <c r="F1569" s="56">
        <f t="shared" si="621"/>
        <v>45737</v>
      </c>
      <c r="G1569" s="80">
        <f t="shared" si="622"/>
        <v>5.6002542668107669E-3</v>
      </c>
      <c r="H1569" s="81">
        <f>IF(DAY(A1569)=H$11,VLOOKUP(A1569,AF$120:AK$452,4),H1568)</f>
        <v>46132</v>
      </c>
      <c r="I1569" s="81">
        <f t="shared" si="623"/>
        <v>46132</v>
      </c>
      <c r="J1569" s="55">
        <f t="shared" si="618"/>
        <v>31</v>
      </c>
      <c r="K1569" s="55">
        <f t="shared" si="624"/>
        <v>6</v>
      </c>
      <c r="L1569" s="79">
        <f t="shared" si="625"/>
        <v>1.0010814800000001</v>
      </c>
      <c r="M1569" s="82">
        <v>1</v>
      </c>
      <c r="N1569" s="82">
        <f t="shared" si="626"/>
        <v>1</v>
      </c>
      <c r="O1569" s="79">
        <f t="shared" si="627"/>
        <v>1.0010814800000001</v>
      </c>
      <c r="P1569" s="79">
        <f t="shared" si="628"/>
        <v>456.51147784</v>
      </c>
      <c r="Q1569" s="83">
        <f t="shared" si="631"/>
        <v>0</v>
      </c>
      <c r="R1569" s="85">
        <f t="shared" si="632"/>
        <v>0</v>
      </c>
      <c r="S1569" s="79">
        <f t="shared" si="629"/>
        <v>0</v>
      </c>
      <c r="T1569" s="85">
        <f t="shared" si="637"/>
        <v>9.5000000000000001E-2</v>
      </c>
      <c r="U1569" s="82">
        <f t="shared" si="633"/>
        <v>1.001464852</v>
      </c>
      <c r="V1569" s="79">
        <f t="shared" si="634"/>
        <v>0.66872175</v>
      </c>
      <c r="W1569" s="79">
        <f t="shared" si="635"/>
        <v>0</v>
      </c>
      <c r="X1569" s="157" t="str">
        <f t="shared" si="638"/>
        <v>A+J=</v>
      </c>
      <c r="Y1569" s="81">
        <f t="shared" si="639"/>
        <v>46132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78">
        <f t="shared" si="636"/>
        <v>46108</v>
      </c>
      <c r="B1570" s="79">
        <f t="shared" si="630"/>
        <v>457.37413620000001</v>
      </c>
      <c r="C1570" s="79">
        <f t="shared" si="619"/>
        <v>456.01830316999997</v>
      </c>
      <c r="D1570" s="77">
        <f t="shared" si="620"/>
        <v>7205.03</v>
      </c>
      <c r="E1570" s="54">
        <f>IF(K1570=1,VLOOKUP(A1569,[1]Plan1!$JH$192:$JI$400,2),E1569)</f>
        <v>7245.38</v>
      </c>
      <c r="F1570" s="56">
        <f t="shared" si="621"/>
        <v>45737</v>
      </c>
      <c r="G1570" s="80">
        <f t="shared" si="622"/>
        <v>5.6002542668107669E-3</v>
      </c>
      <c r="H1570" s="81">
        <f>IF(DAY(A1570)=H$11,VLOOKUP(A1570,AF$120:AK$452,4),H1569)</f>
        <v>46132</v>
      </c>
      <c r="I1570" s="81">
        <f t="shared" si="623"/>
        <v>46132</v>
      </c>
      <c r="J1570" s="55">
        <f t="shared" si="618"/>
        <v>31</v>
      </c>
      <c r="K1570" s="55">
        <f t="shared" si="624"/>
        <v>7</v>
      </c>
      <c r="L1570" s="79">
        <f t="shared" si="625"/>
        <v>1.00126184</v>
      </c>
      <c r="M1570" s="82">
        <v>1</v>
      </c>
      <c r="N1570" s="82">
        <f t="shared" si="626"/>
        <v>1</v>
      </c>
      <c r="O1570" s="79">
        <f t="shared" si="627"/>
        <v>1.00126184</v>
      </c>
      <c r="P1570" s="79">
        <f t="shared" si="628"/>
        <v>456.59372530000002</v>
      </c>
      <c r="Q1570" s="83">
        <f t="shared" si="631"/>
        <v>0</v>
      </c>
      <c r="R1570" s="85">
        <f t="shared" si="632"/>
        <v>0</v>
      </c>
      <c r="S1570" s="79">
        <f t="shared" si="629"/>
        <v>0</v>
      </c>
      <c r="T1570" s="85">
        <f t="shared" si="637"/>
        <v>9.5000000000000001E-2</v>
      </c>
      <c r="U1570" s="82">
        <f t="shared" si="633"/>
        <v>1.001709202</v>
      </c>
      <c r="V1570" s="79">
        <f t="shared" si="634"/>
        <v>0.78041090000000002</v>
      </c>
      <c r="W1570" s="79">
        <f t="shared" si="635"/>
        <v>0</v>
      </c>
      <c r="X1570" s="157" t="str">
        <f t="shared" si="638"/>
        <v>A+J=</v>
      </c>
      <c r="Y1570" s="81">
        <f t="shared" si="639"/>
        <v>46132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78">
        <f t="shared" si="636"/>
        <v>46109</v>
      </c>
      <c r="B1571" s="79">
        <f t="shared" si="630"/>
        <v>457.56815458</v>
      </c>
      <c r="C1571" s="79">
        <f t="shared" si="619"/>
        <v>456.01830316999997</v>
      </c>
      <c r="D1571" s="77">
        <f t="shared" si="620"/>
        <v>7205.03</v>
      </c>
      <c r="E1571" s="54">
        <f>IF(K1571=1,VLOOKUP(A1570,[1]Plan1!$JH$192:$JI$400,2),E1570)</f>
        <v>7245.38</v>
      </c>
      <c r="F1571" s="56">
        <f t="shared" si="621"/>
        <v>45737</v>
      </c>
      <c r="G1571" s="80">
        <f t="shared" si="622"/>
        <v>5.6002542668107669E-3</v>
      </c>
      <c r="H1571" s="81">
        <f>IF(DAY(A1571)=H$11,VLOOKUP(A1571,AF$120:AK$452,4),H1570)</f>
        <v>46132</v>
      </c>
      <c r="I1571" s="81">
        <f t="shared" si="623"/>
        <v>46132</v>
      </c>
      <c r="J1571" s="55">
        <f t="shared" si="618"/>
        <v>31</v>
      </c>
      <c r="K1571" s="55">
        <f t="shared" si="624"/>
        <v>8</v>
      </c>
      <c r="L1571" s="79">
        <f t="shared" si="625"/>
        <v>1.0014422300000001</v>
      </c>
      <c r="M1571" s="82">
        <v>1</v>
      </c>
      <c r="N1571" s="82">
        <f t="shared" si="626"/>
        <v>1</v>
      </c>
      <c r="O1571" s="79">
        <f t="shared" si="627"/>
        <v>1.0014422300000001</v>
      </c>
      <c r="P1571" s="79">
        <f t="shared" si="628"/>
        <v>456.67598643999997</v>
      </c>
      <c r="Q1571" s="83">
        <f t="shared" si="631"/>
        <v>0</v>
      </c>
      <c r="R1571" s="85">
        <f t="shared" si="632"/>
        <v>0</v>
      </c>
      <c r="S1571" s="79">
        <f t="shared" si="629"/>
        <v>0</v>
      </c>
      <c r="T1571" s="85">
        <f t="shared" si="637"/>
        <v>9.5000000000000001E-2</v>
      </c>
      <c r="U1571" s="82">
        <f t="shared" si="633"/>
        <v>1.001953613</v>
      </c>
      <c r="V1571" s="79">
        <f t="shared" si="634"/>
        <v>0.89216814</v>
      </c>
      <c r="W1571" s="79">
        <f t="shared" si="635"/>
        <v>0</v>
      </c>
      <c r="X1571" s="157" t="str">
        <f t="shared" si="638"/>
        <v>A+J=</v>
      </c>
      <c r="Y1571" s="81">
        <f t="shared" si="639"/>
        <v>46132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78">
        <f t="shared" si="636"/>
        <v>46110</v>
      </c>
      <c r="B1572" s="79">
        <f t="shared" si="630"/>
        <v>457.76225337</v>
      </c>
      <c r="C1572" s="79">
        <f t="shared" si="619"/>
        <v>456.01830316999997</v>
      </c>
      <c r="D1572" s="77">
        <f t="shared" si="620"/>
        <v>7205.03</v>
      </c>
      <c r="E1572" s="54">
        <f>IF(K1572=1,VLOOKUP(A1571,[1]Plan1!$JH$192:$JI$400,2),E1571)</f>
        <v>7245.38</v>
      </c>
      <c r="F1572" s="56">
        <f t="shared" si="621"/>
        <v>45737</v>
      </c>
      <c r="G1572" s="80">
        <f t="shared" si="622"/>
        <v>5.6002542668107669E-3</v>
      </c>
      <c r="H1572" s="81">
        <f>IF(DAY(A1572)=H$11,VLOOKUP(A1572,AF$120:AK$452,4),H1571)</f>
        <v>46132</v>
      </c>
      <c r="I1572" s="81">
        <f t="shared" si="623"/>
        <v>46132</v>
      </c>
      <c r="J1572" s="55">
        <f t="shared" si="618"/>
        <v>31</v>
      </c>
      <c r="K1572" s="55">
        <f t="shared" si="624"/>
        <v>9</v>
      </c>
      <c r="L1572" s="79">
        <f t="shared" si="625"/>
        <v>1.0016226500000001</v>
      </c>
      <c r="M1572" s="82">
        <v>1</v>
      </c>
      <c r="N1572" s="82">
        <f t="shared" si="626"/>
        <v>1</v>
      </c>
      <c r="O1572" s="79">
        <f t="shared" si="627"/>
        <v>1.0016226500000001</v>
      </c>
      <c r="P1572" s="79">
        <f t="shared" si="628"/>
        <v>456.75826125999998</v>
      </c>
      <c r="Q1572" s="83">
        <f t="shared" si="631"/>
        <v>0</v>
      </c>
      <c r="R1572" s="85">
        <f t="shared" si="632"/>
        <v>0</v>
      </c>
      <c r="S1572" s="79">
        <f t="shared" si="629"/>
        <v>0</v>
      </c>
      <c r="T1572" s="85">
        <f t="shared" si="637"/>
        <v>9.5000000000000001E-2</v>
      </c>
      <c r="U1572" s="82">
        <f t="shared" si="633"/>
        <v>1.002198082</v>
      </c>
      <c r="V1572" s="79">
        <f t="shared" si="634"/>
        <v>1.00399211</v>
      </c>
      <c r="W1572" s="79">
        <f t="shared" si="635"/>
        <v>0</v>
      </c>
      <c r="X1572" s="157" t="str">
        <f t="shared" si="638"/>
        <v>A+J=</v>
      </c>
      <c r="Y1572" s="81">
        <f t="shared" si="639"/>
        <v>46132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78">
        <f t="shared" si="636"/>
        <v>46111</v>
      </c>
      <c r="B1573" s="79">
        <f t="shared" si="630"/>
        <v>457.95643854999997</v>
      </c>
      <c r="C1573" s="79">
        <f t="shared" si="619"/>
        <v>456.01830316999997</v>
      </c>
      <c r="D1573" s="77">
        <f t="shared" si="620"/>
        <v>7205.03</v>
      </c>
      <c r="E1573" s="54">
        <f>IF(K1573=1,VLOOKUP(A1572,[1]Plan1!$JH$192:$JI$400,2),E1572)</f>
        <v>7245.38</v>
      </c>
      <c r="F1573" s="56">
        <f t="shared" si="621"/>
        <v>45737</v>
      </c>
      <c r="G1573" s="80">
        <f t="shared" si="622"/>
        <v>5.6002542668107669E-3</v>
      </c>
      <c r="H1573" s="81">
        <f>IF(DAY(A1573)=H$11,VLOOKUP(A1573,AF$120:AK$452,4),H1572)</f>
        <v>46132</v>
      </c>
      <c r="I1573" s="81">
        <f t="shared" si="623"/>
        <v>46132</v>
      </c>
      <c r="J1573" s="55">
        <f t="shared" si="618"/>
        <v>31</v>
      </c>
      <c r="K1573" s="55">
        <f t="shared" si="624"/>
        <v>10</v>
      </c>
      <c r="L1573" s="79">
        <f t="shared" si="625"/>
        <v>1.00180311</v>
      </c>
      <c r="M1573" s="82">
        <v>1</v>
      </c>
      <c r="N1573" s="82">
        <f t="shared" si="626"/>
        <v>1</v>
      </c>
      <c r="O1573" s="79">
        <f t="shared" si="627"/>
        <v>1.00180311</v>
      </c>
      <c r="P1573" s="79">
        <f t="shared" si="628"/>
        <v>456.84055432999997</v>
      </c>
      <c r="Q1573" s="83">
        <f t="shared" si="631"/>
        <v>0</v>
      </c>
      <c r="R1573" s="85">
        <f t="shared" si="632"/>
        <v>0</v>
      </c>
      <c r="S1573" s="79">
        <f t="shared" si="629"/>
        <v>0</v>
      </c>
      <c r="T1573" s="85">
        <f t="shared" si="637"/>
        <v>9.5000000000000001E-2</v>
      </c>
      <c r="U1573" s="82">
        <f t="shared" si="633"/>
        <v>1.0024426120000001</v>
      </c>
      <c r="V1573" s="79">
        <f t="shared" si="634"/>
        <v>1.1158842200000001</v>
      </c>
      <c r="W1573" s="79">
        <f t="shared" si="635"/>
        <v>0</v>
      </c>
      <c r="X1573" s="157" t="str">
        <f t="shared" si="638"/>
        <v>A+J=</v>
      </c>
      <c r="Y1573" s="81">
        <f t="shared" si="639"/>
        <v>46132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78">
        <f t="shared" si="636"/>
        <v>46112</v>
      </c>
      <c r="B1574" s="79">
        <f t="shared" si="630"/>
        <v>458.15070463000001</v>
      </c>
      <c r="C1574" s="79">
        <f t="shared" si="619"/>
        <v>456.01830316999997</v>
      </c>
      <c r="D1574" s="77">
        <f t="shared" si="620"/>
        <v>7205.03</v>
      </c>
      <c r="E1574" s="54">
        <f>IF(K1574=1,VLOOKUP(A1573,[1]Plan1!$JH$192:$JI$400,2),E1573)</f>
        <v>7245.38</v>
      </c>
      <c r="F1574" s="56">
        <f t="shared" si="621"/>
        <v>45737</v>
      </c>
      <c r="G1574" s="80">
        <f t="shared" si="622"/>
        <v>5.6002542668107669E-3</v>
      </c>
      <c r="H1574" s="81">
        <f>IF(DAY(A1574)=H$11,VLOOKUP(A1574,AF$120:AK$452,4),H1573)</f>
        <v>46132</v>
      </c>
      <c r="I1574" s="81">
        <f t="shared" si="623"/>
        <v>46132</v>
      </c>
      <c r="J1574" s="55">
        <f t="shared" si="618"/>
        <v>31</v>
      </c>
      <c r="K1574" s="55">
        <f t="shared" si="624"/>
        <v>11</v>
      </c>
      <c r="L1574" s="79">
        <f t="shared" si="625"/>
        <v>1.0019836</v>
      </c>
      <c r="M1574" s="82">
        <v>1</v>
      </c>
      <c r="N1574" s="82">
        <f t="shared" si="626"/>
        <v>1</v>
      </c>
      <c r="O1574" s="79">
        <f t="shared" si="627"/>
        <v>1.0019836</v>
      </c>
      <c r="P1574" s="79">
        <f t="shared" si="628"/>
        <v>456.92286107000001</v>
      </c>
      <c r="Q1574" s="83">
        <f t="shared" si="631"/>
        <v>0</v>
      </c>
      <c r="R1574" s="85">
        <f t="shared" si="632"/>
        <v>0</v>
      </c>
      <c r="S1574" s="79">
        <f t="shared" si="629"/>
        <v>0</v>
      </c>
      <c r="T1574" s="85">
        <f t="shared" si="637"/>
        <v>9.5000000000000001E-2</v>
      </c>
      <c r="U1574" s="82">
        <f t="shared" si="633"/>
        <v>1.0026872010000001</v>
      </c>
      <c r="V1574" s="79">
        <f t="shared" si="634"/>
        <v>1.2278435599999999</v>
      </c>
      <c r="W1574" s="79">
        <f t="shared" si="635"/>
        <v>0</v>
      </c>
      <c r="X1574" s="157" t="str">
        <f t="shared" si="638"/>
        <v>A+J=</v>
      </c>
      <c r="Y1574" s="81">
        <f t="shared" si="639"/>
        <v>46132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78">
        <f t="shared" si="636"/>
        <v>46113</v>
      </c>
      <c r="B1575" s="79">
        <f t="shared" si="630"/>
        <v>458.34505671000005</v>
      </c>
      <c r="C1575" s="79">
        <f t="shared" si="619"/>
        <v>456.01830316999997</v>
      </c>
      <c r="D1575" s="77">
        <f t="shared" si="620"/>
        <v>7205.03</v>
      </c>
      <c r="E1575" s="54">
        <f>IF(K1575=1,VLOOKUP(A1574,[1]Plan1!$JH$192:$JI$400,2),E1574)</f>
        <v>7245.38</v>
      </c>
      <c r="F1575" s="56">
        <f t="shared" si="621"/>
        <v>45737</v>
      </c>
      <c r="G1575" s="80">
        <f t="shared" si="622"/>
        <v>5.6002542668107669E-3</v>
      </c>
      <c r="H1575" s="81">
        <f>IF(DAY(A1575)=H$11,VLOOKUP(A1575,AF$120:AK$452,4),H1574)</f>
        <v>46132</v>
      </c>
      <c r="I1575" s="81">
        <f t="shared" si="623"/>
        <v>46132</v>
      </c>
      <c r="J1575" s="55">
        <f t="shared" si="618"/>
        <v>31</v>
      </c>
      <c r="K1575" s="55">
        <f t="shared" si="624"/>
        <v>12</v>
      </c>
      <c r="L1575" s="79">
        <f t="shared" si="625"/>
        <v>1.0021641299999999</v>
      </c>
      <c r="M1575" s="82">
        <v>1</v>
      </c>
      <c r="N1575" s="82">
        <f t="shared" si="626"/>
        <v>1</v>
      </c>
      <c r="O1575" s="79">
        <f t="shared" si="627"/>
        <v>1.0021641299999999</v>
      </c>
      <c r="P1575" s="79">
        <f t="shared" si="628"/>
        <v>457.00518606000003</v>
      </c>
      <c r="Q1575" s="83">
        <f t="shared" si="631"/>
        <v>0</v>
      </c>
      <c r="R1575" s="85">
        <f t="shared" si="632"/>
        <v>0</v>
      </c>
      <c r="S1575" s="79">
        <f t="shared" si="629"/>
        <v>0</v>
      </c>
      <c r="T1575" s="85">
        <f t="shared" si="637"/>
        <v>9.5000000000000001E-2</v>
      </c>
      <c r="U1575" s="82">
        <f t="shared" si="633"/>
        <v>1.00293185</v>
      </c>
      <c r="V1575" s="79">
        <f t="shared" si="634"/>
        <v>1.3398706499999999</v>
      </c>
      <c r="W1575" s="79">
        <f t="shared" si="635"/>
        <v>0</v>
      </c>
      <c r="X1575" s="157" t="str">
        <f t="shared" si="638"/>
        <v>A+J=</v>
      </c>
      <c r="Y1575" s="81">
        <f t="shared" si="639"/>
        <v>46132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78">
        <f t="shared" si="636"/>
        <v>46114</v>
      </c>
      <c r="B1576" s="79">
        <f t="shared" si="630"/>
        <v>458.53948516999998</v>
      </c>
      <c r="C1576" s="79">
        <f t="shared" si="619"/>
        <v>456.01830316999997</v>
      </c>
      <c r="D1576" s="77">
        <f t="shared" si="620"/>
        <v>7205.03</v>
      </c>
      <c r="E1576" s="54">
        <f>IF(K1576=1,VLOOKUP(A1575,[1]Plan1!$JH$192:$JI$400,2),E1575)</f>
        <v>7245.38</v>
      </c>
      <c r="F1576" s="56">
        <f t="shared" si="621"/>
        <v>45737</v>
      </c>
      <c r="G1576" s="80">
        <f t="shared" si="622"/>
        <v>5.6002542668107669E-3</v>
      </c>
      <c r="H1576" s="81">
        <f>IF(DAY(A1576)=H$11,VLOOKUP(A1576,AF$120:AK$452,4),H1575)</f>
        <v>46132</v>
      </c>
      <c r="I1576" s="81">
        <f t="shared" si="623"/>
        <v>46132</v>
      </c>
      <c r="J1576" s="55">
        <f t="shared" si="618"/>
        <v>31</v>
      </c>
      <c r="K1576" s="55">
        <f t="shared" si="624"/>
        <v>13</v>
      </c>
      <c r="L1576" s="79">
        <f t="shared" si="625"/>
        <v>1.00234468</v>
      </c>
      <c r="M1576" s="82">
        <v>1</v>
      </c>
      <c r="N1576" s="82">
        <f t="shared" si="626"/>
        <v>1</v>
      </c>
      <c r="O1576" s="79">
        <f t="shared" si="627"/>
        <v>1.00234468</v>
      </c>
      <c r="P1576" s="79">
        <f t="shared" si="628"/>
        <v>457.08752016</v>
      </c>
      <c r="Q1576" s="83">
        <f t="shared" si="631"/>
        <v>0</v>
      </c>
      <c r="R1576" s="85">
        <f t="shared" si="632"/>
        <v>0</v>
      </c>
      <c r="S1576" s="79">
        <f t="shared" si="629"/>
        <v>0</v>
      </c>
      <c r="T1576" s="85">
        <f t="shared" si="637"/>
        <v>9.5000000000000001E-2</v>
      </c>
      <c r="U1576" s="82">
        <f t="shared" si="633"/>
        <v>1.0031765580000001</v>
      </c>
      <c r="V1576" s="79">
        <f t="shared" si="634"/>
        <v>1.4519650099999999</v>
      </c>
      <c r="W1576" s="79">
        <f t="shared" si="635"/>
        <v>0</v>
      </c>
      <c r="X1576" s="157" t="str">
        <f t="shared" si="638"/>
        <v>A+J=</v>
      </c>
      <c r="Y1576" s="81">
        <f t="shared" si="639"/>
        <v>46132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78">
        <f t="shared" si="636"/>
        <v>46115</v>
      </c>
      <c r="B1577" s="79">
        <f t="shared" si="630"/>
        <v>458.73399968000001</v>
      </c>
      <c r="C1577" s="79">
        <f t="shared" si="619"/>
        <v>456.01830316999997</v>
      </c>
      <c r="D1577" s="77">
        <f t="shared" si="620"/>
        <v>7205.03</v>
      </c>
      <c r="E1577" s="54">
        <f>IF(K1577=1,VLOOKUP(A1576,[1]Plan1!$JH$192:$JI$400,2),E1576)</f>
        <v>7245.38</v>
      </c>
      <c r="F1577" s="56">
        <f t="shared" si="621"/>
        <v>45737</v>
      </c>
      <c r="G1577" s="80">
        <f t="shared" si="622"/>
        <v>5.6002542668107669E-3</v>
      </c>
      <c r="H1577" s="81">
        <f>IF(DAY(A1577)=H$11,VLOOKUP(A1577,AF$120:AK$452,4),H1576)</f>
        <v>46132</v>
      </c>
      <c r="I1577" s="81">
        <f t="shared" si="623"/>
        <v>46132</v>
      </c>
      <c r="J1577" s="55">
        <f t="shared" si="618"/>
        <v>31</v>
      </c>
      <c r="K1577" s="55">
        <f t="shared" si="624"/>
        <v>14</v>
      </c>
      <c r="L1577" s="79">
        <f t="shared" si="625"/>
        <v>1.00252527</v>
      </c>
      <c r="M1577" s="82">
        <v>1</v>
      </c>
      <c r="N1577" s="82">
        <f t="shared" si="626"/>
        <v>1</v>
      </c>
      <c r="O1577" s="79">
        <f t="shared" si="627"/>
        <v>1.00252527</v>
      </c>
      <c r="P1577" s="79">
        <f t="shared" si="628"/>
        <v>457.16987251</v>
      </c>
      <c r="Q1577" s="83">
        <f t="shared" si="631"/>
        <v>0</v>
      </c>
      <c r="R1577" s="85">
        <f t="shared" si="632"/>
        <v>0</v>
      </c>
      <c r="S1577" s="79">
        <f t="shared" si="629"/>
        <v>0</v>
      </c>
      <c r="T1577" s="85">
        <f t="shared" si="637"/>
        <v>9.5000000000000001E-2</v>
      </c>
      <c r="U1577" s="82">
        <f t="shared" si="633"/>
        <v>1.003421326</v>
      </c>
      <c r="V1577" s="79">
        <f t="shared" si="634"/>
        <v>1.5641271699999999</v>
      </c>
      <c r="W1577" s="79">
        <f t="shared" si="635"/>
        <v>0</v>
      </c>
      <c r="X1577" s="157" t="str">
        <f t="shared" si="638"/>
        <v>A+J=</v>
      </c>
      <c r="Y1577" s="81">
        <f t="shared" si="639"/>
        <v>46132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78">
        <f t="shared" si="636"/>
        <v>46116</v>
      </c>
      <c r="B1578" s="79">
        <f t="shared" si="630"/>
        <v>458.92859564999998</v>
      </c>
      <c r="C1578" s="79">
        <f t="shared" si="619"/>
        <v>456.01830316999997</v>
      </c>
      <c r="D1578" s="77">
        <f t="shared" si="620"/>
        <v>7205.03</v>
      </c>
      <c r="E1578" s="54">
        <f>IF(K1578=1,VLOOKUP(A1577,[1]Plan1!$JH$192:$JI$400,2),E1577)</f>
        <v>7245.38</v>
      </c>
      <c r="F1578" s="56">
        <f t="shared" si="621"/>
        <v>45737</v>
      </c>
      <c r="G1578" s="80">
        <f t="shared" si="622"/>
        <v>5.6002542668107669E-3</v>
      </c>
      <c r="H1578" s="81">
        <f>IF(DAY(A1578)=H$11,VLOOKUP(A1578,AF$120:AK$452,4),H1577)</f>
        <v>46132</v>
      </c>
      <c r="I1578" s="81">
        <f t="shared" si="623"/>
        <v>46132</v>
      </c>
      <c r="J1578" s="55">
        <f t="shared" si="618"/>
        <v>31</v>
      </c>
      <c r="K1578" s="55">
        <f t="shared" si="624"/>
        <v>15</v>
      </c>
      <c r="L1578" s="79">
        <f t="shared" si="625"/>
        <v>1.0027058900000001</v>
      </c>
      <c r="M1578" s="82">
        <v>1</v>
      </c>
      <c r="N1578" s="82">
        <f t="shared" si="626"/>
        <v>1</v>
      </c>
      <c r="O1578" s="79">
        <f t="shared" si="627"/>
        <v>1.0027058900000001</v>
      </c>
      <c r="P1578" s="79">
        <f t="shared" si="628"/>
        <v>457.25223853</v>
      </c>
      <c r="Q1578" s="83">
        <f t="shared" si="631"/>
        <v>0</v>
      </c>
      <c r="R1578" s="85">
        <f t="shared" si="632"/>
        <v>0</v>
      </c>
      <c r="S1578" s="79">
        <f t="shared" si="629"/>
        <v>0</v>
      </c>
      <c r="T1578" s="85">
        <f t="shared" si="637"/>
        <v>9.5000000000000001E-2</v>
      </c>
      <c r="U1578" s="82">
        <f t="shared" si="633"/>
        <v>1.003666154</v>
      </c>
      <c r="V1578" s="79">
        <f t="shared" si="634"/>
        <v>1.67635712</v>
      </c>
      <c r="W1578" s="79">
        <f t="shared" si="635"/>
        <v>0</v>
      </c>
      <c r="X1578" s="157" t="str">
        <f t="shared" si="638"/>
        <v>A+J=</v>
      </c>
      <c r="Y1578" s="81">
        <f t="shared" si="639"/>
        <v>46132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78">
        <f t="shared" si="636"/>
        <v>46117</v>
      </c>
      <c r="B1579" s="79">
        <f t="shared" si="630"/>
        <v>459.12327312999997</v>
      </c>
      <c r="C1579" s="79">
        <f t="shared" si="619"/>
        <v>456.01830316999997</v>
      </c>
      <c r="D1579" s="77">
        <f t="shared" si="620"/>
        <v>7205.03</v>
      </c>
      <c r="E1579" s="54">
        <f>IF(K1579=1,VLOOKUP(A1578,[1]Plan1!$JH$192:$JI$400,2),E1578)</f>
        <v>7245.38</v>
      </c>
      <c r="F1579" s="56">
        <f t="shared" si="621"/>
        <v>45737</v>
      </c>
      <c r="G1579" s="80">
        <f t="shared" si="622"/>
        <v>5.6002542668107669E-3</v>
      </c>
      <c r="H1579" s="81">
        <f>IF(DAY(A1579)=H$11,VLOOKUP(A1579,AF$120:AK$452,4),H1578)</f>
        <v>46132</v>
      </c>
      <c r="I1579" s="81">
        <f t="shared" si="623"/>
        <v>46132</v>
      </c>
      <c r="J1579" s="55">
        <f t="shared" si="618"/>
        <v>31</v>
      </c>
      <c r="K1579" s="55">
        <f t="shared" si="624"/>
        <v>16</v>
      </c>
      <c r="L1579" s="79">
        <f t="shared" si="625"/>
        <v>1.00288654</v>
      </c>
      <c r="M1579" s="82">
        <v>1</v>
      </c>
      <c r="N1579" s="82">
        <f t="shared" si="626"/>
        <v>1</v>
      </c>
      <c r="O1579" s="79">
        <f t="shared" si="627"/>
        <v>1.00288654</v>
      </c>
      <c r="P1579" s="79">
        <f t="shared" si="628"/>
        <v>457.33461824</v>
      </c>
      <c r="Q1579" s="83">
        <f t="shared" si="631"/>
        <v>0</v>
      </c>
      <c r="R1579" s="85">
        <f t="shared" si="632"/>
        <v>0</v>
      </c>
      <c r="S1579" s="79">
        <f t="shared" si="629"/>
        <v>0</v>
      </c>
      <c r="T1579" s="85">
        <f t="shared" si="637"/>
        <v>9.5000000000000001E-2</v>
      </c>
      <c r="U1579" s="82">
        <f t="shared" si="633"/>
        <v>1.0039110419999999</v>
      </c>
      <c r="V1579" s="79">
        <f t="shared" si="634"/>
        <v>1.7886548900000001</v>
      </c>
      <c r="W1579" s="79">
        <f t="shared" si="635"/>
        <v>0</v>
      </c>
      <c r="X1579" s="157" t="str">
        <f t="shared" si="638"/>
        <v>A+J=</v>
      </c>
      <c r="Y1579" s="81">
        <f t="shared" si="639"/>
        <v>46132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78">
        <f t="shared" si="636"/>
        <v>46118</v>
      </c>
      <c r="B1580" s="79">
        <f t="shared" si="630"/>
        <v>459.31803627000005</v>
      </c>
      <c r="C1580" s="79">
        <f t="shared" si="619"/>
        <v>456.01830316999997</v>
      </c>
      <c r="D1580" s="77">
        <f t="shared" si="620"/>
        <v>7205.03</v>
      </c>
      <c r="E1580" s="54">
        <f>IF(K1580=1,VLOOKUP(A1579,[1]Plan1!$JH$192:$JI$400,2),E1579)</f>
        <v>7245.38</v>
      </c>
      <c r="F1580" s="56">
        <f t="shared" si="621"/>
        <v>45737</v>
      </c>
      <c r="G1580" s="80">
        <f t="shared" si="622"/>
        <v>5.6002542668107669E-3</v>
      </c>
      <c r="H1580" s="81">
        <f>IF(DAY(A1580)=H$11,VLOOKUP(A1580,AF$120:AK$452,4),H1579)</f>
        <v>46132</v>
      </c>
      <c r="I1580" s="81">
        <f t="shared" si="623"/>
        <v>46132</v>
      </c>
      <c r="J1580" s="55">
        <f t="shared" ref="J1580:J1643" si="640">IF(A1579=I1579,VLOOKUP(A1579,$AF$120:$AJ$300,5),J1579)</f>
        <v>31</v>
      </c>
      <c r="K1580" s="55">
        <f t="shared" si="624"/>
        <v>17</v>
      </c>
      <c r="L1580" s="79">
        <f t="shared" si="625"/>
        <v>1.0030672300000001</v>
      </c>
      <c r="M1580" s="82">
        <v>1</v>
      </c>
      <c r="N1580" s="82">
        <f t="shared" si="626"/>
        <v>1</v>
      </c>
      <c r="O1580" s="79">
        <f t="shared" si="627"/>
        <v>1.0030672300000001</v>
      </c>
      <c r="P1580" s="79">
        <f t="shared" si="628"/>
        <v>457.41701619000003</v>
      </c>
      <c r="Q1580" s="83">
        <f t="shared" si="631"/>
        <v>0</v>
      </c>
      <c r="R1580" s="85">
        <f t="shared" si="632"/>
        <v>0</v>
      </c>
      <c r="S1580" s="79">
        <f t="shared" si="629"/>
        <v>0</v>
      </c>
      <c r="T1580" s="85">
        <f t="shared" si="637"/>
        <v>9.5000000000000001E-2</v>
      </c>
      <c r="U1580" s="82">
        <f t="shared" si="633"/>
        <v>1.004155989</v>
      </c>
      <c r="V1580" s="79">
        <f t="shared" si="634"/>
        <v>1.9010200799999999</v>
      </c>
      <c r="W1580" s="79">
        <f t="shared" si="635"/>
        <v>0</v>
      </c>
      <c r="X1580" s="157" t="str">
        <f t="shared" si="638"/>
        <v>A+J=</v>
      </c>
      <c r="Y1580" s="81">
        <f t="shared" si="639"/>
        <v>46132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78">
        <f t="shared" si="636"/>
        <v>46119</v>
      </c>
      <c r="B1581" s="79">
        <f t="shared" si="630"/>
        <v>459.51288095999996</v>
      </c>
      <c r="C1581" s="79">
        <f t="shared" ref="C1581:C1644" si="641">IF(Q1580&gt;0,(P1580-S1580),C1580)</f>
        <v>456.01830316999997</v>
      </c>
      <c r="D1581" s="77">
        <f t="shared" si="620"/>
        <v>7205.03</v>
      </c>
      <c r="E1581" s="54">
        <f>IF(K1581=1,VLOOKUP(A1580,[1]Plan1!$JH$192:$JI$400,2),E1580)</f>
        <v>7245.38</v>
      </c>
      <c r="F1581" s="56">
        <f t="shared" si="621"/>
        <v>45737</v>
      </c>
      <c r="G1581" s="80">
        <f t="shared" si="622"/>
        <v>5.6002542668107669E-3</v>
      </c>
      <c r="H1581" s="81">
        <f>IF(DAY(A1581)=H$11,VLOOKUP(A1581,AF$120:AK$452,4),H1580)</f>
        <v>46132</v>
      </c>
      <c r="I1581" s="81">
        <f t="shared" si="623"/>
        <v>46132</v>
      </c>
      <c r="J1581" s="55">
        <f t="shared" si="640"/>
        <v>31</v>
      </c>
      <c r="K1581" s="55">
        <f t="shared" si="624"/>
        <v>18</v>
      </c>
      <c r="L1581" s="79">
        <f t="shared" si="625"/>
        <v>1.00324795</v>
      </c>
      <c r="M1581" s="82">
        <v>1</v>
      </c>
      <c r="N1581" s="82">
        <f t="shared" si="626"/>
        <v>1</v>
      </c>
      <c r="O1581" s="79">
        <f t="shared" si="627"/>
        <v>1.00324795</v>
      </c>
      <c r="P1581" s="79">
        <f t="shared" si="628"/>
        <v>457.49942780999999</v>
      </c>
      <c r="Q1581" s="83">
        <f t="shared" si="631"/>
        <v>0</v>
      </c>
      <c r="R1581" s="85">
        <f t="shared" si="632"/>
        <v>0</v>
      </c>
      <c r="S1581" s="79">
        <f t="shared" si="629"/>
        <v>0</v>
      </c>
      <c r="T1581" s="85">
        <f t="shared" si="637"/>
        <v>9.5000000000000001E-2</v>
      </c>
      <c r="U1581" s="82">
        <f t="shared" si="633"/>
        <v>1.004400996</v>
      </c>
      <c r="V1581" s="79">
        <f t="shared" si="634"/>
        <v>2.0134531500000001</v>
      </c>
      <c r="W1581" s="79">
        <f t="shared" si="635"/>
        <v>0</v>
      </c>
      <c r="X1581" s="157" t="str">
        <f t="shared" si="638"/>
        <v>A+J=</v>
      </c>
      <c r="Y1581" s="81">
        <f t="shared" si="639"/>
        <v>46132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78">
        <f t="shared" si="636"/>
        <v>46120</v>
      </c>
      <c r="B1582" s="79">
        <f t="shared" si="630"/>
        <v>459.70780723000001</v>
      </c>
      <c r="C1582" s="79">
        <f t="shared" si="641"/>
        <v>456.01830316999997</v>
      </c>
      <c r="D1582" s="77">
        <f t="shared" si="620"/>
        <v>7205.03</v>
      </c>
      <c r="E1582" s="54">
        <f>IF(K1582=1,VLOOKUP(A1581,[1]Plan1!$JH$192:$JI$400,2),E1581)</f>
        <v>7245.38</v>
      </c>
      <c r="F1582" s="56">
        <f t="shared" si="621"/>
        <v>45737</v>
      </c>
      <c r="G1582" s="80">
        <f t="shared" si="622"/>
        <v>5.6002542668107669E-3</v>
      </c>
      <c r="H1582" s="81">
        <f>IF(DAY(A1582)=H$11,VLOOKUP(A1582,AF$120:AK$452,4),H1581)</f>
        <v>46132</v>
      </c>
      <c r="I1582" s="81">
        <f t="shared" si="623"/>
        <v>46132</v>
      </c>
      <c r="J1582" s="55">
        <f t="shared" si="640"/>
        <v>31</v>
      </c>
      <c r="K1582" s="55">
        <f t="shared" si="624"/>
        <v>19</v>
      </c>
      <c r="L1582" s="79">
        <f t="shared" si="625"/>
        <v>1.0034287</v>
      </c>
      <c r="M1582" s="82">
        <v>1</v>
      </c>
      <c r="N1582" s="82">
        <f t="shared" si="626"/>
        <v>1</v>
      </c>
      <c r="O1582" s="79">
        <f t="shared" si="627"/>
        <v>1.0034287</v>
      </c>
      <c r="P1582" s="79">
        <f t="shared" si="628"/>
        <v>457.58185312000001</v>
      </c>
      <c r="Q1582" s="83">
        <f t="shared" si="631"/>
        <v>0</v>
      </c>
      <c r="R1582" s="85">
        <f t="shared" si="632"/>
        <v>0</v>
      </c>
      <c r="S1582" s="79">
        <f t="shared" si="629"/>
        <v>0</v>
      </c>
      <c r="T1582" s="85">
        <f t="shared" si="637"/>
        <v>9.5000000000000001E-2</v>
      </c>
      <c r="U1582" s="82">
        <f t="shared" si="633"/>
        <v>1.004646063</v>
      </c>
      <c r="V1582" s="79">
        <f t="shared" si="634"/>
        <v>2.1259541099999999</v>
      </c>
      <c r="W1582" s="79">
        <f t="shared" si="635"/>
        <v>0</v>
      </c>
      <c r="X1582" s="157" t="str">
        <f t="shared" si="638"/>
        <v>A+J=</v>
      </c>
      <c r="Y1582" s="81">
        <f t="shared" si="639"/>
        <v>46132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78">
        <f t="shared" si="636"/>
        <v>46121</v>
      </c>
      <c r="B1583" s="79">
        <f t="shared" si="630"/>
        <v>459.90281511000001</v>
      </c>
      <c r="C1583" s="79">
        <f t="shared" si="641"/>
        <v>456.01830316999997</v>
      </c>
      <c r="D1583" s="77">
        <f t="shared" si="620"/>
        <v>7205.03</v>
      </c>
      <c r="E1583" s="54">
        <f>IF(K1583=1,VLOOKUP(A1582,[1]Plan1!$JH$192:$JI$400,2),E1582)</f>
        <v>7245.38</v>
      </c>
      <c r="F1583" s="56">
        <f t="shared" si="621"/>
        <v>45737</v>
      </c>
      <c r="G1583" s="80">
        <f t="shared" si="622"/>
        <v>5.6002542668107669E-3</v>
      </c>
      <c r="H1583" s="81">
        <f>IF(DAY(A1583)=H$11,VLOOKUP(A1583,AF$120:AK$452,4),H1582)</f>
        <v>46132</v>
      </c>
      <c r="I1583" s="81">
        <f t="shared" si="623"/>
        <v>46132</v>
      </c>
      <c r="J1583" s="55">
        <f t="shared" si="640"/>
        <v>31</v>
      </c>
      <c r="K1583" s="55">
        <f t="shared" si="624"/>
        <v>20</v>
      </c>
      <c r="L1583" s="79">
        <f t="shared" si="625"/>
        <v>1.0036094799999999</v>
      </c>
      <c r="M1583" s="82">
        <v>1</v>
      </c>
      <c r="N1583" s="82">
        <f t="shared" si="626"/>
        <v>1</v>
      </c>
      <c r="O1583" s="79">
        <f t="shared" si="627"/>
        <v>1.0036094799999999</v>
      </c>
      <c r="P1583" s="79">
        <f t="shared" si="628"/>
        <v>457.66429211000002</v>
      </c>
      <c r="Q1583" s="83">
        <f t="shared" si="631"/>
        <v>0</v>
      </c>
      <c r="R1583" s="85">
        <f t="shared" si="632"/>
        <v>0</v>
      </c>
      <c r="S1583" s="79">
        <f t="shared" si="629"/>
        <v>0</v>
      </c>
      <c r="T1583" s="85">
        <f t="shared" si="637"/>
        <v>9.5000000000000001E-2</v>
      </c>
      <c r="U1583" s="82">
        <f t="shared" si="633"/>
        <v>1.0048911899999999</v>
      </c>
      <c r="V1583" s="79">
        <f t="shared" si="634"/>
        <v>2.2385229999999998</v>
      </c>
      <c r="W1583" s="79">
        <f t="shared" si="635"/>
        <v>0</v>
      </c>
      <c r="X1583" s="157" t="str">
        <f t="shared" si="638"/>
        <v>A+J=</v>
      </c>
      <c r="Y1583" s="81">
        <f t="shared" si="639"/>
        <v>46132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78">
        <f t="shared" si="636"/>
        <v>46122</v>
      </c>
      <c r="B1584" s="79">
        <f t="shared" si="630"/>
        <v>460.09790874999999</v>
      </c>
      <c r="C1584" s="79">
        <f t="shared" si="641"/>
        <v>456.01830316999997</v>
      </c>
      <c r="D1584" s="77">
        <f t="shared" si="620"/>
        <v>7205.03</v>
      </c>
      <c r="E1584" s="54">
        <f>IF(K1584=1,VLOOKUP(A1583,[1]Plan1!$JH$192:$JI$400,2),E1583)</f>
        <v>7245.38</v>
      </c>
      <c r="F1584" s="56">
        <f t="shared" si="621"/>
        <v>45737</v>
      </c>
      <c r="G1584" s="80">
        <f t="shared" si="622"/>
        <v>5.6002542668107669E-3</v>
      </c>
      <c r="H1584" s="81">
        <f>IF(DAY(A1584)=H$11,VLOOKUP(A1584,AF$120:AK$452,4),H1583)</f>
        <v>46132</v>
      </c>
      <c r="I1584" s="81">
        <f t="shared" si="623"/>
        <v>46132</v>
      </c>
      <c r="J1584" s="55">
        <f t="shared" si="640"/>
        <v>31</v>
      </c>
      <c r="K1584" s="55">
        <f t="shared" si="624"/>
        <v>21</v>
      </c>
      <c r="L1584" s="79">
        <f t="shared" si="625"/>
        <v>1.0037902999999999</v>
      </c>
      <c r="M1584" s="82">
        <v>1</v>
      </c>
      <c r="N1584" s="82">
        <f t="shared" si="626"/>
        <v>1</v>
      </c>
      <c r="O1584" s="79">
        <f t="shared" si="627"/>
        <v>1.0037902999999999</v>
      </c>
      <c r="P1584" s="79">
        <f t="shared" si="628"/>
        <v>457.74674934000001</v>
      </c>
      <c r="Q1584" s="83">
        <f t="shared" si="631"/>
        <v>0</v>
      </c>
      <c r="R1584" s="85">
        <f t="shared" si="632"/>
        <v>0</v>
      </c>
      <c r="S1584" s="79">
        <f t="shared" si="629"/>
        <v>0</v>
      </c>
      <c r="T1584" s="85">
        <f t="shared" si="637"/>
        <v>9.5000000000000001E-2</v>
      </c>
      <c r="U1584" s="82">
        <f t="shared" si="633"/>
        <v>1.0051363760000001</v>
      </c>
      <c r="V1584" s="79">
        <f t="shared" si="634"/>
        <v>2.3511594100000002</v>
      </c>
      <c r="W1584" s="79">
        <f t="shared" si="635"/>
        <v>0</v>
      </c>
      <c r="X1584" s="157" t="str">
        <f t="shared" si="638"/>
        <v>A+J=</v>
      </c>
      <c r="Y1584" s="81">
        <f t="shared" si="639"/>
        <v>46132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78">
        <f t="shared" si="636"/>
        <v>46123</v>
      </c>
      <c r="B1585" s="79">
        <f t="shared" si="630"/>
        <v>460.29308450999997</v>
      </c>
      <c r="C1585" s="79">
        <f t="shared" si="641"/>
        <v>456.01830316999997</v>
      </c>
      <c r="D1585" s="77">
        <f t="shared" si="620"/>
        <v>7205.03</v>
      </c>
      <c r="E1585" s="54">
        <f>IF(K1585=1,VLOOKUP(A1584,[1]Plan1!$JH$192:$JI$400,2),E1584)</f>
        <v>7245.38</v>
      </c>
      <c r="F1585" s="56">
        <f t="shared" si="621"/>
        <v>45737</v>
      </c>
      <c r="G1585" s="80">
        <f t="shared" si="622"/>
        <v>5.6002542668107669E-3</v>
      </c>
      <c r="H1585" s="81">
        <f>IF(DAY(A1585)=H$11,VLOOKUP(A1585,AF$120:AK$452,4),H1584)</f>
        <v>46132</v>
      </c>
      <c r="I1585" s="81">
        <f t="shared" si="623"/>
        <v>46132</v>
      </c>
      <c r="J1585" s="55">
        <f t="shared" si="640"/>
        <v>31</v>
      </c>
      <c r="K1585" s="55">
        <f t="shared" si="624"/>
        <v>22</v>
      </c>
      <c r="L1585" s="79">
        <f t="shared" si="625"/>
        <v>1.0039711499999999</v>
      </c>
      <c r="M1585" s="82">
        <v>1</v>
      </c>
      <c r="N1585" s="82">
        <f t="shared" si="626"/>
        <v>1</v>
      </c>
      <c r="O1585" s="79">
        <f t="shared" si="627"/>
        <v>1.0039711499999999</v>
      </c>
      <c r="P1585" s="79">
        <f t="shared" si="628"/>
        <v>457.82922024999999</v>
      </c>
      <c r="Q1585" s="83">
        <f t="shared" si="631"/>
        <v>0</v>
      </c>
      <c r="R1585" s="85">
        <f t="shared" si="632"/>
        <v>0</v>
      </c>
      <c r="S1585" s="79">
        <f t="shared" si="629"/>
        <v>0</v>
      </c>
      <c r="T1585" s="85">
        <f t="shared" si="637"/>
        <v>9.5000000000000001E-2</v>
      </c>
      <c r="U1585" s="82">
        <f t="shared" si="633"/>
        <v>1.0053816229999999</v>
      </c>
      <c r="V1585" s="79">
        <f t="shared" si="634"/>
        <v>2.4638642599999998</v>
      </c>
      <c r="W1585" s="79">
        <f t="shared" si="635"/>
        <v>0</v>
      </c>
      <c r="X1585" s="157" t="str">
        <f t="shared" si="638"/>
        <v>A+J=</v>
      </c>
      <c r="Y1585" s="81">
        <f t="shared" si="639"/>
        <v>46132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78">
        <f t="shared" si="636"/>
        <v>46124</v>
      </c>
      <c r="B1586" s="79">
        <f t="shared" si="630"/>
        <v>460.48834149000004</v>
      </c>
      <c r="C1586" s="79">
        <f t="shared" si="641"/>
        <v>456.01830316999997</v>
      </c>
      <c r="D1586" s="77">
        <f t="shared" si="620"/>
        <v>7205.03</v>
      </c>
      <c r="E1586" s="54">
        <f>IF(K1586=1,VLOOKUP(A1585,[1]Plan1!$JH$192:$JI$400,2),E1585)</f>
        <v>7245.38</v>
      </c>
      <c r="F1586" s="56">
        <f t="shared" si="621"/>
        <v>45737</v>
      </c>
      <c r="G1586" s="80">
        <f t="shared" si="622"/>
        <v>5.6002542668107669E-3</v>
      </c>
      <c r="H1586" s="81">
        <f>IF(DAY(A1586)=H$11,VLOOKUP(A1586,AF$120:AK$452,4),H1585)</f>
        <v>46132</v>
      </c>
      <c r="I1586" s="81">
        <f t="shared" si="623"/>
        <v>46132</v>
      </c>
      <c r="J1586" s="55">
        <f t="shared" si="640"/>
        <v>31</v>
      </c>
      <c r="K1586" s="55">
        <f t="shared" si="624"/>
        <v>23</v>
      </c>
      <c r="L1586" s="79">
        <f t="shared" si="625"/>
        <v>1.00415203</v>
      </c>
      <c r="M1586" s="82">
        <v>1</v>
      </c>
      <c r="N1586" s="82">
        <f t="shared" si="626"/>
        <v>1</v>
      </c>
      <c r="O1586" s="79">
        <f t="shared" si="627"/>
        <v>1.00415203</v>
      </c>
      <c r="P1586" s="79">
        <f t="shared" si="628"/>
        <v>457.91170484000003</v>
      </c>
      <c r="Q1586" s="83">
        <f t="shared" si="631"/>
        <v>0</v>
      </c>
      <c r="R1586" s="85">
        <f t="shared" si="632"/>
        <v>0</v>
      </c>
      <c r="S1586" s="79">
        <f t="shared" si="629"/>
        <v>0</v>
      </c>
      <c r="T1586" s="85">
        <f t="shared" si="637"/>
        <v>9.5000000000000001E-2</v>
      </c>
      <c r="U1586" s="82">
        <f t="shared" si="633"/>
        <v>1.0056269289999999</v>
      </c>
      <c r="V1586" s="79">
        <f t="shared" si="634"/>
        <v>2.5766366500000002</v>
      </c>
      <c r="W1586" s="79">
        <f t="shared" si="635"/>
        <v>0</v>
      </c>
      <c r="X1586" s="157" t="str">
        <f t="shared" si="638"/>
        <v>A+J=</v>
      </c>
      <c r="Y1586" s="81">
        <f t="shared" si="639"/>
        <v>46132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78">
        <f t="shared" si="636"/>
        <v>46125</v>
      </c>
      <c r="B1587" s="79">
        <f t="shared" si="630"/>
        <v>460.68368017</v>
      </c>
      <c r="C1587" s="79">
        <f t="shared" si="641"/>
        <v>456.01830316999997</v>
      </c>
      <c r="D1587" s="77">
        <f t="shared" si="620"/>
        <v>7205.03</v>
      </c>
      <c r="E1587" s="54">
        <f>IF(K1587=1,VLOOKUP(A1586,[1]Plan1!$JH$192:$JI$400,2),E1586)</f>
        <v>7245.38</v>
      </c>
      <c r="F1587" s="56">
        <f t="shared" si="621"/>
        <v>45737</v>
      </c>
      <c r="G1587" s="80">
        <f t="shared" si="622"/>
        <v>5.6002542668107669E-3</v>
      </c>
      <c r="H1587" s="81">
        <f>IF(DAY(A1587)=H$11,VLOOKUP(A1587,AF$120:AK$452,4),H1586)</f>
        <v>46132</v>
      </c>
      <c r="I1587" s="81">
        <f t="shared" si="623"/>
        <v>46132</v>
      </c>
      <c r="J1587" s="55">
        <f t="shared" si="640"/>
        <v>31</v>
      </c>
      <c r="K1587" s="55">
        <f t="shared" si="624"/>
        <v>24</v>
      </c>
      <c r="L1587" s="79">
        <f t="shared" si="625"/>
        <v>1.0043329400000001</v>
      </c>
      <c r="M1587" s="82">
        <v>1</v>
      </c>
      <c r="N1587" s="82">
        <f t="shared" si="626"/>
        <v>1</v>
      </c>
      <c r="O1587" s="79">
        <f t="shared" si="627"/>
        <v>1.0043329400000001</v>
      </c>
      <c r="P1587" s="79">
        <f t="shared" si="628"/>
        <v>457.99420311</v>
      </c>
      <c r="Q1587" s="83">
        <f t="shared" si="631"/>
        <v>0</v>
      </c>
      <c r="R1587" s="85">
        <f t="shared" si="632"/>
        <v>0</v>
      </c>
      <c r="S1587" s="79">
        <f t="shared" si="629"/>
        <v>0</v>
      </c>
      <c r="T1587" s="85">
        <f t="shared" si="637"/>
        <v>9.5000000000000001E-2</v>
      </c>
      <c r="U1587" s="82">
        <f t="shared" si="633"/>
        <v>1.0058722950000001</v>
      </c>
      <c r="V1587" s="79">
        <f t="shared" si="634"/>
        <v>2.6894770600000002</v>
      </c>
      <c r="W1587" s="79">
        <f t="shared" si="635"/>
        <v>0</v>
      </c>
      <c r="X1587" s="157" t="str">
        <f t="shared" si="638"/>
        <v>A+J=</v>
      </c>
      <c r="Y1587" s="81">
        <f t="shared" si="639"/>
        <v>46132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78">
        <f t="shared" si="636"/>
        <v>46126</v>
      </c>
      <c r="B1588" s="79">
        <f t="shared" si="630"/>
        <v>460.87910518000001</v>
      </c>
      <c r="C1588" s="79">
        <f t="shared" si="641"/>
        <v>456.01830316999997</v>
      </c>
      <c r="D1588" s="77">
        <f t="shared" ref="D1588:D1651" si="642">IF(E1588=E1587,D1587,E1587)</f>
        <v>7205.03</v>
      </c>
      <c r="E1588" s="54">
        <f>IF(K1588=1,VLOOKUP(A1587,[1]Plan1!$JH$192:$JI$400,2),E1587)</f>
        <v>7245.38</v>
      </c>
      <c r="F1588" s="56">
        <f t="shared" ref="F1588:F1651" si="643">IF(D1588=D1587,F1587,EDATE(A1588,-1))</f>
        <v>45737</v>
      </c>
      <c r="G1588" s="80">
        <f t="shared" ref="G1588:G1651" si="644">(E1588/D1588)-1</f>
        <v>5.6002542668107669E-3</v>
      </c>
      <c r="H1588" s="81">
        <f>IF(DAY(A1588)=H$11,VLOOKUP(A1588,AF$120:AK$452,4),H1587)</f>
        <v>46132</v>
      </c>
      <c r="I1588" s="81">
        <f t="shared" ref="I1588:I1651" si="645">IF(A1588&gt;I1587,H1588,I1587)</f>
        <v>46132</v>
      </c>
      <c r="J1588" s="55">
        <f t="shared" si="640"/>
        <v>31</v>
      </c>
      <c r="K1588" s="55">
        <f t="shared" ref="K1588:K1651" si="646">IF(A1587=I1587,1,K1587+1)</f>
        <v>25</v>
      </c>
      <c r="L1588" s="79">
        <f t="shared" ref="L1588:L1651" si="647">TRUNC((E1588/D1588)^TRUNC((K1588/J1588),9),8)</f>
        <v>1.0045138899999999</v>
      </c>
      <c r="M1588" s="82">
        <v>1</v>
      </c>
      <c r="N1588" s="82">
        <f t="shared" ref="N1588:N1651" si="648">IF(I1588&gt;I1587,N1587*M1588,N1587)</f>
        <v>1</v>
      </c>
      <c r="O1588" s="79">
        <f t="shared" ref="O1588:O1651" si="649">TRUNC(TRUNC((L1588*N1588),15),8)</f>
        <v>1.0045138899999999</v>
      </c>
      <c r="P1588" s="79">
        <f t="shared" ref="P1588:P1651" si="650">TRUNC(C1588*O1588,8)</f>
        <v>458.07671962000001</v>
      </c>
      <c r="Q1588" s="83">
        <f t="shared" si="631"/>
        <v>0</v>
      </c>
      <c r="R1588" s="85">
        <f t="shared" si="632"/>
        <v>0</v>
      </c>
      <c r="S1588" s="79">
        <f t="shared" ref="S1588:S1651" si="651">IF(R1588&gt;0,TRUNC(R1588*P1588,8),0)</f>
        <v>0</v>
      </c>
      <c r="T1588" s="85">
        <f t="shared" si="637"/>
        <v>9.5000000000000001E-2</v>
      </c>
      <c r="U1588" s="82">
        <f t="shared" si="633"/>
        <v>1.0061177210000001</v>
      </c>
      <c r="V1588" s="79">
        <f t="shared" si="634"/>
        <v>2.8023855599999998</v>
      </c>
      <c r="W1588" s="79">
        <f t="shared" si="635"/>
        <v>0</v>
      </c>
      <c r="X1588" s="157" t="str">
        <f t="shared" si="638"/>
        <v>A+J=</v>
      </c>
      <c r="Y1588" s="81">
        <f t="shared" si="639"/>
        <v>46132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78">
        <f t="shared" si="636"/>
        <v>46127</v>
      </c>
      <c r="B1589" s="79">
        <f t="shared" si="630"/>
        <v>461.07461196000003</v>
      </c>
      <c r="C1589" s="79">
        <f t="shared" si="641"/>
        <v>456.01830316999997</v>
      </c>
      <c r="D1589" s="77">
        <f t="shared" si="642"/>
        <v>7205.03</v>
      </c>
      <c r="E1589" s="54">
        <f>IF(K1589=1,VLOOKUP(A1588,[1]Plan1!$JH$192:$JI$400,2),E1588)</f>
        <v>7245.38</v>
      </c>
      <c r="F1589" s="56">
        <f t="shared" si="643"/>
        <v>45737</v>
      </c>
      <c r="G1589" s="80">
        <f t="shared" si="644"/>
        <v>5.6002542668107669E-3</v>
      </c>
      <c r="H1589" s="81">
        <f>IF(DAY(A1589)=H$11,VLOOKUP(A1589,AF$120:AK$452,4),H1588)</f>
        <v>46132</v>
      </c>
      <c r="I1589" s="81">
        <f t="shared" si="645"/>
        <v>46132</v>
      </c>
      <c r="J1589" s="55">
        <f t="shared" si="640"/>
        <v>31</v>
      </c>
      <c r="K1589" s="55">
        <f t="shared" si="646"/>
        <v>26</v>
      </c>
      <c r="L1589" s="79">
        <f t="shared" si="647"/>
        <v>1.00469487</v>
      </c>
      <c r="M1589" s="82">
        <v>1</v>
      </c>
      <c r="N1589" s="82">
        <f t="shared" si="648"/>
        <v>1</v>
      </c>
      <c r="O1589" s="79">
        <f t="shared" si="649"/>
        <v>1.00469487</v>
      </c>
      <c r="P1589" s="79">
        <f t="shared" si="650"/>
        <v>458.15924982000001</v>
      </c>
      <c r="Q1589" s="83">
        <f t="shared" si="631"/>
        <v>0</v>
      </c>
      <c r="R1589" s="85">
        <f t="shared" si="632"/>
        <v>0</v>
      </c>
      <c r="S1589" s="79">
        <f t="shared" si="651"/>
        <v>0</v>
      </c>
      <c r="T1589" s="85">
        <f t="shared" si="637"/>
        <v>9.5000000000000001E-2</v>
      </c>
      <c r="U1589" s="82">
        <f t="shared" si="633"/>
        <v>1.0063632069999999</v>
      </c>
      <c r="V1589" s="79">
        <f t="shared" si="634"/>
        <v>2.91536214</v>
      </c>
      <c r="W1589" s="79">
        <f t="shared" si="635"/>
        <v>0</v>
      </c>
      <c r="X1589" s="157" t="str">
        <f t="shared" si="638"/>
        <v>A+J=</v>
      </c>
      <c r="Y1589" s="81">
        <f t="shared" si="639"/>
        <v>46132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78">
        <f t="shared" si="636"/>
        <v>46128</v>
      </c>
      <c r="B1590" s="79">
        <f t="shared" si="630"/>
        <v>461.27020006000004</v>
      </c>
      <c r="C1590" s="79">
        <f t="shared" si="641"/>
        <v>456.01830316999997</v>
      </c>
      <c r="D1590" s="77">
        <f t="shared" si="642"/>
        <v>7205.03</v>
      </c>
      <c r="E1590" s="54">
        <f>IF(K1590=1,VLOOKUP(A1589,[1]Plan1!$JH$192:$JI$400,2),E1589)</f>
        <v>7245.38</v>
      </c>
      <c r="F1590" s="56">
        <f t="shared" si="643"/>
        <v>45737</v>
      </c>
      <c r="G1590" s="80">
        <f t="shared" si="644"/>
        <v>5.6002542668107669E-3</v>
      </c>
      <c r="H1590" s="81">
        <f>IF(DAY(A1590)=H$11,VLOOKUP(A1590,AF$120:AK$452,4),H1589)</f>
        <v>46132</v>
      </c>
      <c r="I1590" s="81">
        <f t="shared" si="645"/>
        <v>46132</v>
      </c>
      <c r="J1590" s="55">
        <f t="shared" si="640"/>
        <v>31</v>
      </c>
      <c r="K1590" s="55">
        <f t="shared" si="646"/>
        <v>27</v>
      </c>
      <c r="L1590" s="79">
        <f t="shared" si="647"/>
        <v>1.0048758799999999</v>
      </c>
      <c r="M1590" s="82">
        <v>1</v>
      </c>
      <c r="N1590" s="82">
        <f t="shared" si="648"/>
        <v>1</v>
      </c>
      <c r="O1590" s="79">
        <f t="shared" si="649"/>
        <v>1.0048758799999999</v>
      </c>
      <c r="P1590" s="79">
        <f t="shared" si="650"/>
        <v>458.24179369000001</v>
      </c>
      <c r="Q1590" s="83">
        <f t="shared" si="631"/>
        <v>0</v>
      </c>
      <c r="R1590" s="85">
        <f t="shared" si="632"/>
        <v>0</v>
      </c>
      <c r="S1590" s="79">
        <f t="shared" si="651"/>
        <v>0</v>
      </c>
      <c r="T1590" s="85">
        <f t="shared" si="637"/>
        <v>9.5000000000000001E-2</v>
      </c>
      <c r="U1590" s="82">
        <f t="shared" si="633"/>
        <v>1.006608752</v>
      </c>
      <c r="V1590" s="79">
        <f t="shared" si="634"/>
        <v>3.0284063699999999</v>
      </c>
      <c r="W1590" s="79">
        <f t="shared" si="635"/>
        <v>0</v>
      </c>
      <c r="X1590" s="157" t="str">
        <f t="shared" si="638"/>
        <v>A+J=</v>
      </c>
      <c r="Y1590" s="81">
        <f t="shared" si="639"/>
        <v>46132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78">
        <f t="shared" si="636"/>
        <v>46129</v>
      </c>
      <c r="B1591" s="79">
        <f t="shared" si="630"/>
        <v>461.46587041999999</v>
      </c>
      <c r="C1591" s="79">
        <f t="shared" si="641"/>
        <v>456.01830316999997</v>
      </c>
      <c r="D1591" s="77">
        <f t="shared" si="642"/>
        <v>7205.03</v>
      </c>
      <c r="E1591" s="54">
        <f>IF(K1591=1,VLOOKUP(A1590,[1]Plan1!$JH$192:$JI$400,2),E1590)</f>
        <v>7245.38</v>
      </c>
      <c r="F1591" s="56">
        <f t="shared" si="643"/>
        <v>45737</v>
      </c>
      <c r="G1591" s="80">
        <f t="shared" si="644"/>
        <v>5.6002542668107669E-3</v>
      </c>
      <c r="H1591" s="81">
        <f>IF(DAY(A1591)=H$11,VLOOKUP(A1591,AF$120:AK$452,4),H1590)</f>
        <v>46132</v>
      </c>
      <c r="I1591" s="81">
        <f t="shared" si="645"/>
        <v>46132</v>
      </c>
      <c r="J1591" s="55">
        <f t="shared" si="640"/>
        <v>31</v>
      </c>
      <c r="K1591" s="55">
        <f t="shared" si="646"/>
        <v>28</v>
      </c>
      <c r="L1591" s="79">
        <f t="shared" si="647"/>
        <v>1.0050569199999999</v>
      </c>
      <c r="M1591" s="82">
        <v>1</v>
      </c>
      <c r="N1591" s="82">
        <f t="shared" si="648"/>
        <v>1</v>
      </c>
      <c r="O1591" s="79">
        <f t="shared" si="649"/>
        <v>1.0050569199999999</v>
      </c>
      <c r="P1591" s="79">
        <f t="shared" si="650"/>
        <v>458.32435124</v>
      </c>
      <c r="Q1591" s="83">
        <f t="shared" si="631"/>
        <v>0</v>
      </c>
      <c r="R1591" s="85">
        <f t="shared" si="632"/>
        <v>0</v>
      </c>
      <c r="S1591" s="79">
        <f t="shared" si="651"/>
        <v>0</v>
      </c>
      <c r="T1591" s="85">
        <f t="shared" si="637"/>
        <v>9.5000000000000001E-2</v>
      </c>
      <c r="U1591" s="82">
        <f t="shared" si="633"/>
        <v>1.006854358</v>
      </c>
      <c r="V1591" s="79">
        <f t="shared" si="634"/>
        <v>3.14151918</v>
      </c>
      <c r="W1591" s="79">
        <f t="shared" si="635"/>
        <v>0</v>
      </c>
      <c r="X1591" s="157" t="str">
        <f t="shared" si="638"/>
        <v>A+J=</v>
      </c>
      <c r="Y1591" s="81">
        <f t="shared" si="639"/>
        <v>46132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78">
        <f t="shared" si="636"/>
        <v>46130</v>
      </c>
      <c r="B1592" s="79">
        <f t="shared" si="630"/>
        <v>461.66162676000005</v>
      </c>
      <c r="C1592" s="79">
        <f t="shared" si="641"/>
        <v>456.01830316999997</v>
      </c>
      <c r="D1592" s="77">
        <f t="shared" si="642"/>
        <v>7205.03</v>
      </c>
      <c r="E1592" s="54">
        <f>IF(K1592=1,VLOOKUP(A1591,[1]Plan1!$JH$192:$JI$400,2),E1591)</f>
        <v>7245.38</v>
      </c>
      <c r="F1592" s="56">
        <f t="shared" si="643"/>
        <v>45737</v>
      </c>
      <c r="G1592" s="80">
        <f t="shared" si="644"/>
        <v>5.6002542668107669E-3</v>
      </c>
      <c r="H1592" s="81">
        <f>IF(DAY(A1592)=H$11,VLOOKUP(A1592,AF$120:AK$452,4),H1591)</f>
        <v>46132</v>
      </c>
      <c r="I1592" s="81">
        <f t="shared" si="645"/>
        <v>46132</v>
      </c>
      <c r="J1592" s="55">
        <f t="shared" si="640"/>
        <v>31</v>
      </c>
      <c r="K1592" s="55">
        <f t="shared" si="646"/>
        <v>29</v>
      </c>
      <c r="L1592" s="79">
        <f t="shared" si="647"/>
        <v>1.0052380000000001</v>
      </c>
      <c r="M1592" s="82">
        <v>1</v>
      </c>
      <c r="N1592" s="82">
        <f t="shared" si="648"/>
        <v>1</v>
      </c>
      <c r="O1592" s="79">
        <f t="shared" si="649"/>
        <v>1.0052380000000001</v>
      </c>
      <c r="P1592" s="79">
        <f t="shared" si="650"/>
        <v>458.40692704000003</v>
      </c>
      <c r="Q1592" s="83">
        <f t="shared" si="631"/>
        <v>0</v>
      </c>
      <c r="R1592" s="85">
        <f t="shared" si="632"/>
        <v>0</v>
      </c>
      <c r="S1592" s="79">
        <f t="shared" si="651"/>
        <v>0</v>
      </c>
      <c r="T1592" s="85">
        <f t="shared" si="637"/>
        <v>9.5000000000000001E-2</v>
      </c>
      <c r="U1592" s="82">
        <f t="shared" si="633"/>
        <v>1.007100023</v>
      </c>
      <c r="V1592" s="79">
        <f t="shared" si="634"/>
        <v>3.2546997200000001</v>
      </c>
      <c r="W1592" s="79">
        <f t="shared" si="635"/>
        <v>0</v>
      </c>
      <c r="X1592" s="157" t="str">
        <f t="shared" si="638"/>
        <v>A+J=</v>
      </c>
      <c r="Y1592" s="81">
        <f t="shared" si="639"/>
        <v>46132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78">
        <f t="shared" si="636"/>
        <v>46131</v>
      </c>
      <c r="B1593" s="79">
        <f t="shared" si="630"/>
        <v>461.85746540999997</v>
      </c>
      <c r="C1593" s="79">
        <f t="shared" si="641"/>
        <v>456.01830316999997</v>
      </c>
      <c r="D1593" s="77">
        <f t="shared" si="642"/>
        <v>7205.03</v>
      </c>
      <c r="E1593" s="54">
        <f>IF(K1593=1,VLOOKUP(A1592,[1]Plan1!$JH$192:$JI$400,2),E1592)</f>
        <v>7245.38</v>
      </c>
      <c r="F1593" s="56">
        <f t="shared" si="643"/>
        <v>45737</v>
      </c>
      <c r="G1593" s="80">
        <f t="shared" si="644"/>
        <v>5.6002542668107669E-3</v>
      </c>
      <c r="H1593" s="81">
        <f>IF(DAY(A1593)=H$11,VLOOKUP(A1593,AF$120:AK$452,4),H1592)</f>
        <v>46132</v>
      </c>
      <c r="I1593" s="81">
        <f t="shared" si="645"/>
        <v>46132</v>
      </c>
      <c r="J1593" s="55">
        <f t="shared" si="640"/>
        <v>31</v>
      </c>
      <c r="K1593" s="55">
        <f t="shared" si="646"/>
        <v>30</v>
      </c>
      <c r="L1593" s="79">
        <f t="shared" si="647"/>
        <v>1.0054191100000001</v>
      </c>
      <c r="M1593" s="82">
        <v>1</v>
      </c>
      <c r="N1593" s="82">
        <f t="shared" si="648"/>
        <v>1</v>
      </c>
      <c r="O1593" s="79">
        <f t="shared" si="649"/>
        <v>1.0054191100000001</v>
      </c>
      <c r="P1593" s="79">
        <f t="shared" si="650"/>
        <v>458.48951650999999</v>
      </c>
      <c r="Q1593" s="83">
        <f t="shared" si="631"/>
        <v>0</v>
      </c>
      <c r="R1593" s="85">
        <f t="shared" si="632"/>
        <v>0</v>
      </c>
      <c r="S1593" s="79">
        <f t="shared" si="651"/>
        <v>0</v>
      </c>
      <c r="T1593" s="85">
        <f t="shared" si="637"/>
        <v>9.5000000000000001E-2</v>
      </c>
      <c r="U1593" s="82">
        <f t="shared" si="633"/>
        <v>1.007345749</v>
      </c>
      <c r="V1593" s="79">
        <f t="shared" si="634"/>
        <v>3.3679489</v>
      </c>
      <c r="W1593" s="79">
        <f t="shared" si="635"/>
        <v>0</v>
      </c>
      <c r="X1593" s="157" t="str">
        <f t="shared" si="638"/>
        <v>A+J=</v>
      </c>
      <c r="Y1593" s="81">
        <f t="shared" si="639"/>
        <v>46132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78">
        <f t="shared" si="636"/>
        <v>46132</v>
      </c>
      <c r="B1594" s="79">
        <f t="shared" si="630"/>
        <v>462.05338549999999</v>
      </c>
      <c r="C1594" s="79">
        <f t="shared" si="641"/>
        <v>456.01830316999997</v>
      </c>
      <c r="D1594" s="77">
        <f t="shared" si="642"/>
        <v>7205.03</v>
      </c>
      <c r="E1594" s="54">
        <f>IF(K1594=1,VLOOKUP(A1593,[1]Plan1!$JH$192:$JI$400,2),E1593)</f>
        <v>7245.38</v>
      </c>
      <c r="F1594" s="56">
        <f t="shared" si="643"/>
        <v>45737</v>
      </c>
      <c r="G1594" s="80">
        <f t="shared" si="644"/>
        <v>5.6002542668107669E-3</v>
      </c>
      <c r="H1594" s="81">
        <f>IF(DAY(A1594)=H$11,VLOOKUP(A1594,AF$120:AK$452,4),H1593)</f>
        <v>46162</v>
      </c>
      <c r="I1594" s="81">
        <f t="shared" si="645"/>
        <v>46132</v>
      </c>
      <c r="J1594" s="55">
        <f t="shared" si="640"/>
        <v>31</v>
      </c>
      <c r="K1594" s="55">
        <f t="shared" si="646"/>
        <v>31</v>
      </c>
      <c r="L1594" s="79">
        <f t="shared" si="647"/>
        <v>1.0056002500000001</v>
      </c>
      <c r="M1594" s="82">
        <v>1</v>
      </c>
      <c r="N1594" s="82">
        <f t="shared" si="648"/>
        <v>1</v>
      </c>
      <c r="O1594" s="79">
        <f t="shared" si="649"/>
        <v>1.0056002500000001</v>
      </c>
      <c r="P1594" s="79">
        <f t="shared" si="650"/>
        <v>458.57211967000001</v>
      </c>
      <c r="Q1594" s="83">
        <f t="shared" si="631"/>
        <v>52</v>
      </c>
      <c r="R1594" s="85">
        <f t="shared" si="632"/>
        <v>3.5714000000000003E-2</v>
      </c>
      <c r="S1594" s="79">
        <f t="shared" si="651"/>
        <v>16.37744468</v>
      </c>
      <c r="T1594" s="85">
        <f t="shared" si="637"/>
        <v>9.5000000000000001E-2</v>
      </c>
      <c r="U1594" s="82">
        <f t="shared" si="633"/>
        <v>1.0075915339999999</v>
      </c>
      <c r="V1594" s="79">
        <f t="shared" si="634"/>
        <v>3.4812658299999999</v>
      </c>
      <c r="W1594" s="79">
        <f t="shared" si="635"/>
        <v>19.858710510000002</v>
      </c>
      <c r="X1594" s="157" t="str">
        <f t="shared" si="638"/>
        <v>A+J=</v>
      </c>
      <c r="Y1594" s="81">
        <f t="shared" si="639"/>
        <v>46132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78">
        <f t="shared" si="636"/>
        <v>46133</v>
      </c>
      <c r="B1595" s="79">
        <f t="shared" si="630"/>
        <v>442.38850833999999</v>
      </c>
      <c r="C1595" s="79">
        <f t="shared" si="641"/>
        <v>442.19467499000001</v>
      </c>
      <c r="D1595" s="77">
        <f t="shared" si="642"/>
        <v>7205.03</v>
      </c>
      <c r="E1595" s="54">
        <f>IF(K1595=1,VLOOKUP(A1594,[1]Plan1!$JH$192:$JI$400,2),E1594)</f>
        <v>7245.38</v>
      </c>
      <c r="F1595" s="56">
        <f t="shared" si="643"/>
        <v>45737</v>
      </c>
      <c r="G1595" s="80">
        <f t="shared" si="644"/>
        <v>5.6002542668107669E-3</v>
      </c>
      <c r="H1595" s="81">
        <f>IF(DAY(A1595)=H$11,VLOOKUP(A1595,AF$120:AK$452,4),H1594)</f>
        <v>46162</v>
      </c>
      <c r="I1595" s="81">
        <f t="shared" si="645"/>
        <v>46162</v>
      </c>
      <c r="J1595" s="55">
        <f t="shared" si="640"/>
        <v>30</v>
      </c>
      <c r="K1595" s="55">
        <f t="shared" si="646"/>
        <v>1</v>
      </c>
      <c r="L1595" s="79">
        <f t="shared" si="647"/>
        <v>1.0001861700000001</v>
      </c>
      <c r="M1595" s="82">
        <v>1</v>
      </c>
      <c r="N1595" s="82">
        <f t="shared" si="648"/>
        <v>1</v>
      </c>
      <c r="O1595" s="79">
        <f t="shared" si="649"/>
        <v>1.0001861700000001</v>
      </c>
      <c r="P1595" s="79">
        <f t="shared" si="650"/>
        <v>442.27699837</v>
      </c>
      <c r="Q1595" s="83">
        <f t="shared" si="631"/>
        <v>0</v>
      </c>
      <c r="R1595" s="85">
        <f t="shared" si="632"/>
        <v>0</v>
      </c>
      <c r="S1595" s="79">
        <f t="shared" si="651"/>
        <v>0</v>
      </c>
      <c r="T1595" s="85">
        <f t="shared" si="637"/>
        <v>9.5000000000000001E-2</v>
      </c>
      <c r="U1595" s="82">
        <f t="shared" si="633"/>
        <v>1.000252127</v>
      </c>
      <c r="V1595" s="79">
        <f t="shared" si="634"/>
        <v>0.11150997</v>
      </c>
      <c r="W1595" s="79">
        <f t="shared" si="635"/>
        <v>0</v>
      </c>
      <c r="X1595" s="157" t="str">
        <f t="shared" si="638"/>
        <v>A+J=</v>
      </c>
      <c r="Y1595" s="81">
        <f t="shared" si="639"/>
        <v>46162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78">
        <f t="shared" si="636"/>
        <v>46134</v>
      </c>
      <c r="B1596" s="79">
        <f t="shared" si="630"/>
        <v>442.58242479</v>
      </c>
      <c r="C1596" s="79">
        <f t="shared" si="641"/>
        <v>442.19467499000001</v>
      </c>
      <c r="D1596" s="77">
        <f t="shared" si="642"/>
        <v>7205.03</v>
      </c>
      <c r="E1596" s="54">
        <f>IF(K1596=1,VLOOKUP(A1595,[1]Plan1!$JH$192:$JI$400,2),E1595)</f>
        <v>7245.38</v>
      </c>
      <c r="F1596" s="56">
        <f t="shared" si="643"/>
        <v>45737</v>
      </c>
      <c r="G1596" s="80">
        <f t="shared" si="644"/>
        <v>5.6002542668107669E-3</v>
      </c>
      <c r="H1596" s="81">
        <f>IF(DAY(A1596)=H$11,VLOOKUP(A1596,AF$120:AK$452,4),H1595)</f>
        <v>46162</v>
      </c>
      <c r="I1596" s="81">
        <f t="shared" si="645"/>
        <v>46162</v>
      </c>
      <c r="J1596" s="55">
        <f t="shared" si="640"/>
        <v>30</v>
      </c>
      <c r="K1596" s="55">
        <f t="shared" si="646"/>
        <v>2</v>
      </c>
      <c r="L1596" s="79">
        <f t="shared" si="647"/>
        <v>1.00037237</v>
      </c>
      <c r="M1596" s="82">
        <v>1</v>
      </c>
      <c r="N1596" s="82">
        <f t="shared" si="648"/>
        <v>1</v>
      </c>
      <c r="O1596" s="79">
        <f t="shared" si="649"/>
        <v>1.00037237</v>
      </c>
      <c r="P1596" s="79">
        <f t="shared" si="650"/>
        <v>442.35933502</v>
      </c>
      <c r="Q1596" s="83">
        <f t="shared" si="631"/>
        <v>0</v>
      </c>
      <c r="R1596" s="85">
        <f t="shared" si="632"/>
        <v>0</v>
      </c>
      <c r="S1596" s="79">
        <f t="shared" si="651"/>
        <v>0</v>
      </c>
      <c r="T1596" s="85">
        <f t="shared" si="637"/>
        <v>9.5000000000000001E-2</v>
      </c>
      <c r="U1596" s="82">
        <f t="shared" si="633"/>
        <v>1.0005043179999999</v>
      </c>
      <c r="V1596" s="79">
        <f t="shared" si="634"/>
        <v>0.22308976999999999</v>
      </c>
      <c r="W1596" s="79">
        <f t="shared" si="635"/>
        <v>0</v>
      </c>
      <c r="X1596" s="157" t="str">
        <f t="shared" si="638"/>
        <v>A+J=</v>
      </c>
      <c r="Y1596" s="81">
        <f t="shared" si="639"/>
        <v>46162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78">
        <f t="shared" si="636"/>
        <v>46135</v>
      </c>
      <c r="B1597" s="79">
        <f t="shared" si="630"/>
        <v>442.77642834</v>
      </c>
      <c r="C1597" s="79">
        <f t="shared" si="641"/>
        <v>442.19467499000001</v>
      </c>
      <c r="D1597" s="77">
        <f t="shared" si="642"/>
        <v>7205.03</v>
      </c>
      <c r="E1597" s="54">
        <f>IF(K1597=1,VLOOKUP(A1596,[1]Plan1!$JH$192:$JI$400,2),E1596)</f>
        <v>7245.38</v>
      </c>
      <c r="F1597" s="56">
        <f t="shared" si="643"/>
        <v>45737</v>
      </c>
      <c r="G1597" s="80">
        <f t="shared" si="644"/>
        <v>5.6002542668107669E-3</v>
      </c>
      <c r="H1597" s="81">
        <f>IF(DAY(A1597)=H$11,VLOOKUP(A1597,AF$120:AK$452,4),H1596)</f>
        <v>46162</v>
      </c>
      <c r="I1597" s="81">
        <f t="shared" si="645"/>
        <v>46162</v>
      </c>
      <c r="J1597" s="55">
        <f t="shared" si="640"/>
        <v>30</v>
      </c>
      <c r="K1597" s="55">
        <f t="shared" si="646"/>
        <v>3</v>
      </c>
      <c r="L1597" s="79">
        <f t="shared" si="647"/>
        <v>1.0005586099999999</v>
      </c>
      <c r="M1597" s="82">
        <v>1</v>
      </c>
      <c r="N1597" s="82">
        <f t="shared" si="648"/>
        <v>1</v>
      </c>
      <c r="O1597" s="79">
        <f t="shared" si="649"/>
        <v>1.0005586099999999</v>
      </c>
      <c r="P1597" s="79">
        <f t="shared" si="650"/>
        <v>442.44168934999999</v>
      </c>
      <c r="Q1597" s="83">
        <f t="shared" si="631"/>
        <v>0</v>
      </c>
      <c r="R1597" s="85">
        <f t="shared" si="632"/>
        <v>0</v>
      </c>
      <c r="S1597" s="79">
        <f t="shared" si="651"/>
        <v>0</v>
      </c>
      <c r="T1597" s="85">
        <f t="shared" si="637"/>
        <v>9.5000000000000001E-2</v>
      </c>
      <c r="U1597" s="82">
        <f t="shared" si="633"/>
        <v>1.000756572</v>
      </c>
      <c r="V1597" s="79">
        <f t="shared" si="634"/>
        <v>0.33473899000000001</v>
      </c>
      <c r="W1597" s="79">
        <f t="shared" si="635"/>
        <v>0</v>
      </c>
      <c r="X1597" s="157" t="str">
        <f t="shared" si="638"/>
        <v>A+J=</v>
      </c>
      <c r="Y1597" s="81">
        <f t="shared" si="639"/>
        <v>46162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78">
        <f t="shared" si="636"/>
        <v>46136</v>
      </c>
      <c r="B1598" s="79">
        <f t="shared" si="630"/>
        <v>442.97051947999995</v>
      </c>
      <c r="C1598" s="79">
        <f t="shared" si="641"/>
        <v>442.19467499000001</v>
      </c>
      <c r="D1598" s="77">
        <f t="shared" si="642"/>
        <v>7205.03</v>
      </c>
      <c r="E1598" s="54">
        <f>IF(K1598=1,VLOOKUP(A1597,[1]Plan1!$JH$192:$JI$400,2),E1597)</f>
        <v>7245.38</v>
      </c>
      <c r="F1598" s="56">
        <f t="shared" si="643"/>
        <v>45737</v>
      </c>
      <c r="G1598" s="80">
        <f t="shared" si="644"/>
        <v>5.6002542668107669E-3</v>
      </c>
      <c r="H1598" s="81">
        <f>IF(DAY(A1598)=H$11,VLOOKUP(A1598,AF$120:AK$452,4),H1597)</f>
        <v>46162</v>
      </c>
      <c r="I1598" s="81">
        <f t="shared" si="645"/>
        <v>46162</v>
      </c>
      <c r="J1598" s="55">
        <f t="shared" si="640"/>
        <v>30</v>
      </c>
      <c r="K1598" s="55">
        <f t="shared" si="646"/>
        <v>4</v>
      </c>
      <c r="L1598" s="79">
        <f t="shared" si="647"/>
        <v>1.00074489</v>
      </c>
      <c r="M1598" s="82">
        <v>1</v>
      </c>
      <c r="N1598" s="82">
        <f t="shared" si="648"/>
        <v>1</v>
      </c>
      <c r="O1598" s="79">
        <f t="shared" si="649"/>
        <v>1.00074489</v>
      </c>
      <c r="P1598" s="79">
        <f t="shared" si="650"/>
        <v>442.52406137999998</v>
      </c>
      <c r="Q1598" s="83">
        <f t="shared" si="631"/>
        <v>0</v>
      </c>
      <c r="R1598" s="85">
        <f t="shared" si="632"/>
        <v>0</v>
      </c>
      <c r="S1598" s="79">
        <f t="shared" si="651"/>
        <v>0</v>
      </c>
      <c r="T1598" s="85">
        <f t="shared" si="637"/>
        <v>9.5000000000000001E-2</v>
      </c>
      <c r="U1598" s="82">
        <f t="shared" si="633"/>
        <v>1.00100889</v>
      </c>
      <c r="V1598" s="79">
        <f t="shared" si="634"/>
        <v>0.44645810000000002</v>
      </c>
      <c r="W1598" s="79">
        <f t="shared" si="635"/>
        <v>0</v>
      </c>
      <c r="X1598" s="157" t="str">
        <f t="shared" si="638"/>
        <v>A+J=</v>
      </c>
      <c r="Y1598" s="81">
        <f t="shared" si="639"/>
        <v>46162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78">
        <f t="shared" si="636"/>
        <v>46137</v>
      </c>
      <c r="B1599" s="79">
        <f t="shared" si="630"/>
        <v>443.16469378000005</v>
      </c>
      <c r="C1599" s="79">
        <f t="shared" si="641"/>
        <v>442.19467499000001</v>
      </c>
      <c r="D1599" s="77">
        <f t="shared" si="642"/>
        <v>7205.03</v>
      </c>
      <c r="E1599" s="54">
        <f>IF(K1599=1,VLOOKUP(A1598,[1]Plan1!$JH$192:$JI$400,2),E1598)</f>
        <v>7245.38</v>
      </c>
      <c r="F1599" s="56">
        <f t="shared" si="643"/>
        <v>45737</v>
      </c>
      <c r="G1599" s="80">
        <f t="shared" si="644"/>
        <v>5.6002542668107669E-3</v>
      </c>
      <c r="H1599" s="81">
        <f>IF(DAY(A1599)=H$11,VLOOKUP(A1599,AF$120:AK$452,4),H1598)</f>
        <v>46162</v>
      </c>
      <c r="I1599" s="81">
        <f t="shared" si="645"/>
        <v>46162</v>
      </c>
      <c r="J1599" s="55">
        <f t="shared" si="640"/>
        <v>30</v>
      </c>
      <c r="K1599" s="55">
        <f t="shared" si="646"/>
        <v>5</v>
      </c>
      <c r="L1599" s="79">
        <f t="shared" si="647"/>
        <v>1.0009311999999999</v>
      </c>
      <c r="M1599" s="82">
        <v>1</v>
      </c>
      <c r="N1599" s="82">
        <f t="shared" si="648"/>
        <v>1</v>
      </c>
      <c r="O1599" s="79">
        <f t="shared" si="649"/>
        <v>1.0009311999999999</v>
      </c>
      <c r="P1599" s="79">
        <f t="shared" si="650"/>
        <v>442.60644667000003</v>
      </c>
      <c r="Q1599" s="83">
        <f t="shared" si="631"/>
        <v>0</v>
      </c>
      <c r="R1599" s="85">
        <f t="shared" si="632"/>
        <v>0</v>
      </c>
      <c r="S1599" s="79">
        <f t="shared" si="651"/>
        <v>0</v>
      </c>
      <c r="T1599" s="85">
        <f t="shared" si="637"/>
        <v>9.5000000000000001E-2</v>
      </c>
      <c r="U1599" s="82">
        <f t="shared" si="633"/>
        <v>1.001261272</v>
      </c>
      <c r="V1599" s="79">
        <f t="shared" si="634"/>
        <v>0.55824711000000005</v>
      </c>
      <c r="W1599" s="79">
        <f t="shared" si="635"/>
        <v>0</v>
      </c>
      <c r="X1599" s="157" t="str">
        <f t="shared" si="638"/>
        <v>A+J=</v>
      </c>
      <c r="Y1599" s="81">
        <f t="shared" si="639"/>
        <v>46162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78">
        <f t="shared" si="636"/>
        <v>46138</v>
      </c>
      <c r="B1600" s="79">
        <f t="shared" si="630"/>
        <v>443.35895527000002</v>
      </c>
      <c r="C1600" s="79">
        <f t="shared" si="641"/>
        <v>442.19467499000001</v>
      </c>
      <c r="D1600" s="77">
        <f t="shared" si="642"/>
        <v>7205.03</v>
      </c>
      <c r="E1600" s="54">
        <f>IF(K1600=1,VLOOKUP(A1599,[1]Plan1!$JH$192:$JI$400,2),E1599)</f>
        <v>7245.38</v>
      </c>
      <c r="F1600" s="56">
        <f t="shared" si="643"/>
        <v>45737</v>
      </c>
      <c r="G1600" s="80">
        <f t="shared" si="644"/>
        <v>5.6002542668107669E-3</v>
      </c>
      <c r="H1600" s="81">
        <f>IF(DAY(A1600)=H$11,VLOOKUP(A1600,AF$120:AK$452,4),H1599)</f>
        <v>46162</v>
      </c>
      <c r="I1600" s="81">
        <f t="shared" si="645"/>
        <v>46162</v>
      </c>
      <c r="J1600" s="55">
        <f t="shared" si="640"/>
        <v>30</v>
      </c>
      <c r="K1600" s="55">
        <f t="shared" si="646"/>
        <v>6</v>
      </c>
      <c r="L1600" s="79">
        <f t="shared" si="647"/>
        <v>1.00111755</v>
      </c>
      <c r="M1600" s="82">
        <v>1</v>
      </c>
      <c r="N1600" s="82">
        <f t="shared" si="648"/>
        <v>1</v>
      </c>
      <c r="O1600" s="79">
        <f t="shared" si="649"/>
        <v>1.00111755</v>
      </c>
      <c r="P1600" s="79">
        <f t="shared" si="650"/>
        <v>442.68884964</v>
      </c>
      <c r="Q1600" s="83">
        <f t="shared" si="631"/>
        <v>0</v>
      </c>
      <c r="R1600" s="85">
        <f t="shared" si="632"/>
        <v>0</v>
      </c>
      <c r="S1600" s="79">
        <f t="shared" si="651"/>
        <v>0</v>
      </c>
      <c r="T1600" s="85">
        <f t="shared" si="637"/>
        <v>9.5000000000000001E-2</v>
      </c>
      <c r="U1600" s="82">
        <f t="shared" si="633"/>
        <v>1.0015137169999999</v>
      </c>
      <c r="V1600" s="79">
        <f t="shared" si="634"/>
        <v>0.67010563000000001</v>
      </c>
      <c r="W1600" s="79">
        <f t="shared" si="635"/>
        <v>0</v>
      </c>
      <c r="X1600" s="157" t="str">
        <f t="shared" si="638"/>
        <v>A+J=</v>
      </c>
      <c r="Y1600" s="81">
        <f t="shared" si="639"/>
        <v>46162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78">
        <f t="shared" si="636"/>
        <v>46139</v>
      </c>
      <c r="B1601" s="79">
        <f t="shared" si="630"/>
        <v>443.55329558</v>
      </c>
      <c r="C1601" s="79">
        <f t="shared" si="641"/>
        <v>442.19467499000001</v>
      </c>
      <c r="D1601" s="77">
        <f t="shared" si="642"/>
        <v>7205.03</v>
      </c>
      <c r="E1601" s="54">
        <f>IF(K1601=1,VLOOKUP(A1600,[1]Plan1!$JH$192:$JI$400,2),E1600)</f>
        <v>7245.38</v>
      </c>
      <c r="F1601" s="56">
        <f t="shared" si="643"/>
        <v>45737</v>
      </c>
      <c r="G1601" s="80">
        <f t="shared" si="644"/>
        <v>5.6002542668107669E-3</v>
      </c>
      <c r="H1601" s="81">
        <f>IF(DAY(A1601)=H$11,VLOOKUP(A1601,AF$120:AK$452,4),H1600)</f>
        <v>46162</v>
      </c>
      <c r="I1601" s="81">
        <f t="shared" si="645"/>
        <v>46162</v>
      </c>
      <c r="J1601" s="55">
        <f t="shared" si="640"/>
        <v>30</v>
      </c>
      <c r="K1601" s="55">
        <f t="shared" si="646"/>
        <v>7</v>
      </c>
      <c r="L1601" s="79">
        <f t="shared" si="647"/>
        <v>1.00130392</v>
      </c>
      <c r="M1601" s="82">
        <v>1</v>
      </c>
      <c r="N1601" s="82">
        <f t="shared" si="648"/>
        <v>1</v>
      </c>
      <c r="O1601" s="79">
        <f t="shared" si="649"/>
        <v>1.00130392</v>
      </c>
      <c r="P1601" s="79">
        <f t="shared" si="650"/>
        <v>442.77126147000001</v>
      </c>
      <c r="Q1601" s="83">
        <f t="shared" si="631"/>
        <v>0</v>
      </c>
      <c r="R1601" s="85">
        <f t="shared" si="632"/>
        <v>0</v>
      </c>
      <c r="S1601" s="79">
        <f t="shared" si="651"/>
        <v>0</v>
      </c>
      <c r="T1601" s="85">
        <f t="shared" si="637"/>
        <v>9.5000000000000001E-2</v>
      </c>
      <c r="U1601" s="82">
        <f t="shared" si="633"/>
        <v>1.001766226</v>
      </c>
      <c r="V1601" s="79">
        <f t="shared" si="634"/>
        <v>0.78203411</v>
      </c>
      <c r="W1601" s="79">
        <f t="shared" si="635"/>
        <v>0</v>
      </c>
      <c r="X1601" s="157" t="str">
        <f t="shared" si="638"/>
        <v>A+J=</v>
      </c>
      <c r="Y1601" s="81">
        <f t="shared" si="639"/>
        <v>46162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78">
        <f t="shared" si="636"/>
        <v>46140</v>
      </c>
      <c r="B1602" s="79">
        <f t="shared" si="630"/>
        <v>443.74772798999999</v>
      </c>
      <c r="C1602" s="79">
        <f t="shared" si="641"/>
        <v>442.19467499000001</v>
      </c>
      <c r="D1602" s="77">
        <f t="shared" si="642"/>
        <v>7205.03</v>
      </c>
      <c r="E1602" s="54">
        <f>IF(K1602=1,VLOOKUP(A1601,[1]Plan1!$JH$192:$JI$400,2),E1601)</f>
        <v>7245.38</v>
      </c>
      <c r="F1602" s="56">
        <f t="shared" si="643"/>
        <v>45737</v>
      </c>
      <c r="G1602" s="80">
        <f t="shared" si="644"/>
        <v>5.6002542668107669E-3</v>
      </c>
      <c r="H1602" s="81">
        <f>IF(DAY(A1602)=H$11,VLOOKUP(A1602,AF$120:AK$452,4),H1601)</f>
        <v>46162</v>
      </c>
      <c r="I1602" s="81">
        <f t="shared" si="645"/>
        <v>46162</v>
      </c>
      <c r="J1602" s="55">
        <f t="shared" si="640"/>
        <v>30</v>
      </c>
      <c r="K1602" s="55">
        <f t="shared" si="646"/>
        <v>8</v>
      </c>
      <c r="L1602" s="79">
        <f t="shared" si="647"/>
        <v>1.0014903399999999</v>
      </c>
      <c r="M1602" s="82">
        <v>1</v>
      </c>
      <c r="N1602" s="82">
        <f t="shared" si="648"/>
        <v>1</v>
      </c>
      <c r="O1602" s="79">
        <f t="shared" si="649"/>
        <v>1.0014903399999999</v>
      </c>
      <c r="P1602" s="79">
        <f t="shared" si="650"/>
        <v>442.85369539999999</v>
      </c>
      <c r="Q1602" s="83">
        <f t="shared" si="631"/>
        <v>0</v>
      </c>
      <c r="R1602" s="85">
        <f t="shared" si="632"/>
        <v>0</v>
      </c>
      <c r="S1602" s="79">
        <f t="shared" si="651"/>
        <v>0</v>
      </c>
      <c r="T1602" s="85">
        <f t="shared" si="637"/>
        <v>9.5000000000000001E-2</v>
      </c>
      <c r="U1602" s="82">
        <f t="shared" si="633"/>
        <v>1.002018799</v>
      </c>
      <c r="V1602" s="79">
        <f t="shared" si="634"/>
        <v>0.89403259000000002</v>
      </c>
      <c r="W1602" s="79">
        <f t="shared" si="635"/>
        <v>0</v>
      </c>
      <c r="X1602" s="157" t="str">
        <f t="shared" si="638"/>
        <v>A+J=</v>
      </c>
      <c r="Y1602" s="81">
        <f t="shared" si="639"/>
        <v>46162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78">
        <f t="shared" si="636"/>
        <v>46141</v>
      </c>
      <c r="B1603" s="79">
        <f t="shared" si="630"/>
        <v>443.94224323999998</v>
      </c>
      <c r="C1603" s="79">
        <f t="shared" si="641"/>
        <v>442.19467499000001</v>
      </c>
      <c r="D1603" s="77">
        <f t="shared" si="642"/>
        <v>7205.03</v>
      </c>
      <c r="E1603" s="54">
        <f>IF(K1603=1,VLOOKUP(A1602,[1]Plan1!$JH$192:$JI$400,2),E1602)</f>
        <v>7245.38</v>
      </c>
      <c r="F1603" s="56">
        <f t="shared" si="643"/>
        <v>45737</v>
      </c>
      <c r="G1603" s="80">
        <f t="shared" si="644"/>
        <v>5.6002542668107669E-3</v>
      </c>
      <c r="H1603" s="81">
        <f>IF(DAY(A1603)=H$11,VLOOKUP(A1603,AF$120:AK$452,4),H1602)</f>
        <v>46162</v>
      </c>
      <c r="I1603" s="81">
        <f t="shared" si="645"/>
        <v>46162</v>
      </c>
      <c r="J1603" s="55">
        <f t="shared" si="640"/>
        <v>30</v>
      </c>
      <c r="K1603" s="55">
        <f t="shared" si="646"/>
        <v>9</v>
      </c>
      <c r="L1603" s="79">
        <f t="shared" si="647"/>
        <v>1.0016767900000001</v>
      </c>
      <c r="M1603" s="82">
        <v>1</v>
      </c>
      <c r="N1603" s="82">
        <f t="shared" si="648"/>
        <v>1</v>
      </c>
      <c r="O1603" s="79">
        <f t="shared" si="649"/>
        <v>1.0016767900000001</v>
      </c>
      <c r="P1603" s="79">
        <f t="shared" si="650"/>
        <v>442.93614258999997</v>
      </c>
      <c r="Q1603" s="83">
        <f t="shared" si="631"/>
        <v>0</v>
      </c>
      <c r="R1603" s="85">
        <f t="shared" si="632"/>
        <v>0</v>
      </c>
      <c r="S1603" s="79">
        <f t="shared" si="651"/>
        <v>0</v>
      </c>
      <c r="T1603" s="85">
        <f t="shared" si="637"/>
        <v>9.5000000000000001E-2</v>
      </c>
      <c r="U1603" s="82">
        <f t="shared" si="633"/>
        <v>1.0022714349999999</v>
      </c>
      <c r="V1603" s="79">
        <f t="shared" si="634"/>
        <v>1.00610065</v>
      </c>
      <c r="W1603" s="79">
        <f t="shared" si="635"/>
        <v>0</v>
      </c>
      <c r="X1603" s="157" t="str">
        <f t="shared" si="638"/>
        <v>A+J=</v>
      </c>
      <c r="Y1603" s="81">
        <f t="shared" si="639"/>
        <v>46162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78">
        <f t="shared" si="636"/>
        <v>46142</v>
      </c>
      <c r="B1604" s="79">
        <f t="shared" si="630"/>
        <v>444.13684181999997</v>
      </c>
      <c r="C1604" s="79">
        <f t="shared" si="641"/>
        <v>442.19467499000001</v>
      </c>
      <c r="D1604" s="77">
        <f t="shared" si="642"/>
        <v>7205.03</v>
      </c>
      <c r="E1604" s="54">
        <f>IF(K1604=1,VLOOKUP(A1603,[1]Plan1!$JH$192:$JI$400,2),E1603)</f>
        <v>7245.38</v>
      </c>
      <c r="F1604" s="56">
        <f t="shared" si="643"/>
        <v>45737</v>
      </c>
      <c r="G1604" s="80">
        <f t="shared" si="644"/>
        <v>5.6002542668107669E-3</v>
      </c>
      <c r="H1604" s="81">
        <f>IF(DAY(A1604)=H$11,VLOOKUP(A1604,AF$120:AK$452,4),H1603)</f>
        <v>46162</v>
      </c>
      <c r="I1604" s="81">
        <f t="shared" si="645"/>
        <v>46162</v>
      </c>
      <c r="J1604" s="55">
        <f t="shared" si="640"/>
        <v>30</v>
      </c>
      <c r="K1604" s="55">
        <f t="shared" si="646"/>
        <v>10</v>
      </c>
      <c r="L1604" s="79">
        <f t="shared" si="647"/>
        <v>1.0018632700000001</v>
      </c>
      <c r="M1604" s="82">
        <v>1</v>
      </c>
      <c r="N1604" s="82">
        <f t="shared" si="648"/>
        <v>1</v>
      </c>
      <c r="O1604" s="79">
        <f t="shared" si="649"/>
        <v>1.0018632700000001</v>
      </c>
      <c r="P1604" s="79">
        <f t="shared" si="650"/>
        <v>443.01860305999998</v>
      </c>
      <c r="Q1604" s="83">
        <f t="shared" si="631"/>
        <v>0</v>
      </c>
      <c r="R1604" s="85">
        <f t="shared" si="632"/>
        <v>0</v>
      </c>
      <c r="S1604" s="79">
        <f t="shared" si="651"/>
        <v>0</v>
      </c>
      <c r="T1604" s="85">
        <f t="shared" si="637"/>
        <v>9.5000000000000001E-2</v>
      </c>
      <c r="U1604" s="82">
        <f t="shared" si="633"/>
        <v>1.002524135</v>
      </c>
      <c r="V1604" s="79">
        <f t="shared" si="634"/>
        <v>1.1182387600000001</v>
      </c>
      <c r="W1604" s="79">
        <f t="shared" si="635"/>
        <v>0</v>
      </c>
      <c r="X1604" s="157" t="str">
        <f t="shared" si="638"/>
        <v>A+J=</v>
      </c>
      <c r="Y1604" s="81">
        <f t="shared" si="639"/>
        <v>46162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78">
        <f t="shared" si="636"/>
        <v>46143</v>
      </c>
      <c r="B1605" s="79">
        <f t="shared" si="630"/>
        <v>444.33152771000005</v>
      </c>
      <c r="C1605" s="79">
        <f t="shared" si="641"/>
        <v>442.19467499000001</v>
      </c>
      <c r="D1605" s="77">
        <f t="shared" si="642"/>
        <v>7205.03</v>
      </c>
      <c r="E1605" s="54">
        <f>IF(K1605=1,VLOOKUP(A1604,[1]Plan1!$JH$192:$JI$400,2),E1604)</f>
        <v>7245.38</v>
      </c>
      <c r="F1605" s="56">
        <f t="shared" si="643"/>
        <v>45737</v>
      </c>
      <c r="G1605" s="80">
        <f t="shared" si="644"/>
        <v>5.6002542668107669E-3</v>
      </c>
      <c r="H1605" s="81">
        <f>IF(DAY(A1605)=H$11,VLOOKUP(A1605,AF$120:AK$452,4),H1604)</f>
        <v>46162</v>
      </c>
      <c r="I1605" s="81">
        <f t="shared" si="645"/>
        <v>46162</v>
      </c>
      <c r="J1605" s="55">
        <f t="shared" si="640"/>
        <v>30</v>
      </c>
      <c r="K1605" s="55">
        <f t="shared" si="646"/>
        <v>11</v>
      </c>
      <c r="L1605" s="79">
        <f t="shared" si="647"/>
        <v>1.0020497900000001</v>
      </c>
      <c r="M1605" s="82">
        <v>1</v>
      </c>
      <c r="N1605" s="82">
        <f t="shared" si="648"/>
        <v>1</v>
      </c>
      <c r="O1605" s="79">
        <f t="shared" si="649"/>
        <v>1.0020497900000001</v>
      </c>
      <c r="P1605" s="79">
        <f t="shared" si="650"/>
        <v>443.10108121000002</v>
      </c>
      <c r="Q1605" s="83">
        <f t="shared" si="631"/>
        <v>0</v>
      </c>
      <c r="R1605" s="85">
        <f t="shared" si="632"/>
        <v>0</v>
      </c>
      <c r="S1605" s="79">
        <f t="shared" si="651"/>
        <v>0</v>
      </c>
      <c r="T1605" s="85">
        <f t="shared" si="637"/>
        <v>9.5000000000000001E-2</v>
      </c>
      <c r="U1605" s="82">
        <f t="shared" si="633"/>
        <v>1.002776898</v>
      </c>
      <c r="V1605" s="79">
        <f t="shared" si="634"/>
        <v>1.2304465</v>
      </c>
      <c r="W1605" s="79">
        <f t="shared" si="635"/>
        <v>0</v>
      </c>
      <c r="X1605" s="157" t="str">
        <f t="shared" si="638"/>
        <v>A+J=</v>
      </c>
      <c r="Y1605" s="81">
        <f t="shared" si="639"/>
        <v>46162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78">
        <f t="shared" si="636"/>
        <v>46144</v>
      </c>
      <c r="B1606" s="79">
        <f t="shared" si="630"/>
        <v>444.52629740999998</v>
      </c>
      <c r="C1606" s="79">
        <f t="shared" si="641"/>
        <v>442.19467499000001</v>
      </c>
      <c r="D1606" s="77">
        <f t="shared" si="642"/>
        <v>7205.03</v>
      </c>
      <c r="E1606" s="54">
        <f>IF(K1606=1,VLOOKUP(A1605,[1]Plan1!$JH$192:$JI$400,2),E1605)</f>
        <v>7245.38</v>
      </c>
      <c r="F1606" s="56">
        <f t="shared" si="643"/>
        <v>45737</v>
      </c>
      <c r="G1606" s="80">
        <f t="shared" si="644"/>
        <v>5.6002542668107669E-3</v>
      </c>
      <c r="H1606" s="81">
        <f>IF(DAY(A1606)=H$11,VLOOKUP(A1606,AF$120:AK$452,4),H1605)</f>
        <v>46162</v>
      </c>
      <c r="I1606" s="81">
        <f t="shared" si="645"/>
        <v>46162</v>
      </c>
      <c r="J1606" s="55">
        <f t="shared" si="640"/>
        <v>30</v>
      </c>
      <c r="K1606" s="55">
        <f t="shared" si="646"/>
        <v>12</v>
      </c>
      <c r="L1606" s="79">
        <f t="shared" si="647"/>
        <v>1.0022363400000001</v>
      </c>
      <c r="M1606" s="82">
        <v>1</v>
      </c>
      <c r="N1606" s="82">
        <f t="shared" si="648"/>
        <v>1</v>
      </c>
      <c r="O1606" s="79">
        <f t="shared" si="649"/>
        <v>1.0022363400000001</v>
      </c>
      <c r="P1606" s="79">
        <f t="shared" si="650"/>
        <v>443.18357262000001</v>
      </c>
      <c r="Q1606" s="83">
        <f t="shared" si="631"/>
        <v>0</v>
      </c>
      <c r="R1606" s="85">
        <f t="shared" si="632"/>
        <v>0</v>
      </c>
      <c r="S1606" s="79">
        <f t="shared" si="651"/>
        <v>0</v>
      </c>
      <c r="T1606" s="85">
        <f t="shared" si="637"/>
        <v>9.5000000000000001E-2</v>
      </c>
      <c r="U1606" s="82">
        <f t="shared" si="633"/>
        <v>1.0030297260000001</v>
      </c>
      <c r="V1606" s="79">
        <f t="shared" si="634"/>
        <v>1.3427247899999999</v>
      </c>
      <c r="W1606" s="79">
        <f t="shared" si="635"/>
        <v>0</v>
      </c>
      <c r="X1606" s="157" t="str">
        <f t="shared" si="638"/>
        <v>A+J=</v>
      </c>
      <c r="Y1606" s="81">
        <f t="shared" si="639"/>
        <v>46162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78">
        <f t="shared" si="636"/>
        <v>46145</v>
      </c>
      <c r="B1607" s="79">
        <f t="shared" si="630"/>
        <v>444.72115450000001</v>
      </c>
      <c r="C1607" s="79">
        <f t="shared" si="641"/>
        <v>442.19467499000001</v>
      </c>
      <c r="D1607" s="77">
        <f t="shared" si="642"/>
        <v>7205.03</v>
      </c>
      <c r="E1607" s="54">
        <f>IF(K1607=1,VLOOKUP(A1606,[1]Plan1!$JH$192:$JI$400,2),E1606)</f>
        <v>7245.38</v>
      </c>
      <c r="F1607" s="56">
        <f t="shared" si="643"/>
        <v>45737</v>
      </c>
      <c r="G1607" s="80">
        <f t="shared" si="644"/>
        <v>5.6002542668107669E-3</v>
      </c>
      <c r="H1607" s="81">
        <f>IF(DAY(A1607)=H$11,VLOOKUP(A1607,AF$120:AK$452,4),H1606)</f>
        <v>46162</v>
      </c>
      <c r="I1607" s="81">
        <f t="shared" si="645"/>
        <v>46162</v>
      </c>
      <c r="J1607" s="55">
        <f t="shared" si="640"/>
        <v>30</v>
      </c>
      <c r="K1607" s="55">
        <f t="shared" si="646"/>
        <v>13</v>
      </c>
      <c r="L1607" s="79">
        <f t="shared" si="647"/>
        <v>1.00242293</v>
      </c>
      <c r="M1607" s="82">
        <v>1</v>
      </c>
      <c r="N1607" s="82">
        <f t="shared" si="648"/>
        <v>1</v>
      </c>
      <c r="O1607" s="79">
        <f t="shared" si="649"/>
        <v>1.00242293</v>
      </c>
      <c r="P1607" s="79">
        <f t="shared" si="650"/>
        <v>443.26608173</v>
      </c>
      <c r="Q1607" s="83">
        <f t="shared" si="631"/>
        <v>0</v>
      </c>
      <c r="R1607" s="85">
        <f t="shared" si="632"/>
        <v>0</v>
      </c>
      <c r="S1607" s="79">
        <f t="shared" si="651"/>
        <v>0</v>
      </c>
      <c r="T1607" s="85">
        <f t="shared" si="637"/>
        <v>9.5000000000000001E-2</v>
      </c>
      <c r="U1607" s="82">
        <f t="shared" si="633"/>
        <v>1.003282617</v>
      </c>
      <c r="V1607" s="79">
        <f t="shared" si="634"/>
        <v>1.4550727699999999</v>
      </c>
      <c r="W1607" s="79">
        <f t="shared" si="635"/>
        <v>0</v>
      </c>
      <c r="X1607" s="157" t="str">
        <f t="shared" si="638"/>
        <v>A+J=</v>
      </c>
      <c r="Y1607" s="81">
        <f t="shared" si="639"/>
        <v>46162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78">
        <f t="shared" si="636"/>
        <v>46146</v>
      </c>
      <c r="B1608" s="79">
        <f t="shared" si="630"/>
        <v>444.91609944000004</v>
      </c>
      <c r="C1608" s="79">
        <f t="shared" si="641"/>
        <v>442.19467499000001</v>
      </c>
      <c r="D1608" s="77">
        <f t="shared" si="642"/>
        <v>7205.03</v>
      </c>
      <c r="E1608" s="54">
        <f>IF(K1608=1,VLOOKUP(A1607,[1]Plan1!$JH$192:$JI$400,2),E1607)</f>
        <v>7245.38</v>
      </c>
      <c r="F1608" s="56">
        <f t="shared" si="643"/>
        <v>45737</v>
      </c>
      <c r="G1608" s="80">
        <f t="shared" si="644"/>
        <v>5.6002542668107669E-3</v>
      </c>
      <c r="H1608" s="81">
        <f>IF(DAY(A1608)=H$11,VLOOKUP(A1608,AF$120:AK$452,4),H1607)</f>
        <v>46162</v>
      </c>
      <c r="I1608" s="81">
        <f t="shared" si="645"/>
        <v>46162</v>
      </c>
      <c r="J1608" s="55">
        <f t="shared" si="640"/>
        <v>30</v>
      </c>
      <c r="K1608" s="55">
        <f t="shared" si="646"/>
        <v>14</v>
      </c>
      <c r="L1608" s="79">
        <f t="shared" si="647"/>
        <v>1.00260956</v>
      </c>
      <c r="M1608" s="82">
        <v>1</v>
      </c>
      <c r="N1608" s="82">
        <f t="shared" si="648"/>
        <v>1</v>
      </c>
      <c r="O1608" s="79">
        <f t="shared" si="649"/>
        <v>1.00260956</v>
      </c>
      <c r="P1608" s="79">
        <f t="shared" si="650"/>
        <v>443.34860852000003</v>
      </c>
      <c r="Q1608" s="83">
        <f t="shared" si="631"/>
        <v>0</v>
      </c>
      <c r="R1608" s="85">
        <f t="shared" si="632"/>
        <v>0</v>
      </c>
      <c r="S1608" s="79">
        <f t="shared" si="651"/>
        <v>0</v>
      </c>
      <c r="T1608" s="85">
        <f t="shared" si="637"/>
        <v>9.5000000000000001E-2</v>
      </c>
      <c r="U1608" s="82">
        <f t="shared" si="633"/>
        <v>1.0035355720000001</v>
      </c>
      <c r="V1608" s="79">
        <f t="shared" si="634"/>
        <v>1.56749092</v>
      </c>
      <c r="W1608" s="79">
        <f t="shared" si="635"/>
        <v>0</v>
      </c>
      <c r="X1608" s="157" t="str">
        <f t="shared" si="638"/>
        <v>A+J=</v>
      </c>
      <c r="Y1608" s="81">
        <f t="shared" si="639"/>
        <v>46162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78">
        <f t="shared" si="636"/>
        <v>46147</v>
      </c>
      <c r="B1609" s="79">
        <f t="shared" si="630"/>
        <v>445.11112294999998</v>
      </c>
      <c r="C1609" s="79">
        <f t="shared" si="641"/>
        <v>442.19467499000001</v>
      </c>
      <c r="D1609" s="77">
        <f t="shared" si="642"/>
        <v>7205.03</v>
      </c>
      <c r="E1609" s="54">
        <f>IF(K1609=1,VLOOKUP(A1608,[1]Plan1!$JH$192:$JI$400,2),E1608)</f>
        <v>7245.38</v>
      </c>
      <c r="F1609" s="56">
        <f t="shared" si="643"/>
        <v>45737</v>
      </c>
      <c r="G1609" s="80">
        <f t="shared" si="644"/>
        <v>5.6002542668107669E-3</v>
      </c>
      <c r="H1609" s="81">
        <f>IF(DAY(A1609)=H$11,VLOOKUP(A1609,AF$120:AK$452,4),H1608)</f>
        <v>46162</v>
      </c>
      <c r="I1609" s="81">
        <f t="shared" si="645"/>
        <v>46162</v>
      </c>
      <c r="J1609" s="55">
        <f t="shared" si="640"/>
        <v>30</v>
      </c>
      <c r="K1609" s="55">
        <f t="shared" si="646"/>
        <v>15</v>
      </c>
      <c r="L1609" s="79">
        <f t="shared" si="647"/>
        <v>1.0027962100000001</v>
      </c>
      <c r="M1609" s="82">
        <v>1</v>
      </c>
      <c r="N1609" s="82">
        <f t="shared" si="648"/>
        <v>1</v>
      </c>
      <c r="O1609" s="79">
        <f t="shared" si="649"/>
        <v>1.0027962100000001</v>
      </c>
      <c r="P1609" s="79">
        <f t="shared" si="650"/>
        <v>443.43114415999997</v>
      </c>
      <c r="Q1609" s="83">
        <f t="shared" si="631"/>
        <v>0</v>
      </c>
      <c r="R1609" s="85">
        <f t="shared" si="632"/>
        <v>0</v>
      </c>
      <c r="S1609" s="79">
        <f t="shared" si="651"/>
        <v>0</v>
      </c>
      <c r="T1609" s="85">
        <f t="shared" si="637"/>
        <v>9.5000000000000001E-2</v>
      </c>
      <c r="U1609" s="82">
        <f t="shared" si="633"/>
        <v>1.0037885900000001</v>
      </c>
      <c r="V1609" s="79">
        <f t="shared" si="634"/>
        <v>1.6799787900000001</v>
      </c>
      <c r="W1609" s="79">
        <f t="shared" si="635"/>
        <v>0</v>
      </c>
      <c r="X1609" s="157" t="str">
        <f t="shared" si="638"/>
        <v>A+J=</v>
      </c>
      <c r="Y1609" s="81">
        <f t="shared" si="639"/>
        <v>46162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78">
        <f t="shared" si="636"/>
        <v>46148</v>
      </c>
      <c r="B1610" s="79">
        <f t="shared" si="630"/>
        <v>445.30623481000003</v>
      </c>
      <c r="C1610" s="79">
        <f t="shared" si="641"/>
        <v>442.19467499000001</v>
      </c>
      <c r="D1610" s="77">
        <f t="shared" si="642"/>
        <v>7205.03</v>
      </c>
      <c r="E1610" s="54">
        <f>IF(K1610=1,VLOOKUP(A1609,[1]Plan1!$JH$192:$JI$400,2),E1609)</f>
        <v>7245.38</v>
      </c>
      <c r="F1610" s="56">
        <f t="shared" si="643"/>
        <v>45737</v>
      </c>
      <c r="G1610" s="80">
        <f t="shared" si="644"/>
        <v>5.6002542668107669E-3</v>
      </c>
      <c r="H1610" s="81">
        <f>IF(DAY(A1610)=H$11,VLOOKUP(A1610,AF$120:AK$452,4),H1609)</f>
        <v>46162</v>
      </c>
      <c r="I1610" s="81">
        <f t="shared" si="645"/>
        <v>46162</v>
      </c>
      <c r="J1610" s="55">
        <f t="shared" si="640"/>
        <v>30</v>
      </c>
      <c r="K1610" s="55">
        <f t="shared" si="646"/>
        <v>16</v>
      </c>
      <c r="L1610" s="79">
        <f t="shared" si="647"/>
        <v>1.0029828999999999</v>
      </c>
      <c r="M1610" s="82">
        <v>1</v>
      </c>
      <c r="N1610" s="82">
        <f t="shared" si="648"/>
        <v>1</v>
      </c>
      <c r="O1610" s="79">
        <f t="shared" si="649"/>
        <v>1.0029828999999999</v>
      </c>
      <c r="P1610" s="79">
        <f t="shared" si="650"/>
        <v>443.51369748000002</v>
      </c>
      <c r="Q1610" s="83">
        <f t="shared" si="631"/>
        <v>0</v>
      </c>
      <c r="R1610" s="85">
        <f t="shared" si="632"/>
        <v>0</v>
      </c>
      <c r="S1610" s="79">
        <f t="shared" si="651"/>
        <v>0</v>
      </c>
      <c r="T1610" s="85">
        <f t="shared" si="637"/>
        <v>9.5000000000000001E-2</v>
      </c>
      <c r="U1610" s="82">
        <f t="shared" si="633"/>
        <v>1.0040416729999999</v>
      </c>
      <c r="V1610" s="79">
        <f t="shared" si="634"/>
        <v>1.79253733</v>
      </c>
      <c r="W1610" s="79">
        <f t="shared" si="635"/>
        <v>0</v>
      </c>
      <c r="X1610" s="157" t="str">
        <f t="shared" si="638"/>
        <v>A+J=</v>
      </c>
      <c r="Y1610" s="81">
        <f t="shared" si="639"/>
        <v>46162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78">
        <f t="shared" si="636"/>
        <v>46149</v>
      </c>
      <c r="B1611" s="79">
        <f t="shared" si="630"/>
        <v>445.50143416999998</v>
      </c>
      <c r="C1611" s="79">
        <f t="shared" si="641"/>
        <v>442.19467499000001</v>
      </c>
      <c r="D1611" s="77">
        <f t="shared" si="642"/>
        <v>7205.03</v>
      </c>
      <c r="E1611" s="54">
        <f>IF(K1611=1,VLOOKUP(A1610,[1]Plan1!$JH$192:$JI$400,2),E1610)</f>
        <v>7245.38</v>
      </c>
      <c r="F1611" s="56">
        <f t="shared" si="643"/>
        <v>45737</v>
      </c>
      <c r="G1611" s="80">
        <f t="shared" si="644"/>
        <v>5.6002542668107669E-3</v>
      </c>
      <c r="H1611" s="81">
        <f>IF(DAY(A1611)=H$11,VLOOKUP(A1611,AF$120:AK$452,4),H1610)</f>
        <v>46162</v>
      </c>
      <c r="I1611" s="81">
        <f t="shared" si="645"/>
        <v>46162</v>
      </c>
      <c r="J1611" s="55">
        <f t="shared" si="640"/>
        <v>30</v>
      </c>
      <c r="K1611" s="55">
        <f t="shared" si="646"/>
        <v>17</v>
      </c>
      <c r="L1611" s="79">
        <f t="shared" si="647"/>
        <v>1.0031696299999999</v>
      </c>
      <c r="M1611" s="82">
        <v>1</v>
      </c>
      <c r="N1611" s="82">
        <f t="shared" si="648"/>
        <v>1</v>
      </c>
      <c r="O1611" s="79">
        <f t="shared" si="649"/>
        <v>1.0031696299999999</v>
      </c>
      <c r="P1611" s="79">
        <f t="shared" si="650"/>
        <v>443.59626849</v>
      </c>
      <c r="Q1611" s="83">
        <f t="shared" si="631"/>
        <v>0</v>
      </c>
      <c r="R1611" s="85">
        <f t="shared" si="632"/>
        <v>0</v>
      </c>
      <c r="S1611" s="79">
        <f t="shared" si="651"/>
        <v>0</v>
      </c>
      <c r="T1611" s="85">
        <f t="shared" si="637"/>
        <v>9.5000000000000001E-2</v>
      </c>
      <c r="U1611" s="82">
        <f t="shared" si="633"/>
        <v>1.0042948190000001</v>
      </c>
      <c r="V1611" s="79">
        <f t="shared" si="634"/>
        <v>1.9051656800000001</v>
      </c>
      <c r="W1611" s="79">
        <f t="shared" si="635"/>
        <v>0</v>
      </c>
      <c r="X1611" s="157" t="str">
        <f t="shared" si="638"/>
        <v>A+J=</v>
      </c>
      <c r="Y1611" s="81">
        <f t="shared" si="639"/>
        <v>46162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78">
        <f t="shared" si="636"/>
        <v>46150</v>
      </c>
      <c r="B1612" s="79">
        <f t="shared" ref="B1612:B1675" si="652">(P1612+V1612)</f>
        <v>445.69671705000002</v>
      </c>
      <c r="C1612" s="79">
        <f t="shared" si="641"/>
        <v>442.19467499000001</v>
      </c>
      <c r="D1612" s="77">
        <f t="shared" si="642"/>
        <v>7205.03</v>
      </c>
      <c r="E1612" s="54">
        <f>IF(K1612=1,VLOOKUP(A1611,[1]Plan1!$JH$192:$JI$400,2),E1611)</f>
        <v>7245.38</v>
      </c>
      <c r="F1612" s="56">
        <f t="shared" si="643"/>
        <v>45737</v>
      </c>
      <c r="G1612" s="80">
        <f t="shared" si="644"/>
        <v>5.6002542668107669E-3</v>
      </c>
      <c r="H1612" s="81">
        <f>IF(DAY(A1612)=H$11,VLOOKUP(A1612,AF$120:AK$452,4),H1611)</f>
        <v>46162</v>
      </c>
      <c r="I1612" s="81">
        <f t="shared" si="645"/>
        <v>46162</v>
      </c>
      <c r="J1612" s="55">
        <f t="shared" si="640"/>
        <v>30</v>
      </c>
      <c r="K1612" s="55">
        <f t="shared" si="646"/>
        <v>18</v>
      </c>
      <c r="L1612" s="79">
        <f t="shared" si="647"/>
        <v>1.00335639</v>
      </c>
      <c r="M1612" s="82">
        <v>1</v>
      </c>
      <c r="N1612" s="82">
        <f t="shared" si="648"/>
        <v>1</v>
      </c>
      <c r="O1612" s="79">
        <f t="shared" si="649"/>
        <v>1.00335639</v>
      </c>
      <c r="P1612" s="79">
        <f t="shared" si="650"/>
        <v>443.67885276999999</v>
      </c>
      <c r="Q1612" s="83">
        <f t="shared" ref="Q1612:Q1675" si="653">IF(VLOOKUP(A1612,AB$12:AI$116,8)=VLOOKUP(A1611,AB$12:AI$116,8),0,VLOOKUP(A1612,AB$12:AI$116,8))</f>
        <v>0</v>
      </c>
      <c r="R1612" s="85">
        <f t="shared" ref="R1612:R1675" si="654">IF(Q1612&gt;0,VLOOKUP($A1612,$AB$12:$AG$116,6),0)</f>
        <v>0</v>
      </c>
      <c r="S1612" s="79">
        <f t="shared" si="651"/>
        <v>0</v>
      </c>
      <c r="T1612" s="85">
        <f t="shared" si="637"/>
        <v>9.5000000000000001E-2</v>
      </c>
      <c r="U1612" s="82">
        <f t="shared" ref="U1612:U1675" si="655">ROUND((1+T1612)^(30/360)^(K1612/J1612),9)</f>
        <v>1.004548029</v>
      </c>
      <c r="V1612" s="79">
        <f t="shared" ref="V1612:V1675" si="656">TRUNC((P1612*(U1612-1)),8)</f>
        <v>2.01786428</v>
      </c>
      <c r="W1612" s="79">
        <f t="shared" ref="W1612:W1675" si="657">IF(Q1612&gt;0,S1612+V1612,0)</f>
        <v>0</v>
      </c>
      <c r="X1612" s="157" t="str">
        <f t="shared" si="638"/>
        <v>A+J=</v>
      </c>
      <c r="Y1612" s="81">
        <f t="shared" si="639"/>
        <v>46162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78">
        <f t="shared" ref="A1613:A1676" si="658">(A1612+1)</f>
        <v>46151</v>
      </c>
      <c r="B1613" s="79">
        <f t="shared" si="652"/>
        <v>445.89208793999995</v>
      </c>
      <c r="C1613" s="79">
        <f t="shared" si="641"/>
        <v>442.19467499000001</v>
      </c>
      <c r="D1613" s="77">
        <f t="shared" si="642"/>
        <v>7205.03</v>
      </c>
      <c r="E1613" s="54">
        <f>IF(K1613=1,VLOOKUP(A1612,[1]Plan1!$JH$192:$JI$400,2),E1612)</f>
        <v>7245.38</v>
      </c>
      <c r="F1613" s="56">
        <f t="shared" si="643"/>
        <v>45737</v>
      </c>
      <c r="G1613" s="80">
        <f t="shared" si="644"/>
        <v>5.6002542668107669E-3</v>
      </c>
      <c r="H1613" s="81">
        <f>IF(DAY(A1613)=H$11,VLOOKUP(A1613,AF$120:AK$452,4),H1612)</f>
        <v>46162</v>
      </c>
      <c r="I1613" s="81">
        <f t="shared" si="645"/>
        <v>46162</v>
      </c>
      <c r="J1613" s="55">
        <f t="shared" si="640"/>
        <v>30</v>
      </c>
      <c r="K1613" s="55">
        <f t="shared" si="646"/>
        <v>19</v>
      </c>
      <c r="L1613" s="79">
        <f t="shared" si="647"/>
        <v>1.00354319</v>
      </c>
      <c r="M1613" s="82">
        <v>1</v>
      </c>
      <c r="N1613" s="82">
        <f t="shared" si="648"/>
        <v>1</v>
      </c>
      <c r="O1613" s="79">
        <f t="shared" si="649"/>
        <v>1.00354319</v>
      </c>
      <c r="P1613" s="79">
        <f t="shared" si="650"/>
        <v>443.76145473999998</v>
      </c>
      <c r="Q1613" s="83">
        <f t="shared" si="653"/>
        <v>0</v>
      </c>
      <c r="R1613" s="85">
        <f t="shared" si="654"/>
        <v>0</v>
      </c>
      <c r="S1613" s="79">
        <f t="shared" si="651"/>
        <v>0</v>
      </c>
      <c r="T1613" s="85">
        <f t="shared" ref="T1613:T1676" si="659">(T1612)</f>
        <v>9.5000000000000001E-2</v>
      </c>
      <c r="U1613" s="82">
        <f t="shared" si="655"/>
        <v>1.004801303</v>
      </c>
      <c r="V1613" s="79">
        <f t="shared" si="656"/>
        <v>2.1306332000000001</v>
      </c>
      <c r="W1613" s="79">
        <f t="shared" si="657"/>
        <v>0</v>
      </c>
      <c r="X1613" s="157" t="str">
        <f t="shared" ref="X1613:X1676" si="660">IF($Q1612&gt;0,VLOOKUP($A1612,$AB$12:$AK$116,9),X1612)</f>
        <v>A+J=</v>
      </c>
      <c r="Y1613" s="81">
        <f t="shared" ref="Y1613:Y1676" si="661">IF($Q1612&gt;0,VLOOKUP($A1612,$AB$12:$AK$116,10),Y1612)</f>
        <v>46162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78">
        <f t="shared" si="658"/>
        <v>46152</v>
      </c>
      <c r="B1614" s="79">
        <f t="shared" si="652"/>
        <v>446.08754240000002</v>
      </c>
      <c r="C1614" s="79">
        <f t="shared" si="641"/>
        <v>442.19467499000001</v>
      </c>
      <c r="D1614" s="77">
        <f t="shared" si="642"/>
        <v>7205.03</v>
      </c>
      <c r="E1614" s="54">
        <f>IF(K1614=1,VLOOKUP(A1613,[1]Plan1!$JH$192:$JI$400,2),E1613)</f>
        <v>7245.38</v>
      </c>
      <c r="F1614" s="56">
        <f t="shared" si="643"/>
        <v>45737</v>
      </c>
      <c r="G1614" s="80">
        <f t="shared" si="644"/>
        <v>5.6002542668107669E-3</v>
      </c>
      <c r="H1614" s="81">
        <f>IF(DAY(A1614)=H$11,VLOOKUP(A1614,AF$120:AK$452,4),H1613)</f>
        <v>46162</v>
      </c>
      <c r="I1614" s="81">
        <f t="shared" si="645"/>
        <v>46162</v>
      </c>
      <c r="J1614" s="55">
        <f t="shared" si="640"/>
        <v>30</v>
      </c>
      <c r="K1614" s="55">
        <f t="shared" si="646"/>
        <v>20</v>
      </c>
      <c r="L1614" s="79">
        <f t="shared" si="647"/>
        <v>1.0037300199999999</v>
      </c>
      <c r="M1614" s="82">
        <v>1</v>
      </c>
      <c r="N1614" s="82">
        <f t="shared" si="648"/>
        <v>1</v>
      </c>
      <c r="O1614" s="79">
        <f t="shared" si="649"/>
        <v>1.0037300199999999</v>
      </c>
      <c r="P1614" s="79">
        <f t="shared" si="650"/>
        <v>443.84406997000002</v>
      </c>
      <c r="Q1614" s="83">
        <f t="shared" si="653"/>
        <v>0</v>
      </c>
      <c r="R1614" s="85">
        <f t="shared" si="654"/>
        <v>0</v>
      </c>
      <c r="S1614" s="79">
        <f t="shared" si="651"/>
        <v>0</v>
      </c>
      <c r="T1614" s="85">
        <f t="shared" si="659"/>
        <v>9.5000000000000001E-2</v>
      </c>
      <c r="U1614" s="82">
        <f t="shared" si="655"/>
        <v>1.0050546410000001</v>
      </c>
      <c r="V1614" s="79">
        <f t="shared" si="656"/>
        <v>2.2434724300000002</v>
      </c>
      <c r="W1614" s="79">
        <f t="shared" si="657"/>
        <v>0</v>
      </c>
      <c r="X1614" s="157" t="str">
        <f t="shared" si="660"/>
        <v>A+J=</v>
      </c>
      <c r="Y1614" s="81">
        <f t="shared" si="661"/>
        <v>46162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78">
        <f t="shared" si="658"/>
        <v>46153</v>
      </c>
      <c r="B1615" s="79">
        <f t="shared" si="652"/>
        <v>446.28308491000001</v>
      </c>
      <c r="C1615" s="79">
        <f t="shared" si="641"/>
        <v>442.19467499000001</v>
      </c>
      <c r="D1615" s="77">
        <f t="shared" si="642"/>
        <v>7205.03</v>
      </c>
      <c r="E1615" s="54">
        <f>IF(K1615=1,VLOOKUP(A1614,[1]Plan1!$JH$192:$JI$400,2),E1614)</f>
        <v>7245.38</v>
      </c>
      <c r="F1615" s="56">
        <f t="shared" si="643"/>
        <v>45737</v>
      </c>
      <c r="G1615" s="80">
        <f t="shared" si="644"/>
        <v>5.6002542668107669E-3</v>
      </c>
      <c r="H1615" s="81">
        <f>IF(DAY(A1615)=H$11,VLOOKUP(A1615,AF$120:AK$452,4),H1614)</f>
        <v>46162</v>
      </c>
      <c r="I1615" s="81">
        <f t="shared" si="645"/>
        <v>46162</v>
      </c>
      <c r="J1615" s="55">
        <f t="shared" si="640"/>
        <v>30</v>
      </c>
      <c r="K1615" s="55">
        <f t="shared" si="646"/>
        <v>21</v>
      </c>
      <c r="L1615" s="79">
        <f t="shared" si="647"/>
        <v>1.00391689</v>
      </c>
      <c r="M1615" s="82">
        <v>1</v>
      </c>
      <c r="N1615" s="82">
        <f t="shared" si="648"/>
        <v>1</v>
      </c>
      <c r="O1615" s="79">
        <f t="shared" si="649"/>
        <v>1.00391689</v>
      </c>
      <c r="P1615" s="79">
        <f t="shared" si="650"/>
        <v>443.92670289</v>
      </c>
      <c r="Q1615" s="83">
        <f t="shared" si="653"/>
        <v>0</v>
      </c>
      <c r="R1615" s="85">
        <f t="shared" si="654"/>
        <v>0</v>
      </c>
      <c r="S1615" s="79">
        <f t="shared" si="651"/>
        <v>0</v>
      </c>
      <c r="T1615" s="85">
        <f t="shared" si="659"/>
        <v>9.5000000000000001E-2</v>
      </c>
      <c r="U1615" s="82">
        <f t="shared" si="655"/>
        <v>1.0053080430000001</v>
      </c>
      <c r="V1615" s="79">
        <f t="shared" si="656"/>
        <v>2.3563820199999999</v>
      </c>
      <c r="W1615" s="79">
        <f t="shared" si="657"/>
        <v>0</v>
      </c>
      <c r="X1615" s="157" t="str">
        <f t="shared" si="660"/>
        <v>A+J=</v>
      </c>
      <c r="Y1615" s="81">
        <f t="shared" si="661"/>
        <v>46162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78">
        <f t="shared" si="658"/>
        <v>46154</v>
      </c>
      <c r="B1616" s="79">
        <f t="shared" si="652"/>
        <v>446.47871061000001</v>
      </c>
      <c r="C1616" s="79">
        <f t="shared" si="641"/>
        <v>442.19467499000001</v>
      </c>
      <c r="D1616" s="77">
        <f t="shared" si="642"/>
        <v>7205.03</v>
      </c>
      <c r="E1616" s="54">
        <f>IF(K1616=1,VLOOKUP(A1615,[1]Plan1!$JH$192:$JI$400,2),E1615)</f>
        <v>7245.38</v>
      </c>
      <c r="F1616" s="56">
        <f t="shared" si="643"/>
        <v>45737</v>
      </c>
      <c r="G1616" s="80">
        <f t="shared" si="644"/>
        <v>5.6002542668107669E-3</v>
      </c>
      <c r="H1616" s="81">
        <f>IF(DAY(A1616)=H$11,VLOOKUP(A1616,AF$120:AK$452,4),H1615)</f>
        <v>46162</v>
      </c>
      <c r="I1616" s="81">
        <f t="shared" si="645"/>
        <v>46162</v>
      </c>
      <c r="J1616" s="55">
        <f t="shared" si="640"/>
        <v>30</v>
      </c>
      <c r="K1616" s="55">
        <f t="shared" si="646"/>
        <v>22</v>
      </c>
      <c r="L1616" s="79">
        <f t="shared" si="647"/>
        <v>1.0041037900000001</v>
      </c>
      <c r="M1616" s="82">
        <v>1</v>
      </c>
      <c r="N1616" s="82">
        <f t="shared" si="648"/>
        <v>1</v>
      </c>
      <c r="O1616" s="79">
        <f t="shared" si="649"/>
        <v>1.0041037900000001</v>
      </c>
      <c r="P1616" s="79">
        <f t="shared" si="650"/>
        <v>444.00934906999998</v>
      </c>
      <c r="Q1616" s="83">
        <f t="shared" si="653"/>
        <v>0</v>
      </c>
      <c r="R1616" s="85">
        <f t="shared" si="654"/>
        <v>0</v>
      </c>
      <c r="S1616" s="79">
        <f t="shared" si="651"/>
        <v>0</v>
      </c>
      <c r="T1616" s="85">
        <f t="shared" si="659"/>
        <v>9.5000000000000001E-2</v>
      </c>
      <c r="U1616" s="82">
        <f t="shared" si="655"/>
        <v>1.005561508</v>
      </c>
      <c r="V1616" s="79">
        <f t="shared" si="656"/>
        <v>2.46936154</v>
      </c>
      <c r="W1616" s="79">
        <f t="shared" si="657"/>
        <v>0</v>
      </c>
      <c r="X1616" s="157" t="str">
        <f t="shared" si="660"/>
        <v>A+J=</v>
      </c>
      <c r="Y1616" s="81">
        <f t="shared" si="661"/>
        <v>46162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78">
        <f t="shared" si="658"/>
        <v>46155</v>
      </c>
      <c r="B1617" s="79">
        <f t="shared" si="652"/>
        <v>446.67442041999999</v>
      </c>
      <c r="C1617" s="79">
        <f t="shared" si="641"/>
        <v>442.19467499000001</v>
      </c>
      <c r="D1617" s="77">
        <f t="shared" si="642"/>
        <v>7205.03</v>
      </c>
      <c r="E1617" s="54">
        <f>IF(K1617=1,VLOOKUP(A1616,[1]Plan1!$JH$192:$JI$400,2),E1616)</f>
        <v>7245.38</v>
      </c>
      <c r="F1617" s="56">
        <f t="shared" si="643"/>
        <v>45737</v>
      </c>
      <c r="G1617" s="80">
        <f t="shared" si="644"/>
        <v>5.6002542668107669E-3</v>
      </c>
      <c r="H1617" s="81">
        <f>IF(DAY(A1617)=H$11,VLOOKUP(A1617,AF$120:AK$452,4),H1616)</f>
        <v>46162</v>
      </c>
      <c r="I1617" s="81">
        <f t="shared" si="645"/>
        <v>46162</v>
      </c>
      <c r="J1617" s="55">
        <f t="shared" si="640"/>
        <v>30</v>
      </c>
      <c r="K1617" s="55">
        <f t="shared" si="646"/>
        <v>23</v>
      </c>
      <c r="L1617" s="79">
        <f t="shared" si="647"/>
        <v>1.00429072</v>
      </c>
      <c r="M1617" s="82">
        <v>1</v>
      </c>
      <c r="N1617" s="82">
        <f t="shared" si="648"/>
        <v>1</v>
      </c>
      <c r="O1617" s="79">
        <f t="shared" si="649"/>
        <v>1.00429072</v>
      </c>
      <c r="P1617" s="79">
        <f t="shared" si="650"/>
        <v>444.09200851999998</v>
      </c>
      <c r="Q1617" s="83">
        <f t="shared" si="653"/>
        <v>0</v>
      </c>
      <c r="R1617" s="85">
        <f t="shared" si="654"/>
        <v>0</v>
      </c>
      <c r="S1617" s="79">
        <f t="shared" si="651"/>
        <v>0</v>
      </c>
      <c r="T1617" s="85">
        <f t="shared" si="659"/>
        <v>9.5000000000000001E-2</v>
      </c>
      <c r="U1617" s="82">
        <f t="shared" si="655"/>
        <v>1.0058150379999999</v>
      </c>
      <c r="V1617" s="79">
        <f t="shared" si="656"/>
        <v>2.5824118999999999</v>
      </c>
      <c r="W1617" s="79">
        <f t="shared" si="657"/>
        <v>0</v>
      </c>
      <c r="X1617" s="157" t="str">
        <f t="shared" si="660"/>
        <v>A+J=</v>
      </c>
      <c r="Y1617" s="81">
        <f t="shared" si="661"/>
        <v>46162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78">
        <f t="shared" si="658"/>
        <v>46156</v>
      </c>
      <c r="B1618" s="79">
        <f t="shared" si="652"/>
        <v>446.87021792000002</v>
      </c>
      <c r="C1618" s="79">
        <f t="shared" si="641"/>
        <v>442.19467499000001</v>
      </c>
      <c r="D1618" s="77">
        <f t="shared" si="642"/>
        <v>7205.03</v>
      </c>
      <c r="E1618" s="54">
        <f>IF(K1618=1,VLOOKUP(A1617,[1]Plan1!$JH$192:$JI$400,2),E1617)</f>
        <v>7245.38</v>
      </c>
      <c r="F1618" s="56">
        <f t="shared" si="643"/>
        <v>45737</v>
      </c>
      <c r="G1618" s="80">
        <f t="shared" si="644"/>
        <v>5.6002542668107669E-3</v>
      </c>
      <c r="H1618" s="81">
        <f>IF(DAY(A1618)=H$11,VLOOKUP(A1618,AF$120:AK$452,4),H1617)</f>
        <v>46162</v>
      </c>
      <c r="I1618" s="81">
        <f t="shared" si="645"/>
        <v>46162</v>
      </c>
      <c r="J1618" s="55">
        <f t="shared" si="640"/>
        <v>30</v>
      </c>
      <c r="K1618" s="55">
        <f t="shared" si="646"/>
        <v>24</v>
      </c>
      <c r="L1618" s="79">
        <f t="shared" si="647"/>
        <v>1.0044776900000001</v>
      </c>
      <c r="M1618" s="82">
        <v>1</v>
      </c>
      <c r="N1618" s="82">
        <f t="shared" si="648"/>
        <v>1</v>
      </c>
      <c r="O1618" s="79">
        <f t="shared" si="649"/>
        <v>1.0044776900000001</v>
      </c>
      <c r="P1618" s="79">
        <f t="shared" si="650"/>
        <v>444.17468566000002</v>
      </c>
      <c r="Q1618" s="83">
        <f t="shared" si="653"/>
        <v>0</v>
      </c>
      <c r="R1618" s="85">
        <f t="shared" si="654"/>
        <v>0</v>
      </c>
      <c r="S1618" s="79">
        <f t="shared" si="651"/>
        <v>0</v>
      </c>
      <c r="T1618" s="85">
        <f t="shared" si="659"/>
        <v>9.5000000000000001E-2</v>
      </c>
      <c r="U1618" s="82">
        <f t="shared" si="655"/>
        <v>1.006068631</v>
      </c>
      <c r="V1618" s="79">
        <f t="shared" si="656"/>
        <v>2.6955322599999998</v>
      </c>
      <c r="W1618" s="79">
        <f t="shared" si="657"/>
        <v>0</v>
      </c>
      <c r="X1618" s="157" t="str">
        <f t="shared" si="660"/>
        <v>A+J=</v>
      </c>
      <c r="Y1618" s="81">
        <f t="shared" si="661"/>
        <v>46162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78">
        <f t="shared" si="658"/>
        <v>46157</v>
      </c>
      <c r="B1619" s="79">
        <f t="shared" si="652"/>
        <v>447.06610359000001</v>
      </c>
      <c r="C1619" s="79">
        <f t="shared" si="641"/>
        <v>442.19467499000001</v>
      </c>
      <c r="D1619" s="77">
        <f t="shared" si="642"/>
        <v>7205.03</v>
      </c>
      <c r="E1619" s="54">
        <f>IF(K1619=1,VLOOKUP(A1618,[1]Plan1!$JH$192:$JI$400,2),E1618)</f>
        <v>7245.38</v>
      </c>
      <c r="F1619" s="56">
        <f t="shared" si="643"/>
        <v>45737</v>
      </c>
      <c r="G1619" s="80">
        <f t="shared" si="644"/>
        <v>5.6002542668107669E-3</v>
      </c>
      <c r="H1619" s="81">
        <f>IF(DAY(A1619)=H$11,VLOOKUP(A1619,AF$120:AK$452,4),H1618)</f>
        <v>46162</v>
      </c>
      <c r="I1619" s="81">
        <f t="shared" si="645"/>
        <v>46162</v>
      </c>
      <c r="J1619" s="55">
        <f t="shared" si="640"/>
        <v>30</v>
      </c>
      <c r="K1619" s="55">
        <f t="shared" si="646"/>
        <v>25</v>
      </c>
      <c r="L1619" s="79">
        <f t="shared" si="647"/>
        <v>1.0046647</v>
      </c>
      <c r="M1619" s="82">
        <v>1</v>
      </c>
      <c r="N1619" s="82">
        <f t="shared" si="648"/>
        <v>1</v>
      </c>
      <c r="O1619" s="79">
        <f t="shared" si="649"/>
        <v>1.0046647</v>
      </c>
      <c r="P1619" s="79">
        <f t="shared" si="650"/>
        <v>444.25738049</v>
      </c>
      <c r="Q1619" s="83">
        <f t="shared" si="653"/>
        <v>0</v>
      </c>
      <c r="R1619" s="85">
        <f t="shared" si="654"/>
        <v>0</v>
      </c>
      <c r="S1619" s="79">
        <f t="shared" si="651"/>
        <v>0</v>
      </c>
      <c r="T1619" s="85">
        <f t="shared" si="659"/>
        <v>9.5000000000000001E-2</v>
      </c>
      <c r="U1619" s="82">
        <f t="shared" si="655"/>
        <v>1.006322288</v>
      </c>
      <c r="V1619" s="79">
        <f t="shared" si="656"/>
        <v>2.8087230999999999</v>
      </c>
      <c r="W1619" s="79">
        <f t="shared" si="657"/>
        <v>0</v>
      </c>
      <c r="X1619" s="157" t="str">
        <f t="shared" si="660"/>
        <v>A+J=</v>
      </c>
      <c r="Y1619" s="81">
        <f t="shared" si="661"/>
        <v>46162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78">
        <f t="shared" si="658"/>
        <v>46158</v>
      </c>
      <c r="B1620" s="79">
        <f t="shared" si="652"/>
        <v>447.26207299999999</v>
      </c>
      <c r="C1620" s="79">
        <f t="shared" si="641"/>
        <v>442.19467499000001</v>
      </c>
      <c r="D1620" s="77">
        <f t="shared" si="642"/>
        <v>7205.03</v>
      </c>
      <c r="E1620" s="54">
        <f>IF(K1620=1,VLOOKUP(A1619,[1]Plan1!$JH$192:$JI$400,2),E1619)</f>
        <v>7245.38</v>
      </c>
      <c r="F1620" s="56">
        <f t="shared" si="643"/>
        <v>45737</v>
      </c>
      <c r="G1620" s="80">
        <f t="shared" si="644"/>
        <v>5.6002542668107669E-3</v>
      </c>
      <c r="H1620" s="81">
        <f>IF(DAY(A1620)=H$11,VLOOKUP(A1620,AF$120:AK$452,4),H1619)</f>
        <v>46162</v>
      </c>
      <c r="I1620" s="81">
        <f t="shared" si="645"/>
        <v>46162</v>
      </c>
      <c r="J1620" s="55">
        <f t="shared" si="640"/>
        <v>30</v>
      </c>
      <c r="K1620" s="55">
        <f t="shared" si="646"/>
        <v>26</v>
      </c>
      <c r="L1620" s="79">
        <f t="shared" si="647"/>
        <v>1.0048517400000001</v>
      </c>
      <c r="M1620" s="82">
        <v>1</v>
      </c>
      <c r="N1620" s="82">
        <f t="shared" si="648"/>
        <v>1</v>
      </c>
      <c r="O1620" s="79">
        <f t="shared" si="649"/>
        <v>1.0048517400000001</v>
      </c>
      <c r="P1620" s="79">
        <f t="shared" si="650"/>
        <v>444.34008857999999</v>
      </c>
      <c r="Q1620" s="83">
        <f t="shared" si="653"/>
        <v>0</v>
      </c>
      <c r="R1620" s="85">
        <f t="shared" si="654"/>
        <v>0</v>
      </c>
      <c r="S1620" s="79">
        <f t="shared" si="651"/>
        <v>0</v>
      </c>
      <c r="T1620" s="85">
        <f t="shared" si="659"/>
        <v>9.5000000000000001E-2</v>
      </c>
      <c r="U1620" s="82">
        <f t="shared" si="655"/>
        <v>1.006576009</v>
      </c>
      <c r="V1620" s="79">
        <f t="shared" si="656"/>
        <v>2.9219844199999998</v>
      </c>
      <c r="W1620" s="79">
        <f t="shared" si="657"/>
        <v>0</v>
      </c>
      <c r="X1620" s="157" t="str">
        <f t="shared" si="660"/>
        <v>A+J=</v>
      </c>
      <c r="Y1620" s="81">
        <f t="shared" si="661"/>
        <v>46162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78">
        <f t="shared" si="658"/>
        <v>46159</v>
      </c>
      <c r="B1621" s="79">
        <f t="shared" si="652"/>
        <v>447.45813107000004</v>
      </c>
      <c r="C1621" s="79">
        <f t="shared" si="641"/>
        <v>442.19467499000001</v>
      </c>
      <c r="D1621" s="77">
        <f t="shared" si="642"/>
        <v>7205.03</v>
      </c>
      <c r="E1621" s="54">
        <f>IF(K1621=1,VLOOKUP(A1620,[1]Plan1!$JH$192:$JI$400,2),E1620)</f>
        <v>7245.38</v>
      </c>
      <c r="F1621" s="56">
        <f t="shared" si="643"/>
        <v>45737</v>
      </c>
      <c r="G1621" s="80">
        <f t="shared" si="644"/>
        <v>5.6002542668107669E-3</v>
      </c>
      <c r="H1621" s="81">
        <f>IF(DAY(A1621)=H$11,VLOOKUP(A1621,AF$120:AK$452,4),H1620)</f>
        <v>46162</v>
      </c>
      <c r="I1621" s="81">
        <f t="shared" si="645"/>
        <v>46162</v>
      </c>
      <c r="J1621" s="55">
        <f t="shared" si="640"/>
        <v>30</v>
      </c>
      <c r="K1621" s="55">
        <f t="shared" si="646"/>
        <v>27</v>
      </c>
      <c r="L1621" s="79">
        <f t="shared" si="647"/>
        <v>1.00503882</v>
      </c>
      <c r="M1621" s="82">
        <v>1</v>
      </c>
      <c r="N1621" s="82">
        <f t="shared" si="648"/>
        <v>1</v>
      </c>
      <c r="O1621" s="79">
        <f t="shared" si="649"/>
        <v>1.00503882</v>
      </c>
      <c r="P1621" s="79">
        <f t="shared" si="650"/>
        <v>444.42281436000002</v>
      </c>
      <c r="Q1621" s="83">
        <f t="shared" si="653"/>
        <v>0</v>
      </c>
      <c r="R1621" s="85">
        <f t="shared" si="654"/>
        <v>0</v>
      </c>
      <c r="S1621" s="79">
        <f t="shared" si="651"/>
        <v>0</v>
      </c>
      <c r="T1621" s="85">
        <f t="shared" si="659"/>
        <v>9.5000000000000001E-2</v>
      </c>
      <c r="U1621" s="82">
        <f t="shared" si="655"/>
        <v>1.006829795</v>
      </c>
      <c r="V1621" s="79">
        <f t="shared" si="656"/>
        <v>3.03531671</v>
      </c>
      <c r="W1621" s="79">
        <f t="shared" si="657"/>
        <v>0</v>
      </c>
      <c r="X1621" s="157" t="str">
        <f t="shared" si="660"/>
        <v>A+J=</v>
      </c>
      <c r="Y1621" s="81">
        <f t="shared" si="661"/>
        <v>46162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78">
        <f t="shared" si="658"/>
        <v>46160</v>
      </c>
      <c r="B1622" s="79">
        <f t="shared" si="652"/>
        <v>447.65427248999998</v>
      </c>
      <c r="C1622" s="79">
        <f t="shared" si="641"/>
        <v>442.19467499000001</v>
      </c>
      <c r="D1622" s="77">
        <f t="shared" si="642"/>
        <v>7205.03</v>
      </c>
      <c r="E1622" s="54">
        <f>IF(K1622=1,VLOOKUP(A1621,[1]Plan1!$JH$192:$JI$400,2),E1621)</f>
        <v>7245.38</v>
      </c>
      <c r="F1622" s="56">
        <f t="shared" si="643"/>
        <v>45737</v>
      </c>
      <c r="G1622" s="80">
        <f t="shared" si="644"/>
        <v>5.6002542668107669E-3</v>
      </c>
      <c r="H1622" s="81">
        <f>IF(DAY(A1622)=H$11,VLOOKUP(A1622,AF$120:AK$452,4),H1621)</f>
        <v>46162</v>
      </c>
      <c r="I1622" s="81">
        <f t="shared" si="645"/>
        <v>46162</v>
      </c>
      <c r="J1622" s="55">
        <f t="shared" si="640"/>
        <v>30</v>
      </c>
      <c r="K1622" s="55">
        <f t="shared" si="646"/>
        <v>28</v>
      </c>
      <c r="L1622" s="79">
        <f t="shared" si="647"/>
        <v>1.0052259299999999</v>
      </c>
      <c r="M1622" s="82">
        <v>1</v>
      </c>
      <c r="N1622" s="82">
        <f t="shared" si="648"/>
        <v>1</v>
      </c>
      <c r="O1622" s="79">
        <f t="shared" si="649"/>
        <v>1.0052259299999999</v>
      </c>
      <c r="P1622" s="79">
        <f t="shared" si="650"/>
        <v>444.5055534</v>
      </c>
      <c r="Q1622" s="83">
        <f t="shared" si="653"/>
        <v>0</v>
      </c>
      <c r="R1622" s="85">
        <f t="shared" si="654"/>
        <v>0</v>
      </c>
      <c r="S1622" s="79">
        <f t="shared" si="651"/>
        <v>0</v>
      </c>
      <c r="T1622" s="85">
        <f t="shared" si="659"/>
        <v>9.5000000000000001E-2</v>
      </c>
      <c r="U1622" s="82">
        <f t="shared" si="655"/>
        <v>1.0070836439999999</v>
      </c>
      <c r="V1622" s="79">
        <f t="shared" si="656"/>
        <v>3.1487190900000002</v>
      </c>
      <c r="W1622" s="79">
        <f t="shared" si="657"/>
        <v>0</v>
      </c>
      <c r="X1622" s="157" t="str">
        <f t="shared" si="660"/>
        <v>A+J=</v>
      </c>
      <c r="Y1622" s="81">
        <f t="shared" si="661"/>
        <v>46162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78">
        <f t="shared" si="658"/>
        <v>46161</v>
      </c>
      <c r="B1623" s="79">
        <f t="shared" si="652"/>
        <v>447.85049773999998</v>
      </c>
      <c r="C1623" s="79">
        <f t="shared" si="641"/>
        <v>442.19467499000001</v>
      </c>
      <c r="D1623" s="77">
        <f t="shared" si="642"/>
        <v>7205.03</v>
      </c>
      <c r="E1623" s="54">
        <f>IF(K1623=1,VLOOKUP(A1622,[1]Plan1!$JH$192:$JI$400,2),E1622)</f>
        <v>7245.38</v>
      </c>
      <c r="F1623" s="56">
        <f t="shared" si="643"/>
        <v>45737</v>
      </c>
      <c r="G1623" s="80">
        <f t="shared" si="644"/>
        <v>5.6002542668107669E-3</v>
      </c>
      <c r="H1623" s="81">
        <f>IF(DAY(A1623)=H$11,VLOOKUP(A1623,AF$120:AK$452,4),H1622)</f>
        <v>46162</v>
      </c>
      <c r="I1623" s="81">
        <f t="shared" si="645"/>
        <v>46162</v>
      </c>
      <c r="J1623" s="55">
        <f t="shared" si="640"/>
        <v>30</v>
      </c>
      <c r="K1623" s="55">
        <f t="shared" si="646"/>
        <v>29</v>
      </c>
      <c r="L1623" s="79">
        <f t="shared" si="647"/>
        <v>1.0054130699999999</v>
      </c>
      <c r="M1623" s="82">
        <v>1</v>
      </c>
      <c r="N1623" s="82">
        <f t="shared" si="648"/>
        <v>1</v>
      </c>
      <c r="O1623" s="79">
        <f t="shared" si="649"/>
        <v>1.0054130699999999</v>
      </c>
      <c r="P1623" s="79">
        <f t="shared" si="650"/>
        <v>444.58830570999999</v>
      </c>
      <c r="Q1623" s="83">
        <f t="shared" si="653"/>
        <v>0</v>
      </c>
      <c r="R1623" s="85">
        <f t="shared" si="654"/>
        <v>0</v>
      </c>
      <c r="S1623" s="79">
        <f t="shared" si="651"/>
        <v>0</v>
      </c>
      <c r="T1623" s="85">
        <f t="shared" si="659"/>
        <v>9.5000000000000001E-2</v>
      </c>
      <c r="U1623" s="82">
        <f t="shared" si="655"/>
        <v>1.0073375570000001</v>
      </c>
      <c r="V1623" s="79">
        <f t="shared" si="656"/>
        <v>3.26219203</v>
      </c>
      <c r="W1623" s="79">
        <f t="shared" si="657"/>
        <v>0</v>
      </c>
      <c r="X1623" s="157" t="str">
        <f t="shared" si="660"/>
        <v>A+J=</v>
      </c>
      <c r="Y1623" s="81">
        <f t="shared" si="661"/>
        <v>46162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78">
        <f t="shared" si="658"/>
        <v>46162</v>
      </c>
      <c r="B1624" s="79">
        <f t="shared" si="652"/>
        <v>448.0468113</v>
      </c>
      <c r="C1624" s="79">
        <f t="shared" si="641"/>
        <v>442.19467499000001</v>
      </c>
      <c r="D1624" s="77">
        <f t="shared" si="642"/>
        <v>7205.03</v>
      </c>
      <c r="E1624" s="54">
        <f>IF(K1624=1,VLOOKUP(A1623,[1]Plan1!$JH$192:$JI$400,2),E1623)</f>
        <v>7245.38</v>
      </c>
      <c r="F1624" s="56">
        <f t="shared" si="643"/>
        <v>45737</v>
      </c>
      <c r="G1624" s="80">
        <f t="shared" si="644"/>
        <v>5.6002542668107669E-3</v>
      </c>
      <c r="H1624" s="81">
        <f>IF(DAY(A1624)=H$11,VLOOKUP(A1624,AF$120:AK$452,4),H1623)</f>
        <v>46193</v>
      </c>
      <c r="I1624" s="81">
        <f t="shared" si="645"/>
        <v>46162</v>
      </c>
      <c r="J1624" s="55">
        <f t="shared" si="640"/>
        <v>30</v>
      </c>
      <c r="K1624" s="55">
        <f t="shared" si="646"/>
        <v>30</v>
      </c>
      <c r="L1624" s="79">
        <f t="shared" si="647"/>
        <v>1.0056002500000001</v>
      </c>
      <c r="M1624" s="82">
        <v>1</v>
      </c>
      <c r="N1624" s="82">
        <f t="shared" si="648"/>
        <v>1</v>
      </c>
      <c r="O1624" s="79">
        <f t="shared" si="649"/>
        <v>1.0056002500000001</v>
      </c>
      <c r="P1624" s="79">
        <f t="shared" si="650"/>
        <v>444.67107571000003</v>
      </c>
      <c r="Q1624" s="83">
        <f t="shared" si="653"/>
        <v>53</v>
      </c>
      <c r="R1624" s="85">
        <f t="shared" si="654"/>
        <v>3.7037E-2</v>
      </c>
      <c r="S1624" s="79">
        <f t="shared" si="651"/>
        <v>16.469282629999999</v>
      </c>
      <c r="T1624" s="85">
        <f t="shared" si="659"/>
        <v>9.5000000000000001E-2</v>
      </c>
      <c r="U1624" s="82">
        <f t="shared" si="655"/>
        <v>1.0075915339999999</v>
      </c>
      <c r="V1624" s="79">
        <f t="shared" si="656"/>
        <v>3.3757355900000001</v>
      </c>
      <c r="W1624" s="79">
        <f t="shared" si="657"/>
        <v>19.84501822</v>
      </c>
      <c r="X1624" s="157" t="str">
        <f t="shared" si="660"/>
        <v>A+J=</v>
      </c>
      <c r="Y1624" s="81">
        <f t="shared" si="661"/>
        <v>46162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78">
        <f t="shared" si="658"/>
        <v>46163</v>
      </c>
      <c r="B1625" s="79">
        <f t="shared" si="652"/>
        <v>428.38343497000005</v>
      </c>
      <c r="C1625" s="79">
        <f t="shared" si="641"/>
        <v>428.20179308000002</v>
      </c>
      <c r="D1625" s="77">
        <f t="shared" si="642"/>
        <v>7205.03</v>
      </c>
      <c r="E1625" s="54">
        <f>IF(K1625=1,VLOOKUP(A1624,[1]Plan1!$JH$192:$JI$400,2),E1624)</f>
        <v>7245.38</v>
      </c>
      <c r="F1625" s="56">
        <f t="shared" si="643"/>
        <v>45737</v>
      </c>
      <c r="G1625" s="80">
        <f t="shared" si="644"/>
        <v>5.6002542668107669E-3</v>
      </c>
      <c r="H1625" s="81">
        <f>IF(DAY(A1625)=H$11,VLOOKUP(A1625,AF$120:AK$452,4),H1624)</f>
        <v>46193</v>
      </c>
      <c r="I1625" s="81">
        <f t="shared" si="645"/>
        <v>46193</v>
      </c>
      <c r="J1625" s="55">
        <f t="shared" si="640"/>
        <v>31</v>
      </c>
      <c r="K1625" s="55">
        <f t="shared" si="646"/>
        <v>1</v>
      </c>
      <c r="L1625" s="79">
        <f t="shared" si="647"/>
        <v>1.00018016</v>
      </c>
      <c r="M1625" s="82">
        <v>1</v>
      </c>
      <c r="N1625" s="82">
        <f t="shared" si="648"/>
        <v>1</v>
      </c>
      <c r="O1625" s="79">
        <f t="shared" si="649"/>
        <v>1.00018016</v>
      </c>
      <c r="P1625" s="79">
        <f t="shared" si="650"/>
        <v>428.27893791000002</v>
      </c>
      <c r="Q1625" s="83">
        <f t="shared" si="653"/>
        <v>0</v>
      </c>
      <c r="R1625" s="85">
        <f t="shared" si="654"/>
        <v>0</v>
      </c>
      <c r="S1625" s="79">
        <f t="shared" si="651"/>
        <v>0</v>
      </c>
      <c r="T1625" s="85">
        <f t="shared" si="659"/>
        <v>9.5000000000000001E-2</v>
      </c>
      <c r="U1625" s="82">
        <f t="shared" si="655"/>
        <v>1.000243993</v>
      </c>
      <c r="V1625" s="79">
        <f t="shared" si="656"/>
        <v>0.10449706</v>
      </c>
      <c r="W1625" s="79">
        <f t="shared" si="657"/>
        <v>0</v>
      </c>
      <c r="X1625" s="157" t="str">
        <f t="shared" si="660"/>
        <v>A+J=</v>
      </c>
      <c r="Y1625" s="81">
        <f t="shared" si="661"/>
        <v>46193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78">
        <f t="shared" si="658"/>
        <v>46164</v>
      </c>
      <c r="B1626" s="79">
        <f t="shared" si="652"/>
        <v>428.56515734999999</v>
      </c>
      <c r="C1626" s="79">
        <f t="shared" si="641"/>
        <v>428.20179308000002</v>
      </c>
      <c r="D1626" s="77">
        <f t="shared" si="642"/>
        <v>7205.03</v>
      </c>
      <c r="E1626" s="54">
        <f>IF(K1626=1,VLOOKUP(A1625,[1]Plan1!$JH$192:$JI$400,2),E1625)</f>
        <v>7245.38</v>
      </c>
      <c r="F1626" s="56">
        <f t="shared" si="643"/>
        <v>45737</v>
      </c>
      <c r="G1626" s="80">
        <f t="shared" si="644"/>
        <v>5.6002542668107669E-3</v>
      </c>
      <c r="H1626" s="81">
        <f>IF(DAY(A1626)=H$11,VLOOKUP(A1626,AF$120:AK$452,4),H1625)</f>
        <v>46193</v>
      </c>
      <c r="I1626" s="81">
        <f t="shared" si="645"/>
        <v>46193</v>
      </c>
      <c r="J1626" s="55">
        <f t="shared" si="640"/>
        <v>31</v>
      </c>
      <c r="K1626" s="55">
        <f t="shared" si="646"/>
        <v>2</v>
      </c>
      <c r="L1626" s="79">
        <f t="shared" si="647"/>
        <v>1.0003603599999999</v>
      </c>
      <c r="M1626" s="82">
        <v>1</v>
      </c>
      <c r="N1626" s="82">
        <f t="shared" si="648"/>
        <v>1</v>
      </c>
      <c r="O1626" s="79">
        <f t="shared" si="649"/>
        <v>1.0003603599999999</v>
      </c>
      <c r="P1626" s="79">
        <f t="shared" si="650"/>
        <v>428.35609986999998</v>
      </c>
      <c r="Q1626" s="83">
        <f t="shared" si="653"/>
        <v>0</v>
      </c>
      <c r="R1626" s="85">
        <f t="shared" si="654"/>
        <v>0</v>
      </c>
      <c r="S1626" s="79">
        <f t="shared" si="651"/>
        <v>0</v>
      </c>
      <c r="T1626" s="85">
        <f t="shared" si="659"/>
        <v>9.5000000000000001E-2</v>
      </c>
      <c r="U1626" s="82">
        <f t="shared" si="655"/>
        <v>1.0004880460000001</v>
      </c>
      <c r="V1626" s="79">
        <f t="shared" si="656"/>
        <v>0.20905747999999999</v>
      </c>
      <c r="W1626" s="79">
        <f t="shared" si="657"/>
        <v>0</v>
      </c>
      <c r="X1626" s="157" t="str">
        <f t="shared" si="660"/>
        <v>A+J=</v>
      </c>
      <c r="Y1626" s="81">
        <f t="shared" si="661"/>
        <v>46193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78">
        <f t="shared" si="658"/>
        <v>46165</v>
      </c>
      <c r="B1627" s="79">
        <f t="shared" si="652"/>
        <v>428.74695552000003</v>
      </c>
      <c r="C1627" s="79">
        <f t="shared" si="641"/>
        <v>428.20179308000002</v>
      </c>
      <c r="D1627" s="77">
        <f t="shared" si="642"/>
        <v>7205.03</v>
      </c>
      <c r="E1627" s="54">
        <f>IF(K1627=1,VLOOKUP(A1626,[1]Plan1!$JH$192:$JI$400,2),E1626)</f>
        <v>7245.38</v>
      </c>
      <c r="F1627" s="56">
        <f t="shared" si="643"/>
        <v>45737</v>
      </c>
      <c r="G1627" s="80">
        <f t="shared" si="644"/>
        <v>5.6002542668107669E-3</v>
      </c>
      <c r="H1627" s="81">
        <f>IF(DAY(A1627)=H$11,VLOOKUP(A1627,AF$120:AK$452,4),H1626)</f>
        <v>46193</v>
      </c>
      <c r="I1627" s="81">
        <f t="shared" si="645"/>
        <v>46193</v>
      </c>
      <c r="J1627" s="55">
        <f t="shared" si="640"/>
        <v>31</v>
      </c>
      <c r="K1627" s="55">
        <f t="shared" si="646"/>
        <v>3</v>
      </c>
      <c r="L1627" s="79">
        <f t="shared" si="647"/>
        <v>1.00054059</v>
      </c>
      <c r="M1627" s="82">
        <v>1</v>
      </c>
      <c r="N1627" s="82">
        <f t="shared" si="648"/>
        <v>1</v>
      </c>
      <c r="O1627" s="79">
        <f t="shared" si="649"/>
        <v>1.00054059</v>
      </c>
      <c r="P1627" s="79">
        <f t="shared" si="650"/>
        <v>428.43327468000001</v>
      </c>
      <c r="Q1627" s="83">
        <f t="shared" si="653"/>
        <v>0</v>
      </c>
      <c r="R1627" s="85">
        <f t="shared" si="654"/>
        <v>0</v>
      </c>
      <c r="S1627" s="79">
        <f t="shared" si="651"/>
        <v>0</v>
      </c>
      <c r="T1627" s="85">
        <f t="shared" si="659"/>
        <v>9.5000000000000001E-2</v>
      </c>
      <c r="U1627" s="82">
        <f t="shared" si="655"/>
        <v>1.0007321579999999</v>
      </c>
      <c r="V1627" s="79">
        <f t="shared" si="656"/>
        <v>0.31368084000000002</v>
      </c>
      <c r="W1627" s="79">
        <f t="shared" si="657"/>
        <v>0</v>
      </c>
      <c r="X1627" s="157" t="str">
        <f t="shared" si="660"/>
        <v>A+J=</v>
      </c>
      <c r="Y1627" s="81">
        <f t="shared" si="661"/>
        <v>46193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78">
        <f t="shared" si="658"/>
        <v>46166</v>
      </c>
      <c r="B1628" s="79">
        <f t="shared" si="652"/>
        <v>428.92882995000002</v>
      </c>
      <c r="C1628" s="79">
        <f t="shared" si="641"/>
        <v>428.20179308000002</v>
      </c>
      <c r="D1628" s="77">
        <f t="shared" si="642"/>
        <v>7205.03</v>
      </c>
      <c r="E1628" s="54">
        <f>IF(K1628=1,VLOOKUP(A1627,[1]Plan1!$JH$192:$JI$400,2),E1627)</f>
        <v>7245.38</v>
      </c>
      <c r="F1628" s="56">
        <f t="shared" si="643"/>
        <v>45737</v>
      </c>
      <c r="G1628" s="80">
        <f t="shared" si="644"/>
        <v>5.6002542668107669E-3</v>
      </c>
      <c r="H1628" s="81">
        <f>IF(DAY(A1628)=H$11,VLOOKUP(A1628,AF$120:AK$452,4),H1627)</f>
        <v>46193</v>
      </c>
      <c r="I1628" s="81">
        <f t="shared" si="645"/>
        <v>46193</v>
      </c>
      <c r="J1628" s="55">
        <f t="shared" si="640"/>
        <v>31</v>
      </c>
      <c r="K1628" s="55">
        <f t="shared" si="646"/>
        <v>4</v>
      </c>
      <c r="L1628" s="79">
        <f t="shared" si="647"/>
        <v>1.00072085</v>
      </c>
      <c r="M1628" s="82">
        <v>1</v>
      </c>
      <c r="N1628" s="82">
        <f t="shared" si="648"/>
        <v>1</v>
      </c>
      <c r="O1628" s="79">
        <f t="shared" si="649"/>
        <v>1.00072085</v>
      </c>
      <c r="P1628" s="79">
        <f t="shared" si="650"/>
        <v>428.51046234</v>
      </c>
      <c r="Q1628" s="83">
        <f t="shared" si="653"/>
        <v>0</v>
      </c>
      <c r="R1628" s="85">
        <f t="shared" si="654"/>
        <v>0</v>
      </c>
      <c r="S1628" s="79">
        <f t="shared" si="651"/>
        <v>0</v>
      </c>
      <c r="T1628" s="85">
        <f t="shared" si="659"/>
        <v>9.5000000000000001E-2</v>
      </c>
      <c r="U1628" s="82">
        <f t="shared" si="655"/>
        <v>1.0009763300000001</v>
      </c>
      <c r="V1628" s="79">
        <f t="shared" si="656"/>
        <v>0.41836761</v>
      </c>
      <c r="W1628" s="79">
        <f t="shared" si="657"/>
        <v>0</v>
      </c>
      <c r="X1628" s="157" t="str">
        <f t="shared" si="660"/>
        <v>A+J=</v>
      </c>
      <c r="Y1628" s="81">
        <f t="shared" si="661"/>
        <v>46193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78">
        <f t="shared" si="658"/>
        <v>46167</v>
      </c>
      <c r="B1629" s="79">
        <f t="shared" si="652"/>
        <v>429.11078450999997</v>
      </c>
      <c r="C1629" s="79">
        <f t="shared" si="641"/>
        <v>428.20179308000002</v>
      </c>
      <c r="D1629" s="77">
        <f t="shared" si="642"/>
        <v>7205.03</v>
      </c>
      <c r="E1629" s="54">
        <f>IF(K1629=1,VLOOKUP(A1628,[1]Plan1!$JH$192:$JI$400,2),E1628)</f>
        <v>7245.38</v>
      </c>
      <c r="F1629" s="56">
        <f t="shared" si="643"/>
        <v>45737</v>
      </c>
      <c r="G1629" s="80">
        <f t="shared" si="644"/>
        <v>5.6002542668107669E-3</v>
      </c>
      <c r="H1629" s="81">
        <f>IF(DAY(A1629)=H$11,VLOOKUP(A1629,AF$120:AK$452,4),H1628)</f>
        <v>46193</v>
      </c>
      <c r="I1629" s="81">
        <f t="shared" si="645"/>
        <v>46193</v>
      </c>
      <c r="J1629" s="55">
        <f t="shared" si="640"/>
        <v>31</v>
      </c>
      <c r="K1629" s="55">
        <f t="shared" si="646"/>
        <v>5</v>
      </c>
      <c r="L1629" s="79">
        <f t="shared" si="647"/>
        <v>1.00090115</v>
      </c>
      <c r="M1629" s="82">
        <v>1</v>
      </c>
      <c r="N1629" s="82">
        <f t="shared" si="648"/>
        <v>1</v>
      </c>
      <c r="O1629" s="79">
        <f t="shared" si="649"/>
        <v>1.00090115</v>
      </c>
      <c r="P1629" s="79">
        <f t="shared" si="650"/>
        <v>428.58766711999999</v>
      </c>
      <c r="Q1629" s="83">
        <f t="shared" si="653"/>
        <v>0</v>
      </c>
      <c r="R1629" s="85">
        <f t="shared" si="654"/>
        <v>0</v>
      </c>
      <c r="S1629" s="79">
        <f t="shared" si="651"/>
        <v>0</v>
      </c>
      <c r="T1629" s="85">
        <f t="shared" si="659"/>
        <v>9.5000000000000001E-2</v>
      </c>
      <c r="U1629" s="82">
        <f t="shared" si="655"/>
        <v>1.001220561</v>
      </c>
      <c r="V1629" s="79">
        <f t="shared" si="656"/>
        <v>0.52311739000000002</v>
      </c>
      <c r="W1629" s="79">
        <f t="shared" si="657"/>
        <v>0</v>
      </c>
      <c r="X1629" s="157" t="str">
        <f t="shared" si="660"/>
        <v>A+J=</v>
      </c>
      <c r="Y1629" s="81">
        <f t="shared" si="661"/>
        <v>46193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78">
        <f t="shared" si="658"/>
        <v>46168</v>
      </c>
      <c r="B1630" s="79">
        <f t="shared" si="652"/>
        <v>429.29281536000002</v>
      </c>
      <c r="C1630" s="79">
        <f t="shared" si="641"/>
        <v>428.20179308000002</v>
      </c>
      <c r="D1630" s="77">
        <f t="shared" si="642"/>
        <v>7205.03</v>
      </c>
      <c r="E1630" s="54">
        <f>IF(K1630=1,VLOOKUP(A1629,[1]Plan1!$JH$192:$JI$400,2),E1629)</f>
        <v>7245.38</v>
      </c>
      <c r="F1630" s="56">
        <f t="shared" si="643"/>
        <v>45737</v>
      </c>
      <c r="G1630" s="80">
        <f t="shared" si="644"/>
        <v>5.6002542668107669E-3</v>
      </c>
      <c r="H1630" s="81">
        <f>IF(DAY(A1630)=H$11,VLOOKUP(A1630,AF$120:AK$452,4),H1629)</f>
        <v>46193</v>
      </c>
      <c r="I1630" s="81">
        <f t="shared" si="645"/>
        <v>46193</v>
      </c>
      <c r="J1630" s="55">
        <f t="shared" si="640"/>
        <v>31</v>
      </c>
      <c r="K1630" s="55">
        <f t="shared" si="646"/>
        <v>6</v>
      </c>
      <c r="L1630" s="79">
        <f t="shared" si="647"/>
        <v>1.0010814800000001</v>
      </c>
      <c r="M1630" s="82">
        <v>1</v>
      </c>
      <c r="N1630" s="82">
        <f t="shared" si="648"/>
        <v>1</v>
      </c>
      <c r="O1630" s="79">
        <f t="shared" si="649"/>
        <v>1.0010814800000001</v>
      </c>
      <c r="P1630" s="79">
        <f t="shared" si="650"/>
        <v>428.66488475</v>
      </c>
      <c r="Q1630" s="83">
        <f t="shared" si="653"/>
        <v>0</v>
      </c>
      <c r="R1630" s="85">
        <f t="shared" si="654"/>
        <v>0</v>
      </c>
      <c r="S1630" s="79">
        <f t="shared" si="651"/>
        <v>0</v>
      </c>
      <c r="T1630" s="85">
        <f t="shared" si="659"/>
        <v>9.5000000000000001E-2</v>
      </c>
      <c r="U1630" s="82">
        <f t="shared" si="655"/>
        <v>1.001464852</v>
      </c>
      <c r="V1630" s="79">
        <f t="shared" si="656"/>
        <v>0.62793060999999994</v>
      </c>
      <c r="W1630" s="79">
        <f t="shared" si="657"/>
        <v>0</v>
      </c>
      <c r="X1630" s="157" t="str">
        <f t="shared" si="660"/>
        <v>A+J=</v>
      </c>
      <c r="Y1630" s="81">
        <f t="shared" si="661"/>
        <v>46193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78">
        <f t="shared" si="658"/>
        <v>46169</v>
      </c>
      <c r="B1631" s="79">
        <f t="shared" si="652"/>
        <v>429.47492211000002</v>
      </c>
      <c r="C1631" s="79">
        <f t="shared" si="641"/>
        <v>428.20179308000002</v>
      </c>
      <c r="D1631" s="77">
        <f t="shared" si="642"/>
        <v>7205.03</v>
      </c>
      <c r="E1631" s="54">
        <f>IF(K1631=1,VLOOKUP(A1630,[1]Plan1!$JH$192:$JI$400,2),E1630)</f>
        <v>7245.38</v>
      </c>
      <c r="F1631" s="56">
        <f t="shared" si="643"/>
        <v>45737</v>
      </c>
      <c r="G1631" s="80">
        <f t="shared" si="644"/>
        <v>5.6002542668107669E-3</v>
      </c>
      <c r="H1631" s="81">
        <f>IF(DAY(A1631)=H$11,VLOOKUP(A1631,AF$120:AK$452,4),H1630)</f>
        <v>46193</v>
      </c>
      <c r="I1631" s="81">
        <f t="shared" si="645"/>
        <v>46193</v>
      </c>
      <c r="J1631" s="55">
        <f t="shared" si="640"/>
        <v>31</v>
      </c>
      <c r="K1631" s="55">
        <f t="shared" si="646"/>
        <v>7</v>
      </c>
      <c r="L1631" s="79">
        <f t="shared" si="647"/>
        <v>1.00126184</v>
      </c>
      <c r="M1631" s="82">
        <v>1</v>
      </c>
      <c r="N1631" s="82">
        <f t="shared" si="648"/>
        <v>1</v>
      </c>
      <c r="O1631" s="79">
        <f t="shared" si="649"/>
        <v>1.00126184</v>
      </c>
      <c r="P1631" s="79">
        <f t="shared" si="650"/>
        <v>428.74211523000002</v>
      </c>
      <c r="Q1631" s="83">
        <f t="shared" si="653"/>
        <v>0</v>
      </c>
      <c r="R1631" s="85">
        <f t="shared" si="654"/>
        <v>0</v>
      </c>
      <c r="S1631" s="79">
        <f t="shared" si="651"/>
        <v>0</v>
      </c>
      <c r="T1631" s="85">
        <f t="shared" si="659"/>
        <v>9.5000000000000001E-2</v>
      </c>
      <c r="U1631" s="82">
        <f t="shared" si="655"/>
        <v>1.001709202</v>
      </c>
      <c r="V1631" s="79">
        <f t="shared" si="656"/>
        <v>0.73280688000000005</v>
      </c>
      <c r="W1631" s="79">
        <f t="shared" si="657"/>
        <v>0</v>
      </c>
      <c r="X1631" s="157" t="str">
        <f t="shared" si="660"/>
        <v>A+J=</v>
      </c>
      <c r="Y1631" s="81">
        <f t="shared" si="661"/>
        <v>46193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78">
        <f t="shared" si="658"/>
        <v>46170</v>
      </c>
      <c r="B1632" s="79">
        <f t="shared" si="652"/>
        <v>429.65710561999998</v>
      </c>
      <c r="C1632" s="79">
        <f t="shared" si="641"/>
        <v>428.20179308000002</v>
      </c>
      <c r="D1632" s="77">
        <f t="shared" si="642"/>
        <v>7205.03</v>
      </c>
      <c r="E1632" s="54">
        <f>IF(K1632=1,VLOOKUP(A1631,[1]Plan1!$JH$192:$JI$400,2),E1631)</f>
        <v>7245.38</v>
      </c>
      <c r="F1632" s="56">
        <f t="shared" si="643"/>
        <v>45737</v>
      </c>
      <c r="G1632" s="80">
        <f t="shared" si="644"/>
        <v>5.6002542668107669E-3</v>
      </c>
      <c r="H1632" s="81">
        <f>IF(DAY(A1632)=H$11,VLOOKUP(A1632,AF$120:AK$452,4),H1631)</f>
        <v>46193</v>
      </c>
      <c r="I1632" s="81">
        <f t="shared" si="645"/>
        <v>46193</v>
      </c>
      <c r="J1632" s="55">
        <f t="shared" si="640"/>
        <v>31</v>
      </c>
      <c r="K1632" s="55">
        <f t="shared" si="646"/>
        <v>8</v>
      </c>
      <c r="L1632" s="79">
        <f t="shared" si="647"/>
        <v>1.0014422300000001</v>
      </c>
      <c r="M1632" s="82">
        <v>1</v>
      </c>
      <c r="N1632" s="82">
        <f t="shared" si="648"/>
        <v>1</v>
      </c>
      <c r="O1632" s="79">
        <f t="shared" si="649"/>
        <v>1.0014422300000001</v>
      </c>
      <c r="P1632" s="79">
        <f t="shared" si="650"/>
        <v>428.81935855</v>
      </c>
      <c r="Q1632" s="83">
        <f t="shared" si="653"/>
        <v>0</v>
      </c>
      <c r="R1632" s="85">
        <f t="shared" si="654"/>
        <v>0</v>
      </c>
      <c r="S1632" s="79">
        <f t="shared" si="651"/>
        <v>0</v>
      </c>
      <c r="T1632" s="85">
        <f t="shared" si="659"/>
        <v>9.5000000000000001E-2</v>
      </c>
      <c r="U1632" s="82">
        <f t="shared" si="655"/>
        <v>1.001953613</v>
      </c>
      <c r="V1632" s="79">
        <f t="shared" si="656"/>
        <v>0.83774707000000004</v>
      </c>
      <c r="W1632" s="79">
        <f t="shared" si="657"/>
        <v>0</v>
      </c>
      <c r="X1632" s="157" t="str">
        <f t="shared" si="660"/>
        <v>A+J=</v>
      </c>
      <c r="Y1632" s="81">
        <f t="shared" si="661"/>
        <v>46193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78">
        <f t="shared" si="658"/>
        <v>46171</v>
      </c>
      <c r="B1633" s="79">
        <f t="shared" si="652"/>
        <v>429.83936462999998</v>
      </c>
      <c r="C1633" s="79">
        <f t="shared" si="641"/>
        <v>428.20179308000002</v>
      </c>
      <c r="D1633" s="77">
        <f t="shared" si="642"/>
        <v>7205.03</v>
      </c>
      <c r="E1633" s="54">
        <f>IF(K1633=1,VLOOKUP(A1632,[1]Plan1!$JH$192:$JI$400,2),E1632)</f>
        <v>7245.38</v>
      </c>
      <c r="F1633" s="56">
        <f t="shared" si="643"/>
        <v>45737</v>
      </c>
      <c r="G1633" s="80">
        <f t="shared" si="644"/>
        <v>5.6002542668107669E-3</v>
      </c>
      <c r="H1633" s="81">
        <f>IF(DAY(A1633)=H$11,VLOOKUP(A1633,AF$120:AK$452,4),H1632)</f>
        <v>46193</v>
      </c>
      <c r="I1633" s="81">
        <f t="shared" si="645"/>
        <v>46193</v>
      </c>
      <c r="J1633" s="55">
        <f t="shared" si="640"/>
        <v>31</v>
      </c>
      <c r="K1633" s="55">
        <f t="shared" si="646"/>
        <v>9</v>
      </c>
      <c r="L1633" s="79">
        <f t="shared" si="647"/>
        <v>1.0016226500000001</v>
      </c>
      <c r="M1633" s="82">
        <v>1</v>
      </c>
      <c r="N1633" s="82">
        <f t="shared" si="648"/>
        <v>1</v>
      </c>
      <c r="O1633" s="79">
        <f t="shared" si="649"/>
        <v>1.0016226500000001</v>
      </c>
      <c r="P1633" s="79">
        <f t="shared" si="650"/>
        <v>428.89661470999999</v>
      </c>
      <c r="Q1633" s="83">
        <f t="shared" si="653"/>
        <v>0</v>
      </c>
      <c r="R1633" s="85">
        <f t="shared" si="654"/>
        <v>0</v>
      </c>
      <c r="S1633" s="79">
        <f t="shared" si="651"/>
        <v>0</v>
      </c>
      <c r="T1633" s="85">
        <f t="shared" si="659"/>
        <v>9.5000000000000001E-2</v>
      </c>
      <c r="U1633" s="82">
        <f t="shared" si="655"/>
        <v>1.002198082</v>
      </c>
      <c r="V1633" s="79">
        <f t="shared" si="656"/>
        <v>0.94274992000000002</v>
      </c>
      <c r="W1633" s="79">
        <f t="shared" si="657"/>
        <v>0</v>
      </c>
      <c r="X1633" s="157" t="str">
        <f t="shared" si="660"/>
        <v>A+J=</v>
      </c>
      <c r="Y1633" s="81">
        <f t="shared" si="661"/>
        <v>46193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78">
        <f t="shared" si="658"/>
        <v>46172</v>
      </c>
      <c r="B1634" s="79">
        <f t="shared" si="652"/>
        <v>430.02170476999999</v>
      </c>
      <c r="C1634" s="79">
        <f t="shared" si="641"/>
        <v>428.20179308000002</v>
      </c>
      <c r="D1634" s="77">
        <f t="shared" si="642"/>
        <v>7205.03</v>
      </c>
      <c r="E1634" s="54">
        <f>IF(K1634=1,VLOOKUP(A1633,[1]Plan1!$JH$192:$JI$400,2),E1633)</f>
        <v>7245.38</v>
      </c>
      <c r="F1634" s="56">
        <f t="shared" si="643"/>
        <v>45737</v>
      </c>
      <c r="G1634" s="80">
        <f t="shared" si="644"/>
        <v>5.6002542668107669E-3</v>
      </c>
      <c r="H1634" s="81">
        <f>IF(DAY(A1634)=H$11,VLOOKUP(A1634,AF$120:AK$452,4),H1633)</f>
        <v>46193</v>
      </c>
      <c r="I1634" s="81">
        <f t="shared" si="645"/>
        <v>46193</v>
      </c>
      <c r="J1634" s="55">
        <f t="shared" si="640"/>
        <v>31</v>
      </c>
      <c r="K1634" s="55">
        <f t="shared" si="646"/>
        <v>10</v>
      </c>
      <c r="L1634" s="79">
        <f t="shared" si="647"/>
        <v>1.00180311</v>
      </c>
      <c r="M1634" s="82">
        <v>1</v>
      </c>
      <c r="N1634" s="82">
        <f t="shared" si="648"/>
        <v>1</v>
      </c>
      <c r="O1634" s="79">
        <f t="shared" si="649"/>
        <v>1.00180311</v>
      </c>
      <c r="P1634" s="79">
        <f t="shared" si="650"/>
        <v>428.97388801</v>
      </c>
      <c r="Q1634" s="83">
        <f t="shared" si="653"/>
        <v>0</v>
      </c>
      <c r="R1634" s="85">
        <f t="shared" si="654"/>
        <v>0</v>
      </c>
      <c r="S1634" s="79">
        <f t="shared" si="651"/>
        <v>0</v>
      </c>
      <c r="T1634" s="85">
        <f t="shared" si="659"/>
        <v>9.5000000000000001E-2</v>
      </c>
      <c r="U1634" s="82">
        <f t="shared" si="655"/>
        <v>1.0024426120000001</v>
      </c>
      <c r="V1634" s="79">
        <f t="shared" si="656"/>
        <v>1.0478167599999999</v>
      </c>
      <c r="W1634" s="79">
        <f t="shared" si="657"/>
        <v>0</v>
      </c>
      <c r="X1634" s="157" t="str">
        <f t="shared" si="660"/>
        <v>A+J=</v>
      </c>
      <c r="Y1634" s="81">
        <f t="shared" si="661"/>
        <v>46193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78">
        <f t="shared" si="658"/>
        <v>46173</v>
      </c>
      <c r="B1635" s="79">
        <f t="shared" si="652"/>
        <v>430.20412089000001</v>
      </c>
      <c r="C1635" s="79">
        <f t="shared" si="641"/>
        <v>428.20179308000002</v>
      </c>
      <c r="D1635" s="77">
        <f t="shared" si="642"/>
        <v>7205.03</v>
      </c>
      <c r="E1635" s="54">
        <f>IF(K1635=1,VLOOKUP(A1634,[1]Plan1!$JH$192:$JI$400,2),E1634)</f>
        <v>7245.38</v>
      </c>
      <c r="F1635" s="56">
        <f t="shared" si="643"/>
        <v>45737</v>
      </c>
      <c r="G1635" s="80">
        <f t="shared" si="644"/>
        <v>5.6002542668107669E-3</v>
      </c>
      <c r="H1635" s="81">
        <f>IF(DAY(A1635)=H$11,VLOOKUP(A1635,AF$120:AK$452,4),H1634)</f>
        <v>46193</v>
      </c>
      <c r="I1635" s="81">
        <f t="shared" si="645"/>
        <v>46193</v>
      </c>
      <c r="J1635" s="55">
        <f t="shared" si="640"/>
        <v>31</v>
      </c>
      <c r="K1635" s="55">
        <f t="shared" si="646"/>
        <v>11</v>
      </c>
      <c r="L1635" s="79">
        <f t="shared" si="647"/>
        <v>1.0019836</v>
      </c>
      <c r="M1635" s="82">
        <v>1</v>
      </c>
      <c r="N1635" s="82">
        <f t="shared" si="648"/>
        <v>1</v>
      </c>
      <c r="O1635" s="79">
        <f t="shared" si="649"/>
        <v>1.0019836</v>
      </c>
      <c r="P1635" s="79">
        <f t="shared" si="650"/>
        <v>429.05117415000001</v>
      </c>
      <c r="Q1635" s="83">
        <f t="shared" si="653"/>
        <v>0</v>
      </c>
      <c r="R1635" s="85">
        <f t="shared" si="654"/>
        <v>0</v>
      </c>
      <c r="S1635" s="79">
        <f t="shared" si="651"/>
        <v>0</v>
      </c>
      <c r="T1635" s="85">
        <f t="shared" si="659"/>
        <v>9.5000000000000001E-2</v>
      </c>
      <c r="U1635" s="82">
        <f t="shared" si="655"/>
        <v>1.0026872010000001</v>
      </c>
      <c r="V1635" s="79">
        <f t="shared" si="656"/>
        <v>1.15294674</v>
      </c>
      <c r="W1635" s="79">
        <f t="shared" si="657"/>
        <v>0</v>
      </c>
      <c r="X1635" s="157" t="str">
        <f t="shared" si="660"/>
        <v>A+J=</v>
      </c>
      <c r="Y1635" s="81">
        <f t="shared" si="661"/>
        <v>46193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78">
        <f t="shared" si="658"/>
        <v>46174</v>
      </c>
      <c r="B1636" s="79">
        <f t="shared" si="652"/>
        <v>430.38661774000002</v>
      </c>
      <c r="C1636" s="79">
        <f t="shared" si="641"/>
        <v>428.20179308000002</v>
      </c>
      <c r="D1636" s="77">
        <f t="shared" si="642"/>
        <v>7205.03</v>
      </c>
      <c r="E1636" s="54">
        <f>IF(K1636=1,VLOOKUP(A1635,[1]Plan1!$JH$192:$JI$400,2),E1635)</f>
        <v>7245.38</v>
      </c>
      <c r="F1636" s="56">
        <f t="shared" si="643"/>
        <v>45737</v>
      </c>
      <c r="G1636" s="80">
        <f t="shared" si="644"/>
        <v>5.6002542668107669E-3</v>
      </c>
      <c r="H1636" s="81">
        <f>IF(DAY(A1636)=H$11,VLOOKUP(A1636,AF$120:AK$452,4),H1635)</f>
        <v>46193</v>
      </c>
      <c r="I1636" s="81">
        <f t="shared" si="645"/>
        <v>46193</v>
      </c>
      <c r="J1636" s="55">
        <f t="shared" si="640"/>
        <v>31</v>
      </c>
      <c r="K1636" s="55">
        <f t="shared" si="646"/>
        <v>12</v>
      </c>
      <c r="L1636" s="79">
        <f t="shared" si="647"/>
        <v>1.0021641299999999</v>
      </c>
      <c r="M1636" s="82">
        <v>1</v>
      </c>
      <c r="N1636" s="82">
        <f t="shared" si="648"/>
        <v>1</v>
      </c>
      <c r="O1636" s="79">
        <f t="shared" si="649"/>
        <v>1.0021641299999999</v>
      </c>
      <c r="P1636" s="79">
        <f t="shared" si="650"/>
        <v>429.12847742000002</v>
      </c>
      <c r="Q1636" s="83">
        <f t="shared" si="653"/>
        <v>0</v>
      </c>
      <c r="R1636" s="85">
        <f t="shared" si="654"/>
        <v>0</v>
      </c>
      <c r="S1636" s="79">
        <f t="shared" si="651"/>
        <v>0</v>
      </c>
      <c r="T1636" s="85">
        <f t="shared" si="659"/>
        <v>9.5000000000000001E-2</v>
      </c>
      <c r="U1636" s="82">
        <f t="shared" si="655"/>
        <v>1.00293185</v>
      </c>
      <c r="V1636" s="79">
        <f t="shared" si="656"/>
        <v>1.2581403200000001</v>
      </c>
      <c r="W1636" s="79">
        <f t="shared" si="657"/>
        <v>0</v>
      </c>
      <c r="X1636" s="157" t="str">
        <f t="shared" si="660"/>
        <v>A+J=</v>
      </c>
      <c r="Y1636" s="81">
        <f t="shared" si="661"/>
        <v>46193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78">
        <f t="shared" si="658"/>
        <v>46175</v>
      </c>
      <c r="B1637" s="79">
        <f t="shared" si="652"/>
        <v>430.56918634000004</v>
      </c>
      <c r="C1637" s="79">
        <f t="shared" si="641"/>
        <v>428.20179308000002</v>
      </c>
      <c r="D1637" s="77">
        <f t="shared" si="642"/>
        <v>7205.03</v>
      </c>
      <c r="E1637" s="54">
        <f>IF(K1637=1,VLOOKUP(A1636,[1]Plan1!$JH$192:$JI$400,2),E1636)</f>
        <v>7245.38</v>
      </c>
      <c r="F1637" s="56">
        <f t="shared" si="643"/>
        <v>45737</v>
      </c>
      <c r="G1637" s="80">
        <f t="shared" si="644"/>
        <v>5.6002542668107669E-3</v>
      </c>
      <c r="H1637" s="81">
        <f>IF(DAY(A1637)=H$11,VLOOKUP(A1637,AF$120:AK$452,4),H1636)</f>
        <v>46193</v>
      </c>
      <c r="I1637" s="81">
        <f t="shared" si="645"/>
        <v>46193</v>
      </c>
      <c r="J1637" s="55">
        <f t="shared" si="640"/>
        <v>31</v>
      </c>
      <c r="K1637" s="55">
        <f t="shared" si="646"/>
        <v>13</v>
      </c>
      <c r="L1637" s="79">
        <f t="shared" si="647"/>
        <v>1.00234468</v>
      </c>
      <c r="M1637" s="82">
        <v>1</v>
      </c>
      <c r="N1637" s="82">
        <f t="shared" si="648"/>
        <v>1</v>
      </c>
      <c r="O1637" s="79">
        <f t="shared" si="649"/>
        <v>1.00234468</v>
      </c>
      <c r="P1637" s="79">
        <f t="shared" si="650"/>
        <v>429.20578926000002</v>
      </c>
      <c r="Q1637" s="83">
        <f t="shared" si="653"/>
        <v>0</v>
      </c>
      <c r="R1637" s="85">
        <f t="shared" si="654"/>
        <v>0</v>
      </c>
      <c r="S1637" s="79">
        <f t="shared" si="651"/>
        <v>0</v>
      </c>
      <c r="T1637" s="85">
        <f t="shared" si="659"/>
        <v>9.5000000000000001E-2</v>
      </c>
      <c r="U1637" s="82">
        <f t="shared" si="655"/>
        <v>1.0031765580000001</v>
      </c>
      <c r="V1637" s="79">
        <f t="shared" si="656"/>
        <v>1.3633970799999999</v>
      </c>
      <c r="W1637" s="79">
        <f t="shared" si="657"/>
        <v>0</v>
      </c>
      <c r="X1637" s="157" t="str">
        <f t="shared" si="660"/>
        <v>A+J=</v>
      </c>
      <c r="Y1637" s="81">
        <f t="shared" si="661"/>
        <v>46193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78">
        <f t="shared" si="658"/>
        <v>46176</v>
      </c>
      <c r="B1638" s="79">
        <f t="shared" si="652"/>
        <v>430.75183571000002</v>
      </c>
      <c r="C1638" s="79">
        <f t="shared" si="641"/>
        <v>428.20179308000002</v>
      </c>
      <c r="D1638" s="77">
        <f t="shared" si="642"/>
        <v>7205.03</v>
      </c>
      <c r="E1638" s="54">
        <f>IF(K1638=1,VLOOKUP(A1637,[1]Plan1!$JH$192:$JI$400,2),E1637)</f>
        <v>7245.38</v>
      </c>
      <c r="F1638" s="56">
        <f t="shared" si="643"/>
        <v>45737</v>
      </c>
      <c r="G1638" s="80">
        <f t="shared" si="644"/>
        <v>5.6002542668107669E-3</v>
      </c>
      <c r="H1638" s="81">
        <f>IF(DAY(A1638)=H$11,VLOOKUP(A1638,AF$120:AK$452,4),H1637)</f>
        <v>46193</v>
      </c>
      <c r="I1638" s="81">
        <f t="shared" si="645"/>
        <v>46193</v>
      </c>
      <c r="J1638" s="55">
        <f t="shared" si="640"/>
        <v>31</v>
      </c>
      <c r="K1638" s="55">
        <f t="shared" si="646"/>
        <v>14</v>
      </c>
      <c r="L1638" s="79">
        <f t="shared" si="647"/>
        <v>1.00252527</v>
      </c>
      <c r="M1638" s="82">
        <v>1</v>
      </c>
      <c r="N1638" s="82">
        <f t="shared" si="648"/>
        <v>1</v>
      </c>
      <c r="O1638" s="79">
        <f t="shared" si="649"/>
        <v>1.00252527</v>
      </c>
      <c r="P1638" s="79">
        <f t="shared" si="650"/>
        <v>429.28311822000001</v>
      </c>
      <c r="Q1638" s="83">
        <f t="shared" si="653"/>
        <v>0</v>
      </c>
      <c r="R1638" s="85">
        <f t="shared" si="654"/>
        <v>0</v>
      </c>
      <c r="S1638" s="79">
        <f t="shared" si="651"/>
        <v>0</v>
      </c>
      <c r="T1638" s="85">
        <f t="shared" si="659"/>
        <v>9.5000000000000001E-2</v>
      </c>
      <c r="U1638" s="82">
        <f t="shared" si="655"/>
        <v>1.003421326</v>
      </c>
      <c r="V1638" s="79">
        <f t="shared" si="656"/>
        <v>1.46871749</v>
      </c>
      <c r="W1638" s="79">
        <f t="shared" si="657"/>
        <v>0</v>
      </c>
      <c r="X1638" s="157" t="str">
        <f t="shared" si="660"/>
        <v>A+J=</v>
      </c>
      <c r="Y1638" s="81">
        <f t="shared" si="661"/>
        <v>46193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78">
        <f t="shared" si="658"/>
        <v>46177</v>
      </c>
      <c r="B1639" s="79">
        <f t="shared" si="652"/>
        <v>430.93456157999998</v>
      </c>
      <c r="C1639" s="79">
        <f t="shared" si="641"/>
        <v>428.20179308000002</v>
      </c>
      <c r="D1639" s="77">
        <f t="shared" si="642"/>
        <v>7205.03</v>
      </c>
      <c r="E1639" s="54">
        <f>IF(K1639=1,VLOOKUP(A1638,[1]Plan1!$JH$192:$JI$400,2),E1638)</f>
        <v>7245.38</v>
      </c>
      <c r="F1639" s="56">
        <f t="shared" si="643"/>
        <v>45737</v>
      </c>
      <c r="G1639" s="80">
        <f t="shared" si="644"/>
        <v>5.6002542668107669E-3</v>
      </c>
      <c r="H1639" s="81">
        <f>IF(DAY(A1639)=H$11,VLOOKUP(A1639,AF$120:AK$452,4),H1638)</f>
        <v>46193</v>
      </c>
      <c r="I1639" s="81">
        <f t="shared" si="645"/>
        <v>46193</v>
      </c>
      <c r="J1639" s="55">
        <f t="shared" si="640"/>
        <v>31</v>
      </c>
      <c r="K1639" s="55">
        <f t="shared" si="646"/>
        <v>15</v>
      </c>
      <c r="L1639" s="79">
        <f t="shared" si="647"/>
        <v>1.0027058900000001</v>
      </c>
      <c r="M1639" s="82">
        <v>1</v>
      </c>
      <c r="N1639" s="82">
        <f t="shared" si="648"/>
        <v>1</v>
      </c>
      <c r="O1639" s="79">
        <f t="shared" si="649"/>
        <v>1.0027058900000001</v>
      </c>
      <c r="P1639" s="79">
        <f t="shared" si="650"/>
        <v>429.36046002</v>
      </c>
      <c r="Q1639" s="83">
        <f t="shared" si="653"/>
        <v>0</v>
      </c>
      <c r="R1639" s="85">
        <f t="shared" si="654"/>
        <v>0</v>
      </c>
      <c r="S1639" s="79">
        <f t="shared" si="651"/>
        <v>0</v>
      </c>
      <c r="T1639" s="85">
        <f t="shared" si="659"/>
        <v>9.5000000000000001E-2</v>
      </c>
      <c r="U1639" s="82">
        <f t="shared" si="655"/>
        <v>1.003666154</v>
      </c>
      <c r="V1639" s="79">
        <f t="shared" si="656"/>
        <v>1.5741015599999999</v>
      </c>
      <c r="W1639" s="79">
        <f t="shared" si="657"/>
        <v>0</v>
      </c>
      <c r="X1639" s="157" t="str">
        <f t="shared" si="660"/>
        <v>A+J=</v>
      </c>
      <c r="Y1639" s="81">
        <f t="shared" si="661"/>
        <v>46193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78">
        <f t="shared" si="658"/>
        <v>46178</v>
      </c>
      <c r="B1640" s="79">
        <f t="shared" si="652"/>
        <v>431.11736399999995</v>
      </c>
      <c r="C1640" s="79">
        <f t="shared" si="641"/>
        <v>428.20179308000002</v>
      </c>
      <c r="D1640" s="77">
        <f t="shared" si="642"/>
        <v>7205.03</v>
      </c>
      <c r="E1640" s="54">
        <f>IF(K1640=1,VLOOKUP(A1639,[1]Plan1!$JH$192:$JI$400,2),E1639)</f>
        <v>7245.38</v>
      </c>
      <c r="F1640" s="56">
        <f t="shared" si="643"/>
        <v>45737</v>
      </c>
      <c r="G1640" s="80">
        <f t="shared" si="644"/>
        <v>5.6002542668107669E-3</v>
      </c>
      <c r="H1640" s="81">
        <f>IF(DAY(A1640)=H$11,VLOOKUP(A1640,AF$120:AK$452,4),H1639)</f>
        <v>46193</v>
      </c>
      <c r="I1640" s="81">
        <f t="shared" si="645"/>
        <v>46193</v>
      </c>
      <c r="J1640" s="55">
        <f t="shared" si="640"/>
        <v>31</v>
      </c>
      <c r="K1640" s="55">
        <f t="shared" si="646"/>
        <v>16</v>
      </c>
      <c r="L1640" s="79">
        <f t="shared" si="647"/>
        <v>1.00288654</v>
      </c>
      <c r="M1640" s="82">
        <v>1</v>
      </c>
      <c r="N1640" s="82">
        <f t="shared" si="648"/>
        <v>1</v>
      </c>
      <c r="O1640" s="79">
        <f t="shared" si="649"/>
        <v>1.00288654</v>
      </c>
      <c r="P1640" s="79">
        <f t="shared" si="650"/>
        <v>429.43781467999997</v>
      </c>
      <c r="Q1640" s="83">
        <f t="shared" si="653"/>
        <v>0</v>
      </c>
      <c r="R1640" s="85">
        <f t="shared" si="654"/>
        <v>0</v>
      </c>
      <c r="S1640" s="79">
        <f t="shared" si="651"/>
        <v>0</v>
      </c>
      <c r="T1640" s="85">
        <f t="shared" si="659"/>
        <v>9.5000000000000001E-2</v>
      </c>
      <c r="U1640" s="82">
        <f t="shared" si="655"/>
        <v>1.0039110419999999</v>
      </c>
      <c r="V1640" s="79">
        <f t="shared" si="656"/>
        <v>1.67954932</v>
      </c>
      <c r="W1640" s="79">
        <f t="shared" si="657"/>
        <v>0</v>
      </c>
      <c r="X1640" s="157" t="str">
        <f t="shared" si="660"/>
        <v>A+J=</v>
      </c>
      <c r="Y1640" s="81">
        <f t="shared" si="661"/>
        <v>46193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78">
        <f t="shared" si="658"/>
        <v>46179</v>
      </c>
      <c r="B1641" s="79">
        <f t="shared" si="652"/>
        <v>431.30024685000001</v>
      </c>
      <c r="C1641" s="79">
        <f t="shared" si="641"/>
        <v>428.20179308000002</v>
      </c>
      <c r="D1641" s="77">
        <f t="shared" si="642"/>
        <v>7205.03</v>
      </c>
      <c r="E1641" s="54">
        <f>IF(K1641=1,VLOOKUP(A1640,[1]Plan1!$JH$192:$JI$400,2),E1640)</f>
        <v>7245.38</v>
      </c>
      <c r="F1641" s="56">
        <f t="shared" si="643"/>
        <v>45737</v>
      </c>
      <c r="G1641" s="80">
        <f t="shared" si="644"/>
        <v>5.6002542668107669E-3</v>
      </c>
      <c r="H1641" s="81">
        <f>IF(DAY(A1641)=H$11,VLOOKUP(A1641,AF$120:AK$452,4),H1640)</f>
        <v>46193</v>
      </c>
      <c r="I1641" s="81">
        <f t="shared" si="645"/>
        <v>46193</v>
      </c>
      <c r="J1641" s="55">
        <f t="shared" si="640"/>
        <v>31</v>
      </c>
      <c r="K1641" s="55">
        <f t="shared" si="646"/>
        <v>17</v>
      </c>
      <c r="L1641" s="79">
        <f t="shared" si="647"/>
        <v>1.0030672300000001</v>
      </c>
      <c r="M1641" s="82">
        <v>1</v>
      </c>
      <c r="N1641" s="82">
        <f t="shared" si="648"/>
        <v>1</v>
      </c>
      <c r="O1641" s="79">
        <f t="shared" si="649"/>
        <v>1.0030672300000001</v>
      </c>
      <c r="P1641" s="79">
        <f t="shared" si="650"/>
        <v>429.51518646</v>
      </c>
      <c r="Q1641" s="83">
        <f t="shared" si="653"/>
        <v>0</v>
      </c>
      <c r="R1641" s="85">
        <f t="shared" si="654"/>
        <v>0</v>
      </c>
      <c r="S1641" s="79">
        <f t="shared" si="651"/>
        <v>0</v>
      </c>
      <c r="T1641" s="85">
        <f t="shared" si="659"/>
        <v>9.5000000000000001E-2</v>
      </c>
      <c r="U1641" s="82">
        <f t="shared" si="655"/>
        <v>1.004155989</v>
      </c>
      <c r="V1641" s="79">
        <f t="shared" si="656"/>
        <v>1.7850603899999999</v>
      </c>
      <c r="W1641" s="79">
        <f t="shared" si="657"/>
        <v>0</v>
      </c>
      <c r="X1641" s="157" t="str">
        <f t="shared" si="660"/>
        <v>A+J=</v>
      </c>
      <c r="Y1641" s="81">
        <f t="shared" si="661"/>
        <v>46193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78">
        <f t="shared" si="658"/>
        <v>46180</v>
      </c>
      <c r="B1642" s="79">
        <f t="shared" si="652"/>
        <v>431.48320626999998</v>
      </c>
      <c r="C1642" s="79">
        <f t="shared" si="641"/>
        <v>428.20179308000002</v>
      </c>
      <c r="D1642" s="77">
        <f t="shared" si="642"/>
        <v>7205.03</v>
      </c>
      <c r="E1642" s="54">
        <f>IF(K1642=1,VLOOKUP(A1641,[1]Plan1!$JH$192:$JI$400,2),E1641)</f>
        <v>7245.38</v>
      </c>
      <c r="F1642" s="56">
        <f t="shared" si="643"/>
        <v>45737</v>
      </c>
      <c r="G1642" s="80">
        <f t="shared" si="644"/>
        <v>5.6002542668107669E-3</v>
      </c>
      <c r="H1642" s="81">
        <f>IF(DAY(A1642)=H$11,VLOOKUP(A1642,AF$120:AK$452,4),H1641)</f>
        <v>46193</v>
      </c>
      <c r="I1642" s="81">
        <f t="shared" si="645"/>
        <v>46193</v>
      </c>
      <c r="J1642" s="55">
        <f t="shared" si="640"/>
        <v>31</v>
      </c>
      <c r="K1642" s="55">
        <f t="shared" si="646"/>
        <v>18</v>
      </c>
      <c r="L1642" s="79">
        <f t="shared" si="647"/>
        <v>1.00324795</v>
      </c>
      <c r="M1642" s="82">
        <v>1</v>
      </c>
      <c r="N1642" s="82">
        <f t="shared" si="648"/>
        <v>1</v>
      </c>
      <c r="O1642" s="79">
        <f t="shared" si="649"/>
        <v>1.00324795</v>
      </c>
      <c r="P1642" s="79">
        <f t="shared" si="650"/>
        <v>429.59257108999998</v>
      </c>
      <c r="Q1642" s="83">
        <f t="shared" si="653"/>
        <v>0</v>
      </c>
      <c r="R1642" s="85">
        <f t="shared" si="654"/>
        <v>0</v>
      </c>
      <c r="S1642" s="79">
        <f t="shared" si="651"/>
        <v>0</v>
      </c>
      <c r="T1642" s="85">
        <f t="shared" si="659"/>
        <v>9.5000000000000001E-2</v>
      </c>
      <c r="U1642" s="82">
        <f t="shared" si="655"/>
        <v>1.004400996</v>
      </c>
      <c r="V1642" s="79">
        <f t="shared" si="656"/>
        <v>1.8906351800000001</v>
      </c>
      <c r="W1642" s="79">
        <f t="shared" si="657"/>
        <v>0</v>
      </c>
      <c r="X1642" s="157" t="str">
        <f t="shared" si="660"/>
        <v>A+J=</v>
      </c>
      <c r="Y1642" s="81">
        <f t="shared" si="661"/>
        <v>46193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78">
        <f t="shared" si="658"/>
        <v>46181</v>
      </c>
      <c r="B1643" s="79">
        <f t="shared" si="652"/>
        <v>431.66624229999996</v>
      </c>
      <c r="C1643" s="79">
        <f t="shared" si="641"/>
        <v>428.20179308000002</v>
      </c>
      <c r="D1643" s="77">
        <f t="shared" si="642"/>
        <v>7205.03</v>
      </c>
      <c r="E1643" s="54">
        <f>IF(K1643=1,VLOOKUP(A1642,[1]Plan1!$JH$192:$JI$400,2),E1642)</f>
        <v>7245.38</v>
      </c>
      <c r="F1643" s="56">
        <f t="shared" si="643"/>
        <v>45737</v>
      </c>
      <c r="G1643" s="80">
        <f t="shared" si="644"/>
        <v>5.6002542668107669E-3</v>
      </c>
      <c r="H1643" s="81">
        <f>IF(DAY(A1643)=H$11,VLOOKUP(A1643,AF$120:AK$452,4),H1642)</f>
        <v>46193</v>
      </c>
      <c r="I1643" s="81">
        <f t="shared" si="645"/>
        <v>46193</v>
      </c>
      <c r="J1643" s="55">
        <f t="shared" si="640"/>
        <v>31</v>
      </c>
      <c r="K1643" s="55">
        <f t="shared" si="646"/>
        <v>19</v>
      </c>
      <c r="L1643" s="79">
        <f t="shared" si="647"/>
        <v>1.0034287</v>
      </c>
      <c r="M1643" s="82">
        <v>1</v>
      </c>
      <c r="N1643" s="82">
        <f t="shared" si="648"/>
        <v>1</v>
      </c>
      <c r="O1643" s="79">
        <f t="shared" si="649"/>
        <v>1.0034287</v>
      </c>
      <c r="P1643" s="79">
        <f t="shared" si="650"/>
        <v>429.66996855999997</v>
      </c>
      <c r="Q1643" s="83">
        <f t="shared" si="653"/>
        <v>0</v>
      </c>
      <c r="R1643" s="85">
        <f t="shared" si="654"/>
        <v>0</v>
      </c>
      <c r="S1643" s="79">
        <f t="shared" si="651"/>
        <v>0</v>
      </c>
      <c r="T1643" s="85">
        <f t="shared" si="659"/>
        <v>9.5000000000000001E-2</v>
      </c>
      <c r="U1643" s="82">
        <f t="shared" si="655"/>
        <v>1.004646063</v>
      </c>
      <c r="V1643" s="79">
        <f t="shared" si="656"/>
        <v>1.9962737399999999</v>
      </c>
      <c r="W1643" s="79">
        <f t="shared" si="657"/>
        <v>0</v>
      </c>
      <c r="X1643" s="157" t="str">
        <f t="shared" si="660"/>
        <v>A+J=</v>
      </c>
      <c r="Y1643" s="81">
        <f t="shared" si="661"/>
        <v>46193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78">
        <f t="shared" si="658"/>
        <v>46182</v>
      </c>
      <c r="B1644" s="79">
        <f t="shared" si="652"/>
        <v>431.84935495999997</v>
      </c>
      <c r="C1644" s="79">
        <f t="shared" si="641"/>
        <v>428.20179308000002</v>
      </c>
      <c r="D1644" s="77">
        <f t="shared" si="642"/>
        <v>7205.03</v>
      </c>
      <c r="E1644" s="54">
        <f>IF(K1644=1,VLOOKUP(A1643,[1]Plan1!$JH$192:$JI$400,2),E1643)</f>
        <v>7245.38</v>
      </c>
      <c r="F1644" s="56">
        <f t="shared" si="643"/>
        <v>45737</v>
      </c>
      <c r="G1644" s="80">
        <f t="shared" si="644"/>
        <v>5.6002542668107669E-3</v>
      </c>
      <c r="H1644" s="81">
        <f>IF(DAY(A1644)=H$11,VLOOKUP(A1644,AF$120:AK$452,4),H1643)</f>
        <v>46193</v>
      </c>
      <c r="I1644" s="81">
        <f t="shared" si="645"/>
        <v>46193</v>
      </c>
      <c r="J1644" s="55">
        <f t="shared" ref="J1644:J1707" si="662">IF(A1643=I1643,VLOOKUP(A1643,$AF$120:$AJ$300,5),J1643)</f>
        <v>31</v>
      </c>
      <c r="K1644" s="55">
        <f t="shared" si="646"/>
        <v>20</v>
      </c>
      <c r="L1644" s="79">
        <f t="shared" si="647"/>
        <v>1.0036094799999999</v>
      </c>
      <c r="M1644" s="82">
        <v>1</v>
      </c>
      <c r="N1644" s="82">
        <f t="shared" si="648"/>
        <v>1</v>
      </c>
      <c r="O1644" s="79">
        <f t="shared" si="649"/>
        <v>1.0036094799999999</v>
      </c>
      <c r="P1644" s="79">
        <f t="shared" si="650"/>
        <v>429.74737887999999</v>
      </c>
      <c r="Q1644" s="83">
        <f t="shared" si="653"/>
        <v>0</v>
      </c>
      <c r="R1644" s="85">
        <f t="shared" si="654"/>
        <v>0</v>
      </c>
      <c r="S1644" s="79">
        <f t="shared" si="651"/>
        <v>0</v>
      </c>
      <c r="T1644" s="85">
        <f t="shared" si="659"/>
        <v>9.5000000000000001E-2</v>
      </c>
      <c r="U1644" s="82">
        <f t="shared" si="655"/>
        <v>1.0048911899999999</v>
      </c>
      <c r="V1644" s="79">
        <f t="shared" si="656"/>
        <v>2.10197608</v>
      </c>
      <c r="W1644" s="79">
        <f t="shared" si="657"/>
        <v>0</v>
      </c>
      <c r="X1644" s="157" t="str">
        <f t="shared" si="660"/>
        <v>A+J=</v>
      </c>
      <c r="Y1644" s="81">
        <f t="shared" si="661"/>
        <v>46193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78">
        <f t="shared" si="658"/>
        <v>46183</v>
      </c>
      <c r="B1645" s="79">
        <f t="shared" si="652"/>
        <v>432.03254814000002</v>
      </c>
      <c r="C1645" s="79">
        <f t="shared" ref="C1645:C1708" si="663">IF(Q1644&gt;0,(P1644-S1644),C1644)</f>
        <v>428.20179308000002</v>
      </c>
      <c r="D1645" s="77">
        <f t="shared" si="642"/>
        <v>7205.03</v>
      </c>
      <c r="E1645" s="54">
        <f>IF(K1645=1,VLOOKUP(A1644,[1]Plan1!$JH$192:$JI$400,2),E1644)</f>
        <v>7245.38</v>
      </c>
      <c r="F1645" s="56">
        <f t="shared" si="643"/>
        <v>45737</v>
      </c>
      <c r="G1645" s="80">
        <f t="shared" si="644"/>
        <v>5.6002542668107669E-3</v>
      </c>
      <c r="H1645" s="81">
        <f>IF(DAY(A1645)=H$11,VLOOKUP(A1645,AF$120:AK$452,4),H1644)</f>
        <v>46193</v>
      </c>
      <c r="I1645" s="81">
        <f t="shared" si="645"/>
        <v>46193</v>
      </c>
      <c r="J1645" s="55">
        <f t="shared" si="662"/>
        <v>31</v>
      </c>
      <c r="K1645" s="55">
        <f t="shared" si="646"/>
        <v>21</v>
      </c>
      <c r="L1645" s="79">
        <f t="shared" si="647"/>
        <v>1.0037902999999999</v>
      </c>
      <c r="M1645" s="82">
        <v>1</v>
      </c>
      <c r="N1645" s="82">
        <f t="shared" si="648"/>
        <v>1</v>
      </c>
      <c r="O1645" s="79">
        <f t="shared" si="649"/>
        <v>1.0037902999999999</v>
      </c>
      <c r="P1645" s="79">
        <f t="shared" si="650"/>
        <v>429.82480633</v>
      </c>
      <c r="Q1645" s="83">
        <f t="shared" si="653"/>
        <v>0</v>
      </c>
      <c r="R1645" s="85">
        <f t="shared" si="654"/>
        <v>0</v>
      </c>
      <c r="S1645" s="79">
        <f t="shared" si="651"/>
        <v>0</v>
      </c>
      <c r="T1645" s="85">
        <f t="shared" si="659"/>
        <v>9.5000000000000001E-2</v>
      </c>
      <c r="U1645" s="82">
        <f t="shared" si="655"/>
        <v>1.0051363760000001</v>
      </c>
      <c r="V1645" s="79">
        <f t="shared" si="656"/>
        <v>2.2077418099999999</v>
      </c>
      <c r="W1645" s="79">
        <f t="shared" si="657"/>
        <v>0</v>
      </c>
      <c r="X1645" s="157" t="str">
        <f t="shared" si="660"/>
        <v>A+J=</v>
      </c>
      <c r="Y1645" s="81">
        <f t="shared" si="661"/>
        <v>46193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78">
        <f t="shared" si="658"/>
        <v>46184</v>
      </c>
      <c r="B1646" s="79">
        <f t="shared" si="652"/>
        <v>432.21581843999996</v>
      </c>
      <c r="C1646" s="79">
        <f t="shared" si="663"/>
        <v>428.20179308000002</v>
      </c>
      <c r="D1646" s="77">
        <f t="shared" si="642"/>
        <v>7205.03</v>
      </c>
      <c r="E1646" s="54">
        <f>IF(K1646=1,VLOOKUP(A1645,[1]Plan1!$JH$192:$JI$400,2),E1645)</f>
        <v>7245.38</v>
      </c>
      <c r="F1646" s="56">
        <f t="shared" si="643"/>
        <v>45737</v>
      </c>
      <c r="G1646" s="80">
        <f t="shared" si="644"/>
        <v>5.6002542668107669E-3</v>
      </c>
      <c r="H1646" s="81">
        <f>IF(DAY(A1646)=H$11,VLOOKUP(A1646,AF$120:AK$452,4),H1645)</f>
        <v>46193</v>
      </c>
      <c r="I1646" s="81">
        <f t="shared" si="645"/>
        <v>46193</v>
      </c>
      <c r="J1646" s="55">
        <f t="shared" si="662"/>
        <v>31</v>
      </c>
      <c r="K1646" s="55">
        <f t="shared" si="646"/>
        <v>22</v>
      </c>
      <c r="L1646" s="79">
        <f t="shared" si="647"/>
        <v>1.0039711499999999</v>
      </c>
      <c r="M1646" s="82">
        <v>1</v>
      </c>
      <c r="N1646" s="82">
        <f t="shared" si="648"/>
        <v>1</v>
      </c>
      <c r="O1646" s="79">
        <f t="shared" si="649"/>
        <v>1.0039711499999999</v>
      </c>
      <c r="P1646" s="79">
        <f t="shared" si="650"/>
        <v>429.90224662999998</v>
      </c>
      <c r="Q1646" s="83">
        <f t="shared" si="653"/>
        <v>0</v>
      </c>
      <c r="R1646" s="85">
        <f t="shared" si="654"/>
        <v>0</v>
      </c>
      <c r="S1646" s="79">
        <f t="shared" si="651"/>
        <v>0</v>
      </c>
      <c r="T1646" s="85">
        <f t="shared" si="659"/>
        <v>9.5000000000000001E-2</v>
      </c>
      <c r="U1646" s="82">
        <f t="shared" si="655"/>
        <v>1.0053816229999999</v>
      </c>
      <c r="V1646" s="79">
        <f t="shared" si="656"/>
        <v>2.31357181</v>
      </c>
      <c r="W1646" s="79">
        <f t="shared" si="657"/>
        <v>0</v>
      </c>
      <c r="X1646" s="157" t="str">
        <f t="shared" si="660"/>
        <v>A+J=</v>
      </c>
      <c r="Y1646" s="81">
        <f t="shared" si="661"/>
        <v>46193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78">
        <f t="shared" si="658"/>
        <v>46185</v>
      </c>
      <c r="B1647" s="79">
        <f t="shared" si="652"/>
        <v>432.39916501000005</v>
      </c>
      <c r="C1647" s="79">
        <f t="shared" si="663"/>
        <v>428.20179308000002</v>
      </c>
      <c r="D1647" s="77">
        <f t="shared" si="642"/>
        <v>7205.03</v>
      </c>
      <c r="E1647" s="54">
        <f>IF(K1647=1,VLOOKUP(A1646,[1]Plan1!$JH$192:$JI$400,2),E1646)</f>
        <v>7245.38</v>
      </c>
      <c r="F1647" s="56">
        <f t="shared" si="643"/>
        <v>45737</v>
      </c>
      <c r="G1647" s="80">
        <f t="shared" si="644"/>
        <v>5.6002542668107669E-3</v>
      </c>
      <c r="H1647" s="81">
        <f>IF(DAY(A1647)=H$11,VLOOKUP(A1647,AF$120:AK$452,4),H1646)</f>
        <v>46193</v>
      </c>
      <c r="I1647" s="81">
        <f t="shared" si="645"/>
        <v>46193</v>
      </c>
      <c r="J1647" s="55">
        <f t="shared" si="662"/>
        <v>31</v>
      </c>
      <c r="K1647" s="55">
        <f t="shared" si="646"/>
        <v>23</v>
      </c>
      <c r="L1647" s="79">
        <f t="shared" si="647"/>
        <v>1.00415203</v>
      </c>
      <c r="M1647" s="82">
        <v>1</v>
      </c>
      <c r="N1647" s="82">
        <f t="shared" si="648"/>
        <v>1</v>
      </c>
      <c r="O1647" s="79">
        <f t="shared" si="649"/>
        <v>1.00415203</v>
      </c>
      <c r="P1647" s="79">
        <f t="shared" si="650"/>
        <v>429.97969977000002</v>
      </c>
      <c r="Q1647" s="83">
        <f t="shared" si="653"/>
        <v>0</v>
      </c>
      <c r="R1647" s="85">
        <f t="shared" si="654"/>
        <v>0</v>
      </c>
      <c r="S1647" s="79">
        <f t="shared" si="651"/>
        <v>0</v>
      </c>
      <c r="T1647" s="85">
        <f t="shared" si="659"/>
        <v>9.5000000000000001E-2</v>
      </c>
      <c r="U1647" s="82">
        <f t="shared" si="655"/>
        <v>1.0056269289999999</v>
      </c>
      <c r="V1647" s="79">
        <f t="shared" si="656"/>
        <v>2.4194652400000001</v>
      </c>
      <c r="W1647" s="79">
        <f t="shared" si="657"/>
        <v>0</v>
      </c>
      <c r="X1647" s="157" t="str">
        <f t="shared" si="660"/>
        <v>A+J=</v>
      </c>
      <c r="Y1647" s="81">
        <f t="shared" si="661"/>
        <v>46193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78">
        <f t="shared" si="658"/>
        <v>46186</v>
      </c>
      <c r="B1648" s="79">
        <f t="shared" si="652"/>
        <v>432.58258829000005</v>
      </c>
      <c r="C1648" s="79">
        <f t="shared" si="663"/>
        <v>428.20179308000002</v>
      </c>
      <c r="D1648" s="77">
        <f t="shared" si="642"/>
        <v>7205.03</v>
      </c>
      <c r="E1648" s="54">
        <f>IF(K1648=1,VLOOKUP(A1647,[1]Plan1!$JH$192:$JI$400,2),E1647)</f>
        <v>7245.38</v>
      </c>
      <c r="F1648" s="56">
        <f t="shared" si="643"/>
        <v>45737</v>
      </c>
      <c r="G1648" s="80">
        <f t="shared" si="644"/>
        <v>5.6002542668107669E-3</v>
      </c>
      <c r="H1648" s="81">
        <f>IF(DAY(A1648)=H$11,VLOOKUP(A1648,AF$120:AK$452,4),H1647)</f>
        <v>46193</v>
      </c>
      <c r="I1648" s="81">
        <f t="shared" si="645"/>
        <v>46193</v>
      </c>
      <c r="J1648" s="55">
        <f t="shared" si="662"/>
        <v>31</v>
      </c>
      <c r="K1648" s="55">
        <f t="shared" si="646"/>
        <v>24</v>
      </c>
      <c r="L1648" s="79">
        <f t="shared" si="647"/>
        <v>1.0043329400000001</v>
      </c>
      <c r="M1648" s="82">
        <v>1</v>
      </c>
      <c r="N1648" s="82">
        <f t="shared" si="648"/>
        <v>1</v>
      </c>
      <c r="O1648" s="79">
        <f t="shared" si="649"/>
        <v>1.0043329400000001</v>
      </c>
      <c r="P1648" s="79">
        <f t="shared" si="650"/>
        <v>430.05716575000002</v>
      </c>
      <c r="Q1648" s="83">
        <f t="shared" si="653"/>
        <v>0</v>
      </c>
      <c r="R1648" s="85">
        <f t="shared" si="654"/>
        <v>0</v>
      </c>
      <c r="S1648" s="79">
        <f t="shared" si="651"/>
        <v>0</v>
      </c>
      <c r="T1648" s="85">
        <f t="shared" si="659"/>
        <v>9.5000000000000001E-2</v>
      </c>
      <c r="U1648" s="82">
        <f t="shared" si="655"/>
        <v>1.0058722950000001</v>
      </c>
      <c r="V1648" s="79">
        <f t="shared" si="656"/>
        <v>2.5254225400000001</v>
      </c>
      <c r="W1648" s="79">
        <f t="shared" si="657"/>
        <v>0</v>
      </c>
      <c r="X1648" s="157" t="str">
        <f t="shared" si="660"/>
        <v>A+J=</v>
      </c>
      <c r="Y1648" s="81">
        <f t="shared" si="661"/>
        <v>46193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78">
        <f t="shared" si="658"/>
        <v>46187</v>
      </c>
      <c r="B1649" s="79">
        <f t="shared" si="652"/>
        <v>432.76609263999995</v>
      </c>
      <c r="C1649" s="79">
        <f t="shared" si="663"/>
        <v>428.20179308000002</v>
      </c>
      <c r="D1649" s="77">
        <f t="shared" si="642"/>
        <v>7205.03</v>
      </c>
      <c r="E1649" s="54">
        <f>IF(K1649=1,VLOOKUP(A1648,[1]Plan1!$JH$192:$JI$400,2),E1648)</f>
        <v>7245.38</v>
      </c>
      <c r="F1649" s="56">
        <f t="shared" si="643"/>
        <v>45737</v>
      </c>
      <c r="G1649" s="80">
        <f t="shared" si="644"/>
        <v>5.6002542668107669E-3</v>
      </c>
      <c r="H1649" s="81">
        <f>IF(DAY(A1649)=H$11,VLOOKUP(A1649,AF$120:AK$452,4),H1648)</f>
        <v>46193</v>
      </c>
      <c r="I1649" s="81">
        <f t="shared" si="645"/>
        <v>46193</v>
      </c>
      <c r="J1649" s="55">
        <f t="shared" si="662"/>
        <v>31</v>
      </c>
      <c r="K1649" s="55">
        <f t="shared" si="646"/>
        <v>25</v>
      </c>
      <c r="L1649" s="79">
        <f t="shared" si="647"/>
        <v>1.0045138899999999</v>
      </c>
      <c r="M1649" s="82">
        <v>1</v>
      </c>
      <c r="N1649" s="82">
        <f t="shared" si="648"/>
        <v>1</v>
      </c>
      <c r="O1649" s="79">
        <f t="shared" si="649"/>
        <v>1.0045138899999999</v>
      </c>
      <c r="P1649" s="79">
        <f t="shared" si="650"/>
        <v>430.13464886999998</v>
      </c>
      <c r="Q1649" s="83">
        <f t="shared" si="653"/>
        <v>0</v>
      </c>
      <c r="R1649" s="85">
        <f t="shared" si="654"/>
        <v>0</v>
      </c>
      <c r="S1649" s="79">
        <f t="shared" si="651"/>
        <v>0</v>
      </c>
      <c r="T1649" s="85">
        <f t="shared" si="659"/>
        <v>9.5000000000000001E-2</v>
      </c>
      <c r="U1649" s="82">
        <f t="shared" si="655"/>
        <v>1.0061177210000001</v>
      </c>
      <c r="V1649" s="79">
        <f t="shared" si="656"/>
        <v>2.6314437700000002</v>
      </c>
      <c r="W1649" s="79">
        <f t="shared" si="657"/>
        <v>0</v>
      </c>
      <c r="X1649" s="157" t="str">
        <f t="shared" si="660"/>
        <v>A+J=</v>
      </c>
      <c r="Y1649" s="81">
        <f t="shared" si="661"/>
        <v>46193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78">
        <f t="shared" si="658"/>
        <v>46188</v>
      </c>
      <c r="B1650" s="79">
        <f t="shared" si="652"/>
        <v>432.94967376</v>
      </c>
      <c r="C1650" s="79">
        <f t="shared" si="663"/>
        <v>428.20179308000002</v>
      </c>
      <c r="D1650" s="77">
        <f t="shared" si="642"/>
        <v>7205.03</v>
      </c>
      <c r="E1650" s="54">
        <f>IF(K1650=1,VLOOKUP(A1649,[1]Plan1!$JH$192:$JI$400,2),E1649)</f>
        <v>7245.38</v>
      </c>
      <c r="F1650" s="56">
        <f t="shared" si="643"/>
        <v>45737</v>
      </c>
      <c r="G1650" s="80">
        <f t="shared" si="644"/>
        <v>5.6002542668107669E-3</v>
      </c>
      <c r="H1650" s="81">
        <f>IF(DAY(A1650)=H$11,VLOOKUP(A1650,AF$120:AK$452,4),H1649)</f>
        <v>46193</v>
      </c>
      <c r="I1650" s="81">
        <f t="shared" si="645"/>
        <v>46193</v>
      </c>
      <c r="J1650" s="55">
        <f t="shared" si="662"/>
        <v>31</v>
      </c>
      <c r="K1650" s="55">
        <f t="shared" si="646"/>
        <v>26</v>
      </c>
      <c r="L1650" s="79">
        <f t="shared" si="647"/>
        <v>1.00469487</v>
      </c>
      <c r="M1650" s="82">
        <v>1</v>
      </c>
      <c r="N1650" s="82">
        <f t="shared" si="648"/>
        <v>1</v>
      </c>
      <c r="O1650" s="79">
        <f t="shared" si="649"/>
        <v>1.00469487</v>
      </c>
      <c r="P1650" s="79">
        <f t="shared" si="650"/>
        <v>430.21214483</v>
      </c>
      <c r="Q1650" s="83">
        <f t="shared" si="653"/>
        <v>0</v>
      </c>
      <c r="R1650" s="85">
        <f t="shared" si="654"/>
        <v>0</v>
      </c>
      <c r="S1650" s="79">
        <f t="shared" si="651"/>
        <v>0</v>
      </c>
      <c r="T1650" s="85">
        <f t="shared" si="659"/>
        <v>9.5000000000000001E-2</v>
      </c>
      <c r="U1650" s="82">
        <f t="shared" si="655"/>
        <v>1.0063632069999999</v>
      </c>
      <c r="V1650" s="79">
        <f t="shared" si="656"/>
        <v>2.7375289299999999</v>
      </c>
      <c r="W1650" s="79">
        <f t="shared" si="657"/>
        <v>0</v>
      </c>
      <c r="X1650" s="157" t="str">
        <f t="shared" si="660"/>
        <v>A+J=</v>
      </c>
      <c r="Y1650" s="81">
        <f t="shared" si="661"/>
        <v>46193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78">
        <f t="shared" si="658"/>
        <v>46189</v>
      </c>
      <c r="B1651" s="79">
        <f t="shared" si="652"/>
        <v>433.13333122999995</v>
      </c>
      <c r="C1651" s="79">
        <f t="shared" si="663"/>
        <v>428.20179308000002</v>
      </c>
      <c r="D1651" s="77">
        <f t="shared" si="642"/>
        <v>7205.03</v>
      </c>
      <c r="E1651" s="54">
        <f>IF(K1651=1,VLOOKUP(A1650,[1]Plan1!$JH$192:$JI$400,2),E1650)</f>
        <v>7245.38</v>
      </c>
      <c r="F1651" s="56">
        <f t="shared" si="643"/>
        <v>45737</v>
      </c>
      <c r="G1651" s="80">
        <f t="shared" si="644"/>
        <v>5.6002542668107669E-3</v>
      </c>
      <c r="H1651" s="81">
        <f>IF(DAY(A1651)=H$11,VLOOKUP(A1651,AF$120:AK$452,4),H1650)</f>
        <v>46193</v>
      </c>
      <c r="I1651" s="81">
        <f t="shared" si="645"/>
        <v>46193</v>
      </c>
      <c r="J1651" s="55">
        <f t="shared" si="662"/>
        <v>31</v>
      </c>
      <c r="K1651" s="55">
        <f t="shared" si="646"/>
        <v>27</v>
      </c>
      <c r="L1651" s="79">
        <f t="shared" si="647"/>
        <v>1.0048758799999999</v>
      </c>
      <c r="M1651" s="82">
        <v>1</v>
      </c>
      <c r="N1651" s="82">
        <f t="shared" si="648"/>
        <v>1</v>
      </c>
      <c r="O1651" s="79">
        <f t="shared" si="649"/>
        <v>1.0048758799999999</v>
      </c>
      <c r="P1651" s="79">
        <f t="shared" si="650"/>
        <v>430.28965362999998</v>
      </c>
      <c r="Q1651" s="83">
        <f t="shared" si="653"/>
        <v>0</v>
      </c>
      <c r="R1651" s="85">
        <f t="shared" si="654"/>
        <v>0</v>
      </c>
      <c r="S1651" s="79">
        <f t="shared" si="651"/>
        <v>0</v>
      </c>
      <c r="T1651" s="85">
        <f t="shared" si="659"/>
        <v>9.5000000000000001E-2</v>
      </c>
      <c r="U1651" s="82">
        <f t="shared" si="655"/>
        <v>1.006608752</v>
      </c>
      <c r="V1651" s="79">
        <f t="shared" si="656"/>
        <v>2.8436775999999999</v>
      </c>
      <c r="W1651" s="79">
        <f t="shared" si="657"/>
        <v>0</v>
      </c>
      <c r="X1651" s="157" t="str">
        <f t="shared" si="660"/>
        <v>A+J=</v>
      </c>
      <c r="Y1651" s="81">
        <f t="shared" si="661"/>
        <v>46193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78">
        <f t="shared" si="658"/>
        <v>46190</v>
      </c>
      <c r="B1652" s="79">
        <f t="shared" si="652"/>
        <v>433.31706598</v>
      </c>
      <c r="C1652" s="79">
        <f t="shared" si="663"/>
        <v>428.20179308000002</v>
      </c>
      <c r="D1652" s="77">
        <f t="shared" ref="D1652:D1715" si="664">IF(E1652=E1651,D1651,E1651)</f>
        <v>7205.03</v>
      </c>
      <c r="E1652" s="54">
        <f>IF(K1652=1,VLOOKUP(A1651,[1]Plan1!$JH$192:$JI$400,2),E1651)</f>
        <v>7245.38</v>
      </c>
      <c r="F1652" s="56">
        <f t="shared" ref="F1652:F1715" si="665">IF(D1652=D1651,F1651,EDATE(A1652,-1))</f>
        <v>45737</v>
      </c>
      <c r="G1652" s="80">
        <f t="shared" ref="G1652:G1715" si="666">(E1652/D1652)-1</f>
        <v>5.6002542668107669E-3</v>
      </c>
      <c r="H1652" s="81">
        <f>IF(DAY(A1652)=H$11,VLOOKUP(A1652,AF$120:AK$452,4),H1651)</f>
        <v>46193</v>
      </c>
      <c r="I1652" s="81">
        <f t="shared" ref="I1652:I1715" si="667">IF(A1652&gt;I1651,H1652,I1651)</f>
        <v>46193</v>
      </c>
      <c r="J1652" s="55">
        <f t="shared" si="662"/>
        <v>31</v>
      </c>
      <c r="K1652" s="55">
        <f t="shared" ref="K1652:K1715" si="668">IF(A1651=I1651,1,K1651+1)</f>
        <v>28</v>
      </c>
      <c r="L1652" s="79">
        <f t="shared" ref="L1652:L1715" si="669">TRUNC((E1652/D1652)^TRUNC((K1652/J1652),9),8)</f>
        <v>1.0050569199999999</v>
      </c>
      <c r="M1652" s="82">
        <v>1</v>
      </c>
      <c r="N1652" s="82">
        <f t="shared" ref="N1652:N1715" si="670">IF(I1652&gt;I1651,N1651*M1652,N1651)</f>
        <v>1</v>
      </c>
      <c r="O1652" s="79">
        <f t="shared" ref="O1652:O1715" si="671">TRUNC(TRUNC((L1652*N1652),15),8)</f>
        <v>1.0050569199999999</v>
      </c>
      <c r="P1652" s="79">
        <f t="shared" ref="P1652:P1715" si="672">TRUNC(C1652*O1652,8)</f>
        <v>430.36717528999998</v>
      </c>
      <c r="Q1652" s="83">
        <f t="shared" si="653"/>
        <v>0</v>
      </c>
      <c r="R1652" s="85">
        <f t="shared" si="654"/>
        <v>0</v>
      </c>
      <c r="S1652" s="79">
        <f t="shared" ref="S1652:S1715" si="673">IF(R1652&gt;0,TRUNC(R1652*P1652,8),0)</f>
        <v>0</v>
      </c>
      <c r="T1652" s="85">
        <f t="shared" si="659"/>
        <v>9.5000000000000001E-2</v>
      </c>
      <c r="U1652" s="82">
        <f t="shared" si="655"/>
        <v>1.006854358</v>
      </c>
      <c r="V1652" s="79">
        <f t="shared" si="656"/>
        <v>2.9498906900000001</v>
      </c>
      <c r="W1652" s="79">
        <f t="shared" si="657"/>
        <v>0</v>
      </c>
      <c r="X1652" s="157" t="str">
        <f t="shared" si="660"/>
        <v>A+J=</v>
      </c>
      <c r="Y1652" s="81">
        <f t="shared" si="661"/>
        <v>46193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78">
        <f t="shared" si="658"/>
        <v>46191</v>
      </c>
      <c r="B1653" s="79">
        <f t="shared" si="652"/>
        <v>433.50088144</v>
      </c>
      <c r="C1653" s="79">
        <f t="shared" si="663"/>
        <v>428.20179308000002</v>
      </c>
      <c r="D1653" s="77">
        <f t="shared" si="664"/>
        <v>7205.03</v>
      </c>
      <c r="E1653" s="54">
        <f>IF(K1653=1,VLOOKUP(A1652,[1]Plan1!$JH$192:$JI$400,2),E1652)</f>
        <v>7245.38</v>
      </c>
      <c r="F1653" s="56">
        <f t="shared" si="665"/>
        <v>45737</v>
      </c>
      <c r="G1653" s="80">
        <f t="shared" si="666"/>
        <v>5.6002542668107669E-3</v>
      </c>
      <c r="H1653" s="81">
        <f>IF(DAY(A1653)=H$11,VLOOKUP(A1653,AF$120:AK$452,4),H1652)</f>
        <v>46193</v>
      </c>
      <c r="I1653" s="81">
        <f t="shared" si="667"/>
        <v>46193</v>
      </c>
      <c r="J1653" s="55">
        <f t="shared" si="662"/>
        <v>31</v>
      </c>
      <c r="K1653" s="55">
        <f t="shared" si="668"/>
        <v>29</v>
      </c>
      <c r="L1653" s="79">
        <f t="shared" si="669"/>
        <v>1.0052380000000001</v>
      </c>
      <c r="M1653" s="82">
        <v>1</v>
      </c>
      <c r="N1653" s="82">
        <f t="shared" si="670"/>
        <v>1</v>
      </c>
      <c r="O1653" s="79">
        <f t="shared" si="671"/>
        <v>1.0052380000000001</v>
      </c>
      <c r="P1653" s="79">
        <f t="shared" si="672"/>
        <v>430.44471406999997</v>
      </c>
      <c r="Q1653" s="83">
        <f t="shared" si="653"/>
        <v>0</v>
      </c>
      <c r="R1653" s="85">
        <f t="shared" si="654"/>
        <v>0</v>
      </c>
      <c r="S1653" s="79">
        <f t="shared" si="673"/>
        <v>0</v>
      </c>
      <c r="T1653" s="85">
        <f t="shared" si="659"/>
        <v>9.5000000000000001E-2</v>
      </c>
      <c r="U1653" s="82">
        <f t="shared" si="655"/>
        <v>1.007100023</v>
      </c>
      <c r="V1653" s="79">
        <f t="shared" si="656"/>
        <v>3.0561673699999998</v>
      </c>
      <c r="W1653" s="79">
        <f t="shared" si="657"/>
        <v>0</v>
      </c>
      <c r="X1653" s="157" t="str">
        <f t="shared" si="660"/>
        <v>A+J=</v>
      </c>
      <c r="Y1653" s="81">
        <f t="shared" si="661"/>
        <v>46193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78">
        <f t="shared" si="658"/>
        <v>46192</v>
      </c>
      <c r="B1654" s="79">
        <f t="shared" si="652"/>
        <v>433.68477418999998</v>
      </c>
      <c r="C1654" s="79">
        <f t="shared" si="663"/>
        <v>428.20179308000002</v>
      </c>
      <c r="D1654" s="77">
        <f t="shared" si="664"/>
        <v>7205.03</v>
      </c>
      <c r="E1654" s="54">
        <f>IF(K1654=1,VLOOKUP(A1653,[1]Plan1!$JH$192:$JI$400,2),E1653)</f>
        <v>7245.38</v>
      </c>
      <c r="F1654" s="56">
        <f t="shared" si="665"/>
        <v>45737</v>
      </c>
      <c r="G1654" s="80">
        <f t="shared" si="666"/>
        <v>5.6002542668107669E-3</v>
      </c>
      <c r="H1654" s="81">
        <f>IF(DAY(A1654)=H$11,VLOOKUP(A1654,AF$120:AK$452,4),H1653)</f>
        <v>46193</v>
      </c>
      <c r="I1654" s="81">
        <f t="shared" si="667"/>
        <v>46193</v>
      </c>
      <c r="J1654" s="55">
        <f t="shared" si="662"/>
        <v>31</v>
      </c>
      <c r="K1654" s="55">
        <f t="shared" si="668"/>
        <v>30</v>
      </c>
      <c r="L1654" s="79">
        <f t="shared" si="669"/>
        <v>1.0054191100000001</v>
      </c>
      <c r="M1654" s="82">
        <v>1</v>
      </c>
      <c r="N1654" s="82">
        <f t="shared" si="670"/>
        <v>1</v>
      </c>
      <c r="O1654" s="79">
        <f t="shared" si="671"/>
        <v>1.0054191100000001</v>
      </c>
      <c r="P1654" s="79">
        <f t="shared" si="672"/>
        <v>430.52226568999998</v>
      </c>
      <c r="Q1654" s="83">
        <f t="shared" si="653"/>
        <v>0</v>
      </c>
      <c r="R1654" s="85">
        <f t="shared" si="654"/>
        <v>0</v>
      </c>
      <c r="S1654" s="79">
        <f t="shared" si="673"/>
        <v>0</v>
      </c>
      <c r="T1654" s="85">
        <f t="shared" si="659"/>
        <v>9.5000000000000001E-2</v>
      </c>
      <c r="U1654" s="82">
        <f t="shared" si="655"/>
        <v>1.007345749</v>
      </c>
      <c r="V1654" s="79">
        <f t="shared" si="656"/>
        <v>3.1625084999999999</v>
      </c>
      <c r="W1654" s="79">
        <f t="shared" si="657"/>
        <v>0</v>
      </c>
      <c r="X1654" s="157" t="str">
        <f t="shared" si="660"/>
        <v>A+J=</v>
      </c>
      <c r="Y1654" s="81">
        <f t="shared" si="661"/>
        <v>46193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78">
        <f t="shared" si="658"/>
        <v>46193</v>
      </c>
      <c r="B1655" s="79">
        <f t="shared" si="652"/>
        <v>433.86874342000004</v>
      </c>
      <c r="C1655" s="79">
        <f t="shared" si="663"/>
        <v>428.20179308000002</v>
      </c>
      <c r="D1655" s="77">
        <f t="shared" si="664"/>
        <v>7205.03</v>
      </c>
      <c r="E1655" s="54">
        <f>IF(K1655=1,VLOOKUP(A1654,[1]Plan1!$JH$192:$JI$400,2),E1654)</f>
        <v>7245.38</v>
      </c>
      <c r="F1655" s="56">
        <f t="shared" si="665"/>
        <v>45737</v>
      </c>
      <c r="G1655" s="80">
        <f t="shared" si="666"/>
        <v>5.6002542668107669E-3</v>
      </c>
      <c r="H1655" s="81">
        <f>IF(DAY(A1655)=H$11,VLOOKUP(A1655,AF$120:AK$452,4),H1654)</f>
        <v>46223</v>
      </c>
      <c r="I1655" s="81">
        <f t="shared" si="667"/>
        <v>46193</v>
      </c>
      <c r="J1655" s="55">
        <f t="shared" si="662"/>
        <v>31</v>
      </c>
      <c r="K1655" s="55">
        <f t="shared" si="668"/>
        <v>31</v>
      </c>
      <c r="L1655" s="79">
        <f t="shared" si="669"/>
        <v>1.0056002500000001</v>
      </c>
      <c r="M1655" s="82">
        <v>1</v>
      </c>
      <c r="N1655" s="82">
        <f t="shared" si="670"/>
        <v>1</v>
      </c>
      <c r="O1655" s="79">
        <f t="shared" si="671"/>
        <v>1.0056002500000001</v>
      </c>
      <c r="P1655" s="79">
        <f t="shared" si="672"/>
        <v>430.59983017000002</v>
      </c>
      <c r="Q1655" s="83">
        <f t="shared" si="653"/>
        <v>54</v>
      </c>
      <c r="R1655" s="85">
        <f t="shared" si="654"/>
        <v>3.8461000000000002E-2</v>
      </c>
      <c r="S1655" s="79">
        <f t="shared" si="673"/>
        <v>16.561300060000001</v>
      </c>
      <c r="T1655" s="85">
        <f t="shared" si="659"/>
        <v>9.5000000000000001E-2</v>
      </c>
      <c r="U1655" s="82">
        <f t="shared" si="655"/>
        <v>1.0075915339999999</v>
      </c>
      <c r="V1655" s="79">
        <f t="shared" si="656"/>
        <v>3.2689132500000002</v>
      </c>
      <c r="W1655" s="79">
        <f t="shared" si="657"/>
        <v>19.830213310000001</v>
      </c>
      <c r="X1655" s="157" t="str">
        <f t="shared" si="660"/>
        <v>A+J=</v>
      </c>
      <c r="Y1655" s="81">
        <f t="shared" si="661"/>
        <v>46193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78">
        <f t="shared" si="658"/>
        <v>46194</v>
      </c>
      <c r="B1656" s="79">
        <f t="shared" si="652"/>
        <v>414.22002137999999</v>
      </c>
      <c r="C1656" s="79">
        <f t="shared" si="663"/>
        <v>414.03853011000001</v>
      </c>
      <c r="D1656" s="77">
        <f t="shared" si="664"/>
        <v>7205.03</v>
      </c>
      <c r="E1656" s="54">
        <f>IF(K1656=1,VLOOKUP(A1655,[1]Plan1!$JH$192:$JI$400,2),E1655)</f>
        <v>7245.38</v>
      </c>
      <c r="F1656" s="56">
        <f t="shared" si="665"/>
        <v>45737</v>
      </c>
      <c r="G1656" s="80">
        <f t="shared" si="666"/>
        <v>5.6002542668107669E-3</v>
      </c>
      <c r="H1656" s="81">
        <f>IF(DAY(A1656)=H$11,VLOOKUP(A1656,AF$120:AK$452,4),H1655)</f>
        <v>46223</v>
      </c>
      <c r="I1656" s="81">
        <f t="shared" si="667"/>
        <v>46223</v>
      </c>
      <c r="J1656" s="55">
        <f t="shared" si="662"/>
        <v>30</v>
      </c>
      <c r="K1656" s="55">
        <f t="shared" si="668"/>
        <v>1</v>
      </c>
      <c r="L1656" s="79">
        <f t="shared" si="669"/>
        <v>1.0001861700000001</v>
      </c>
      <c r="M1656" s="82">
        <v>1</v>
      </c>
      <c r="N1656" s="82">
        <f t="shared" si="670"/>
        <v>1</v>
      </c>
      <c r="O1656" s="79">
        <f t="shared" si="671"/>
        <v>1.0001861700000001</v>
      </c>
      <c r="P1656" s="79">
        <f t="shared" si="672"/>
        <v>414.11561166000001</v>
      </c>
      <c r="Q1656" s="83">
        <f t="shared" si="653"/>
        <v>0</v>
      </c>
      <c r="R1656" s="85">
        <f t="shared" si="654"/>
        <v>0</v>
      </c>
      <c r="S1656" s="79">
        <f t="shared" si="673"/>
        <v>0</v>
      </c>
      <c r="T1656" s="85">
        <f t="shared" si="659"/>
        <v>9.5000000000000001E-2</v>
      </c>
      <c r="U1656" s="82">
        <f t="shared" si="655"/>
        <v>1.000252127</v>
      </c>
      <c r="V1656" s="79">
        <f t="shared" si="656"/>
        <v>0.10440972</v>
      </c>
      <c r="W1656" s="79">
        <f t="shared" si="657"/>
        <v>0</v>
      </c>
      <c r="X1656" s="157" t="str">
        <f t="shared" si="660"/>
        <v>A+J=</v>
      </c>
      <c r="Y1656" s="81">
        <f t="shared" si="661"/>
        <v>46223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78">
        <f t="shared" si="658"/>
        <v>46195</v>
      </c>
      <c r="B1657" s="79">
        <f t="shared" si="652"/>
        <v>414.40159045999997</v>
      </c>
      <c r="C1657" s="79">
        <f t="shared" si="663"/>
        <v>414.03853011000001</v>
      </c>
      <c r="D1657" s="77">
        <f t="shared" si="664"/>
        <v>7205.03</v>
      </c>
      <c r="E1657" s="54">
        <f>IF(K1657=1,VLOOKUP(A1656,[1]Plan1!$JH$192:$JI$400,2),E1656)</f>
        <v>7245.38</v>
      </c>
      <c r="F1657" s="56">
        <f t="shared" si="665"/>
        <v>45737</v>
      </c>
      <c r="G1657" s="80">
        <f t="shared" si="666"/>
        <v>5.6002542668107669E-3</v>
      </c>
      <c r="H1657" s="81">
        <f>IF(DAY(A1657)=H$11,VLOOKUP(A1657,AF$120:AK$452,4),H1656)</f>
        <v>46223</v>
      </c>
      <c r="I1657" s="81">
        <f t="shared" si="667"/>
        <v>46223</v>
      </c>
      <c r="J1657" s="55">
        <f t="shared" si="662"/>
        <v>30</v>
      </c>
      <c r="K1657" s="55">
        <f t="shared" si="668"/>
        <v>2</v>
      </c>
      <c r="L1657" s="79">
        <f t="shared" si="669"/>
        <v>1.00037237</v>
      </c>
      <c r="M1657" s="82">
        <v>1</v>
      </c>
      <c r="N1657" s="82">
        <f t="shared" si="670"/>
        <v>1</v>
      </c>
      <c r="O1657" s="79">
        <f t="shared" si="671"/>
        <v>1.00037237</v>
      </c>
      <c r="P1657" s="79">
        <f t="shared" si="672"/>
        <v>414.19270562999998</v>
      </c>
      <c r="Q1657" s="83">
        <f t="shared" si="653"/>
        <v>0</v>
      </c>
      <c r="R1657" s="85">
        <f t="shared" si="654"/>
        <v>0</v>
      </c>
      <c r="S1657" s="79">
        <f t="shared" si="673"/>
        <v>0</v>
      </c>
      <c r="T1657" s="85">
        <f t="shared" si="659"/>
        <v>9.5000000000000001E-2</v>
      </c>
      <c r="U1657" s="82">
        <f t="shared" si="655"/>
        <v>1.0005043179999999</v>
      </c>
      <c r="V1657" s="79">
        <f t="shared" si="656"/>
        <v>0.20888482999999999</v>
      </c>
      <c r="W1657" s="79">
        <f t="shared" si="657"/>
        <v>0</v>
      </c>
      <c r="X1657" s="157" t="str">
        <f t="shared" si="660"/>
        <v>A+J=</v>
      </c>
      <c r="Y1657" s="81">
        <f t="shared" si="661"/>
        <v>46223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78">
        <f t="shared" si="658"/>
        <v>46196</v>
      </c>
      <c r="B1658" s="79">
        <f t="shared" si="652"/>
        <v>414.58324111000002</v>
      </c>
      <c r="C1658" s="79">
        <f t="shared" si="663"/>
        <v>414.03853011000001</v>
      </c>
      <c r="D1658" s="77">
        <f t="shared" si="664"/>
        <v>7205.03</v>
      </c>
      <c r="E1658" s="54">
        <f>IF(K1658=1,VLOOKUP(A1657,[1]Plan1!$JH$192:$JI$400,2),E1657)</f>
        <v>7245.38</v>
      </c>
      <c r="F1658" s="56">
        <f t="shared" si="665"/>
        <v>45737</v>
      </c>
      <c r="G1658" s="80">
        <f t="shared" si="666"/>
        <v>5.6002542668107669E-3</v>
      </c>
      <c r="H1658" s="81">
        <f>IF(DAY(A1658)=H$11,VLOOKUP(A1658,AF$120:AK$452,4),H1657)</f>
        <v>46223</v>
      </c>
      <c r="I1658" s="81">
        <f t="shared" si="667"/>
        <v>46223</v>
      </c>
      <c r="J1658" s="55">
        <f t="shared" si="662"/>
        <v>30</v>
      </c>
      <c r="K1658" s="55">
        <f t="shared" si="668"/>
        <v>3</v>
      </c>
      <c r="L1658" s="79">
        <f t="shared" si="669"/>
        <v>1.0005586099999999</v>
      </c>
      <c r="M1658" s="82">
        <v>1</v>
      </c>
      <c r="N1658" s="82">
        <f t="shared" si="670"/>
        <v>1</v>
      </c>
      <c r="O1658" s="79">
        <f t="shared" si="671"/>
        <v>1.0005586099999999</v>
      </c>
      <c r="P1658" s="79">
        <f t="shared" si="672"/>
        <v>414.26981617000001</v>
      </c>
      <c r="Q1658" s="83">
        <f t="shared" si="653"/>
        <v>0</v>
      </c>
      <c r="R1658" s="85">
        <f t="shared" si="654"/>
        <v>0</v>
      </c>
      <c r="S1658" s="79">
        <f t="shared" si="673"/>
        <v>0</v>
      </c>
      <c r="T1658" s="85">
        <f t="shared" si="659"/>
        <v>9.5000000000000001E-2</v>
      </c>
      <c r="U1658" s="82">
        <f t="shared" si="655"/>
        <v>1.000756572</v>
      </c>
      <c r="V1658" s="79">
        <f t="shared" si="656"/>
        <v>0.31342493999999999</v>
      </c>
      <c r="W1658" s="79">
        <f t="shared" si="657"/>
        <v>0</v>
      </c>
      <c r="X1658" s="157" t="str">
        <f t="shared" si="660"/>
        <v>A+J=</v>
      </c>
      <c r="Y1658" s="81">
        <f t="shared" si="661"/>
        <v>46223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78">
        <f t="shared" si="658"/>
        <v>46197</v>
      </c>
      <c r="B1659" s="79">
        <f t="shared" si="652"/>
        <v>414.76497375000002</v>
      </c>
      <c r="C1659" s="79">
        <f t="shared" si="663"/>
        <v>414.03853011000001</v>
      </c>
      <c r="D1659" s="77">
        <f t="shared" si="664"/>
        <v>7205.03</v>
      </c>
      <c r="E1659" s="54">
        <f>IF(K1659=1,VLOOKUP(A1658,[1]Plan1!$JH$192:$JI$400,2),E1658)</f>
        <v>7245.38</v>
      </c>
      <c r="F1659" s="56">
        <f t="shared" si="665"/>
        <v>45737</v>
      </c>
      <c r="G1659" s="80">
        <f t="shared" si="666"/>
        <v>5.6002542668107669E-3</v>
      </c>
      <c r="H1659" s="81">
        <f>IF(DAY(A1659)=H$11,VLOOKUP(A1659,AF$120:AK$452,4),H1658)</f>
        <v>46223</v>
      </c>
      <c r="I1659" s="81">
        <f t="shared" si="667"/>
        <v>46223</v>
      </c>
      <c r="J1659" s="55">
        <f t="shared" si="662"/>
        <v>30</v>
      </c>
      <c r="K1659" s="55">
        <f t="shared" si="668"/>
        <v>4</v>
      </c>
      <c r="L1659" s="79">
        <f t="shared" si="669"/>
        <v>1.00074489</v>
      </c>
      <c r="M1659" s="82">
        <v>1</v>
      </c>
      <c r="N1659" s="82">
        <f t="shared" si="670"/>
        <v>1</v>
      </c>
      <c r="O1659" s="79">
        <f t="shared" si="671"/>
        <v>1.00074489</v>
      </c>
      <c r="P1659" s="79">
        <f t="shared" si="672"/>
        <v>414.34694327</v>
      </c>
      <c r="Q1659" s="83">
        <f t="shared" si="653"/>
        <v>0</v>
      </c>
      <c r="R1659" s="85">
        <f t="shared" si="654"/>
        <v>0</v>
      </c>
      <c r="S1659" s="79">
        <f t="shared" si="673"/>
        <v>0</v>
      </c>
      <c r="T1659" s="85">
        <f t="shared" si="659"/>
        <v>9.5000000000000001E-2</v>
      </c>
      <c r="U1659" s="82">
        <f t="shared" si="655"/>
        <v>1.00100889</v>
      </c>
      <c r="V1659" s="79">
        <f t="shared" si="656"/>
        <v>0.41803047999999998</v>
      </c>
      <c r="W1659" s="79">
        <f t="shared" si="657"/>
        <v>0</v>
      </c>
      <c r="X1659" s="157" t="str">
        <f t="shared" si="660"/>
        <v>A+J=</v>
      </c>
      <c r="Y1659" s="81">
        <f t="shared" si="661"/>
        <v>46223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78">
        <f t="shared" si="658"/>
        <v>46198</v>
      </c>
      <c r="B1660" s="79">
        <f t="shared" si="652"/>
        <v>414.94678426999997</v>
      </c>
      <c r="C1660" s="79">
        <f t="shared" si="663"/>
        <v>414.03853011000001</v>
      </c>
      <c r="D1660" s="77">
        <f t="shared" si="664"/>
        <v>7205.03</v>
      </c>
      <c r="E1660" s="54">
        <f>IF(K1660=1,VLOOKUP(A1659,[1]Plan1!$JH$192:$JI$400,2),E1659)</f>
        <v>7245.38</v>
      </c>
      <c r="F1660" s="56">
        <f t="shared" si="665"/>
        <v>45737</v>
      </c>
      <c r="G1660" s="80">
        <f t="shared" si="666"/>
        <v>5.6002542668107669E-3</v>
      </c>
      <c r="H1660" s="81">
        <f>IF(DAY(A1660)=H$11,VLOOKUP(A1660,AF$120:AK$452,4),H1659)</f>
        <v>46223</v>
      </c>
      <c r="I1660" s="81">
        <f t="shared" si="667"/>
        <v>46223</v>
      </c>
      <c r="J1660" s="55">
        <f t="shared" si="662"/>
        <v>30</v>
      </c>
      <c r="K1660" s="55">
        <f t="shared" si="668"/>
        <v>5</v>
      </c>
      <c r="L1660" s="79">
        <f t="shared" si="669"/>
        <v>1.0009311999999999</v>
      </c>
      <c r="M1660" s="82">
        <v>1</v>
      </c>
      <c r="N1660" s="82">
        <f t="shared" si="670"/>
        <v>1</v>
      </c>
      <c r="O1660" s="79">
        <f t="shared" si="671"/>
        <v>1.0009311999999999</v>
      </c>
      <c r="P1660" s="79">
        <f t="shared" si="672"/>
        <v>414.42408277999999</v>
      </c>
      <c r="Q1660" s="83">
        <f t="shared" si="653"/>
        <v>0</v>
      </c>
      <c r="R1660" s="85">
        <f t="shared" si="654"/>
        <v>0</v>
      </c>
      <c r="S1660" s="79">
        <f t="shared" si="673"/>
        <v>0</v>
      </c>
      <c r="T1660" s="85">
        <f t="shared" si="659"/>
        <v>9.5000000000000001E-2</v>
      </c>
      <c r="U1660" s="82">
        <f t="shared" si="655"/>
        <v>1.001261272</v>
      </c>
      <c r="V1660" s="79">
        <f t="shared" si="656"/>
        <v>0.52270148999999999</v>
      </c>
      <c r="W1660" s="79">
        <f t="shared" si="657"/>
        <v>0</v>
      </c>
      <c r="X1660" s="157" t="str">
        <f t="shared" si="660"/>
        <v>A+J=</v>
      </c>
      <c r="Y1660" s="81">
        <f t="shared" si="661"/>
        <v>46223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78">
        <f t="shared" si="658"/>
        <v>46199</v>
      </c>
      <c r="B1661" s="79">
        <f t="shared" si="652"/>
        <v>415.12867642999998</v>
      </c>
      <c r="C1661" s="79">
        <f t="shared" si="663"/>
        <v>414.03853011000001</v>
      </c>
      <c r="D1661" s="77">
        <f t="shared" si="664"/>
        <v>7205.03</v>
      </c>
      <c r="E1661" s="54">
        <f>IF(K1661=1,VLOOKUP(A1660,[1]Plan1!$JH$192:$JI$400,2),E1660)</f>
        <v>7245.38</v>
      </c>
      <c r="F1661" s="56">
        <f t="shared" si="665"/>
        <v>45737</v>
      </c>
      <c r="G1661" s="80">
        <f t="shared" si="666"/>
        <v>5.6002542668107669E-3</v>
      </c>
      <c r="H1661" s="81">
        <f>IF(DAY(A1661)=H$11,VLOOKUP(A1661,AF$120:AK$452,4),H1660)</f>
        <v>46223</v>
      </c>
      <c r="I1661" s="81">
        <f t="shared" si="667"/>
        <v>46223</v>
      </c>
      <c r="J1661" s="55">
        <f t="shared" si="662"/>
        <v>30</v>
      </c>
      <c r="K1661" s="55">
        <f t="shared" si="668"/>
        <v>6</v>
      </c>
      <c r="L1661" s="79">
        <f t="shared" si="669"/>
        <v>1.00111755</v>
      </c>
      <c r="M1661" s="82">
        <v>1</v>
      </c>
      <c r="N1661" s="82">
        <f t="shared" si="670"/>
        <v>1</v>
      </c>
      <c r="O1661" s="79">
        <f t="shared" si="671"/>
        <v>1.00111755</v>
      </c>
      <c r="P1661" s="79">
        <f t="shared" si="672"/>
        <v>414.50123886</v>
      </c>
      <c r="Q1661" s="83">
        <f t="shared" si="653"/>
        <v>0</v>
      </c>
      <c r="R1661" s="85">
        <f t="shared" si="654"/>
        <v>0</v>
      </c>
      <c r="S1661" s="79">
        <f t="shared" si="673"/>
        <v>0</v>
      </c>
      <c r="T1661" s="85">
        <f t="shared" si="659"/>
        <v>9.5000000000000001E-2</v>
      </c>
      <c r="U1661" s="82">
        <f t="shared" si="655"/>
        <v>1.0015137169999999</v>
      </c>
      <c r="V1661" s="79">
        <f t="shared" si="656"/>
        <v>0.62743757</v>
      </c>
      <c r="W1661" s="79">
        <f t="shared" si="657"/>
        <v>0</v>
      </c>
      <c r="X1661" s="157" t="str">
        <f t="shared" si="660"/>
        <v>A+J=</v>
      </c>
      <c r="Y1661" s="81">
        <f t="shared" si="661"/>
        <v>46223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78">
        <f t="shared" si="658"/>
        <v>46200</v>
      </c>
      <c r="B1662" s="79">
        <f t="shared" si="652"/>
        <v>415.31064237999999</v>
      </c>
      <c r="C1662" s="79">
        <f t="shared" si="663"/>
        <v>414.03853011000001</v>
      </c>
      <c r="D1662" s="77">
        <f t="shared" si="664"/>
        <v>7205.03</v>
      </c>
      <c r="E1662" s="54">
        <f>IF(K1662=1,VLOOKUP(A1661,[1]Plan1!$JH$192:$JI$400,2),E1661)</f>
        <v>7245.38</v>
      </c>
      <c r="F1662" s="56">
        <f t="shared" si="665"/>
        <v>45737</v>
      </c>
      <c r="G1662" s="80">
        <f t="shared" si="666"/>
        <v>5.6002542668107669E-3</v>
      </c>
      <c r="H1662" s="81">
        <f>IF(DAY(A1662)=H$11,VLOOKUP(A1662,AF$120:AK$452,4),H1661)</f>
        <v>46223</v>
      </c>
      <c r="I1662" s="81">
        <f t="shared" si="667"/>
        <v>46223</v>
      </c>
      <c r="J1662" s="55">
        <f t="shared" si="662"/>
        <v>30</v>
      </c>
      <c r="K1662" s="55">
        <f t="shared" si="668"/>
        <v>7</v>
      </c>
      <c r="L1662" s="79">
        <f t="shared" si="669"/>
        <v>1.00130392</v>
      </c>
      <c r="M1662" s="82">
        <v>1</v>
      </c>
      <c r="N1662" s="82">
        <f t="shared" si="670"/>
        <v>1</v>
      </c>
      <c r="O1662" s="79">
        <f t="shared" si="671"/>
        <v>1.00130392</v>
      </c>
      <c r="P1662" s="79">
        <f t="shared" si="672"/>
        <v>414.57840322999999</v>
      </c>
      <c r="Q1662" s="83">
        <f t="shared" si="653"/>
        <v>0</v>
      </c>
      <c r="R1662" s="85">
        <f t="shared" si="654"/>
        <v>0</v>
      </c>
      <c r="S1662" s="79">
        <f t="shared" si="673"/>
        <v>0</v>
      </c>
      <c r="T1662" s="85">
        <f t="shared" si="659"/>
        <v>9.5000000000000001E-2</v>
      </c>
      <c r="U1662" s="82">
        <f t="shared" si="655"/>
        <v>1.001766226</v>
      </c>
      <c r="V1662" s="79">
        <f t="shared" si="656"/>
        <v>0.73223914999999995</v>
      </c>
      <c r="W1662" s="79">
        <f t="shared" si="657"/>
        <v>0</v>
      </c>
      <c r="X1662" s="157" t="str">
        <f t="shared" si="660"/>
        <v>A+J=</v>
      </c>
      <c r="Y1662" s="81">
        <f t="shared" si="661"/>
        <v>46223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78">
        <f t="shared" si="658"/>
        <v>46201</v>
      </c>
      <c r="B1663" s="79">
        <f t="shared" si="652"/>
        <v>415.49269457000003</v>
      </c>
      <c r="C1663" s="79">
        <f t="shared" si="663"/>
        <v>414.03853011000001</v>
      </c>
      <c r="D1663" s="77">
        <f t="shared" si="664"/>
        <v>7205.03</v>
      </c>
      <c r="E1663" s="54">
        <f>IF(K1663=1,VLOOKUP(A1662,[1]Plan1!$JH$192:$JI$400,2),E1662)</f>
        <v>7245.38</v>
      </c>
      <c r="F1663" s="56">
        <f t="shared" si="665"/>
        <v>45737</v>
      </c>
      <c r="G1663" s="80">
        <f t="shared" si="666"/>
        <v>5.6002542668107669E-3</v>
      </c>
      <c r="H1663" s="81">
        <f>IF(DAY(A1663)=H$11,VLOOKUP(A1663,AF$120:AK$452,4),H1662)</f>
        <v>46223</v>
      </c>
      <c r="I1663" s="81">
        <f t="shared" si="667"/>
        <v>46223</v>
      </c>
      <c r="J1663" s="55">
        <f t="shared" si="662"/>
        <v>30</v>
      </c>
      <c r="K1663" s="55">
        <f t="shared" si="668"/>
        <v>8</v>
      </c>
      <c r="L1663" s="79">
        <f t="shared" si="669"/>
        <v>1.0014903399999999</v>
      </c>
      <c r="M1663" s="82">
        <v>1</v>
      </c>
      <c r="N1663" s="82">
        <f t="shared" si="670"/>
        <v>1</v>
      </c>
      <c r="O1663" s="79">
        <f t="shared" si="671"/>
        <v>1.0014903399999999</v>
      </c>
      <c r="P1663" s="79">
        <f t="shared" si="672"/>
        <v>414.65558829000003</v>
      </c>
      <c r="Q1663" s="83">
        <f t="shared" si="653"/>
        <v>0</v>
      </c>
      <c r="R1663" s="85">
        <f t="shared" si="654"/>
        <v>0</v>
      </c>
      <c r="S1663" s="79">
        <f t="shared" si="673"/>
        <v>0</v>
      </c>
      <c r="T1663" s="85">
        <f t="shared" si="659"/>
        <v>9.5000000000000001E-2</v>
      </c>
      <c r="U1663" s="82">
        <f t="shared" si="655"/>
        <v>1.002018799</v>
      </c>
      <c r="V1663" s="79">
        <f t="shared" si="656"/>
        <v>0.83710627999999998</v>
      </c>
      <c r="W1663" s="79">
        <f t="shared" si="657"/>
        <v>0</v>
      </c>
      <c r="X1663" s="157" t="str">
        <f t="shared" si="660"/>
        <v>A+J=</v>
      </c>
      <c r="Y1663" s="81">
        <f t="shared" si="661"/>
        <v>46223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78">
        <f t="shared" si="658"/>
        <v>46202</v>
      </c>
      <c r="B1664" s="79">
        <f t="shared" si="652"/>
        <v>415.67482433000004</v>
      </c>
      <c r="C1664" s="79">
        <f t="shared" si="663"/>
        <v>414.03853011000001</v>
      </c>
      <c r="D1664" s="77">
        <f t="shared" si="664"/>
        <v>7205.03</v>
      </c>
      <c r="E1664" s="54">
        <f>IF(K1664=1,VLOOKUP(A1663,[1]Plan1!$JH$192:$JI$400,2),E1663)</f>
        <v>7245.38</v>
      </c>
      <c r="F1664" s="56">
        <f t="shared" si="665"/>
        <v>45737</v>
      </c>
      <c r="G1664" s="80">
        <f t="shared" si="666"/>
        <v>5.6002542668107669E-3</v>
      </c>
      <c r="H1664" s="81">
        <f>IF(DAY(A1664)=H$11,VLOOKUP(A1664,AF$120:AK$452,4),H1663)</f>
        <v>46223</v>
      </c>
      <c r="I1664" s="81">
        <f t="shared" si="667"/>
        <v>46223</v>
      </c>
      <c r="J1664" s="55">
        <f t="shared" si="662"/>
        <v>30</v>
      </c>
      <c r="K1664" s="55">
        <f t="shared" si="668"/>
        <v>9</v>
      </c>
      <c r="L1664" s="79">
        <f t="shared" si="669"/>
        <v>1.0016767900000001</v>
      </c>
      <c r="M1664" s="82">
        <v>1</v>
      </c>
      <c r="N1664" s="82">
        <f t="shared" si="670"/>
        <v>1</v>
      </c>
      <c r="O1664" s="79">
        <f t="shared" si="671"/>
        <v>1.0016767900000001</v>
      </c>
      <c r="P1664" s="79">
        <f t="shared" si="672"/>
        <v>414.73278577000002</v>
      </c>
      <c r="Q1664" s="83">
        <f t="shared" si="653"/>
        <v>0</v>
      </c>
      <c r="R1664" s="85">
        <f t="shared" si="654"/>
        <v>0</v>
      </c>
      <c r="S1664" s="79">
        <f t="shared" si="673"/>
        <v>0</v>
      </c>
      <c r="T1664" s="85">
        <f t="shared" si="659"/>
        <v>9.5000000000000001E-2</v>
      </c>
      <c r="U1664" s="82">
        <f t="shared" si="655"/>
        <v>1.0022714349999999</v>
      </c>
      <c r="V1664" s="79">
        <f t="shared" si="656"/>
        <v>0.94203855999999997</v>
      </c>
      <c r="W1664" s="79">
        <f t="shared" si="657"/>
        <v>0</v>
      </c>
      <c r="X1664" s="157" t="str">
        <f t="shared" si="660"/>
        <v>A+J=</v>
      </c>
      <c r="Y1664" s="81">
        <f t="shared" si="661"/>
        <v>46223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78">
        <f t="shared" si="658"/>
        <v>46203</v>
      </c>
      <c r="B1665" s="79">
        <f t="shared" si="652"/>
        <v>415.85703209999997</v>
      </c>
      <c r="C1665" s="79">
        <f t="shared" si="663"/>
        <v>414.03853011000001</v>
      </c>
      <c r="D1665" s="77">
        <f t="shared" si="664"/>
        <v>7205.03</v>
      </c>
      <c r="E1665" s="54">
        <f>IF(K1665=1,VLOOKUP(A1664,[1]Plan1!$JH$192:$JI$400,2),E1664)</f>
        <v>7245.38</v>
      </c>
      <c r="F1665" s="56">
        <f t="shared" si="665"/>
        <v>45737</v>
      </c>
      <c r="G1665" s="80">
        <f t="shared" si="666"/>
        <v>5.6002542668107669E-3</v>
      </c>
      <c r="H1665" s="81">
        <f>IF(DAY(A1665)=H$11,VLOOKUP(A1665,AF$120:AK$452,4),H1664)</f>
        <v>46223</v>
      </c>
      <c r="I1665" s="81">
        <f t="shared" si="667"/>
        <v>46223</v>
      </c>
      <c r="J1665" s="55">
        <f t="shared" si="662"/>
        <v>30</v>
      </c>
      <c r="K1665" s="55">
        <f t="shared" si="668"/>
        <v>10</v>
      </c>
      <c r="L1665" s="79">
        <f t="shared" si="669"/>
        <v>1.0018632700000001</v>
      </c>
      <c r="M1665" s="82">
        <v>1</v>
      </c>
      <c r="N1665" s="82">
        <f t="shared" si="670"/>
        <v>1</v>
      </c>
      <c r="O1665" s="79">
        <f t="shared" si="671"/>
        <v>1.0018632700000001</v>
      </c>
      <c r="P1665" s="79">
        <f t="shared" si="672"/>
        <v>414.80999567999999</v>
      </c>
      <c r="Q1665" s="83">
        <f t="shared" si="653"/>
        <v>0</v>
      </c>
      <c r="R1665" s="85">
        <f t="shared" si="654"/>
        <v>0</v>
      </c>
      <c r="S1665" s="79">
        <f t="shared" si="673"/>
        <v>0</v>
      </c>
      <c r="T1665" s="85">
        <f t="shared" si="659"/>
        <v>9.5000000000000001E-2</v>
      </c>
      <c r="U1665" s="82">
        <f t="shared" si="655"/>
        <v>1.002524135</v>
      </c>
      <c r="V1665" s="79">
        <f t="shared" si="656"/>
        <v>1.04703642</v>
      </c>
      <c r="W1665" s="79">
        <f t="shared" si="657"/>
        <v>0</v>
      </c>
      <c r="X1665" s="157" t="str">
        <f t="shared" si="660"/>
        <v>A+J=</v>
      </c>
      <c r="Y1665" s="81">
        <f t="shared" si="661"/>
        <v>46223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78">
        <f t="shared" si="658"/>
        <v>46204</v>
      </c>
      <c r="B1666" s="79">
        <f t="shared" si="652"/>
        <v>416.03932163000002</v>
      </c>
      <c r="C1666" s="79">
        <f t="shared" si="663"/>
        <v>414.03853011000001</v>
      </c>
      <c r="D1666" s="77">
        <f t="shared" si="664"/>
        <v>7205.03</v>
      </c>
      <c r="E1666" s="54">
        <f>IF(K1666=1,VLOOKUP(A1665,[1]Plan1!$JH$192:$JI$400,2),E1665)</f>
        <v>7245.38</v>
      </c>
      <c r="F1666" s="56">
        <f t="shared" si="665"/>
        <v>45737</v>
      </c>
      <c r="G1666" s="80">
        <f t="shared" si="666"/>
        <v>5.6002542668107669E-3</v>
      </c>
      <c r="H1666" s="81">
        <f>IF(DAY(A1666)=H$11,VLOOKUP(A1666,AF$120:AK$452,4),H1665)</f>
        <v>46223</v>
      </c>
      <c r="I1666" s="81">
        <f t="shared" si="667"/>
        <v>46223</v>
      </c>
      <c r="J1666" s="55">
        <f t="shared" si="662"/>
        <v>30</v>
      </c>
      <c r="K1666" s="55">
        <f t="shared" si="668"/>
        <v>11</v>
      </c>
      <c r="L1666" s="79">
        <f t="shared" si="669"/>
        <v>1.0020497900000001</v>
      </c>
      <c r="M1666" s="82">
        <v>1</v>
      </c>
      <c r="N1666" s="82">
        <f t="shared" si="670"/>
        <v>1</v>
      </c>
      <c r="O1666" s="79">
        <f t="shared" si="671"/>
        <v>1.0020497900000001</v>
      </c>
      <c r="P1666" s="79">
        <f t="shared" si="672"/>
        <v>414.88722214000001</v>
      </c>
      <c r="Q1666" s="83">
        <f t="shared" si="653"/>
        <v>0</v>
      </c>
      <c r="R1666" s="85">
        <f t="shared" si="654"/>
        <v>0</v>
      </c>
      <c r="S1666" s="79">
        <f t="shared" si="673"/>
        <v>0</v>
      </c>
      <c r="T1666" s="85">
        <f t="shared" si="659"/>
        <v>9.5000000000000001E-2</v>
      </c>
      <c r="U1666" s="82">
        <f t="shared" si="655"/>
        <v>1.002776898</v>
      </c>
      <c r="V1666" s="79">
        <f t="shared" si="656"/>
        <v>1.1520994899999999</v>
      </c>
      <c r="W1666" s="79">
        <f t="shared" si="657"/>
        <v>0</v>
      </c>
      <c r="X1666" s="157" t="str">
        <f t="shared" si="660"/>
        <v>A+J=</v>
      </c>
      <c r="Y1666" s="81">
        <f t="shared" si="661"/>
        <v>46223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78">
        <f t="shared" si="658"/>
        <v>46205</v>
      </c>
      <c r="B1667" s="79">
        <f t="shared" si="652"/>
        <v>416.22168964000002</v>
      </c>
      <c r="C1667" s="79">
        <f t="shared" si="663"/>
        <v>414.03853011000001</v>
      </c>
      <c r="D1667" s="77">
        <f t="shared" si="664"/>
        <v>7205.03</v>
      </c>
      <c r="E1667" s="54">
        <f>IF(K1667=1,VLOOKUP(A1666,[1]Plan1!$JH$192:$JI$400,2),E1666)</f>
        <v>7245.38</v>
      </c>
      <c r="F1667" s="56">
        <f t="shared" si="665"/>
        <v>45737</v>
      </c>
      <c r="G1667" s="80">
        <f t="shared" si="666"/>
        <v>5.6002542668107669E-3</v>
      </c>
      <c r="H1667" s="81">
        <f>IF(DAY(A1667)=H$11,VLOOKUP(A1667,AF$120:AK$452,4),H1666)</f>
        <v>46223</v>
      </c>
      <c r="I1667" s="81">
        <f t="shared" si="667"/>
        <v>46223</v>
      </c>
      <c r="J1667" s="55">
        <f t="shared" si="662"/>
        <v>30</v>
      </c>
      <c r="K1667" s="55">
        <f t="shared" si="668"/>
        <v>12</v>
      </c>
      <c r="L1667" s="79">
        <f t="shared" si="669"/>
        <v>1.0022363400000001</v>
      </c>
      <c r="M1667" s="82">
        <v>1</v>
      </c>
      <c r="N1667" s="82">
        <f t="shared" si="670"/>
        <v>1</v>
      </c>
      <c r="O1667" s="79">
        <f t="shared" si="671"/>
        <v>1.0022363400000001</v>
      </c>
      <c r="P1667" s="79">
        <f t="shared" si="672"/>
        <v>414.96446103</v>
      </c>
      <c r="Q1667" s="83">
        <f t="shared" si="653"/>
        <v>0</v>
      </c>
      <c r="R1667" s="85">
        <f t="shared" si="654"/>
        <v>0</v>
      </c>
      <c r="S1667" s="79">
        <f t="shared" si="673"/>
        <v>0</v>
      </c>
      <c r="T1667" s="85">
        <f t="shared" si="659"/>
        <v>9.5000000000000001E-2</v>
      </c>
      <c r="U1667" s="82">
        <f t="shared" si="655"/>
        <v>1.0030297260000001</v>
      </c>
      <c r="V1667" s="79">
        <f t="shared" si="656"/>
        <v>1.2572286100000001</v>
      </c>
      <c r="W1667" s="79">
        <f t="shared" si="657"/>
        <v>0</v>
      </c>
      <c r="X1667" s="157" t="str">
        <f t="shared" si="660"/>
        <v>A+J=</v>
      </c>
      <c r="Y1667" s="81">
        <f t="shared" si="661"/>
        <v>46223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78">
        <f t="shared" si="658"/>
        <v>46206</v>
      </c>
      <c r="B1668" s="79">
        <f t="shared" si="652"/>
        <v>416.40413947000002</v>
      </c>
      <c r="C1668" s="79">
        <f t="shared" si="663"/>
        <v>414.03853011000001</v>
      </c>
      <c r="D1668" s="77">
        <f t="shared" si="664"/>
        <v>7205.03</v>
      </c>
      <c r="E1668" s="54">
        <f>IF(K1668=1,VLOOKUP(A1667,[1]Plan1!$JH$192:$JI$400,2),E1667)</f>
        <v>7245.38</v>
      </c>
      <c r="F1668" s="56">
        <f t="shared" si="665"/>
        <v>45737</v>
      </c>
      <c r="G1668" s="80">
        <f t="shared" si="666"/>
        <v>5.6002542668107669E-3</v>
      </c>
      <c r="H1668" s="81">
        <f>IF(DAY(A1668)=H$11,VLOOKUP(A1668,AF$120:AK$452,4),H1667)</f>
        <v>46223</v>
      </c>
      <c r="I1668" s="81">
        <f t="shared" si="667"/>
        <v>46223</v>
      </c>
      <c r="J1668" s="55">
        <f t="shared" si="662"/>
        <v>30</v>
      </c>
      <c r="K1668" s="55">
        <f t="shared" si="668"/>
        <v>13</v>
      </c>
      <c r="L1668" s="79">
        <f t="shared" si="669"/>
        <v>1.00242293</v>
      </c>
      <c r="M1668" s="82">
        <v>1</v>
      </c>
      <c r="N1668" s="82">
        <f t="shared" si="670"/>
        <v>1</v>
      </c>
      <c r="O1668" s="79">
        <f t="shared" si="671"/>
        <v>1.00242293</v>
      </c>
      <c r="P1668" s="79">
        <f t="shared" si="672"/>
        <v>415.04171647999999</v>
      </c>
      <c r="Q1668" s="83">
        <f t="shared" si="653"/>
        <v>0</v>
      </c>
      <c r="R1668" s="85">
        <f t="shared" si="654"/>
        <v>0</v>
      </c>
      <c r="S1668" s="79">
        <f t="shared" si="673"/>
        <v>0</v>
      </c>
      <c r="T1668" s="85">
        <f t="shared" si="659"/>
        <v>9.5000000000000001E-2</v>
      </c>
      <c r="U1668" s="82">
        <f t="shared" si="655"/>
        <v>1.003282617</v>
      </c>
      <c r="V1668" s="79">
        <f t="shared" si="656"/>
        <v>1.36242299</v>
      </c>
      <c r="W1668" s="79">
        <f t="shared" si="657"/>
        <v>0</v>
      </c>
      <c r="X1668" s="157" t="str">
        <f t="shared" si="660"/>
        <v>A+J=</v>
      </c>
      <c r="Y1668" s="81">
        <f t="shared" si="661"/>
        <v>46223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78">
        <f t="shared" si="658"/>
        <v>46207</v>
      </c>
      <c r="B1669" s="79">
        <f t="shared" si="652"/>
        <v>416.58667156000001</v>
      </c>
      <c r="C1669" s="79">
        <f t="shared" si="663"/>
        <v>414.03853011000001</v>
      </c>
      <c r="D1669" s="77">
        <f t="shared" si="664"/>
        <v>7205.03</v>
      </c>
      <c r="E1669" s="54">
        <f>IF(K1669=1,VLOOKUP(A1668,[1]Plan1!$JH$192:$JI$400,2),E1668)</f>
        <v>7245.38</v>
      </c>
      <c r="F1669" s="56">
        <f t="shared" si="665"/>
        <v>45737</v>
      </c>
      <c r="G1669" s="80">
        <f t="shared" si="666"/>
        <v>5.6002542668107669E-3</v>
      </c>
      <c r="H1669" s="81">
        <f>IF(DAY(A1669)=H$11,VLOOKUP(A1669,AF$120:AK$452,4),H1668)</f>
        <v>46223</v>
      </c>
      <c r="I1669" s="81">
        <f t="shared" si="667"/>
        <v>46223</v>
      </c>
      <c r="J1669" s="55">
        <f t="shared" si="662"/>
        <v>30</v>
      </c>
      <c r="K1669" s="55">
        <f t="shared" si="668"/>
        <v>14</v>
      </c>
      <c r="L1669" s="79">
        <f t="shared" si="669"/>
        <v>1.00260956</v>
      </c>
      <c r="M1669" s="82">
        <v>1</v>
      </c>
      <c r="N1669" s="82">
        <f t="shared" si="670"/>
        <v>1</v>
      </c>
      <c r="O1669" s="79">
        <f t="shared" si="671"/>
        <v>1.00260956</v>
      </c>
      <c r="P1669" s="79">
        <f t="shared" si="672"/>
        <v>415.11898848999999</v>
      </c>
      <c r="Q1669" s="83">
        <f t="shared" si="653"/>
        <v>0</v>
      </c>
      <c r="R1669" s="85">
        <f t="shared" si="654"/>
        <v>0</v>
      </c>
      <c r="S1669" s="79">
        <f t="shared" si="673"/>
        <v>0</v>
      </c>
      <c r="T1669" s="85">
        <f t="shared" si="659"/>
        <v>9.5000000000000001E-2</v>
      </c>
      <c r="U1669" s="82">
        <f t="shared" si="655"/>
        <v>1.0035355720000001</v>
      </c>
      <c r="V1669" s="79">
        <f t="shared" si="656"/>
        <v>1.4676830700000001</v>
      </c>
      <c r="W1669" s="79">
        <f t="shared" si="657"/>
        <v>0</v>
      </c>
      <c r="X1669" s="157" t="str">
        <f t="shared" si="660"/>
        <v>A+J=</v>
      </c>
      <c r="Y1669" s="81">
        <f t="shared" si="661"/>
        <v>46223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78">
        <f t="shared" si="658"/>
        <v>46208</v>
      </c>
      <c r="B1670" s="79">
        <f t="shared" si="652"/>
        <v>416.76927721000004</v>
      </c>
      <c r="C1670" s="79">
        <f t="shared" si="663"/>
        <v>414.03853011000001</v>
      </c>
      <c r="D1670" s="77">
        <f t="shared" si="664"/>
        <v>7205.03</v>
      </c>
      <c r="E1670" s="54">
        <f>IF(K1670=1,VLOOKUP(A1669,[1]Plan1!$JH$192:$JI$400,2),E1669)</f>
        <v>7245.38</v>
      </c>
      <c r="F1670" s="56">
        <f t="shared" si="665"/>
        <v>45737</v>
      </c>
      <c r="G1670" s="80">
        <f t="shared" si="666"/>
        <v>5.6002542668107669E-3</v>
      </c>
      <c r="H1670" s="81">
        <f>IF(DAY(A1670)=H$11,VLOOKUP(A1670,AF$120:AK$452,4),H1669)</f>
        <v>46223</v>
      </c>
      <c r="I1670" s="81">
        <f t="shared" si="667"/>
        <v>46223</v>
      </c>
      <c r="J1670" s="55">
        <f t="shared" si="662"/>
        <v>30</v>
      </c>
      <c r="K1670" s="55">
        <f t="shared" si="668"/>
        <v>15</v>
      </c>
      <c r="L1670" s="79">
        <f t="shared" si="669"/>
        <v>1.0027962100000001</v>
      </c>
      <c r="M1670" s="82">
        <v>1</v>
      </c>
      <c r="N1670" s="82">
        <f t="shared" si="670"/>
        <v>1</v>
      </c>
      <c r="O1670" s="79">
        <f t="shared" si="671"/>
        <v>1.0027962100000001</v>
      </c>
      <c r="P1670" s="79">
        <f t="shared" si="672"/>
        <v>415.19626878000003</v>
      </c>
      <c r="Q1670" s="83">
        <f t="shared" si="653"/>
        <v>0</v>
      </c>
      <c r="R1670" s="85">
        <f t="shared" si="654"/>
        <v>0</v>
      </c>
      <c r="S1670" s="79">
        <f t="shared" si="673"/>
        <v>0</v>
      </c>
      <c r="T1670" s="85">
        <f t="shared" si="659"/>
        <v>9.5000000000000001E-2</v>
      </c>
      <c r="U1670" s="82">
        <f t="shared" si="655"/>
        <v>1.0037885900000001</v>
      </c>
      <c r="V1670" s="79">
        <f t="shared" si="656"/>
        <v>1.57300843</v>
      </c>
      <c r="W1670" s="79">
        <f t="shared" si="657"/>
        <v>0</v>
      </c>
      <c r="X1670" s="157" t="str">
        <f t="shared" si="660"/>
        <v>A+J=</v>
      </c>
      <c r="Y1670" s="81">
        <f t="shared" si="661"/>
        <v>46223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78">
        <f t="shared" si="658"/>
        <v>46209</v>
      </c>
      <c r="B1671" s="79">
        <f t="shared" si="652"/>
        <v>416.95196559000004</v>
      </c>
      <c r="C1671" s="79">
        <f t="shared" si="663"/>
        <v>414.03853011000001</v>
      </c>
      <c r="D1671" s="77">
        <f t="shared" si="664"/>
        <v>7205.03</v>
      </c>
      <c r="E1671" s="54">
        <f>IF(K1671=1,VLOOKUP(A1670,[1]Plan1!$JH$192:$JI$400,2),E1670)</f>
        <v>7245.38</v>
      </c>
      <c r="F1671" s="56">
        <f t="shared" si="665"/>
        <v>45737</v>
      </c>
      <c r="G1671" s="80">
        <f t="shared" si="666"/>
        <v>5.6002542668107669E-3</v>
      </c>
      <c r="H1671" s="81">
        <f>IF(DAY(A1671)=H$11,VLOOKUP(A1671,AF$120:AK$452,4),H1670)</f>
        <v>46223</v>
      </c>
      <c r="I1671" s="81">
        <f t="shared" si="667"/>
        <v>46223</v>
      </c>
      <c r="J1671" s="55">
        <f t="shared" si="662"/>
        <v>30</v>
      </c>
      <c r="K1671" s="55">
        <f t="shared" si="668"/>
        <v>16</v>
      </c>
      <c r="L1671" s="79">
        <f t="shared" si="669"/>
        <v>1.0029828999999999</v>
      </c>
      <c r="M1671" s="82">
        <v>1</v>
      </c>
      <c r="N1671" s="82">
        <f t="shared" si="670"/>
        <v>1</v>
      </c>
      <c r="O1671" s="79">
        <f t="shared" si="671"/>
        <v>1.0029828999999999</v>
      </c>
      <c r="P1671" s="79">
        <f t="shared" si="672"/>
        <v>415.27356564000002</v>
      </c>
      <c r="Q1671" s="83">
        <f t="shared" si="653"/>
        <v>0</v>
      </c>
      <c r="R1671" s="85">
        <f t="shared" si="654"/>
        <v>0</v>
      </c>
      <c r="S1671" s="79">
        <f t="shared" si="673"/>
        <v>0</v>
      </c>
      <c r="T1671" s="85">
        <f t="shared" si="659"/>
        <v>9.5000000000000001E-2</v>
      </c>
      <c r="U1671" s="82">
        <f t="shared" si="655"/>
        <v>1.0040416729999999</v>
      </c>
      <c r="V1671" s="79">
        <f t="shared" si="656"/>
        <v>1.67839995</v>
      </c>
      <c r="W1671" s="79">
        <f t="shared" si="657"/>
        <v>0</v>
      </c>
      <c r="X1671" s="157" t="str">
        <f t="shared" si="660"/>
        <v>A+J=</v>
      </c>
      <c r="Y1671" s="81">
        <f t="shared" si="661"/>
        <v>46223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78">
        <f t="shared" si="658"/>
        <v>46210</v>
      </c>
      <c r="B1672" s="79">
        <f t="shared" si="652"/>
        <v>417.13473589</v>
      </c>
      <c r="C1672" s="79">
        <f t="shared" si="663"/>
        <v>414.03853011000001</v>
      </c>
      <c r="D1672" s="77">
        <f t="shared" si="664"/>
        <v>7205.03</v>
      </c>
      <c r="E1672" s="54">
        <f>IF(K1672=1,VLOOKUP(A1671,[1]Plan1!$JH$192:$JI$400,2),E1671)</f>
        <v>7245.38</v>
      </c>
      <c r="F1672" s="56">
        <f t="shared" si="665"/>
        <v>45737</v>
      </c>
      <c r="G1672" s="80">
        <f t="shared" si="666"/>
        <v>5.6002542668107669E-3</v>
      </c>
      <c r="H1672" s="81">
        <f>IF(DAY(A1672)=H$11,VLOOKUP(A1672,AF$120:AK$452,4),H1671)</f>
        <v>46223</v>
      </c>
      <c r="I1672" s="81">
        <f t="shared" si="667"/>
        <v>46223</v>
      </c>
      <c r="J1672" s="55">
        <f t="shared" si="662"/>
        <v>30</v>
      </c>
      <c r="K1672" s="55">
        <f t="shared" si="668"/>
        <v>17</v>
      </c>
      <c r="L1672" s="79">
        <f t="shared" si="669"/>
        <v>1.0031696299999999</v>
      </c>
      <c r="M1672" s="82">
        <v>1</v>
      </c>
      <c r="N1672" s="82">
        <f t="shared" si="670"/>
        <v>1</v>
      </c>
      <c r="O1672" s="79">
        <f t="shared" si="671"/>
        <v>1.0031696299999999</v>
      </c>
      <c r="P1672" s="79">
        <f t="shared" si="672"/>
        <v>415.35087905</v>
      </c>
      <c r="Q1672" s="83">
        <f t="shared" si="653"/>
        <v>0</v>
      </c>
      <c r="R1672" s="85">
        <f t="shared" si="654"/>
        <v>0</v>
      </c>
      <c r="S1672" s="79">
        <f t="shared" si="673"/>
        <v>0</v>
      </c>
      <c r="T1672" s="85">
        <f t="shared" si="659"/>
        <v>9.5000000000000001E-2</v>
      </c>
      <c r="U1672" s="82">
        <f t="shared" si="655"/>
        <v>1.0042948190000001</v>
      </c>
      <c r="V1672" s="79">
        <f t="shared" si="656"/>
        <v>1.7838568400000001</v>
      </c>
      <c r="W1672" s="79">
        <f t="shared" si="657"/>
        <v>0</v>
      </c>
      <c r="X1672" s="157" t="str">
        <f t="shared" si="660"/>
        <v>A+J=</v>
      </c>
      <c r="Y1672" s="81">
        <f t="shared" si="661"/>
        <v>46223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78">
        <f t="shared" si="658"/>
        <v>46211</v>
      </c>
      <c r="B1673" s="79">
        <f t="shared" si="652"/>
        <v>417.31758440999999</v>
      </c>
      <c r="C1673" s="79">
        <f t="shared" si="663"/>
        <v>414.03853011000001</v>
      </c>
      <c r="D1673" s="77">
        <f t="shared" si="664"/>
        <v>7205.03</v>
      </c>
      <c r="E1673" s="54">
        <f>IF(K1673=1,VLOOKUP(A1672,[1]Plan1!$JH$192:$JI$400,2),E1672)</f>
        <v>7245.38</v>
      </c>
      <c r="F1673" s="56">
        <f t="shared" si="665"/>
        <v>45737</v>
      </c>
      <c r="G1673" s="80">
        <f t="shared" si="666"/>
        <v>5.6002542668107669E-3</v>
      </c>
      <c r="H1673" s="81">
        <f>IF(DAY(A1673)=H$11,VLOOKUP(A1673,AF$120:AK$452,4),H1672)</f>
        <v>46223</v>
      </c>
      <c r="I1673" s="81">
        <f t="shared" si="667"/>
        <v>46223</v>
      </c>
      <c r="J1673" s="55">
        <f t="shared" si="662"/>
        <v>30</v>
      </c>
      <c r="K1673" s="55">
        <f t="shared" si="668"/>
        <v>18</v>
      </c>
      <c r="L1673" s="79">
        <f t="shared" si="669"/>
        <v>1.00335639</v>
      </c>
      <c r="M1673" s="82">
        <v>1</v>
      </c>
      <c r="N1673" s="82">
        <f t="shared" si="670"/>
        <v>1</v>
      </c>
      <c r="O1673" s="79">
        <f t="shared" si="671"/>
        <v>1.00335639</v>
      </c>
      <c r="P1673" s="79">
        <f t="shared" si="672"/>
        <v>415.42820489000002</v>
      </c>
      <c r="Q1673" s="83">
        <f t="shared" si="653"/>
        <v>0</v>
      </c>
      <c r="R1673" s="85">
        <f t="shared" si="654"/>
        <v>0</v>
      </c>
      <c r="S1673" s="79">
        <f t="shared" si="673"/>
        <v>0</v>
      </c>
      <c r="T1673" s="85">
        <f t="shared" si="659"/>
        <v>9.5000000000000001E-2</v>
      </c>
      <c r="U1673" s="82">
        <f t="shared" si="655"/>
        <v>1.004548029</v>
      </c>
      <c r="V1673" s="79">
        <f t="shared" si="656"/>
        <v>1.8893795200000001</v>
      </c>
      <c r="W1673" s="79">
        <f t="shared" si="657"/>
        <v>0</v>
      </c>
      <c r="X1673" s="157" t="str">
        <f t="shared" si="660"/>
        <v>A+J=</v>
      </c>
      <c r="Y1673" s="81">
        <f t="shared" si="661"/>
        <v>46223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78">
        <f t="shared" si="658"/>
        <v>46212</v>
      </c>
      <c r="B1674" s="79">
        <f t="shared" si="652"/>
        <v>417.50051530999997</v>
      </c>
      <c r="C1674" s="79">
        <f t="shared" si="663"/>
        <v>414.03853011000001</v>
      </c>
      <c r="D1674" s="77">
        <f t="shared" si="664"/>
        <v>7205.03</v>
      </c>
      <c r="E1674" s="54">
        <f>IF(K1674=1,VLOOKUP(A1673,[1]Plan1!$JH$192:$JI$400,2),E1673)</f>
        <v>7245.38</v>
      </c>
      <c r="F1674" s="56">
        <f t="shared" si="665"/>
        <v>45737</v>
      </c>
      <c r="G1674" s="80">
        <f t="shared" si="666"/>
        <v>5.6002542668107669E-3</v>
      </c>
      <c r="H1674" s="81">
        <f>IF(DAY(A1674)=H$11,VLOOKUP(A1674,AF$120:AK$452,4),H1673)</f>
        <v>46223</v>
      </c>
      <c r="I1674" s="81">
        <f t="shared" si="667"/>
        <v>46223</v>
      </c>
      <c r="J1674" s="55">
        <f t="shared" si="662"/>
        <v>30</v>
      </c>
      <c r="K1674" s="55">
        <f t="shared" si="668"/>
        <v>19</v>
      </c>
      <c r="L1674" s="79">
        <f t="shared" si="669"/>
        <v>1.00354319</v>
      </c>
      <c r="M1674" s="82">
        <v>1</v>
      </c>
      <c r="N1674" s="82">
        <f t="shared" si="670"/>
        <v>1</v>
      </c>
      <c r="O1674" s="79">
        <f t="shared" si="671"/>
        <v>1.00354319</v>
      </c>
      <c r="P1674" s="79">
        <f t="shared" si="672"/>
        <v>415.50554727999997</v>
      </c>
      <c r="Q1674" s="83">
        <f t="shared" si="653"/>
        <v>0</v>
      </c>
      <c r="R1674" s="85">
        <f t="shared" si="654"/>
        <v>0</v>
      </c>
      <c r="S1674" s="79">
        <f t="shared" si="673"/>
        <v>0</v>
      </c>
      <c r="T1674" s="85">
        <f t="shared" si="659"/>
        <v>9.5000000000000001E-2</v>
      </c>
      <c r="U1674" s="82">
        <f t="shared" si="655"/>
        <v>1.004801303</v>
      </c>
      <c r="V1674" s="79">
        <f t="shared" si="656"/>
        <v>1.9949680299999999</v>
      </c>
      <c r="W1674" s="79">
        <f t="shared" si="657"/>
        <v>0</v>
      </c>
      <c r="X1674" s="157" t="str">
        <f t="shared" si="660"/>
        <v>A+J=</v>
      </c>
      <c r="Y1674" s="81">
        <f t="shared" si="661"/>
        <v>46223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78">
        <f t="shared" si="658"/>
        <v>46213</v>
      </c>
      <c r="B1675" s="79">
        <f t="shared" si="652"/>
        <v>417.68352447000001</v>
      </c>
      <c r="C1675" s="79">
        <f t="shared" si="663"/>
        <v>414.03853011000001</v>
      </c>
      <c r="D1675" s="77">
        <f t="shared" si="664"/>
        <v>7205.03</v>
      </c>
      <c r="E1675" s="54">
        <f>IF(K1675=1,VLOOKUP(A1674,[1]Plan1!$JH$192:$JI$400,2),E1674)</f>
        <v>7245.38</v>
      </c>
      <c r="F1675" s="56">
        <f t="shared" si="665"/>
        <v>45737</v>
      </c>
      <c r="G1675" s="80">
        <f t="shared" si="666"/>
        <v>5.6002542668107669E-3</v>
      </c>
      <c r="H1675" s="81">
        <f>IF(DAY(A1675)=H$11,VLOOKUP(A1675,AF$120:AK$452,4),H1674)</f>
        <v>46223</v>
      </c>
      <c r="I1675" s="81">
        <f t="shared" si="667"/>
        <v>46223</v>
      </c>
      <c r="J1675" s="55">
        <f t="shared" si="662"/>
        <v>30</v>
      </c>
      <c r="K1675" s="55">
        <f t="shared" si="668"/>
        <v>20</v>
      </c>
      <c r="L1675" s="79">
        <f t="shared" si="669"/>
        <v>1.0037300199999999</v>
      </c>
      <c r="M1675" s="82">
        <v>1</v>
      </c>
      <c r="N1675" s="82">
        <f t="shared" si="670"/>
        <v>1</v>
      </c>
      <c r="O1675" s="79">
        <f t="shared" si="671"/>
        <v>1.0037300199999999</v>
      </c>
      <c r="P1675" s="79">
        <f t="shared" si="672"/>
        <v>415.58290210000001</v>
      </c>
      <c r="Q1675" s="83">
        <f t="shared" si="653"/>
        <v>0</v>
      </c>
      <c r="R1675" s="85">
        <f t="shared" si="654"/>
        <v>0</v>
      </c>
      <c r="S1675" s="79">
        <f t="shared" si="673"/>
        <v>0</v>
      </c>
      <c r="T1675" s="85">
        <f t="shared" si="659"/>
        <v>9.5000000000000001E-2</v>
      </c>
      <c r="U1675" s="82">
        <f t="shared" si="655"/>
        <v>1.0050546410000001</v>
      </c>
      <c r="V1675" s="79">
        <f t="shared" si="656"/>
        <v>2.10062237</v>
      </c>
      <c r="W1675" s="79">
        <f t="shared" si="657"/>
        <v>0</v>
      </c>
      <c r="X1675" s="157" t="str">
        <f t="shared" si="660"/>
        <v>A+J=</v>
      </c>
      <c r="Y1675" s="81">
        <f t="shared" si="661"/>
        <v>46223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78">
        <f t="shared" si="658"/>
        <v>46214</v>
      </c>
      <c r="B1676" s="79">
        <f t="shared" ref="B1676:B1739" si="674">(P1676+V1676)</f>
        <v>417.86661608000003</v>
      </c>
      <c r="C1676" s="79">
        <f t="shared" si="663"/>
        <v>414.03853011000001</v>
      </c>
      <c r="D1676" s="77">
        <f t="shared" si="664"/>
        <v>7205.03</v>
      </c>
      <c r="E1676" s="54">
        <f>IF(K1676=1,VLOOKUP(A1675,[1]Plan1!$JH$192:$JI$400,2),E1675)</f>
        <v>7245.38</v>
      </c>
      <c r="F1676" s="56">
        <f t="shared" si="665"/>
        <v>45737</v>
      </c>
      <c r="G1676" s="80">
        <f t="shared" si="666"/>
        <v>5.6002542668107669E-3</v>
      </c>
      <c r="H1676" s="81">
        <f>IF(DAY(A1676)=H$11,VLOOKUP(A1676,AF$120:AK$452,4),H1675)</f>
        <v>46223</v>
      </c>
      <c r="I1676" s="81">
        <f t="shared" si="667"/>
        <v>46223</v>
      </c>
      <c r="J1676" s="55">
        <f t="shared" si="662"/>
        <v>30</v>
      </c>
      <c r="K1676" s="55">
        <f t="shared" si="668"/>
        <v>21</v>
      </c>
      <c r="L1676" s="79">
        <f t="shared" si="669"/>
        <v>1.00391689</v>
      </c>
      <c r="M1676" s="82">
        <v>1</v>
      </c>
      <c r="N1676" s="82">
        <f t="shared" si="670"/>
        <v>1</v>
      </c>
      <c r="O1676" s="79">
        <f t="shared" si="671"/>
        <v>1.00391689</v>
      </c>
      <c r="P1676" s="79">
        <f t="shared" si="672"/>
        <v>415.66027348</v>
      </c>
      <c r="Q1676" s="83">
        <f t="shared" ref="Q1676:Q1739" si="675">IF(VLOOKUP(A1676,AB$12:AI$116,8)=VLOOKUP(A1675,AB$12:AI$116,8),0,VLOOKUP(A1676,AB$12:AI$116,8))</f>
        <v>0</v>
      </c>
      <c r="R1676" s="85">
        <f t="shared" ref="R1676:R1739" si="676">IF(Q1676&gt;0,VLOOKUP($A1676,$AB$12:$AG$116,6),0)</f>
        <v>0</v>
      </c>
      <c r="S1676" s="79">
        <f t="shared" si="673"/>
        <v>0</v>
      </c>
      <c r="T1676" s="85">
        <f t="shared" si="659"/>
        <v>9.5000000000000001E-2</v>
      </c>
      <c r="U1676" s="82">
        <f t="shared" ref="U1676:U1739" si="677">ROUND((1+T1676)^(30/360)^(K1676/J1676),9)</f>
        <v>1.0053080430000001</v>
      </c>
      <c r="V1676" s="79">
        <f t="shared" ref="V1676:V1739" si="678">TRUNC((P1676*(U1676-1)),8)</f>
        <v>2.2063426000000002</v>
      </c>
      <c r="W1676" s="79">
        <f t="shared" ref="W1676:W1739" si="679">IF(Q1676&gt;0,S1676+V1676,0)</f>
        <v>0</v>
      </c>
      <c r="X1676" s="157" t="str">
        <f t="shared" si="660"/>
        <v>A+J=</v>
      </c>
      <c r="Y1676" s="81">
        <f t="shared" si="661"/>
        <v>46223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78">
        <f t="shared" ref="A1677:A1740" si="680">(A1676+1)</f>
        <v>46215</v>
      </c>
      <c r="B1677" s="79">
        <f t="shared" si="674"/>
        <v>418.04978557999999</v>
      </c>
      <c r="C1677" s="79">
        <f t="shared" si="663"/>
        <v>414.03853011000001</v>
      </c>
      <c r="D1677" s="77">
        <f t="shared" si="664"/>
        <v>7205.03</v>
      </c>
      <c r="E1677" s="54">
        <f>IF(K1677=1,VLOOKUP(A1676,[1]Plan1!$JH$192:$JI$400,2),E1676)</f>
        <v>7245.38</v>
      </c>
      <c r="F1677" s="56">
        <f t="shared" si="665"/>
        <v>45737</v>
      </c>
      <c r="G1677" s="80">
        <f t="shared" si="666"/>
        <v>5.6002542668107669E-3</v>
      </c>
      <c r="H1677" s="81">
        <f>IF(DAY(A1677)=H$11,VLOOKUP(A1677,AF$120:AK$452,4),H1676)</f>
        <v>46223</v>
      </c>
      <c r="I1677" s="81">
        <f t="shared" si="667"/>
        <v>46223</v>
      </c>
      <c r="J1677" s="55">
        <f t="shared" si="662"/>
        <v>30</v>
      </c>
      <c r="K1677" s="55">
        <f t="shared" si="668"/>
        <v>22</v>
      </c>
      <c r="L1677" s="79">
        <f t="shared" si="669"/>
        <v>1.0041037900000001</v>
      </c>
      <c r="M1677" s="82">
        <v>1</v>
      </c>
      <c r="N1677" s="82">
        <f t="shared" si="670"/>
        <v>1</v>
      </c>
      <c r="O1677" s="79">
        <f t="shared" si="671"/>
        <v>1.0041037900000001</v>
      </c>
      <c r="P1677" s="79">
        <f t="shared" si="672"/>
        <v>415.73765728000001</v>
      </c>
      <c r="Q1677" s="83">
        <f t="shared" si="675"/>
        <v>0</v>
      </c>
      <c r="R1677" s="85">
        <f t="shared" si="676"/>
        <v>0</v>
      </c>
      <c r="S1677" s="79">
        <f t="shared" si="673"/>
        <v>0</v>
      </c>
      <c r="T1677" s="85">
        <f t="shared" ref="T1677:T1740" si="681">(T1676)</f>
        <v>9.5000000000000001E-2</v>
      </c>
      <c r="U1677" s="82">
        <f t="shared" si="677"/>
        <v>1.005561508</v>
      </c>
      <c r="V1677" s="79">
        <f t="shared" si="678"/>
        <v>2.3121282999999999</v>
      </c>
      <c r="W1677" s="79">
        <f t="shared" si="679"/>
        <v>0</v>
      </c>
      <c r="X1677" s="157" t="str">
        <f t="shared" ref="X1677:X1740" si="682">IF($Q1676&gt;0,VLOOKUP($A1676,$AB$12:$AK$116,9),X1676)</f>
        <v>A+J=</v>
      </c>
      <c r="Y1677" s="81">
        <f t="shared" ref="Y1677:Y1740" si="683">IF($Q1676&gt;0,VLOOKUP($A1676,$AB$12:$AK$116,10),Y1676)</f>
        <v>46223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78">
        <f t="shared" si="680"/>
        <v>46216</v>
      </c>
      <c r="B1678" s="79">
        <f t="shared" si="674"/>
        <v>418.23303383999996</v>
      </c>
      <c r="C1678" s="79">
        <f t="shared" si="663"/>
        <v>414.03853011000001</v>
      </c>
      <c r="D1678" s="77">
        <f t="shared" si="664"/>
        <v>7205.03</v>
      </c>
      <c r="E1678" s="54">
        <f>IF(K1678=1,VLOOKUP(A1677,[1]Plan1!$JH$192:$JI$400,2),E1677)</f>
        <v>7245.38</v>
      </c>
      <c r="F1678" s="56">
        <f t="shared" si="665"/>
        <v>45737</v>
      </c>
      <c r="G1678" s="80">
        <f t="shared" si="666"/>
        <v>5.6002542668107669E-3</v>
      </c>
      <c r="H1678" s="81">
        <f>IF(DAY(A1678)=H$11,VLOOKUP(A1678,AF$120:AK$452,4),H1677)</f>
        <v>46223</v>
      </c>
      <c r="I1678" s="81">
        <f t="shared" si="667"/>
        <v>46223</v>
      </c>
      <c r="J1678" s="55">
        <f t="shared" si="662"/>
        <v>30</v>
      </c>
      <c r="K1678" s="55">
        <f t="shared" si="668"/>
        <v>23</v>
      </c>
      <c r="L1678" s="79">
        <f t="shared" si="669"/>
        <v>1.00429072</v>
      </c>
      <c r="M1678" s="82">
        <v>1</v>
      </c>
      <c r="N1678" s="82">
        <f t="shared" si="670"/>
        <v>1</v>
      </c>
      <c r="O1678" s="79">
        <f t="shared" si="671"/>
        <v>1.00429072</v>
      </c>
      <c r="P1678" s="79">
        <f t="shared" si="672"/>
        <v>415.81505350999998</v>
      </c>
      <c r="Q1678" s="83">
        <f t="shared" si="675"/>
        <v>0</v>
      </c>
      <c r="R1678" s="85">
        <f t="shared" si="676"/>
        <v>0</v>
      </c>
      <c r="S1678" s="79">
        <f t="shared" si="673"/>
        <v>0</v>
      </c>
      <c r="T1678" s="85">
        <f t="shared" si="681"/>
        <v>9.5000000000000001E-2</v>
      </c>
      <c r="U1678" s="82">
        <f t="shared" si="677"/>
        <v>1.0058150379999999</v>
      </c>
      <c r="V1678" s="79">
        <f t="shared" si="678"/>
        <v>2.4179803299999998</v>
      </c>
      <c r="W1678" s="79">
        <f t="shared" si="679"/>
        <v>0</v>
      </c>
      <c r="X1678" s="157" t="str">
        <f t="shared" si="682"/>
        <v>A+J=</v>
      </c>
      <c r="Y1678" s="81">
        <f t="shared" si="683"/>
        <v>46223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78">
        <f t="shared" si="680"/>
        <v>46217</v>
      </c>
      <c r="B1679" s="79">
        <f t="shared" si="674"/>
        <v>418.41636420000003</v>
      </c>
      <c r="C1679" s="79">
        <f t="shared" si="663"/>
        <v>414.03853011000001</v>
      </c>
      <c r="D1679" s="77">
        <f t="shared" si="664"/>
        <v>7205.03</v>
      </c>
      <c r="E1679" s="54">
        <f>IF(K1679=1,VLOOKUP(A1678,[1]Plan1!$JH$192:$JI$400,2),E1678)</f>
        <v>7245.38</v>
      </c>
      <c r="F1679" s="56">
        <f t="shared" si="665"/>
        <v>45737</v>
      </c>
      <c r="G1679" s="80">
        <f t="shared" si="666"/>
        <v>5.6002542668107669E-3</v>
      </c>
      <c r="H1679" s="81">
        <f>IF(DAY(A1679)=H$11,VLOOKUP(A1679,AF$120:AK$452,4),H1678)</f>
        <v>46223</v>
      </c>
      <c r="I1679" s="81">
        <f t="shared" si="667"/>
        <v>46223</v>
      </c>
      <c r="J1679" s="55">
        <f t="shared" si="662"/>
        <v>30</v>
      </c>
      <c r="K1679" s="55">
        <f t="shared" si="668"/>
        <v>24</v>
      </c>
      <c r="L1679" s="79">
        <f t="shared" si="669"/>
        <v>1.0044776900000001</v>
      </c>
      <c r="M1679" s="82">
        <v>1</v>
      </c>
      <c r="N1679" s="82">
        <f t="shared" si="670"/>
        <v>1</v>
      </c>
      <c r="O1679" s="79">
        <f t="shared" si="671"/>
        <v>1.0044776900000001</v>
      </c>
      <c r="P1679" s="79">
        <f t="shared" si="672"/>
        <v>415.89246629000002</v>
      </c>
      <c r="Q1679" s="83">
        <f t="shared" si="675"/>
        <v>0</v>
      </c>
      <c r="R1679" s="85">
        <f t="shared" si="676"/>
        <v>0</v>
      </c>
      <c r="S1679" s="79">
        <f t="shared" si="673"/>
        <v>0</v>
      </c>
      <c r="T1679" s="85">
        <f t="shared" si="681"/>
        <v>9.5000000000000001E-2</v>
      </c>
      <c r="U1679" s="82">
        <f t="shared" si="677"/>
        <v>1.006068631</v>
      </c>
      <c r="V1679" s="79">
        <f t="shared" si="678"/>
        <v>2.5238979100000001</v>
      </c>
      <c r="W1679" s="79">
        <f t="shared" si="679"/>
        <v>0</v>
      </c>
      <c r="X1679" s="157" t="str">
        <f t="shared" si="682"/>
        <v>A+J=</v>
      </c>
      <c r="Y1679" s="81">
        <f t="shared" si="683"/>
        <v>46223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78">
        <f t="shared" si="680"/>
        <v>46218</v>
      </c>
      <c r="B1680" s="79">
        <f t="shared" si="674"/>
        <v>418.59977710999999</v>
      </c>
      <c r="C1680" s="79">
        <f t="shared" si="663"/>
        <v>414.03853011000001</v>
      </c>
      <c r="D1680" s="77">
        <f t="shared" si="664"/>
        <v>7205.03</v>
      </c>
      <c r="E1680" s="54">
        <f>IF(K1680=1,VLOOKUP(A1679,[1]Plan1!$JH$192:$JI$400,2),E1679)</f>
        <v>7245.38</v>
      </c>
      <c r="F1680" s="56">
        <f t="shared" si="665"/>
        <v>45737</v>
      </c>
      <c r="G1680" s="80">
        <f t="shared" si="666"/>
        <v>5.6002542668107669E-3</v>
      </c>
      <c r="H1680" s="81">
        <f>IF(DAY(A1680)=H$11,VLOOKUP(A1680,AF$120:AK$452,4),H1679)</f>
        <v>46223</v>
      </c>
      <c r="I1680" s="81">
        <f t="shared" si="667"/>
        <v>46223</v>
      </c>
      <c r="J1680" s="55">
        <f t="shared" si="662"/>
        <v>30</v>
      </c>
      <c r="K1680" s="55">
        <f t="shared" si="668"/>
        <v>25</v>
      </c>
      <c r="L1680" s="79">
        <f t="shared" si="669"/>
        <v>1.0046647</v>
      </c>
      <c r="M1680" s="82">
        <v>1</v>
      </c>
      <c r="N1680" s="82">
        <f t="shared" si="670"/>
        <v>1</v>
      </c>
      <c r="O1680" s="79">
        <f t="shared" si="671"/>
        <v>1.0046647</v>
      </c>
      <c r="P1680" s="79">
        <f t="shared" si="672"/>
        <v>415.96989564</v>
      </c>
      <c r="Q1680" s="83">
        <f t="shared" si="675"/>
        <v>0</v>
      </c>
      <c r="R1680" s="85">
        <f t="shared" si="676"/>
        <v>0</v>
      </c>
      <c r="S1680" s="79">
        <f t="shared" si="673"/>
        <v>0</v>
      </c>
      <c r="T1680" s="85">
        <f t="shared" si="681"/>
        <v>9.5000000000000001E-2</v>
      </c>
      <c r="U1680" s="82">
        <f t="shared" si="677"/>
        <v>1.006322288</v>
      </c>
      <c r="V1680" s="79">
        <f t="shared" si="678"/>
        <v>2.6298814699999999</v>
      </c>
      <c r="W1680" s="79">
        <f t="shared" si="679"/>
        <v>0</v>
      </c>
      <c r="X1680" s="157" t="str">
        <f t="shared" si="682"/>
        <v>A+J=</v>
      </c>
      <c r="Y1680" s="81">
        <f t="shared" si="683"/>
        <v>46223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78">
        <f t="shared" si="680"/>
        <v>46219</v>
      </c>
      <c r="B1681" s="79">
        <f t="shared" si="674"/>
        <v>418.78326843000002</v>
      </c>
      <c r="C1681" s="79">
        <f t="shared" si="663"/>
        <v>414.03853011000001</v>
      </c>
      <c r="D1681" s="77">
        <f t="shared" si="664"/>
        <v>7205.03</v>
      </c>
      <c r="E1681" s="54">
        <f>IF(K1681=1,VLOOKUP(A1680,[1]Plan1!$JH$192:$JI$400,2),E1680)</f>
        <v>7245.38</v>
      </c>
      <c r="F1681" s="56">
        <f t="shared" si="665"/>
        <v>45737</v>
      </c>
      <c r="G1681" s="80">
        <f t="shared" si="666"/>
        <v>5.6002542668107669E-3</v>
      </c>
      <c r="H1681" s="81">
        <f>IF(DAY(A1681)=H$11,VLOOKUP(A1681,AF$120:AK$452,4),H1680)</f>
        <v>46223</v>
      </c>
      <c r="I1681" s="81">
        <f t="shared" si="667"/>
        <v>46223</v>
      </c>
      <c r="J1681" s="55">
        <f t="shared" si="662"/>
        <v>30</v>
      </c>
      <c r="K1681" s="55">
        <f t="shared" si="668"/>
        <v>26</v>
      </c>
      <c r="L1681" s="79">
        <f t="shared" si="669"/>
        <v>1.0048517400000001</v>
      </c>
      <c r="M1681" s="82">
        <v>1</v>
      </c>
      <c r="N1681" s="82">
        <f t="shared" si="670"/>
        <v>1</v>
      </c>
      <c r="O1681" s="79">
        <f t="shared" si="671"/>
        <v>1.0048517400000001</v>
      </c>
      <c r="P1681" s="79">
        <f t="shared" si="672"/>
        <v>416.0473374</v>
      </c>
      <c r="Q1681" s="83">
        <f t="shared" si="675"/>
        <v>0</v>
      </c>
      <c r="R1681" s="85">
        <f t="shared" si="676"/>
        <v>0</v>
      </c>
      <c r="S1681" s="79">
        <f t="shared" si="673"/>
        <v>0</v>
      </c>
      <c r="T1681" s="85">
        <f t="shared" si="681"/>
        <v>9.5000000000000001E-2</v>
      </c>
      <c r="U1681" s="82">
        <f t="shared" si="677"/>
        <v>1.006576009</v>
      </c>
      <c r="V1681" s="79">
        <f t="shared" si="678"/>
        <v>2.7359310300000002</v>
      </c>
      <c r="W1681" s="79">
        <f t="shared" si="679"/>
        <v>0</v>
      </c>
      <c r="X1681" s="157" t="str">
        <f t="shared" si="682"/>
        <v>A+J=</v>
      </c>
      <c r="Y1681" s="81">
        <f t="shared" si="683"/>
        <v>46223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78">
        <f t="shared" si="680"/>
        <v>46220</v>
      </c>
      <c r="B1682" s="79">
        <f t="shared" si="674"/>
        <v>418.96684277000003</v>
      </c>
      <c r="C1682" s="79">
        <f t="shared" si="663"/>
        <v>414.03853011000001</v>
      </c>
      <c r="D1682" s="77">
        <f t="shared" si="664"/>
        <v>7205.03</v>
      </c>
      <c r="E1682" s="54">
        <f>IF(K1682=1,VLOOKUP(A1681,[1]Plan1!$JH$192:$JI$400,2),E1681)</f>
        <v>7245.38</v>
      </c>
      <c r="F1682" s="56">
        <f t="shared" si="665"/>
        <v>45737</v>
      </c>
      <c r="G1682" s="80">
        <f t="shared" si="666"/>
        <v>5.6002542668107669E-3</v>
      </c>
      <c r="H1682" s="81">
        <f>IF(DAY(A1682)=H$11,VLOOKUP(A1682,AF$120:AK$452,4),H1681)</f>
        <v>46223</v>
      </c>
      <c r="I1682" s="81">
        <f t="shared" si="667"/>
        <v>46223</v>
      </c>
      <c r="J1682" s="55">
        <f t="shared" si="662"/>
        <v>30</v>
      </c>
      <c r="K1682" s="55">
        <f t="shared" si="668"/>
        <v>27</v>
      </c>
      <c r="L1682" s="79">
        <f t="shared" si="669"/>
        <v>1.00503882</v>
      </c>
      <c r="M1682" s="82">
        <v>1</v>
      </c>
      <c r="N1682" s="82">
        <f t="shared" si="670"/>
        <v>1</v>
      </c>
      <c r="O1682" s="79">
        <f t="shared" si="671"/>
        <v>1.00503882</v>
      </c>
      <c r="P1682" s="79">
        <f t="shared" si="672"/>
        <v>416.12479573000002</v>
      </c>
      <c r="Q1682" s="83">
        <f t="shared" si="675"/>
        <v>0</v>
      </c>
      <c r="R1682" s="85">
        <f t="shared" si="676"/>
        <v>0</v>
      </c>
      <c r="S1682" s="79">
        <f t="shared" si="673"/>
        <v>0</v>
      </c>
      <c r="T1682" s="85">
        <f t="shared" si="681"/>
        <v>9.5000000000000001E-2</v>
      </c>
      <c r="U1682" s="82">
        <f t="shared" si="677"/>
        <v>1.006829795</v>
      </c>
      <c r="V1682" s="79">
        <f t="shared" si="678"/>
        <v>2.8420470400000002</v>
      </c>
      <c r="W1682" s="79">
        <f t="shared" si="679"/>
        <v>0</v>
      </c>
      <c r="X1682" s="157" t="str">
        <f t="shared" si="682"/>
        <v>A+J=</v>
      </c>
      <c r="Y1682" s="81">
        <f t="shared" si="683"/>
        <v>46223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78">
        <f t="shared" si="680"/>
        <v>46221</v>
      </c>
      <c r="B1683" s="79">
        <f t="shared" si="674"/>
        <v>419.15049515999999</v>
      </c>
      <c r="C1683" s="79">
        <f t="shared" si="663"/>
        <v>414.03853011000001</v>
      </c>
      <c r="D1683" s="77">
        <f t="shared" si="664"/>
        <v>7205.03</v>
      </c>
      <c r="E1683" s="54">
        <f>IF(K1683=1,VLOOKUP(A1682,[1]Plan1!$JH$192:$JI$400,2),E1682)</f>
        <v>7245.38</v>
      </c>
      <c r="F1683" s="56">
        <f t="shared" si="665"/>
        <v>45737</v>
      </c>
      <c r="G1683" s="80">
        <f t="shared" si="666"/>
        <v>5.6002542668107669E-3</v>
      </c>
      <c r="H1683" s="81">
        <f>IF(DAY(A1683)=H$11,VLOOKUP(A1683,AF$120:AK$452,4),H1682)</f>
        <v>46223</v>
      </c>
      <c r="I1683" s="81">
        <f t="shared" si="667"/>
        <v>46223</v>
      </c>
      <c r="J1683" s="55">
        <f t="shared" si="662"/>
        <v>30</v>
      </c>
      <c r="K1683" s="55">
        <f t="shared" si="668"/>
        <v>28</v>
      </c>
      <c r="L1683" s="79">
        <f t="shared" si="669"/>
        <v>1.0052259299999999</v>
      </c>
      <c r="M1683" s="82">
        <v>1</v>
      </c>
      <c r="N1683" s="82">
        <f t="shared" si="670"/>
        <v>1</v>
      </c>
      <c r="O1683" s="79">
        <f t="shared" si="671"/>
        <v>1.0052259299999999</v>
      </c>
      <c r="P1683" s="79">
        <f t="shared" si="672"/>
        <v>416.20226647999999</v>
      </c>
      <c r="Q1683" s="83">
        <f t="shared" si="675"/>
        <v>0</v>
      </c>
      <c r="R1683" s="85">
        <f t="shared" si="676"/>
        <v>0</v>
      </c>
      <c r="S1683" s="79">
        <f t="shared" si="673"/>
        <v>0</v>
      </c>
      <c r="T1683" s="85">
        <f t="shared" si="681"/>
        <v>9.5000000000000001E-2</v>
      </c>
      <c r="U1683" s="82">
        <f t="shared" si="677"/>
        <v>1.0070836439999999</v>
      </c>
      <c r="V1683" s="79">
        <f t="shared" si="678"/>
        <v>2.9482286800000002</v>
      </c>
      <c r="W1683" s="79">
        <f t="shared" si="679"/>
        <v>0</v>
      </c>
      <c r="X1683" s="157" t="str">
        <f t="shared" si="682"/>
        <v>A+J=</v>
      </c>
      <c r="Y1683" s="81">
        <f t="shared" si="683"/>
        <v>46223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78">
        <f t="shared" si="680"/>
        <v>46222</v>
      </c>
      <c r="B1684" s="79">
        <f t="shared" si="674"/>
        <v>419.33422603999998</v>
      </c>
      <c r="C1684" s="79">
        <f t="shared" si="663"/>
        <v>414.03853011000001</v>
      </c>
      <c r="D1684" s="77">
        <f t="shared" si="664"/>
        <v>7205.03</v>
      </c>
      <c r="E1684" s="54">
        <f>IF(K1684=1,VLOOKUP(A1683,[1]Plan1!$JH$192:$JI$400,2),E1683)</f>
        <v>7245.38</v>
      </c>
      <c r="F1684" s="56">
        <f t="shared" si="665"/>
        <v>45737</v>
      </c>
      <c r="G1684" s="80">
        <f t="shared" si="666"/>
        <v>5.6002542668107669E-3</v>
      </c>
      <c r="H1684" s="81">
        <f>IF(DAY(A1684)=H$11,VLOOKUP(A1684,AF$120:AK$452,4),H1683)</f>
        <v>46223</v>
      </c>
      <c r="I1684" s="81">
        <f t="shared" si="667"/>
        <v>46223</v>
      </c>
      <c r="J1684" s="55">
        <f t="shared" si="662"/>
        <v>30</v>
      </c>
      <c r="K1684" s="55">
        <f t="shared" si="668"/>
        <v>29</v>
      </c>
      <c r="L1684" s="79">
        <f t="shared" si="669"/>
        <v>1.0054130699999999</v>
      </c>
      <c r="M1684" s="82">
        <v>1</v>
      </c>
      <c r="N1684" s="82">
        <f t="shared" si="670"/>
        <v>1</v>
      </c>
      <c r="O1684" s="79">
        <f t="shared" si="671"/>
        <v>1.0054130699999999</v>
      </c>
      <c r="P1684" s="79">
        <f t="shared" si="672"/>
        <v>416.27974964999999</v>
      </c>
      <c r="Q1684" s="83">
        <f t="shared" si="675"/>
        <v>0</v>
      </c>
      <c r="R1684" s="85">
        <f t="shared" si="676"/>
        <v>0</v>
      </c>
      <c r="S1684" s="79">
        <f t="shared" si="673"/>
        <v>0</v>
      </c>
      <c r="T1684" s="85">
        <f t="shared" si="681"/>
        <v>9.5000000000000001E-2</v>
      </c>
      <c r="U1684" s="82">
        <f t="shared" si="677"/>
        <v>1.0073375570000001</v>
      </c>
      <c r="V1684" s="79">
        <f t="shared" si="678"/>
        <v>3.05447639</v>
      </c>
      <c r="W1684" s="79">
        <f t="shared" si="679"/>
        <v>0</v>
      </c>
      <c r="X1684" s="157" t="str">
        <f t="shared" si="682"/>
        <v>A+J=</v>
      </c>
      <c r="Y1684" s="81">
        <f t="shared" si="683"/>
        <v>46223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78">
        <f t="shared" si="680"/>
        <v>46223</v>
      </c>
      <c r="B1685" s="79">
        <f t="shared" si="674"/>
        <v>419.51803959</v>
      </c>
      <c r="C1685" s="79">
        <f t="shared" si="663"/>
        <v>414.03853011000001</v>
      </c>
      <c r="D1685" s="77">
        <f t="shared" si="664"/>
        <v>7205.03</v>
      </c>
      <c r="E1685" s="54">
        <f>IF(K1685=1,VLOOKUP(A1684,[1]Plan1!$JH$192:$JI$400,2),E1684)</f>
        <v>7245.38</v>
      </c>
      <c r="F1685" s="56">
        <f t="shared" si="665"/>
        <v>45737</v>
      </c>
      <c r="G1685" s="80">
        <f t="shared" si="666"/>
        <v>5.6002542668107669E-3</v>
      </c>
      <c r="H1685" s="81">
        <f>IF(DAY(A1685)=H$11,VLOOKUP(A1685,AF$120:AK$452,4),H1684)</f>
        <v>46254</v>
      </c>
      <c r="I1685" s="81">
        <f t="shared" si="667"/>
        <v>46223</v>
      </c>
      <c r="J1685" s="55">
        <f t="shared" si="662"/>
        <v>30</v>
      </c>
      <c r="K1685" s="55">
        <f t="shared" si="668"/>
        <v>30</v>
      </c>
      <c r="L1685" s="79">
        <f t="shared" si="669"/>
        <v>1.0056002500000001</v>
      </c>
      <c r="M1685" s="82">
        <v>1</v>
      </c>
      <c r="N1685" s="82">
        <f t="shared" si="670"/>
        <v>1</v>
      </c>
      <c r="O1685" s="79">
        <f t="shared" si="671"/>
        <v>1.0056002500000001</v>
      </c>
      <c r="P1685" s="79">
        <f t="shared" si="672"/>
        <v>416.35724937999998</v>
      </c>
      <c r="Q1685" s="83">
        <f t="shared" si="675"/>
        <v>55</v>
      </c>
      <c r="R1685" s="85">
        <f t="shared" si="676"/>
        <v>0.04</v>
      </c>
      <c r="S1685" s="79">
        <f t="shared" si="673"/>
        <v>16.654289970000001</v>
      </c>
      <c r="T1685" s="85">
        <f t="shared" si="681"/>
        <v>9.5000000000000001E-2</v>
      </c>
      <c r="U1685" s="82">
        <f t="shared" si="677"/>
        <v>1.0075915339999999</v>
      </c>
      <c r="V1685" s="79">
        <f t="shared" si="678"/>
        <v>3.16079021</v>
      </c>
      <c r="W1685" s="79">
        <f t="shared" si="679"/>
        <v>19.815080180000002</v>
      </c>
      <c r="X1685" s="157" t="str">
        <f t="shared" si="682"/>
        <v>A+J=</v>
      </c>
      <c r="Y1685" s="81">
        <f t="shared" si="683"/>
        <v>46223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78">
        <f t="shared" si="680"/>
        <v>46224</v>
      </c>
      <c r="B1686" s="79">
        <f t="shared" si="674"/>
        <v>399.87251218</v>
      </c>
      <c r="C1686" s="79">
        <f t="shared" si="663"/>
        <v>399.70295941000001</v>
      </c>
      <c r="D1686" s="77">
        <f t="shared" si="664"/>
        <v>7205.03</v>
      </c>
      <c r="E1686" s="54">
        <f>IF(K1686=1,VLOOKUP(A1685,[1]Plan1!$JH$192:$JI$400,2),E1685)</f>
        <v>7245.38</v>
      </c>
      <c r="F1686" s="56">
        <f t="shared" si="665"/>
        <v>45737</v>
      </c>
      <c r="G1686" s="80">
        <f t="shared" si="666"/>
        <v>5.6002542668107669E-3</v>
      </c>
      <c r="H1686" s="81">
        <f>IF(DAY(A1686)=H$11,VLOOKUP(A1686,AF$120:AK$452,4),H1685)</f>
        <v>46254</v>
      </c>
      <c r="I1686" s="81">
        <f t="shared" si="667"/>
        <v>46254</v>
      </c>
      <c r="J1686" s="55">
        <f t="shared" si="662"/>
        <v>31</v>
      </c>
      <c r="K1686" s="55">
        <f t="shared" si="668"/>
        <v>1</v>
      </c>
      <c r="L1686" s="79">
        <f t="shared" si="669"/>
        <v>1.00018016</v>
      </c>
      <c r="M1686" s="82">
        <v>1</v>
      </c>
      <c r="N1686" s="82">
        <f t="shared" si="670"/>
        <v>1</v>
      </c>
      <c r="O1686" s="79">
        <f t="shared" si="671"/>
        <v>1.00018016</v>
      </c>
      <c r="P1686" s="79">
        <f t="shared" si="672"/>
        <v>399.77496989000002</v>
      </c>
      <c r="Q1686" s="83">
        <f t="shared" si="675"/>
        <v>0</v>
      </c>
      <c r="R1686" s="85">
        <f t="shared" si="676"/>
        <v>0</v>
      </c>
      <c r="S1686" s="79">
        <f t="shared" si="673"/>
        <v>0</v>
      </c>
      <c r="T1686" s="85">
        <f t="shared" si="681"/>
        <v>9.5000000000000001E-2</v>
      </c>
      <c r="U1686" s="82">
        <f t="shared" si="677"/>
        <v>1.000243993</v>
      </c>
      <c r="V1686" s="79">
        <f t="shared" si="678"/>
        <v>9.7542290000000004E-2</v>
      </c>
      <c r="W1686" s="79">
        <f t="shared" si="679"/>
        <v>0</v>
      </c>
      <c r="X1686" s="157" t="str">
        <f t="shared" si="682"/>
        <v>A+J=</v>
      </c>
      <c r="Y1686" s="81">
        <f t="shared" si="683"/>
        <v>46254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78">
        <f t="shared" si="680"/>
        <v>46225</v>
      </c>
      <c r="B1687" s="79">
        <f t="shared" si="674"/>
        <v>400.04214007999997</v>
      </c>
      <c r="C1687" s="79">
        <f t="shared" si="663"/>
        <v>399.70295941000001</v>
      </c>
      <c r="D1687" s="77">
        <f t="shared" si="664"/>
        <v>7205.03</v>
      </c>
      <c r="E1687" s="54">
        <f>IF(K1687=1,VLOOKUP(A1686,[1]Plan1!$JH$192:$JI$400,2),E1686)</f>
        <v>7245.38</v>
      </c>
      <c r="F1687" s="56">
        <f t="shared" si="665"/>
        <v>45737</v>
      </c>
      <c r="G1687" s="80">
        <f t="shared" si="666"/>
        <v>5.6002542668107669E-3</v>
      </c>
      <c r="H1687" s="81">
        <f>IF(DAY(A1687)=H$11,VLOOKUP(A1687,AF$120:AK$452,4),H1686)</f>
        <v>46254</v>
      </c>
      <c r="I1687" s="81">
        <f t="shared" si="667"/>
        <v>46254</v>
      </c>
      <c r="J1687" s="55">
        <f t="shared" si="662"/>
        <v>31</v>
      </c>
      <c r="K1687" s="55">
        <f t="shared" si="668"/>
        <v>2</v>
      </c>
      <c r="L1687" s="79">
        <f t="shared" si="669"/>
        <v>1.0003603599999999</v>
      </c>
      <c r="M1687" s="82">
        <v>1</v>
      </c>
      <c r="N1687" s="82">
        <f t="shared" si="670"/>
        <v>1</v>
      </c>
      <c r="O1687" s="79">
        <f t="shared" si="671"/>
        <v>1.0003603599999999</v>
      </c>
      <c r="P1687" s="79">
        <f t="shared" si="672"/>
        <v>399.84699635999999</v>
      </c>
      <c r="Q1687" s="83">
        <f t="shared" si="675"/>
        <v>0</v>
      </c>
      <c r="R1687" s="85">
        <f t="shared" si="676"/>
        <v>0</v>
      </c>
      <c r="S1687" s="79">
        <f t="shared" si="673"/>
        <v>0</v>
      </c>
      <c r="T1687" s="85">
        <f t="shared" si="681"/>
        <v>9.5000000000000001E-2</v>
      </c>
      <c r="U1687" s="82">
        <f t="shared" si="677"/>
        <v>1.0004880460000001</v>
      </c>
      <c r="V1687" s="79">
        <f t="shared" si="678"/>
        <v>0.19514371999999999</v>
      </c>
      <c r="W1687" s="79">
        <f t="shared" si="679"/>
        <v>0</v>
      </c>
      <c r="X1687" s="157" t="str">
        <f t="shared" si="682"/>
        <v>A+J=</v>
      </c>
      <c r="Y1687" s="81">
        <f t="shared" si="683"/>
        <v>46254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78">
        <f t="shared" si="680"/>
        <v>46226</v>
      </c>
      <c r="B1688" s="79">
        <f t="shared" si="674"/>
        <v>400.21183874999997</v>
      </c>
      <c r="C1688" s="79">
        <f t="shared" si="663"/>
        <v>399.70295941000001</v>
      </c>
      <c r="D1688" s="77">
        <f t="shared" si="664"/>
        <v>7205.03</v>
      </c>
      <c r="E1688" s="54">
        <f>IF(K1688=1,VLOOKUP(A1687,[1]Plan1!$JH$192:$JI$400,2),E1687)</f>
        <v>7245.38</v>
      </c>
      <c r="F1688" s="56">
        <f t="shared" si="665"/>
        <v>45737</v>
      </c>
      <c r="G1688" s="80">
        <f t="shared" si="666"/>
        <v>5.6002542668107669E-3</v>
      </c>
      <c r="H1688" s="81">
        <f>IF(DAY(A1688)=H$11,VLOOKUP(A1688,AF$120:AK$452,4),H1687)</f>
        <v>46254</v>
      </c>
      <c r="I1688" s="81">
        <f t="shared" si="667"/>
        <v>46254</v>
      </c>
      <c r="J1688" s="55">
        <f t="shared" si="662"/>
        <v>31</v>
      </c>
      <c r="K1688" s="55">
        <f t="shared" si="668"/>
        <v>3</v>
      </c>
      <c r="L1688" s="79">
        <f t="shared" si="669"/>
        <v>1.00054059</v>
      </c>
      <c r="M1688" s="82">
        <v>1</v>
      </c>
      <c r="N1688" s="82">
        <f t="shared" si="670"/>
        <v>1</v>
      </c>
      <c r="O1688" s="79">
        <f t="shared" si="671"/>
        <v>1.00054059</v>
      </c>
      <c r="P1688" s="79">
        <f t="shared" si="672"/>
        <v>399.91903482999999</v>
      </c>
      <c r="Q1688" s="83">
        <f t="shared" si="675"/>
        <v>0</v>
      </c>
      <c r="R1688" s="85">
        <f t="shared" si="676"/>
        <v>0</v>
      </c>
      <c r="S1688" s="79">
        <f t="shared" si="673"/>
        <v>0</v>
      </c>
      <c r="T1688" s="85">
        <f t="shared" si="681"/>
        <v>9.5000000000000001E-2</v>
      </c>
      <c r="U1688" s="82">
        <f t="shared" si="677"/>
        <v>1.0007321579999999</v>
      </c>
      <c r="V1688" s="79">
        <f t="shared" si="678"/>
        <v>0.29280392</v>
      </c>
      <c r="W1688" s="79">
        <f t="shared" si="679"/>
        <v>0</v>
      </c>
      <c r="X1688" s="157" t="str">
        <f t="shared" si="682"/>
        <v>A+J=</v>
      </c>
      <c r="Y1688" s="81">
        <f t="shared" si="683"/>
        <v>46254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78">
        <f t="shared" si="680"/>
        <v>46227</v>
      </c>
      <c r="B1689" s="79">
        <f t="shared" si="674"/>
        <v>400.38160856999997</v>
      </c>
      <c r="C1689" s="79">
        <f t="shared" si="663"/>
        <v>399.70295941000001</v>
      </c>
      <c r="D1689" s="77">
        <f t="shared" si="664"/>
        <v>7205.03</v>
      </c>
      <c r="E1689" s="54">
        <f>IF(K1689=1,VLOOKUP(A1688,[1]Plan1!$JH$192:$JI$400,2),E1688)</f>
        <v>7245.38</v>
      </c>
      <c r="F1689" s="56">
        <f t="shared" si="665"/>
        <v>45737</v>
      </c>
      <c r="G1689" s="80">
        <f t="shared" si="666"/>
        <v>5.6002542668107669E-3</v>
      </c>
      <c r="H1689" s="81">
        <f>IF(DAY(A1689)=H$11,VLOOKUP(A1689,AF$120:AK$452,4),H1688)</f>
        <v>46254</v>
      </c>
      <c r="I1689" s="81">
        <f t="shared" si="667"/>
        <v>46254</v>
      </c>
      <c r="J1689" s="55">
        <f t="shared" si="662"/>
        <v>31</v>
      </c>
      <c r="K1689" s="55">
        <f t="shared" si="668"/>
        <v>4</v>
      </c>
      <c r="L1689" s="79">
        <f t="shared" si="669"/>
        <v>1.00072085</v>
      </c>
      <c r="M1689" s="82">
        <v>1</v>
      </c>
      <c r="N1689" s="82">
        <f t="shared" si="670"/>
        <v>1</v>
      </c>
      <c r="O1689" s="79">
        <f t="shared" si="671"/>
        <v>1.00072085</v>
      </c>
      <c r="P1689" s="79">
        <f t="shared" si="672"/>
        <v>399.99108527999999</v>
      </c>
      <c r="Q1689" s="83">
        <f t="shared" si="675"/>
        <v>0</v>
      </c>
      <c r="R1689" s="85">
        <f t="shared" si="676"/>
        <v>0</v>
      </c>
      <c r="S1689" s="79">
        <f t="shared" si="673"/>
        <v>0</v>
      </c>
      <c r="T1689" s="85">
        <f t="shared" si="681"/>
        <v>9.5000000000000001E-2</v>
      </c>
      <c r="U1689" s="82">
        <f t="shared" si="677"/>
        <v>1.0009763300000001</v>
      </c>
      <c r="V1689" s="79">
        <f t="shared" si="678"/>
        <v>0.39052329000000002</v>
      </c>
      <c r="W1689" s="79">
        <f t="shared" si="679"/>
        <v>0</v>
      </c>
      <c r="X1689" s="157" t="str">
        <f t="shared" si="682"/>
        <v>A+J=</v>
      </c>
      <c r="Y1689" s="81">
        <f t="shared" si="683"/>
        <v>46254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78">
        <f t="shared" si="680"/>
        <v>46228</v>
      </c>
      <c r="B1690" s="79">
        <f t="shared" si="674"/>
        <v>400.55145321000003</v>
      </c>
      <c r="C1690" s="79">
        <f t="shared" si="663"/>
        <v>399.70295941000001</v>
      </c>
      <c r="D1690" s="77">
        <f t="shared" si="664"/>
        <v>7205.03</v>
      </c>
      <c r="E1690" s="54">
        <f>IF(K1690=1,VLOOKUP(A1689,[1]Plan1!$JH$192:$JI$400,2),E1689)</f>
        <v>7245.38</v>
      </c>
      <c r="F1690" s="56">
        <f t="shared" si="665"/>
        <v>45737</v>
      </c>
      <c r="G1690" s="80">
        <f t="shared" si="666"/>
        <v>5.6002542668107669E-3</v>
      </c>
      <c r="H1690" s="81">
        <f>IF(DAY(A1690)=H$11,VLOOKUP(A1690,AF$120:AK$452,4),H1689)</f>
        <v>46254</v>
      </c>
      <c r="I1690" s="81">
        <f t="shared" si="667"/>
        <v>46254</v>
      </c>
      <c r="J1690" s="55">
        <f t="shared" si="662"/>
        <v>31</v>
      </c>
      <c r="K1690" s="55">
        <f t="shared" si="668"/>
        <v>5</v>
      </c>
      <c r="L1690" s="79">
        <f t="shared" si="669"/>
        <v>1.00090115</v>
      </c>
      <c r="M1690" s="82">
        <v>1</v>
      </c>
      <c r="N1690" s="82">
        <f t="shared" si="670"/>
        <v>1</v>
      </c>
      <c r="O1690" s="79">
        <f t="shared" si="671"/>
        <v>1.00090115</v>
      </c>
      <c r="P1690" s="79">
        <f t="shared" si="672"/>
        <v>400.06315173000002</v>
      </c>
      <c r="Q1690" s="83">
        <f t="shared" si="675"/>
        <v>0</v>
      </c>
      <c r="R1690" s="85">
        <f t="shared" si="676"/>
        <v>0</v>
      </c>
      <c r="S1690" s="79">
        <f t="shared" si="673"/>
        <v>0</v>
      </c>
      <c r="T1690" s="85">
        <f t="shared" si="681"/>
        <v>9.5000000000000001E-2</v>
      </c>
      <c r="U1690" s="82">
        <f t="shared" si="677"/>
        <v>1.001220561</v>
      </c>
      <c r="V1690" s="79">
        <f t="shared" si="678"/>
        <v>0.48830148000000001</v>
      </c>
      <c r="W1690" s="79">
        <f t="shared" si="679"/>
        <v>0</v>
      </c>
      <c r="X1690" s="157" t="str">
        <f t="shared" si="682"/>
        <v>A+J=</v>
      </c>
      <c r="Y1690" s="81">
        <f t="shared" si="683"/>
        <v>46254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78">
        <f t="shared" si="680"/>
        <v>46229</v>
      </c>
      <c r="B1691" s="79">
        <f t="shared" si="674"/>
        <v>400.72136904999996</v>
      </c>
      <c r="C1691" s="79">
        <f t="shared" si="663"/>
        <v>399.70295941000001</v>
      </c>
      <c r="D1691" s="77">
        <f t="shared" si="664"/>
        <v>7205.03</v>
      </c>
      <c r="E1691" s="54">
        <f>IF(K1691=1,VLOOKUP(A1690,[1]Plan1!$JH$192:$JI$400,2),E1690)</f>
        <v>7245.38</v>
      </c>
      <c r="F1691" s="56">
        <f t="shared" si="665"/>
        <v>45737</v>
      </c>
      <c r="G1691" s="80">
        <f t="shared" si="666"/>
        <v>5.6002542668107669E-3</v>
      </c>
      <c r="H1691" s="81">
        <f>IF(DAY(A1691)=H$11,VLOOKUP(A1691,AF$120:AK$452,4),H1690)</f>
        <v>46254</v>
      </c>
      <c r="I1691" s="81">
        <f t="shared" si="667"/>
        <v>46254</v>
      </c>
      <c r="J1691" s="55">
        <f t="shared" si="662"/>
        <v>31</v>
      </c>
      <c r="K1691" s="55">
        <f t="shared" si="668"/>
        <v>6</v>
      </c>
      <c r="L1691" s="79">
        <f t="shared" si="669"/>
        <v>1.0010814800000001</v>
      </c>
      <c r="M1691" s="82">
        <v>1</v>
      </c>
      <c r="N1691" s="82">
        <f t="shared" si="670"/>
        <v>1</v>
      </c>
      <c r="O1691" s="79">
        <f t="shared" si="671"/>
        <v>1.0010814800000001</v>
      </c>
      <c r="P1691" s="79">
        <f t="shared" si="672"/>
        <v>400.13523015999999</v>
      </c>
      <c r="Q1691" s="83">
        <f t="shared" si="675"/>
        <v>0</v>
      </c>
      <c r="R1691" s="85">
        <f t="shared" si="676"/>
        <v>0</v>
      </c>
      <c r="S1691" s="79">
        <f t="shared" si="673"/>
        <v>0</v>
      </c>
      <c r="T1691" s="85">
        <f t="shared" si="681"/>
        <v>9.5000000000000001E-2</v>
      </c>
      <c r="U1691" s="82">
        <f t="shared" si="677"/>
        <v>1.001464852</v>
      </c>
      <c r="V1691" s="79">
        <f t="shared" si="678"/>
        <v>0.58613888999999997</v>
      </c>
      <c r="W1691" s="79">
        <f t="shared" si="679"/>
        <v>0</v>
      </c>
      <c r="X1691" s="157" t="str">
        <f t="shared" si="682"/>
        <v>A+J=</v>
      </c>
      <c r="Y1691" s="81">
        <f t="shared" si="683"/>
        <v>46254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78">
        <f t="shared" si="680"/>
        <v>46230</v>
      </c>
      <c r="B1692" s="79">
        <f t="shared" si="674"/>
        <v>400.89135573999999</v>
      </c>
      <c r="C1692" s="79">
        <f t="shared" si="663"/>
        <v>399.70295941000001</v>
      </c>
      <c r="D1692" s="77">
        <f t="shared" si="664"/>
        <v>7205.03</v>
      </c>
      <c r="E1692" s="54">
        <f>IF(K1692=1,VLOOKUP(A1691,[1]Plan1!$JH$192:$JI$400,2),E1691)</f>
        <v>7245.38</v>
      </c>
      <c r="F1692" s="56">
        <f t="shared" si="665"/>
        <v>45737</v>
      </c>
      <c r="G1692" s="80">
        <f t="shared" si="666"/>
        <v>5.6002542668107669E-3</v>
      </c>
      <c r="H1692" s="81">
        <f>IF(DAY(A1692)=H$11,VLOOKUP(A1692,AF$120:AK$452,4),H1691)</f>
        <v>46254</v>
      </c>
      <c r="I1692" s="81">
        <f t="shared" si="667"/>
        <v>46254</v>
      </c>
      <c r="J1692" s="55">
        <f t="shared" si="662"/>
        <v>31</v>
      </c>
      <c r="K1692" s="55">
        <f t="shared" si="668"/>
        <v>7</v>
      </c>
      <c r="L1692" s="79">
        <f t="shared" si="669"/>
        <v>1.00126184</v>
      </c>
      <c r="M1692" s="82">
        <v>1</v>
      </c>
      <c r="N1692" s="82">
        <f t="shared" si="670"/>
        <v>1</v>
      </c>
      <c r="O1692" s="79">
        <f t="shared" si="671"/>
        <v>1.00126184</v>
      </c>
      <c r="P1692" s="79">
        <f t="shared" si="672"/>
        <v>400.20732058999999</v>
      </c>
      <c r="Q1692" s="83">
        <f t="shared" si="675"/>
        <v>0</v>
      </c>
      <c r="R1692" s="85">
        <f t="shared" si="676"/>
        <v>0</v>
      </c>
      <c r="S1692" s="79">
        <f t="shared" si="673"/>
        <v>0</v>
      </c>
      <c r="T1692" s="85">
        <f t="shared" si="681"/>
        <v>9.5000000000000001E-2</v>
      </c>
      <c r="U1692" s="82">
        <f t="shared" si="677"/>
        <v>1.001709202</v>
      </c>
      <c r="V1692" s="79">
        <f t="shared" si="678"/>
        <v>0.68403515000000004</v>
      </c>
      <c r="W1692" s="79">
        <f t="shared" si="679"/>
        <v>0</v>
      </c>
      <c r="X1692" s="157" t="str">
        <f t="shared" si="682"/>
        <v>A+J=</v>
      </c>
      <c r="Y1692" s="81">
        <f t="shared" si="683"/>
        <v>46254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78">
        <f t="shared" si="680"/>
        <v>46231</v>
      </c>
      <c r="B1693" s="79">
        <f t="shared" si="674"/>
        <v>401.06141408000002</v>
      </c>
      <c r="C1693" s="79">
        <f t="shared" si="663"/>
        <v>399.70295941000001</v>
      </c>
      <c r="D1693" s="77">
        <f t="shared" si="664"/>
        <v>7205.03</v>
      </c>
      <c r="E1693" s="54">
        <f>IF(K1693=1,VLOOKUP(A1692,[1]Plan1!$JH$192:$JI$400,2),E1692)</f>
        <v>7245.38</v>
      </c>
      <c r="F1693" s="56">
        <f t="shared" si="665"/>
        <v>45737</v>
      </c>
      <c r="G1693" s="80">
        <f t="shared" si="666"/>
        <v>5.6002542668107669E-3</v>
      </c>
      <c r="H1693" s="81">
        <f>IF(DAY(A1693)=H$11,VLOOKUP(A1693,AF$120:AK$452,4),H1692)</f>
        <v>46254</v>
      </c>
      <c r="I1693" s="81">
        <f t="shared" si="667"/>
        <v>46254</v>
      </c>
      <c r="J1693" s="55">
        <f t="shared" si="662"/>
        <v>31</v>
      </c>
      <c r="K1693" s="55">
        <f t="shared" si="668"/>
        <v>8</v>
      </c>
      <c r="L1693" s="79">
        <f t="shared" si="669"/>
        <v>1.0014422300000001</v>
      </c>
      <c r="M1693" s="82">
        <v>1</v>
      </c>
      <c r="N1693" s="82">
        <f t="shared" si="670"/>
        <v>1</v>
      </c>
      <c r="O1693" s="79">
        <f t="shared" si="671"/>
        <v>1.0014422300000001</v>
      </c>
      <c r="P1693" s="79">
        <f t="shared" si="672"/>
        <v>400.27942300000001</v>
      </c>
      <c r="Q1693" s="83">
        <f t="shared" si="675"/>
        <v>0</v>
      </c>
      <c r="R1693" s="85">
        <f t="shared" si="676"/>
        <v>0</v>
      </c>
      <c r="S1693" s="79">
        <f t="shared" si="673"/>
        <v>0</v>
      </c>
      <c r="T1693" s="85">
        <f t="shared" si="681"/>
        <v>9.5000000000000001E-2</v>
      </c>
      <c r="U1693" s="82">
        <f t="shared" si="677"/>
        <v>1.001953613</v>
      </c>
      <c r="V1693" s="79">
        <f t="shared" si="678"/>
        <v>0.78199107999999995</v>
      </c>
      <c r="W1693" s="79">
        <f t="shared" si="679"/>
        <v>0</v>
      </c>
      <c r="X1693" s="157" t="str">
        <f t="shared" si="682"/>
        <v>A+J=</v>
      </c>
      <c r="Y1693" s="81">
        <f t="shared" si="683"/>
        <v>46254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78">
        <f t="shared" si="680"/>
        <v>46232</v>
      </c>
      <c r="B1694" s="79">
        <f t="shared" si="674"/>
        <v>401.23154290999997</v>
      </c>
      <c r="C1694" s="79">
        <f t="shared" si="663"/>
        <v>399.70295941000001</v>
      </c>
      <c r="D1694" s="77">
        <f t="shared" si="664"/>
        <v>7205.03</v>
      </c>
      <c r="E1694" s="54">
        <f>IF(K1694=1,VLOOKUP(A1693,[1]Plan1!$JH$192:$JI$400,2),E1693)</f>
        <v>7245.38</v>
      </c>
      <c r="F1694" s="56">
        <f t="shared" si="665"/>
        <v>45737</v>
      </c>
      <c r="G1694" s="80">
        <f t="shared" si="666"/>
        <v>5.6002542668107669E-3</v>
      </c>
      <c r="H1694" s="81">
        <f>IF(DAY(A1694)=H$11,VLOOKUP(A1694,AF$120:AK$452,4),H1693)</f>
        <v>46254</v>
      </c>
      <c r="I1694" s="81">
        <f t="shared" si="667"/>
        <v>46254</v>
      </c>
      <c r="J1694" s="55">
        <f t="shared" si="662"/>
        <v>31</v>
      </c>
      <c r="K1694" s="55">
        <f t="shared" si="668"/>
        <v>9</v>
      </c>
      <c r="L1694" s="79">
        <f t="shared" si="669"/>
        <v>1.0016226500000001</v>
      </c>
      <c r="M1694" s="82">
        <v>1</v>
      </c>
      <c r="N1694" s="82">
        <f t="shared" si="670"/>
        <v>1</v>
      </c>
      <c r="O1694" s="79">
        <f t="shared" si="671"/>
        <v>1.0016226500000001</v>
      </c>
      <c r="P1694" s="79">
        <f t="shared" si="672"/>
        <v>400.35153740999999</v>
      </c>
      <c r="Q1694" s="83">
        <f t="shared" si="675"/>
        <v>0</v>
      </c>
      <c r="R1694" s="85">
        <f t="shared" si="676"/>
        <v>0</v>
      </c>
      <c r="S1694" s="79">
        <f t="shared" si="673"/>
        <v>0</v>
      </c>
      <c r="T1694" s="85">
        <f t="shared" si="681"/>
        <v>9.5000000000000001E-2</v>
      </c>
      <c r="U1694" s="82">
        <f t="shared" si="677"/>
        <v>1.002198082</v>
      </c>
      <c r="V1694" s="79">
        <f t="shared" si="678"/>
        <v>0.8800055</v>
      </c>
      <c r="W1694" s="79">
        <f t="shared" si="679"/>
        <v>0</v>
      </c>
      <c r="X1694" s="157" t="str">
        <f t="shared" si="682"/>
        <v>A+J=</v>
      </c>
      <c r="Y1694" s="81">
        <f t="shared" si="683"/>
        <v>46254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78">
        <f t="shared" si="680"/>
        <v>46233</v>
      </c>
      <c r="B1695" s="79">
        <f t="shared" si="674"/>
        <v>401.40174745999997</v>
      </c>
      <c r="C1695" s="79">
        <f t="shared" si="663"/>
        <v>399.70295941000001</v>
      </c>
      <c r="D1695" s="77">
        <f t="shared" si="664"/>
        <v>7205.03</v>
      </c>
      <c r="E1695" s="54">
        <f>IF(K1695=1,VLOOKUP(A1694,[1]Plan1!$JH$192:$JI$400,2),E1694)</f>
        <v>7245.38</v>
      </c>
      <c r="F1695" s="56">
        <f t="shared" si="665"/>
        <v>45737</v>
      </c>
      <c r="G1695" s="80">
        <f t="shared" si="666"/>
        <v>5.6002542668107669E-3</v>
      </c>
      <c r="H1695" s="81">
        <f>IF(DAY(A1695)=H$11,VLOOKUP(A1695,AF$120:AK$452,4),H1694)</f>
        <v>46254</v>
      </c>
      <c r="I1695" s="81">
        <f t="shared" si="667"/>
        <v>46254</v>
      </c>
      <c r="J1695" s="55">
        <f t="shared" si="662"/>
        <v>31</v>
      </c>
      <c r="K1695" s="55">
        <f t="shared" si="668"/>
        <v>10</v>
      </c>
      <c r="L1695" s="79">
        <f t="shared" si="669"/>
        <v>1.00180311</v>
      </c>
      <c r="M1695" s="82">
        <v>1</v>
      </c>
      <c r="N1695" s="82">
        <f t="shared" si="670"/>
        <v>1</v>
      </c>
      <c r="O1695" s="79">
        <f t="shared" si="671"/>
        <v>1.00180311</v>
      </c>
      <c r="P1695" s="79">
        <f t="shared" si="672"/>
        <v>400.42366780999998</v>
      </c>
      <c r="Q1695" s="83">
        <f t="shared" si="675"/>
        <v>0</v>
      </c>
      <c r="R1695" s="85">
        <f t="shared" si="676"/>
        <v>0</v>
      </c>
      <c r="S1695" s="79">
        <f t="shared" si="673"/>
        <v>0</v>
      </c>
      <c r="T1695" s="85">
        <f t="shared" si="681"/>
        <v>9.5000000000000001E-2</v>
      </c>
      <c r="U1695" s="82">
        <f t="shared" si="677"/>
        <v>1.0024426120000001</v>
      </c>
      <c r="V1695" s="79">
        <f t="shared" si="678"/>
        <v>0.97807964999999997</v>
      </c>
      <c r="W1695" s="79">
        <f t="shared" si="679"/>
        <v>0</v>
      </c>
      <c r="X1695" s="157" t="str">
        <f t="shared" si="682"/>
        <v>A+J=</v>
      </c>
      <c r="Y1695" s="81">
        <f t="shared" si="683"/>
        <v>46254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78">
        <f t="shared" si="680"/>
        <v>46234</v>
      </c>
      <c r="B1696" s="79">
        <f t="shared" si="674"/>
        <v>401.57202294000001</v>
      </c>
      <c r="C1696" s="79">
        <f t="shared" si="663"/>
        <v>399.70295941000001</v>
      </c>
      <c r="D1696" s="77">
        <f t="shared" si="664"/>
        <v>7205.03</v>
      </c>
      <c r="E1696" s="54">
        <f>IF(K1696=1,VLOOKUP(A1695,[1]Plan1!$JH$192:$JI$400,2),E1695)</f>
        <v>7245.38</v>
      </c>
      <c r="F1696" s="56">
        <f t="shared" si="665"/>
        <v>45737</v>
      </c>
      <c r="G1696" s="80">
        <f t="shared" si="666"/>
        <v>5.6002542668107669E-3</v>
      </c>
      <c r="H1696" s="81">
        <f>IF(DAY(A1696)=H$11,VLOOKUP(A1696,AF$120:AK$452,4),H1695)</f>
        <v>46254</v>
      </c>
      <c r="I1696" s="81">
        <f t="shared" si="667"/>
        <v>46254</v>
      </c>
      <c r="J1696" s="55">
        <f t="shared" si="662"/>
        <v>31</v>
      </c>
      <c r="K1696" s="55">
        <f t="shared" si="668"/>
        <v>11</v>
      </c>
      <c r="L1696" s="79">
        <f t="shared" si="669"/>
        <v>1.0019836</v>
      </c>
      <c r="M1696" s="82">
        <v>1</v>
      </c>
      <c r="N1696" s="82">
        <f t="shared" si="670"/>
        <v>1</v>
      </c>
      <c r="O1696" s="79">
        <f t="shared" si="671"/>
        <v>1.0019836</v>
      </c>
      <c r="P1696" s="79">
        <f t="shared" si="672"/>
        <v>400.49581019999999</v>
      </c>
      <c r="Q1696" s="83">
        <f t="shared" si="675"/>
        <v>0</v>
      </c>
      <c r="R1696" s="85">
        <f t="shared" si="676"/>
        <v>0</v>
      </c>
      <c r="S1696" s="79">
        <f t="shared" si="673"/>
        <v>0</v>
      </c>
      <c r="T1696" s="85">
        <f t="shared" si="681"/>
        <v>9.5000000000000001E-2</v>
      </c>
      <c r="U1696" s="82">
        <f t="shared" si="677"/>
        <v>1.0026872010000001</v>
      </c>
      <c r="V1696" s="79">
        <f t="shared" si="678"/>
        <v>1.0762127399999999</v>
      </c>
      <c r="W1696" s="79">
        <f t="shared" si="679"/>
        <v>0</v>
      </c>
      <c r="X1696" s="157" t="str">
        <f t="shared" si="682"/>
        <v>A+J=</v>
      </c>
      <c r="Y1696" s="81">
        <f t="shared" si="683"/>
        <v>46254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78">
        <f t="shared" si="680"/>
        <v>46235</v>
      </c>
      <c r="B1697" s="79">
        <f t="shared" si="674"/>
        <v>401.74237376000002</v>
      </c>
      <c r="C1697" s="79">
        <f t="shared" si="663"/>
        <v>399.70295941000001</v>
      </c>
      <c r="D1697" s="77">
        <f t="shared" si="664"/>
        <v>7205.03</v>
      </c>
      <c r="E1697" s="54">
        <f>IF(K1697=1,VLOOKUP(A1696,[1]Plan1!$JH$192:$JI$400,2),E1696)</f>
        <v>7245.38</v>
      </c>
      <c r="F1697" s="56">
        <f t="shared" si="665"/>
        <v>45737</v>
      </c>
      <c r="G1697" s="80">
        <f t="shared" si="666"/>
        <v>5.6002542668107669E-3</v>
      </c>
      <c r="H1697" s="81">
        <f>IF(DAY(A1697)=H$11,VLOOKUP(A1697,AF$120:AK$452,4),H1696)</f>
        <v>46254</v>
      </c>
      <c r="I1697" s="81">
        <f t="shared" si="667"/>
        <v>46254</v>
      </c>
      <c r="J1697" s="55">
        <f t="shared" si="662"/>
        <v>31</v>
      </c>
      <c r="K1697" s="55">
        <f t="shared" si="668"/>
        <v>12</v>
      </c>
      <c r="L1697" s="79">
        <f t="shared" si="669"/>
        <v>1.0021641299999999</v>
      </c>
      <c r="M1697" s="82">
        <v>1</v>
      </c>
      <c r="N1697" s="82">
        <f t="shared" si="670"/>
        <v>1</v>
      </c>
      <c r="O1697" s="79">
        <f t="shared" si="671"/>
        <v>1.0021641299999999</v>
      </c>
      <c r="P1697" s="79">
        <f t="shared" si="672"/>
        <v>400.56796857000001</v>
      </c>
      <c r="Q1697" s="83">
        <f t="shared" si="675"/>
        <v>0</v>
      </c>
      <c r="R1697" s="85">
        <f t="shared" si="676"/>
        <v>0</v>
      </c>
      <c r="S1697" s="79">
        <f t="shared" si="673"/>
        <v>0</v>
      </c>
      <c r="T1697" s="85">
        <f t="shared" si="681"/>
        <v>9.5000000000000001E-2</v>
      </c>
      <c r="U1697" s="82">
        <f t="shared" si="677"/>
        <v>1.00293185</v>
      </c>
      <c r="V1697" s="79">
        <f t="shared" si="678"/>
        <v>1.1744051900000001</v>
      </c>
      <c r="W1697" s="79">
        <f t="shared" si="679"/>
        <v>0</v>
      </c>
      <c r="X1697" s="157" t="str">
        <f t="shared" si="682"/>
        <v>A+J=</v>
      </c>
      <c r="Y1697" s="81">
        <f t="shared" si="683"/>
        <v>46254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78">
        <f t="shared" si="680"/>
        <v>46236</v>
      </c>
      <c r="B1698" s="79">
        <f t="shared" si="674"/>
        <v>401.91279156000002</v>
      </c>
      <c r="C1698" s="79">
        <f t="shared" si="663"/>
        <v>399.70295941000001</v>
      </c>
      <c r="D1698" s="77">
        <f t="shared" si="664"/>
        <v>7205.03</v>
      </c>
      <c r="E1698" s="54">
        <f>IF(K1698=1,VLOOKUP(A1697,[1]Plan1!$JH$192:$JI$400,2),E1697)</f>
        <v>7245.38</v>
      </c>
      <c r="F1698" s="56">
        <f t="shared" si="665"/>
        <v>45737</v>
      </c>
      <c r="G1698" s="80">
        <f t="shared" si="666"/>
        <v>5.6002542668107669E-3</v>
      </c>
      <c r="H1698" s="81">
        <f>IF(DAY(A1698)=H$11,VLOOKUP(A1698,AF$120:AK$452,4),H1697)</f>
        <v>46254</v>
      </c>
      <c r="I1698" s="81">
        <f t="shared" si="667"/>
        <v>46254</v>
      </c>
      <c r="J1698" s="55">
        <f t="shared" si="662"/>
        <v>31</v>
      </c>
      <c r="K1698" s="55">
        <f t="shared" si="668"/>
        <v>13</v>
      </c>
      <c r="L1698" s="79">
        <f t="shared" si="669"/>
        <v>1.00234468</v>
      </c>
      <c r="M1698" s="82">
        <v>1</v>
      </c>
      <c r="N1698" s="82">
        <f t="shared" si="670"/>
        <v>1</v>
      </c>
      <c r="O1698" s="79">
        <f t="shared" si="671"/>
        <v>1.00234468</v>
      </c>
      <c r="P1698" s="79">
        <f t="shared" si="672"/>
        <v>400.64013494</v>
      </c>
      <c r="Q1698" s="83">
        <f t="shared" si="675"/>
        <v>0</v>
      </c>
      <c r="R1698" s="85">
        <f t="shared" si="676"/>
        <v>0</v>
      </c>
      <c r="S1698" s="79">
        <f t="shared" si="673"/>
        <v>0</v>
      </c>
      <c r="T1698" s="85">
        <f t="shared" si="681"/>
        <v>9.5000000000000001E-2</v>
      </c>
      <c r="U1698" s="82">
        <f t="shared" si="677"/>
        <v>1.0031765580000001</v>
      </c>
      <c r="V1698" s="79">
        <f t="shared" si="678"/>
        <v>1.27265662</v>
      </c>
      <c r="W1698" s="79">
        <f t="shared" si="679"/>
        <v>0</v>
      </c>
      <c r="X1698" s="157" t="str">
        <f t="shared" si="682"/>
        <v>A+J=</v>
      </c>
      <c r="Y1698" s="81">
        <f t="shared" si="683"/>
        <v>46254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78">
        <f t="shared" si="680"/>
        <v>46237</v>
      </c>
      <c r="B1699" s="79">
        <f t="shared" si="674"/>
        <v>402.08328475999997</v>
      </c>
      <c r="C1699" s="79">
        <f t="shared" si="663"/>
        <v>399.70295941000001</v>
      </c>
      <c r="D1699" s="77">
        <f t="shared" si="664"/>
        <v>7205.03</v>
      </c>
      <c r="E1699" s="54">
        <f>IF(K1699=1,VLOOKUP(A1698,[1]Plan1!$JH$192:$JI$400,2),E1698)</f>
        <v>7245.38</v>
      </c>
      <c r="F1699" s="56">
        <f t="shared" si="665"/>
        <v>45737</v>
      </c>
      <c r="G1699" s="80">
        <f t="shared" si="666"/>
        <v>5.6002542668107669E-3</v>
      </c>
      <c r="H1699" s="81">
        <f>IF(DAY(A1699)=H$11,VLOOKUP(A1699,AF$120:AK$452,4),H1698)</f>
        <v>46254</v>
      </c>
      <c r="I1699" s="81">
        <f t="shared" si="667"/>
        <v>46254</v>
      </c>
      <c r="J1699" s="55">
        <f t="shared" si="662"/>
        <v>31</v>
      </c>
      <c r="K1699" s="55">
        <f t="shared" si="668"/>
        <v>14</v>
      </c>
      <c r="L1699" s="79">
        <f t="shared" si="669"/>
        <v>1.00252527</v>
      </c>
      <c r="M1699" s="82">
        <v>1</v>
      </c>
      <c r="N1699" s="82">
        <f t="shared" si="670"/>
        <v>1</v>
      </c>
      <c r="O1699" s="79">
        <f t="shared" si="671"/>
        <v>1.00252527</v>
      </c>
      <c r="P1699" s="79">
        <f t="shared" si="672"/>
        <v>400.7123173</v>
      </c>
      <c r="Q1699" s="83">
        <f t="shared" si="675"/>
        <v>0</v>
      </c>
      <c r="R1699" s="85">
        <f t="shared" si="676"/>
        <v>0</v>
      </c>
      <c r="S1699" s="79">
        <f t="shared" si="673"/>
        <v>0</v>
      </c>
      <c r="T1699" s="85">
        <f t="shared" si="681"/>
        <v>9.5000000000000001E-2</v>
      </c>
      <c r="U1699" s="82">
        <f t="shared" si="677"/>
        <v>1.003421326</v>
      </c>
      <c r="V1699" s="79">
        <f t="shared" si="678"/>
        <v>1.3709674599999999</v>
      </c>
      <c r="W1699" s="79">
        <f t="shared" si="679"/>
        <v>0</v>
      </c>
      <c r="X1699" s="157" t="str">
        <f t="shared" si="682"/>
        <v>A+J=</v>
      </c>
      <c r="Y1699" s="81">
        <f t="shared" si="683"/>
        <v>46254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78">
        <f t="shared" si="680"/>
        <v>46238</v>
      </c>
      <c r="B1700" s="79">
        <f t="shared" si="674"/>
        <v>402.25384939000003</v>
      </c>
      <c r="C1700" s="79">
        <f t="shared" si="663"/>
        <v>399.70295941000001</v>
      </c>
      <c r="D1700" s="77">
        <f t="shared" si="664"/>
        <v>7205.03</v>
      </c>
      <c r="E1700" s="54">
        <f>IF(K1700=1,VLOOKUP(A1699,[1]Plan1!$JH$192:$JI$400,2),E1699)</f>
        <v>7245.38</v>
      </c>
      <c r="F1700" s="56">
        <f t="shared" si="665"/>
        <v>45737</v>
      </c>
      <c r="G1700" s="80">
        <f t="shared" si="666"/>
        <v>5.6002542668107669E-3</v>
      </c>
      <c r="H1700" s="81">
        <f>IF(DAY(A1700)=H$11,VLOOKUP(A1700,AF$120:AK$452,4),H1699)</f>
        <v>46254</v>
      </c>
      <c r="I1700" s="81">
        <f t="shared" si="667"/>
        <v>46254</v>
      </c>
      <c r="J1700" s="55">
        <f t="shared" si="662"/>
        <v>31</v>
      </c>
      <c r="K1700" s="55">
        <f t="shared" si="668"/>
        <v>15</v>
      </c>
      <c r="L1700" s="79">
        <f t="shared" si="669"/>
        <v>1.0027058900000001</v>
      </c>
      <c r="M1700" s="82">
        <v>1</v>
      </c>
      <c r="N1700" s="82">
        <f t="shared" si="670"/>
        <v>1</v>
      </c>
      <c r="O1700" s="79">
        <f t="shared" si="671"/>
        <v>1.0027058900000001</v>
      </c>
      <c r="P1700" s="79">
        <f t="shared" si="672"/>
        <v>400.78451165000001</v>
      </c>
      <c r="Q1700" s="83">
        <f t="shared" si="675"/>
        <v>0</v>
      </c>
      <c r="R1700" s="85">
        <f t="shared" si="676"/>
        <v>0</v>
      </c>
      <c r="S1700" s="79">
        <f t="shared" si="673"/>
        <v>0</v>
      </c>
      <c r="T1700" s="85">
        <f t="shared" si="681"/>
        <v>9.5000000000000001E-2</v>
      </c>
      <c r="U1700" s="82">
        <f t="shared" si="677"/>
        <v>1.003666154</v>
      </c>
      <c r="V1700" s="79">
        <f t="shared" si="678"/>
        <v>1.4693377400000001</v>
      </c>
      <c r="W1700" s="79">
        <f t="shared" si="679"/>
        <v>0</v>
      </c>
      <c r="X1700" s="157" t="str">
        <f t="shared" si="682"/>
        <v>A+J=</v>
      </c>
      <c r="Y1700" s="81">
        <f t="shared" si="683"/>
        <v>46254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78">
        <f t="shared" si="680"/>
        <v>46239</v>
      </c>
      <c r="B1701" s="79">
        <f t="shared" si="674"/>
        <v>402.42448545000002</v>
      </c>
      <c r="C1701" s="79">
        <f t="shared" si="663"/>
        <v>399.70295941000001</v>
      </c>
      <c r="D1701" s="77">
        <f t="shared" si="664"/>
        <v>7205.03</v>
      </c>
      <c r="E1701" s="54">
        <f>IF(K1701=1,VLOOKUP(A1700,[1]Plan1!$JH$192:$JI$400,2),E1700)</f>
        <v>7245.38</v>
      </c>
      <c r="F1701" s="56">
        <f t="shared" si="665"/>
        <v>45737</v>
      </c>
      <c r="G1701" s="80">
        <f t="shared" si="666"/>
        <v>5.6002542668107669E-3</v>
      </c>
      <c r="H1701" s="81">
        <f>IF(DAY(A1701)=H$11,VLOOKUP(A1701,AF$120:AK$452,4),H1700)</f>
        <v>46254</v>
      </c>
      <c r="I1701" s="81">
        <f t="shared" si="667"/>
        <v>46254</v>
      </c>
      <c r="J1701" s="55">
        <f t="shared" si="662"/>
        <v>31</v>
      </c>
      <c r="K1701" s="55">
        <f t="shared" si="668"/>
        <v>16</v>
      </c>
      <c r="L1701" s="79">
        <f t="shared" si="669"/>
        <v>1.00288654</v>
      </c>
      <c r="M1701" s="82">
        <v>1</v>
      </c>
      <c r="N1701" s="82">
        <f t="shared" si="670"/>
        <v>1</v>
      </c>
      <c r="O1701" s="79">
        <f t="shared" si="671"/>
        <v>1.00288654</v>
      </c>
      <c r="P1701" s="79">
        <f t="shared" si="672"/>
        <v>400.85671798999999</v>
      </c>
      <c r="Q1701" s="83">
        <f t="shared" si="675"/>
        <v>0</v>
      </c>
      <c r="R1701" s="85">
        <f t="shared" si="676"/>
        <v>0</v>
      </c>
      <c r="S1701" s="79">
        <f t="shared" si="673"/>
        <v>0</v>
      </c>
      <c r="T1701" s="85">
        <f t="shared" si="681"/>
        <v>9.5000000000000001E-2</v>
      </c>
      <c r="U1701" s="82">
        <f t="shared" si="677"/>
        <v>1.0039110419999999</v>
      </c>
      <c r="V1701" s="79">
        <f t="shared" si="678"/>
        <v>1.56776746</v>
      </c>
      <c r="W1701" s="79">
        <f t="shared" si="679"/>
        <v>0</v>
      </c>
      <c r="X1701" s="157" t="str">
        <f t="shared" si="682"/>
        <v>A+J=</v>
      </c>
      <c r="Y1701" s="81">
        <f t="shared" si="683"/>
        <v>46254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78">
        <f t="shared" si="680"/>
        <v>46240</v>
      </c>
      <c r="B1702" s="79">
        <f t="shared" si="674"/>
        <v>402.59519656999998</v>
      </c>
      <c r="C1702" s="79">
        <f t="shared" si="663"/>
        <v>399.70295941000001</v>
      </c>
      <c r="D1702" s="77">
        <f t="shared" si="664"/>
        <v>7205.03</v>
      </c>
      <c r="E1702" s="54">
        <f>IF(K1702=1,VLOOKUP(A1701,[1]Plan1!$JH$192:$JI$400,2),E1701)</f>
        <v>7245.38</v>
      </c>
      <c r="F1702" s="56">
        <f t="shared" si="665"/>
        <v>45737</v>
      </c>
      <c r="G1702" s="80">
        <f t="shared" si="666"/>
        <v>5.6002542668107669E-3</v>
      </c>
      <c r="H1702" s="81">
        <f>IF(DAY(A1702)=H$11,VLOOKUP(A1702,AF$120:AK$452,4),H1701)</f>
        <v>46254</v>
      </c>
      <c r="I1702" s="81">
        <f t="shared" si="667"/>
        <v>46254</v>
      </c>
      <c r="J1702" s="55">
        <f t="shared" si="662"/>
        <v>31</v>
      </c>
      <c r="K1702" s="55">
        <f t="shared" si="668"/>
        <v>17</v>
      </c>
      <c r="L1702" s="79">
        <f t="shared" si="669"/>
        <v>1.0030672300000001</v>
      </c>
      <c r="M1702" s="82">
        <v>1</v>
      </c>
      <c r="N1702" s="82">
        <f t="shared" si="670"/>
        <v>1</v>
      </c>
      <c r="O1702" s="79">
        <f t="shared" si="671"/>
        <v>1.0030672300000001</v>
      </c>
      <c r="P1702" s="79">
        <f t="shared" si="672"/>
        <v>400.92894030999997</v>
      </c>
      <c r="Q1702" s="83">
        <f t="shared" si="675"/>
        <v>0</v>
      </c>
      <c r="R1702" s="85">
        <f t="shared" si="676"/>
        <v>0</v>
      </c>
      <c r="S1702" s="79">
        <f t="shared" si="673"/>
        <v>0</v>
      </c>
      <c r="T1702" s="85">
        <f t="shared" si="681"/>
        <v>9.5000000000000001E-2</v>
      </c>
      <c r="U1702" s="82">
        <f t="shared" si="677"/>
        <v>1.004155989</v>
      </c>
      <c r="V1702" s="79">
        <f t="shared" si="678"/>
        <v>1.6662562599999999</v>
      </c>
      <c r="W1702" s="79">
        <f t="shared" si="679"/>
        <v>0</v>
      </c>
      <c r="X1702" s="157" t="str">
        <f t="shared" si="682"/>
        <v>A+J=</v>
      </c>
      <c r="Y1702" s="81">
        <f t="shared" si="683"/>
        <v>46254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78">
        <f t="shared" si="680"/>
        <v>46241</v>
      </c>
      <c r="B1703" s="79">
        <f t="shared" si="674"/>
        <v>402.76597919</v>
      </c>
      <c r="C1703" s="79">
        <f t="shared" si="663"/>
        <v>399.70295941000001</v>
      </c>
      <c r="D1703" s="77">
        <f t="shared" si="664"/>
        <v>7205.03</v>
      </c>
      <c r="E1703" s="54">
        <f>IF(K1703=1,VLOOKUP(A1702,[1]Plan1!$JH$192:$JI$400,2),E1702)</f>
        <v>7245.38</v>
      </c>
      <c r="F1703" s="56">
        <f t="shared" si="665"/>
        <v>45737</v>
      </c>
      <c r="G1703" s="80">
        <f t="shared" si="666"/>
        <v>5.6002542668107669E-3</v>
      </c>
      <c r="H1703" s="81">
        <f>IF(DAY(A1703)=H$11,VLOOKUP(A1703,AF$120:AK$452,4),H1702)</f>
        <v>46254</v>
      </c>
      <c r="I1703" s="81">
        <f t="shared" si="667"/>
        <v>46254</v>
      </c>
      <c r="J1703" s="55">
        <f t="shared" si="662"/>
        <v>31</v>
      </c>
      <c r="K1703" s="55">
        <f t="shared" si="668"/>
        <v>18</v>
      </c>
      <c r="L1703" s="79">
        <f t="shared" si="669"/>
        <v>1.00324795</v>
      </c>
      <c r="M1703" s="82">
        <v>1</v>
      </c>
      <c r="N1703" s="82">
        <f t="shared" si="670"/>
        <v>1</v>
      </c>
      <c r="O1703" s="79">
        <f t="shared" si="671"/>
        <v>1.00324795</v>
      </c>
      <c r="P1703" s="79">
        <f t="shared" si="672"/>
        <v>401.00117462999998</v>
      </c>
      <c r="Q1703" s="83">
        <f t="shared" si="675"/>
        <v>0</v>
      </c>
      <c r="R1703" s="85">
        <f t="shared" si="676"/>
        <v>0</v>
      </c>
      <c r="S1703" s="79">
        <f t="shared" si="673"/>
        <v>0</v>
      </c>
      <c r="T1703" s="85">
        <f t="shared" si="681"/>
        <v>9.5000000000000001E-2</v>
      </c>
      <c r="U1703" s="82">
        <f t="shared" si="677"/>
        <v>1.004400996</v>
      </c>
      <c r="V1703" s="79">
        <f t="shared" si="678"/>
        <v>1.76480456</v>
      </c>
      <c r="W1703" s="79">
        <f t="shared" si="679"/>
        <v>0</v>
      </c>
      <c r="X1703" s="157" t="str">
        <f t="shared" si="682"/>
        <v>A+J=</v>
      </c>
      <c r="Y1703" s="81">
        <f t="shared" si="683"/>
        <v>46254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78">
        <f t="shared" si="680"/>
        <v>46242</v>
      </c>
      <c r="B1704" s="79">
        <f t="shared" si="674"/>
        <v>402.93683332000001</v>
      </c>
      <c r="C1704" s="79">
        <f t="shared" si="663"/>
        <v>399.70295941000001</v>
      </c>
      <c r="D1704" s="77">
        <f t="shared" si="664"/>
        <v>7205.03</v>
      </c>
      <c r="E1704" s="54">
        <f>IF(K1704=1,VLOOKUP(A1703,[1]Plan1!$JH$192:$JI$400,2),E1703)</f>
        <v>7245.38</v>
      </c>
      <c r="F1704" s="56">
        <f t="shared" si="665"/>
        <v>45737</v>
      </c>
      <c r="G1704" s="80">
        <f t="shared" si="666"/>
        <v>5.6002542668107669E-3</v>
      </c>
      <c r="H1704" s="81">
        <f>IF(DAY(A1704)=H$11,VLOOKUP(A1704,AF$120:AK$452,4),H1703)</f>
        <v>46254</v>
      </c>
      <c r="I1704" s="81">
        <f t="shared" si="667"/>
        <v>46254</v>
      </c>
      <c r="J1704" s="55">
        <f t="shared" si="662"/>
        <v>31</v>
      </c>
      <c r="K1704" s="55">
        <f t="shared" si="668"/>
        <v>19</v>
      </c>
      <c r="L1704" s="79">
        <f t="shared" si="669"/>
        <v>1.0034287</v>
      </c>
      <c r="M1704" s="82">
        <v>1</v>
      </c>
      <c r="N1704" s="82">
        <f t="shared" si="670"/>
        <v>1</v>
      </c>
      <c r="O1704" s="79">
        <f t="shared" si="671"/>
        <v>1.0034287</v>
      </c>
      <c r="P1704" s="79">
        <f t="shared" si="672"/>
        <v>401.07342094000001</v>
      </c>
      <c r="Q1704" s="83">
        <f t="shared" si="675"/>
        <v>0</v>
      </c>
      <c r="R1704" s="85">
        <f t="shared" si="676"/>
        <v>0</v>
      </c>
      <c r="S1704" s="79">
        <f t="shared" si="673"/>
        <v>0</v>
      </c>
      <c r="T1704" s="85">
        <f t="shared" si="681"/>
        <v>9.5000000000000001E-2</v>
      </c>
      <c r="U1704" s="82">
        <f t="shared" si="677"/>
        <v>1.004646063</v>
      </c>
      <c r="V1704" s="79">
        <f t="shared" si="678"/>
        <v>1.86341238</v>
      </c>
      <c r="W1704" s="79">
        <f t="shared" si="679"/>
        <v>0</v>
      </c>
      <c r="X1704" s="157" t="str">
        <f t="shared" si="682"/>
        <v>A+J=</v>
      </c>
      <c r="Y1704" s="81">
        <f t="shared" si="683"/>
        <v>46254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78">
        <f t="shared" si="680"/>
        <v>46243</v>
      </c>
      <c r="B1705" s="79">
        <f t="shared" si="674"/>
        <v>403.10775897000002</v>
      </c>
      <c r="C1705" s="79">
        <f t="shared" si="663"/>
        <v>399.70295941000001</v>
      </c>
      <c r="D1705" s="77">
        <f t="shared" si="664"/>
        <v>7205.03</v>
      </c>
      <c r="E1705" s="54">
        <f>IF(K1705=1,VLOOKUP(A1704,[1]Plan1!$JH$192:$JI$400,2),E1704)</f>
        <v>7245.38</v>
      </c>
      <c r="F1705" s="56">
        <f t="shared" si="665"/>
        <v>45737</v>
      </c>
      <c r="G1705" s="80">
        <f t="shared" si="666"/>
        <v>5.6002542668107669E-3</v>
      </c>
      <c r="H1705" s="81">
        <f>IF(DAY(A1705)=H$11,VLOOKUP(A1705,AF$120:AK$452,4),H1704)</f>
        <v>46254</v>
      </c>
      <c r="I1705" s="81">
        <f t="shared" si="667"/>
        <v>46254</v>
      </c>
      <c r="J1705" s="55">
        <f t="shared" si="662"/>
        <v>31</v>
      </c>
      <c r="K1705" s="55">
        <f t="shared" si="668"/>
        <v>20</v>
      </c>
      <c r="L1705" s="79">
        <f t="shared" si="669"/>
        <v>1.0036094799999999</v>
      </c>
      <c r="M1705" s="82">
        <v>1</v>
      </c>
      <c r="N1705" s="82">
        <f t="shared" si="670"/>
        <v>1</v>
      </c>
      <c r="O1705" s="79">
        <f t="shared" si="671"/>
        <v>1.0036094799999999</v>
      </c>
      <c r="P1705" s="79">
        <f t="shared" si="672"/>
        <v>401.14567923999999</v>
      </c>
      <c r="Q1705" s="83">
        <f t="shared" si="675"/>
        <v>0</v>
      </c>
      <c r="R1705" s="85">
        <f t="shared" si="676"/>
        <v>0</v>
      </c>
      <c r="S1705" s="79">
        <f t="shared" si="673"/>
        <v>0</v>
      </c>
      <c r="T1705" s="85">
        <f t="shared" si="681"/>
        <v>9.5000000000000001E-2</v>
      </c>
      <c r="U1705" s="82">
        <f t="shared" si="677"/>
        <v>1.0048911899999999</v>
      </c>
      <c r="V1705" s="79">
        <f t="shared" si="678"/>
        <v>1.9620797299999999</v>
      </c>
      <c r="W1705" s="79">
        <f t="shared" si="679"/>
        <v>0</v>
      </c>
      <c r="X1705" s="157" t="str">
        <f t="shared" si="682"/>
        <v>A+J=</v>
      </c>
      <c r="Y1705" s="81">
        <f t="shared" si="683"/>
        <v>46254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78">
        <f t="shared" si="680"/>
        <v>46244</v>
      </c>
      <c r="B1706" s="79">
        <f t="shared" si="674"/>
        <v>403.27875978999998</v>
      </c>
      <c r="C1706" s="79">
        <f t="shared" si="663"/>
        <v>399.70295941000001</v>
      </c>
      <c r="D1706" s="77">
        <f t="shared" si="664"/>
        <v>7205.03</v>
      </c>
      <c r="E1706" s="54">
        <f>IF(K1706=1,VLOOKUP(A1705,[1]Plan1!$JH$192:$JI$400,2),E1705)</f>
        <v>7245.38</v>
      </c>
      <c r="F1706" s="56">
        <f t="shared" si="665"/>
        <v>45737</v>
      </c>
      <c r="G1706" s="80">
        <f t="shared" si="666"/>
        <v>5.6002542668107669E-3</v>
      </c>
      <c r="H1706" s="81">
        <f>IF(DAY(A1706)=H$11,VLOOKUP(A1706,AF$120:AK$452,4),H1705)</f>
        <v>46254</v>
      </c>
      <c r="I1706" s="81">
        <f t="shared" si="667"/>
        <v>46254</v>
      </c>
      <c r="J1706" s="55">
        <f t="shared" si="662"/>
        <v>31</v>
      </c>
      <c r="K1706" s="55">
        <f t="shared" si="668"/>
        <v>21</v>
      </c>
      <c r="L1706" s="79">
        <f t="shared" si="669"/>
        <v>1.0037902999999999</v>
      </c>
      <c r="M1706" s="82">
        <v>1</v>
      </c>
      <c r="N1706" s="82">
        <f t="shared" si="670"/>
        <v>1</v>
      </c>
      <c r="O1706" s="79">
        <f t="shared" si="671"/>
        <v>1.0037902999999999</v>
      </c>
      <c r="P1706" s="79">
        <f t="shared" si="672"/>
        <v>401.21795352999999</v>
      </c>
      <c r="Q1706" s="83">
        <f t="shared" si="675"/>
        <v>0</v>
      </c>
      <c r="R1706" s="85">
        <f t="shared" si="676"/>
        <v>0</v>
      </c>
      <c r="S1706" s="79">
        <f t="shared" si="673"/>
        <v>0</v>
      </c>
      <c r="T1706" s="85">
        <f t="shared" si="681"/>
        <v>9.5000000000000001E-2</v>
      </c>
      <c r="U1706" s="82">
        <f t="shared" si="677"/>
        <v>1.0051363760000001</v>
      </c>
      <c r="V1706" s="79">
        <f t="shared" si="678"/>
        <v>2.0608062600000001</v>
      </c>
      <c r="W1706" s="79">
        <f t="shared" si="679"/>
        <v>0</v>
      </c>
      <c r="X1706" s="157" t="str">
        <f t="shared" si="682"/>
        <v>A+J=</v>
      </c>
      <c r="Y1706" s="81">
        <f t="shared" si="683"/>
        <v>46254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78">
        <f t="shared" si="680"/>
        <v>46245</v>
      </c>
      <c r="B1707" s="79">
        <f t="shared" si="674"/>
        <v>403.44983259000003</v>
      </c>
      <c r="C1707" s="79">
        <f t="shared" si="663"/>
        <v>399.70295941000001</v>
      </c>
      <c r="D1707" s="77">
        <f t="shared" si="664"/>
        <v>7205.03</v>
      </c>
      <c r="E1707" s="54">
        <f>IF(K1707=1,VLOOKUP(A1706,[1]Plan1!$JH$192:$JI$400,2),E1706)</f>
        <v>7245.38</v>
      </c>
      <c r="F1707" s="56">
        <f t="shared" si="665"/>
        <v>45737</v>
      </c>
      <c r="G1707" s="80">
        <f t="shared" si="666"/>
        <v>5.6002542668107669E-3</v>
      </c>
      <c r="H1707" s="81">
        <f>IF(DAY(A1707)=H$11,VLOOKUP(A1707,AF$120:AK$452,4),H1706)</f>
        <v>46254</v>
      </c>
      <c r="I1707" s="81">
        <f t="shared" si="667"/>
        <v>46254</v>
      </c>
      <c r="J1707" s="55">
        <f t="shared" si="662"/>
        <v>31</v>
      </c>
      <c r="K1707" s="55">
        <f t="shared" si="668"/>
        <v>22</v>
      </c>
      <c r="L1707" s="79">
        <f t="shared" si="669"/>
        <v>1.0039711499999999</v>
      </c>
      <c r="M1707" s="82">
        <v>1</v>
      </c>
      <c r="N1707" s="82">
        <f t="shared" si="670"/>
        <v>1</v>
      </c>
      <c r="O1707" s="79">
        <f t="shared" si="671"/>
        <v>1.0039711499999999</v>
      </c>
      <c r="P1707" s="79">
        <f t="shared" si="672"/>
        <v>401.29023981</v>
      </c>
      <c r="Q1707" s="83">
        <f t="shared" si="675"/>
        <v>0</v>
      </c>
      <c r="R1707" s="85">
        <f t="shared" si="676"/>
        <v>0</v>
      </c>
      <c r="S1707" s="79">
        <f t="shared" si="673"/>
        <v>0</v>
      </c>
      <c r="T1707" s="85">
        <f t="shared" si="681"/>
        <v>9.5000000000000001E-2</v>
      </c>
      <c r="U1707" s="82">
        <f t="shared" si="677"/>
        <v>1.0053816229999999</v>
      </c>
      <c r="V1707" s="79">
        <f t="shared" si="678"/>
        <v>2.1595927800000001</v>
      </c>
      <c r="W1707" s="79">
        <f t="shared" si="679"/>
        <v>0</v>
      </c>
      <c r="X1707" s="157" t="str">
        <f t="shared" si="682"/>
        <v>A+J=</v>
      </c>
      <c r="Y1707" s="81">
        <f t="shared" si="683"/>
        <v>46254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78">
        <f t="shared" si="680"/>
        <v>46246</v>
      </c>
      <c r="B1708" s="79">
        <f t="shared" si="674"/>
        <v>403.62097657999999</v>
      </c>
      <c r="C1708" s="79">
        <f t="shared" si="663"/>
        <v>399.70295941000001</v>
      </c>
      <c r="D1708" s="77">
        <f t="shared" si="664"/>
        <v>7205.03</v>
      </c>
      <c r="E1708" s="54">
        <f>IF(K1708=1,VLOOKUP(A1707,[1]Plan1!$JH$192:$JI$400,2),E1707)</f>
        <v>7245.38</v>
      </c>
      <c r="F1708" s="56">
        <f t="shared" si="665"/>
        <v>45737</v>
      </c>
      <c r="G1708" s="80">
        <f t="shared" si="666"/>
        <v>5.6002542668107669E-3</v>
      </c>
      <c r="H1708" s="81">
        <f>IF(DAY(A1708)=H$11,VLOOKUP(A1708,AF$120:AK$452,4),H1707)</f>
        <v>46254</v>
      </c>
      <c r="I1708" s="81">
        <f t="shared" si="667"/>
        <v>46254</v>
      </c>
      <c r="J1708" s="55">
        <f t="shared" ref="J1708:J1771" si="684">IF(A1707=I1707,VLOOKUP(A1707,$AF$120:$AJ$300,5),J1707)</f>
        <v>31</v>
      </c>
      <c r="K1708" s="55">
        <f t="shared" si="668"/>
        <v>23</v>
      </c>
      <c r="L1708" s="79">
        <f t="shared" si="669"/>
        <v>1.00415203</v>
      </c>
      <c r="M1708" s="82">
        <v>1</v>
      </c>
      <c r="N1708" s="82">
        <f t="shared" si="670"/>
        <v>1</v>
      </c>
      <c r="O1708" s="79">
        <f t="shared" si="671"/>
        <v>1.00415203</v>
      </c>
      <c r="P1708" s="79">
        <f t="shared" si="672"/>
        <v>401.36253807999998</v>
      </c>
      <c r="Q1708" s="83">
        <f t="shared" si="675"/>
        <v>0</v>
      </c>
      <c r="R1708" s="85">
        <f t="shared" si="676"/>
        <v>0</v>
      </c>
      <c r="S1708" s="79">
        <f t="shared" si="673"/>
        <v>0</v>
      </c>
      <c r="T1708" s="85">
        <f t="shared" si="681"/>
        <v>9.5000000000000001E-2</v>
      </c>
      <c r="U1708" s="82">
        <f t="shared" si="677"/>
        <v>1.0056269289999999</v>
      </c>
      <c r="V1708" s="79">
        <f t="shared" si="678"/>
        <v>2.2584385</v>
      </c>
      <c r="W1708" s="79">
        <f t="shared" si="679"/>
        <v>0</v>
      </c>
      <c r="X1708" s="157" t="str">
        <f t="shared" si="682"/>
        <v>A+J=</v>
      </c>
      <c r="Y1708" s="81">
        <f t="shared" si="683"/>
        <v>46254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78">
        <f t="shared" si="680"/>
        <v>46247</v>
      </c>
      <c r="B1709" s="79">
        <f t="shared" si="674"/>
        <v>403.79219219999999</v>
      </c>
      <c r="C1709" s="79">
        <f t="shared" ref="C1709:C1772" si="685">IF(Q1708&gt;0,(P1708-S1708),C1708)</f>
        <v>399.70295941000001</v>
      </c>
      <c r="D1709" s="77">
        <f t="shared" si="664"/>
        <v>7205.03</v>
      </c>
      <c r="E1709" s="54">
        <f>IF(K1709=1,VLOOKUP(A1708,[1]Plan1!$JH$192:$JI$400,2),E1708)</f>
        <v>7245.38</v>
      </c>
      <c r="F1709" s="56">
        <f t="shared" si="665"/>
        <v>45737</v>
      </c>
      <c r="G1709" s="80">
        <f t="shared" si="666"/>
        <v>5.6002542668107669E-3</v>
      </c>
      <c r="H1709" s="81">
        <f>IF(DAY(A1709)=H$11,VLOOKUP(A1709,AF$120:AK$452,4),H1708)</f>
        <v>46254</v>
      </c>
      <c r="I1709" s="81">
        <f t="shared" si="667"/>
        <v>46254</v>
      </c>
      <c r="J1709" s="55">
        <f t="shared" si="684"/>
        <v>31</v>
      </c>
      <c r="K1709" s="55">
        <f t="shared" si="668"/>
        <v>24</v>
      </c>
      <c r="L1709" s="79">
        <f t="shared" si="669"/>
        <v>1.0043329400000001</v>
      </c>
      <c r="M1709" s="82">
        <v>1</v>
      </c>
      <c r="N1709" s="82">
        <f t="shared" si="670"/>
        <v>1</v>
      </c>
      <c r="O1709" s="79">
        <f t="shared" si="671"/>
        <v>1.0043329400000001</v>
      </c>
      <c r="P1709" s="79">
        <f t="shared" si="672"/>
        <v>401.43484834999998</v>
      </c>
      <c r="Q1709" s="83">
        <f t="shared" si="675"/>
        <v>0</v>
      </c>
      <c r="R1709" s="85">
        <f t="shared" si="676"/>
        <v>0</v>
      </c>
      <c r="S1709" s="79">
        <f t="shared" si="673"/>
        <v>0</v>
      </c>
      <c r="T1709" s="85">
        <f t="shared" si="681"/>
        <v>9.5000000000000001E-2</v>
      </c>
      <c r="U1709" s="82">
        <f t="shared" si="677"/>
        <v>1.0058722950000001</v>
      </c>
      <c r="V1709" s="79">
        <f t="shared" si="678"/>
        <v>2.3573438499999999</v>
      </c>
      <c r="W1709" s="79">
        <f t="shared" si="679"/>
        <v>0</v>
      </c>
      <c r="X1709" s="157" t="str">
        <f t="shared" si="682"/>
        <v>A+J=</v>
      </c>
      <c r="Y1709" s="81">
        <f t="shared" si="683"/>
        <v>46254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78">
        <f t="shared" si="680"/>
        <v>46248</v>
      </c>
      <c r="B1710" s="79">
        <f t="shared" si="674"/>
        <v>403.96348346999997</v>
      </c>
      <c r="C1710" s="79">
        <f t="shared" si="685"/>
        <v>399.70295941000001</v>
      </c>
      <c r="D1710" s="77">
        <f t="shared" si="664"/>
        <v>7205.03</v>
      </c>
      <c r="E1710" s="54">
        <f>IF(K1710=1,VLOOKUP(A1709,[1]Plan1!$JH$192:$JI$400,2),E1709)</f>
        <v>7245.38</v>
      </c>
      <c r="F1710" s="56">
        <f t="shared" si="665"/>
        <v>45737</v>
      </c>
      <c r="G1710" s="80">
        <f t="shared" si="666"/>
        <v>5.6002542668107669E-3</v>
      </c>
      <c r="H1710" s="81">
        <f>IF(DAY(A1710)=H$11,VLOOKUP(A1710,AF$120:AK$452,4),H1709)</f>
        <v>46254</v>
      </c>
      <c r="I1710" s="81">
        <f t="shared" si="667"/>
        <v>46254</v>
      </c>
      <c r="J1710" s="55">
        <f t="shared" si="684"/>
        <v>31</v>
      </c>
      <c r="K1710" s="55">
        <f t="shared" si="668"/>
        <v>25</v>
      </c>
      <c r="L1710" s="79">
        <f t="shared" si="669"/>
        <v>1.0045138899999999</v>
      </c>
      <c r="M1710" s="82">
        <v>1</v>
      </c>
      <c r="N1710" s="82">
        <f t="shared" si="670"/>
        <v>1</v>
      </c>
      <c r="O1710" s="79">
        <f t="shared" si="671"/>
        <v>1.0045138899999999</v>
      </c>
      <c r="P1710" s="79">
        <f t="shared" si="672"/>
        <v>401.50717459999998</v>
      </c>
      <c r="Q1710" s="83">
        <f t="shared" si="675"/>
        <v>0</v>
      </c>
      <c r="R1710" s="85">
        <f t="shared" si="676"/>
        <v>0</v>
      </c>
      <c r="S1710" s="79">
        <f t="shared" si="673"/>
        <v>0</v>
      </c>
      <c r="T1710" s="85">
        <f t="shared" si="681"/>
        <v>9.5000000000000001E-2</v>
      </c>
      <c r="U1710" s="82">
        <f t="shared" si="677"/>
        <v>1.0061177210000001</v>
      </c>
      <c r="V1710" s="79">
        <f t="shared" si="678"/>
        <v>2.45630887</v>
      </c>
      <c r="W1710" s="79">
        <f t="shared" si="679"/>
        <v>0</v>
      </c>
      <c r="X1710" s="157" t="str">
        <f t="shared" si="682"/>
        <v>A+J=</v>
      </c>
      <c r="Y1710" s="81">
        <f t="shared" si="683"/>
        <v>46254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78">
        <f t="shared" si="680"/>
        <v>46249</v>
      </c>
      <c r="B1711" s="79">
        <f t="shared" si="674"/>
        <v>404.13484640000001</v>
      </c>
      <c r="C1711" s="79">
        <f t="shared" si="685"/>
        <v>399.70295941000001</v>
      </c>
      <c r="D1711" s="77">
        <f t="shared" si="664"/>
        <v>7205.03</v>
      </c>
      <c r="E1711" s="54">
        <f>IF(K1711=1,VLOOKUP(A1710,[1]Plan1!$JH$192:$JI$400,2),E1710)</f>
        <v>7245.38</v>
      </c>
      <c r="F1711" s="56">
        <f t="shared" si="665"/>
        <v>45737</v>
      </c>
      <c r="G1711" s="80">
        <f t="shared" si="666"/>
        <v>5.6002542668107669E-3</v>
      </c>
      <c r="H1711" s="81">
        <f>IF(DAY(A1711)=H$11,VLOOKUP(A1711,AF$120:AK$452,4),H1710)</f>
        <v>46254</v>
      </c>
      <c r="I1711" s="81">
        <f t="shared" si="667"/>
        <v>46254</v>
      </c>
      <c r="J1711" s="55">
        <f t="shared" si="684"/>
        <v>31</v>
      </c>
      <c r="K1711" s="55">
        <f t="shared" si="668"/>
        <v>26</v>
      </c>
      <c r="L1711" s="79">
        <f t="shared" si="669"/>
        <v>1.00469487</v>
      </c>
      <c r="M1711" s="82">
        <v>1</v>
      </c>
      <c r="N1711" s="82">
        <f t="shared" si="670"/>
        <v>1</v>
      </c>
      <c r="O1711" s="79">
        <f t="shared" si="671"/>
        <v>1.00469487</v>
      </c>
      <c r="P1711" s="79">
        <f t="shared" si="672"/>
        <v>401.57951284000001</v>
      </c>
      <c r="Q1711" s="83">
        <f t="shared" si="675"/>
        <v>0</v>
      </c>
      <c r="R1711" s="85">
        <f t="shared" si="676"/>
        <v>0</v>
      </c>
      <c r="S1711" s="79">
        <f t="shared" si="673"/>
        <v>0</v>
      </c>
      <c r="T1711" s="85">
        <f t="shared" si="681"/>
        <v>9.5000000000000001E-2</v>
      </c>
      <c r="U1711" s="82">
        <f t="shared" si="677"/>
        <v>1.0063632069999999</v>
      </c>
      <c r="V1711" s="79">
        <f t="shared" si="678"/>
        <v>2.5553335599999998</v>
      </c>
      <c r="W1711" s="79">
        <f t="shared" si="679"/>
        <v>0</v>
      </c>
      <c r="X1711" s="157" t="str">
        <f t="shared" si="682"/>
        <v>A+J=</v>
      </c>
      <c r="Y1711" s="81">
        <f t="shared" si="683"/>
        <v>46254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78">
        <f t="shared" si="680"/>
        <v>46250</v>
      </c>
      <c r="B1712" s="79">
        <f t="shared" si="674"/>
        <v>404.30628062</v>
      </c>
      <c r="C1712" s="79">
        <f t="shared" si="685"/>
        <v>399.70295941000001</v>
      </c>
      <c r="D1712" s="77">
        <f t="shared" si="664"/>
        <v>7205.03</v>
      </c>
      <c r="E1712" s="54">
        <f>IF(K1712=1,VLOOKUP(A1711,[1]Plan1!$JH$192:$JI$400,2),E1711)</f>
        <v>7245.38</v>
      </c>
      <c r="F1712" s="56">
        <f t="shared" si="665"/>
        <v>45737</v>
      </c>
      <c r="G1712" s="80">
        <f t="shared" si="666"/>
        <v>5.6002542668107669E-3</v>
      </c>
      <c r="H1712" s="81">
        <f>IF(DAY(A1712)=H$11,VLOOKUP(A1712,AF$120:AK$452,4),H1711)</f>
        <v>46254</v>
      </c>
      <c r="I1712" s="81">
        <f t="shared" si="667"/>
        <v>46254</v>
      </c>
      <c r="J1712" s="55">
        <f t="shared" si="684"/>
        <v>31</v>
      </c>
      <c r="K1712" s="55">
        <f t="shared" si="668"/>
        <v>27</v>
      </c>
      <c r="L1712" s="79">
        <f t="shared" si="669"/>
        <v>1.0048758799999999</v>
      </c>
      <c r="M1712" s="82">
        <v>1</v>
      </c>
      <c r="N1712" s="82">
        <f t="shared" si="670"/>
        <v>1</v>
      </c>
      <c r="O1712" s="79">
        <f t="shared" si="671"/>
        <v>1.0048758799999999</v>
      </c>
      <c r="P1712" s="79">
        <f t="shared" si="672"/>
        <v>401.65186306999999</v>
      </c>
      <c r="Q1712" s="83">
        <f t="shared" si="675"/>
        <v>0</v>
      </c>
      <c r="R1712" s="85">
        <f t="shared" si="676"/>
        <v>0</v>
      </c>
      <c r="S1712" s="79">
        <f t="shared" si="673"/>
        <v>0</v>
      </c>
      <c r="T1712" s="85">
        <f t="shared" si="681"/>
        <v>9.5000000000000001E-2</v>
      </c>
      <c r="U1712" s="82">
        <f t="shared" si="677"/>
        <v>1.006608752</v>
      </c>
      <c r="V1712" s="79">
        <f t="shared" si="678"/>
        <v>2.6544175499999998</v>
      </c>
      <c r="W1712" s="79">
        <f t="shared" si="679"/>
        <v>0</v>
      </c>
      <c r="X1712" s="157" t="str">
        <f t="shared" si="682"/>
        <v>A+J=</v>
      </c>
      <c r="Y1712" s="81">
        <f t="shared" si="683"/>
        <v>46254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78">
        <f t="shared" si="680"/>
        <v>46251</v>
      </c>
      <c r="B1713" s="79">
        <f t="shared" si="674"/>
        <v>404.47778693999999</v>
      </c>
      <c r="C1713" s="79">
        <f t="shared" si="685"/>
        <v>399.70295941000001</v>
      </c>
      <c r="D1713" s="77">
        <f t="shared" si="664"/>
        <v>7205.03</v>
      </c>
      <c r="E1713" s="54">
        <f>IF(K1713=1,VLOOKUP(A1712,[1]Plan1!$JH$192:$JI$400,2),E1712)</f>
        <v>7245.38</v>
      </c>
      <c r="F1713" s="56">
        <f t="shared" si="665"/>
        <v>45737</v>
      </c>
      <c r="G1713" s="80">
        <f t="shared" si="666"/>
        <v>5.6002542668107669E-3</v>
      </c>
      <c r="H1713" s="81">
        <f>IF(DAY(A1713)=H$11,VLOOKUP(A1713,AF$120:AK$452,4),H1712)</f>
        <v>46254</v>
      </c>
      <c r="I1713" s="81">
        <f t="shared" si="667"/>
        <v>46254</v>
      </c>
      <c r="J1713" s="55">
        <f t="shared" si="684"/>
        <v>31</v>
      </c>
      <c r="K1713" s="55">
        <f t="shared" si="668"/>
        <v>28</v>
      </c>
      <c r="L1713" s="79">
        <f t="shared" si="669"/>
        <v>1.0050569199999999</v>
      </c>
      <c r="M1713" s="82">
        <v>1</v>
      </c>
      <c r="N1713" s="82">
        <f t="shared" si="670"/>
        <v>1</v>
      </c>
      <c r="O1713" s="79">
        <f t="shared" si="671"/>
        <v>1.0050569199999999</v>
      </c>
      <c r="P1713" s="79">
        <f t="shared" si="672"/>
        <v>401.72422528999999</v>
      </c>
      <c r="Q1713" s="83">
        <f t="shared" si="675"/>
        <v>0</v>
      </c>
      <c r="R1713" s="85">
        <f t="shared" si="676"/>
        <v>0</v>
      </c>
      <c r="S1713" s="79">
        <f t="shared" si="673"/>
        <v>0</v>
      </c>
      <c r="T1713" s="85">
        <f t="shared" si="681"/>
        <v>9.5000000000000001E-2</v>
      </c>
      <c r="U1713" s="82">
        <f t="shared" si="677"/>
        <v>1.006854358</v>
      </c>
      <c r="V1713" s="79">
        <f t="shared" si="678"/>
        <v>2.75356165</v>
      </c>
      <c r="W1713" s="79">
        <f t="shared" si="679"/>
        <v>0</v>
      </c>
      <c r="X1713" s="157" t="str">
        <f t="shared" si="682"/>
        <v>A+J=</v>
      </c>
      <c r="Y1713" s="81">
        <f t="shared" si="683"/>
        <v>46254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78">
        <f t="shared" si="680"/>
        <v>46252</v>
      </c>
      <c r="B1714" s="79">
        <f t="shared" si="674"/>
        <v>404.64936863000003</v>
      </c>
      <c r="C1714" s="79">
        <f t="shared" si="685"/>
        <v>399.70295941000001</v>
      </c>
      <c r="D1714" s="77">
        <f t="shared" si="664"/>
        <v>7205.03</v>
      </c>
      <c r="E1714" s="54">
        <f>IF(K1714=1,VLOOKUP(A1713,[1]Plan1!$JH$192:$JI$400,2),E1713)</f>
        <v>7245.38</v>
      </c>
      <c r="F1714" s="56">
        <f t="shared" si="665"/>
        <v>45737</v>
      </c>
      <c r="G1714" s="80">
        <f t="shared" si="666"/>
        <v>5.6002542668107669E-3</v>
      </c>
      <c r="H1714" s="81">
        <f>IF(DAY(A1714)=H$11,VLOOKUP(A1714,AF$120:AK$452,4),H1713)</f>
        <v>46254</v>
      </c>
      <c r="I1714" s="81">
        <f t="shared" si="667"/>
        <v>46254</v>
      </c>
      <c r="J1714" s="55">
        <f t="shared" si="684"/>
        <v>31</v>
      </c>
      <c r="K1714" s="55">
        <f t="shared" si="668"/>
        <v>29</v>
      </c>
      <c r="L1714" s="79">
        <f t="shared" si="669"/>
        <v>1.0052380000000001</v>
      </c>
      <c r="M1714" s="82">
        <v>1</v>
      </c>
      <c r="N1714" s="82">
        <f t="shared" si="670"/>
        <v>1</v>
      </c>
      <c r="O1714" s="79">
        <f t="shared" si="671"/>
        <v>1.0052380000000001</v>
      </c>
      <c r="P1714" s="79">
        <f t="shared" si="672"/>
        <v>401.79660351000001</v>
      </c>
      <c r="Q1714" s="83">
        <f t="shared" si="675"/>
        <v>0</v>
      </c>
      <c r="R1714" s="85">
        <f t="shared" si="676"/>
        <v>0</v>
      </c>
      <c r="S1714" s="79">
        <f t="shared" si="673"/>
        <v>0</v>
      </c>
      <c r="T1714" s="85">
        <f t="shared" si="681"/>
        <v>9.5000000000000001E-2</v>
      </c>
      <c r="U1714" s="82">
        <f t="shared" si="677"/>
        <v>1.007100023</v>
      </c>
      <c r="V1714" s="79">
        <f t="shared" si="678"/>
        <v>2.8527651199999999</v>
      </c>
      <c r="W1714" s="79">
        <f t="shared" si="679"/>
        <v>0</v>
      </c>
      <c r="X1714" s="157" t="str">
        <f t="shared" si="682"/>
        <v>A+J=</v>
      </c>
      <c r="Y1714" s="81">
        <f t="shared" si="683"/>
        <v>46254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78">
        <f t="shared" si="680"/>
        <v>46253</v>
      </c>
      <c r="B1715" s="79">
        <f t="shared" si="674"/>
        <v>404.82102245999999</v>
      </c>
      <c r="C1715" s="79">
        <f t="shared" si="685"/>
        <v>399.70295941000001</v>
      </c>
      <c r="D1715" s="77">
        <f t="shared" si="664"/>
        <v>7205.03</v>
      </c>
      <c r="E1715" s="54">
        <f>IF(K1715=1,VLOOKUP(A1714,[1]Plan1!$JH$192:$JI$400,2),E1714)</f>
        <v>7245.38</v>
      </c>
      <c r="F1715" s="56">
        <f t="shared" si="665"/>
        <v>45737</v>
      </c>
      <c r="G1715" s="80">
        <f t="shared" si="666"/>
        <v>5.6002542668107669E-3</v>
      </c>
      <c r="H1715" s="81">
        <f>IF(DAY(A1715)=H$11,VLOOKUP(A1715,AF$120:AK$452,4),H1714)</f>
        <v>46254</v>
      </c>
      <c r="I1715" s="81">
        <f t="shared" si="667"/>
        <v>46254</v>
      </c>
      <c r="J1715" s="55">
        <f t="shared" si="684"/>
        <v>31</v>
      </c>
      <c r="K1715" s="55">
        <f t="shared" si="668"/>
        <v>30</v>
      </c>
      <c r="L1715" s="79">
        <f t="shared" si="669"/>
        <v>1.0054191100000001</v>
      </c>
      <c r="M1715" s="82">
        <v>1</v>
      </c>
      <c r="N1715" s="82">
        <f t="shared" si="670"/>
        <v>1</v>
      </c>
      <c r="O1715" s="79">
        <f t="shared" si="671"/>
        <v>1.0054191100000001</v>
      </c>
      <c r="P1715" s="79">
        <f t="shared" si="672"/>
        <v>401.86899370999998</v>
      </c>
      <c r="Q1715" s="83">
        <f t="shared" si="675"/>
        <v>0</v>
      </c>
      <c r="R1715" s="85">
        <f t="shared" si="676"/>
        <v>0</v>
      </c>
      <c r="S1715" s="79">
        <f t="shared" si="673"/>
        <v>0</v>
      </c>
      <c r="T1715" s="85">
        <f t="shared" si="681"/>
        <v>9.5000000000000001E-2</v>
      </c>
      <c r="U1715" s="82">
        <f t="shared" si="677"/>
        <v>1.007345749</v>
      </c>
      <c r="V1715" s="79">
        <f t="shared" si="678"/>
        <v>2.9520287500000002</v>
      </c>
      <c r="W1715" s="79">
        <f t="shared" si="679"/>
        <v>0</v>
      </c>
      <c r="X1715" s="157" t="str">
        <f t="shared" si="682"/>
        <v>A+J=</v>
      </c>
      <c r="Y1715" s="81">
        <f t="shared" si="683"/>
        <v>46254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78">
        <f t="shared" si="680"/>
        <v>46254</v>
      </c>
      <c r="B1716" s="79">
        <f t="shared" si="674"/>
        <v>404.99274766999997</v>
      </c>
      <c r="C1716" s="79">
        <f t="shared" si="685"/>
        <v>399.70295941000001</v>
      </c>
      <c r="D1716" s="77">
        <f t="shared" ref="D1716:D1779" si="686">IF(E1716=E1715,D1715,E1715)</f>
        <v>7205.03</v>
      </c>
      <c r="E1716" s="54">
        <f>IF(K1716=1,VLOOKUP(A1715,[1]Plan1!$JH$192:$JI$400,2),E1715)</f>
        <v>7245.38</v>
      </c>
      <c r="F1716" s="56">
        <f t="shared" ref="F1716:F1779" si="687">IF(D1716=D1715,F1715,EDATE(A1716,-1))</f>
        <v>45737</v>
      </c>
      <c r="G1716" s="80">
        <f t="shared" ref="G1716:G1779" si="688">(E1716/D1716)-1</f>
        <v>5.6002542668107669E-3</v>
      </c>
      <c r="H1716" s="81">
        <f>IF(DAY(A1716)=H$11,VLOOKUP(A1716,AF$120:AK$452,4),H1715)</f>
        <v>46285</v>
      </c>
      <c r="I1716" s="81">
        <f t="shared" ref="I1716:I1779" si="689">IF(A1716&gt;I1715,H1716,I1715)</f>
        <v>46254</v>
      </c>
      <c r="J1716" s="55">
        <f t="shared" si="684"/>
        <v>31</v>
      </c>
      <c r="K1716" s="55">
        <f t="shared" ref="K1716:K1779" si="690">IF(A1715=I1715,1,K1715+1)</f>
        <v>31</v>
      </c>
      <c r="L1716" s="79">
        <f t="shared" ref="L1716:L1779" si="691">TRUNC((E1716/D1716)^TRUNC((K1716/J1716),9),8)</f>
        <v>1.0056002500000001</v>
      </c>
      <c r="M1716" s="82">
        <v>1</v>
      </c>
      <c r="N1716" s="82">
        <f t="shared" ref="N1716:N1779" si="692">IF(I1716&gt;I1715,N1715*M1716,N1715)</f>
        <v>1</v>
      </c>
      <c r="O1716" s="79">
        <f t="shared" ref="O1716:O1779" si="693">TRUNC(TRUNC((L1716*N1716),15),8)</f>
        <v>1.0056002500000001</v>
      </c>
      <c r="P1716" s="79">
        <f t="shared" ref="P1716:P1779" si="694">TRUNC(C1716*O1716,8)</f>
        <v>401.94139589999997</v>
      </c>
      <c r="Q1716" s="83">
        <f t="shared" si="675"/>
        <v>56</v>
      </c>
      <c r="R1716" s="85">
        <f t="shared" si="676"/>
        <v>4.1666000000000002E-2</v>
      </c>
      <c r="S1716" s="79">
        <f t="shared" ref="S1716:S1779" si="695">IF(R1716&gt;0,TRUNC(R1716*P1716,8),0)</f>
        <v>16.747290199999998</v>
      </c>
      <c r="T1716" s="85">
        <f t="shared" si="681"/>
        <v>9.5000000000000001E-2</v>
      </c>
      <c r="U1716" s="82">
        <f t="shared" si="677"/>
        <v>1.0075915339999999</v>
      </c>
      <c r="V1716" s="79">
        <f t="shared" si="678"/>
        <v>3.0513517700000001</v>
      </c>
      <c r="W1716" s="79">
        <f t="shared" si="679"/>
        <v>19.798641969999998</v>
      </c>
      <c r="X1716" s="157" t="str">
        <f t="shared" si="682"/>
        <v>A+J=</v>
      </c>
      <c r="Y1716" s="81">
        <f t="shared" si="683"/>
        <v>46254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78">
        <f t="shared" si="680"/>
        <v>46255</v>
      </c>
      <c r="B1717" s="79">
        <f t="shared" si="674"/>
        <v>385.35750386000001</v>
      </c>
      <c r="C1717" s="79">
        <f t="shared" si="685"/>
        <v>385.19410569999997</v>
      </c>
      <c r="D1717" s="77">
        <f t="shared" si="686"/>
        <v>7205.03</v>
      </c>
      <c r="E1717" s="54">
        <f>IF(K1717=1,VLOOKUP(A1716,[1]Plan1!$JH$192:$JI$400,2),E1716)</f>
        <v>7245.38</v>
      </c>
      <c r="F1717" s="56">
        <f t="shared" si="687"/>
        <v>45737</v>
      </c>
      <c r="G1717" s="80">
        <f t="shared" si="688"/>
        <v>5.6002542668107669E-3</v>
      </c>
      <c r="H1717" s="81">
        <f>IF(DAY(A1717)=H$11,VLOOKUP(A1717,AF$120:AK$452,4),H1716)</f>
        <v>46285</v>
      </c>
      <c r="I1717" s="81">
        <f t="shared" si="689"/>
        <v>46285</v>
      </c>
      <c r="J1717" s="55">
        <f t="shared" si="684"/>
        <v>31</v>
      </c>
      <c r="K1717" s="55">
        <f t="shared" si="690"/>
        <v>1</v>
      </c>
      <c r="L1717" s="79">
        <f t="shared" si="691"/>
        <v>1.00018016</v>
      </c>
      <c r="M1717" s="82">
        <v>1</v>
      </c>
      <c r="N1717" s="82">
        <f t="shared" si="692"/>
        <v>1</v>
      </c>
      <c r="O1717" s="79">
        <f t="shared" si="693"/>
        <v>1.00018016</v>
      </c>
      <c r="P1717" s="79">
        <f t="shared" si="694"/>
        <v>385.26350227</v>
      </c>
      <c r="Q1717" s="83">
        <f t="shared" si="675"/>
        <v>0</v>
      </c>
      <c r="R1717" s="85">
        <f t="shared" si="676"/>
        <v>0</v>
      </c>
      <c r="S1717" s="79">
        <f t="shared" si="695"/>
        <v>0</v>
      </c>
      <c r="T1717" s="85">
        <f t="shared" si="681"/>
        <v>9.5000000000000001E-2</v>
      </c>
      <c r="U1717" s="82">
        <f t="shared" si="677"/>
        <v>1.000243993</v>
      </c>
      <c r="V1717" s="79">
        <f t="shared" si="678"/>
        <v>9.4001589999999996E-2</v>
      </c>
      <c r="W1717" s="79">
        <f t="shared" si="679"/>
        <v>0</v>
      </c>
      <c r="X1717" s="157" t="str">
        <f t="shared" si="682"/>
        <v>A+J=</v>
      </c>
      <c r="Y1717" s="81">
        <f t="shared" si="683"/>
        <v>46285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78">
        <f t="shared" si="680"/>
        <v>46256</v>
      </c>
      <c r="B1718" s="79">
        <f t="shared" si="674"/>
        <v>385.52097441999996</v>
      </c>
      <c r="C1718" s="79">
        <f t="shared" si="685"/>
        <v>385.19410569999997</v>
      </c>
      <c r="D1718" s="77">
        <f t="shared" si="686"/>
        <v>7205.03</v>
      </c>
      <c r="E1718" s="54">
        <f>IF(K1718=1,VLOOKUP(A1717,[1]Plan1!$JH$192:$JI$400,2),E1717)</f>
        <v>7245.38</v>
      </c>
      <c r="F1718" s="56">
        <f t="shared" si="687"/>
        <v>45737</v>
      </c>
      <c r="G1718" s="80">
        <f t="shared" si="688"/>
        <v>5.6002542668107669E-3</v>
      </c>
      <c r="H1718" s="81">
        <f>IF(DAY(A1718)=H$11,VLOOKUP(A1718,AF$120:AK$452,4),H1717)</f>
        <v>46285</v>
      </c>
      <c r="I1718" s="81">
        <f t="shared" si="689"/>
        <v>46285</v>
      </c>
      <c r="J1718" s="55">
        <f t="shared" si="684"/>
        <v>31</v>
      </c>
      <c r="K1718" s="55">
        <f t="shared" si="690"/>
        <v>2</v>
      </c>
      <c r="L1718" s="79">
        <f t="shared" si="691"/>
        <v>1.0003603599999999</v>
      </c>
      <c r="M1718" s="82">
        <v>1</v>
      </c>
      <c r="N1718" s="82">
        <f t="shared" si="692"/>
        <v>1</v>
      </c>
      <c r="O1718" s="79">
        <f t="shared" si="693"/>
        <v>1.0003603599999999</v>
      </c>
      <c r="P1718" s="79">
        <f t="shared" si="694"/>
        <v>385.33291423999998</v>
      </c>
      <c r="Q1718" s="83">
        <f t="shared" si="675"/>
        <v>0</v>
      </c>
      <c r="R1718" s="85">
        <f t="shared" si="676"/>
        <v>0</v>
      </c>
      <c r="S1718" s="79">
        <f t="shared" si="695"/>
        <v>0</v>
      </c>
      <c r="T1718" s="85">
        <f t="shared" si="681"/>
        <v>9.5000000000000001E-2</v>
      </c>
      <c r="U1718" s="82">
        <f t="shared" si="677"/>
        <v>1.0004880460000001</v>
      </c>
      <c r="V1718" s="79">
        <f t="shared" si="678"/>
        <v>0.18806017999999999</v>
      </c>
      <c r="W1718" s="79">
        <f t="shared" si="679"/>
        <v>0</v>
      </c>
      <c r="X1718" s="157" t="str">
        <f t="shared" si="682"/>
        <v>A+J=</v>
      </c>
      <c r="Y1718" s="81">
        <f t="shared" si="683"/>
        <v>46285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78">
        <f t="shared" si="680"/>
        <v>46257</v>
      </c>
      <c r="B1719" s="79">
        <f t="shared" si="674"/>
        <v>385.68451318000001</v>
      </c>
      <c r="C1719" s="79">
        <f t="shared" si="685"/>
        <v>385.19410569999997</v>
      </c>
      <c r="D1719" s="77">
        <f t="shared" si="686"/>
        <v>7205.03</v>
      </c>
      <c r="E1719" s="54">
        <f>IF(K1719=1,VLOOKUP(A1718,[1]Plan1!$JH$192:$JI$400,2),E1718)</f>
        <v>7245.38</v>
      </c>
      <c r="F1719" s="56">
        <f t="shared" si="687"/>
        <v>45737</v>
      </c>
      <c r="G1719" s="80">
        <f t="shared" si="688"/>
        <v>5.6002542668107669E-3</v>
      </c>
      <c r="H1719" s="81">
        <f>IF(DAY(A1719)=H$11,VLOOKUP(A1719,AF$120:AK$452,4),H1718)</f>
        <v>46285</v>
      </c>
      <c r="I1719" s="81">
        <f t="shared" si="689"/>
        <v>46285</v>
      </c>
      <c r="J1719" s="55">
        <f t="shared" si="684"/>
        <v>31</v>
      </c>
      <c r="K1719" s="55">
        <f t="shared" si="690"/>
        <v>3</v>
      </c>
      <c r="L1719" s="79">
        <f t="shared" si="691"/>
        <v>1.00054059</v>
      </c>
      <c r="M1719" s="82">
        <v>1</v>
      </c>
      <c r="N1719" s="82">
        <f t="shared" si="692"/>
        <v>1</v>
      </c>
      <c r="O1719" s="79">
        <f t="shared" si="693"/>
        <v>1.00054059</v>
      </c>
      <c r="P1719" s="79">
        <f t="shared" si="694"/>
        <v>385.40233777999998</v>
      </c>
      <c r="Q1719" s="83">
        <f t="shared" si="675"/>
        <v>0</v>
      </c>
      <c r="R1719" s="85">
        <f t="shared" si="676"/>
        <v>0</v>
      </c>
      <c r="S1719" s="79">
        <f t="shared" si="695"/>
        <v>0</v>
      </c>
      <c r="T1719" s="85">
        <f t="shared" si="681"/>
        <v>9.5000000000000001E-2</v>
      </c>
      <c r="U1719" s="82">
        <f t="shared" si="677"/>
        <v>1.0007321579999999</v>
      </c>
      <c r="V1719" s="79">
        <f t="shared" si="678"/>
        <v>0.28217540000000002</v>
      </c>
      <c r="W1719" s="79">
        <f t="shared" si="679"/>
        <v>0</v>
      </c>
      <c r="X1719" s="157" t="str">
        <f t="shared" si="682"/>
        <v>A+J=</v>
      </c>
      <c r="Y1719" s="81">
        <f t="shared" si="683"/>
        <v>46285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78">
        <f t="shared" si="680"/>
        <v>46258</v>
      </c>
      <c r="B1720" s="79">
        <f t="shared" si="674"/>
        <v>385.84812052000001</v>
      </c>
      <c r="C1720" s="79">
        <f t="shared" si="685"/>
        <v>385.19410569999997</v>
      </c>
      <c r="D1720" s="77">
        <f t="shared" si="686"/>
        <v>7205.03</v>
      </c>
      <c r="E1720" s="54">
        <f>IF(K1720=1,VLOOKUP(A1719,[1]Plan1!$JH$192:$JI$400,2),E1719)</f>
        <v>7245.38</v>
      </c>
      <c r="F1720" s="56">
        <f t="shared" si="687"/>
        <v>45737</v>
      </c>
      <c r="G1720" s="80">
        <f t="shared" si="688"/>
        <v>5.6002542668107669E-3</v>
      </c>
      <c r="H1720" s="81">
        <f>IF(DAY(A1720)=H$11,VLOOKUP(A1720,AF$120:AK$452,4),H1719)</f>
        <v>46285</v>
      </c>
      <c r="I1720" s="81">
        <f t="shared" si="689"/>
        <v>46285</v>
      </c>
      <c r="J1720" s="55">
        <f t="shared" si="684"/>
        <v>31</v>
      </c>
      <c r="K1720" s="55">
        <f t="shared" si="690"/>
        <v>4</v>
      </c>
      <c r="L1720" s="79">
        <f t="shared" si="691"/>
        <v>1.00072085</v>
      </c>
      <c r="M1720" s="82">
        <v>1</v>
      </c>
      <c r="N1720" s="82">
        <f t="shared" si="692"/>
        <v>1</v>
      </c>
      <c r="O1720" s="79">
        <f t="shared" si="693"/>
        <v>1.00072085</v>
      </c>
      <c r="P1720" s="79">
        <f t="shared" si="694"/>
        <v>385.47177287</v>
      </c>
      <c r="Q1720" s="83">
        <f t="shared" si="675"/>
        <v>0</v>
      </c>
      <c r="R1720" s="85">
        <f t="shared" si="676"/>
        <v>0</v>
      </c>
      <c r="S1720" s="79">
        <f t="shared" si="695"/>
        <v>0</v>
      </c>
      <c r="T1720" s="85">
        <f t="shared" si="681"/>
        <v>9.5000000000000001E-2</v>
      </c>
      <c r="U1720" s="82">
        <f t="shared" si="677"/>
        <v>1.0009763300000001</v>
      </c>
      <c r="V1720" s="79">
        <f t="shared" si="678"/>
        <v>0.37634764999999998</v>
      </c>
      <c r="W1720" s="79">
        <f t="shared" si="679"/>
        <v>0</v>
      </c>
      <c r="X1720" s="157" t="str">
        <f t="shared" si="682"/>
        <v>A+J=</v>
      </c>
      <c r="Y1720" s="81">
        <f t="shared" si="683"/>
        <v>46285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78">
        <f t="shared" si="680"/>
        <v>46259</v>
      </c>
      <c r="B1721" s="79">
        <f t="shared" si="674"/>
        <v>386.01179994</v>
      </c>
      <c r="C1721" s="79">
        <f t="shared" si="685"/>
        <v>385.19410569999997</v>
      </c>
      <c r="D1721" s="77">
        <f t="shared" si="686"/>
        <v>7205.03</v>
      </c>
      <c r="E1721" s="54">
        <f>IF(K1721=1,VLOOKUP(A1720,[1]Plan1!$JH$192:$JI$400,2),E1720)</f>
        <v>7245.38</v>
      </c>
      <c r="F1721" s="56">
        <f t="shared" si="687"/>
        <v>45737</v>
      </c>
      <c r="G1721" s="80">
        <f t="shared" si="688"/>
        <v>5.6002542668107669E-3</v>
      </c>
      <c r="H1721" s="81">
        <f>IF(DAY(A1721)=H$11,VLOOKUP(A1721,AF$120:AK$452,4),H1720)</f>
        <v>46285</v>
      </c>
      <c r="I1721" s="81">
        <f t="shared" si="689"/>
        <v>46285</v>
      </c>
      <c r="J1721" s="55">
        <f t="shared" si="684"/>
        <v>31</v>
      </c>
      <c r="K1721" s="55">
        <f t="shared" si="690"/>
        <v>5</v>
      </c>
      <c r="L1721" s="79">
        <f t="shared" si="691"/>
        <v>1.00090115</v>
      </c>
      <c r="M1721" s="82">
        <v>1</v>
      </c>
      <c r="N1721" s="82">
        <f t="shared" si="692"/>
        <v>1</v>
      </c>
      <c r="O1721" s="79">
        <f t="shared" si="693"/>
        <v>1.00090115</v>
      </c>
      <c r="P1721" s="79">
        <f t="shared" si="694"/>
        <v>385.54122336</v>
      </c>
      <c r="Q1721" s="83">
        <f t="shared" si="675"/>
        <v>0</v>
      </c>
      <c r="R1721" s="85">
        <f t="shared" si="676"/>
        <v>0</v>
      </c>
      <c r="S1721" s="79">
        <f t="shared" si="695"/>
        <v>0</v>
      </c>
      <c r="T1721" s="85">
        <f t="shared" si="681"/>
        <v>9.5000000000000001E-2</v>
      </c>
      <c r="U1721" s="82">
        <f t="shared" si="677"/>
        <v>1.001220561</v>
      </c>
      <c r="V1721" s="79">
        <f t="shared" si="678"/>
        <v>0.47057658000000002</v>
      </c>
      <c r="W1721" s="79">
        <f t="shared" si="679"/>
        <v>0</v>
      </c>
      <c r="X1721" s="157" t="str">
        <f t="shared" si="682"/>
        <v>A+J=</v>
      </c>
      <c r="Y1721" s="81">
        <f t="shared" si="683"/>
        <v>46285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78">
        <f t="shared" si="680"/>
        <v>46260</v>
      </c>
      <c r="B1722" s="79">
        <f t="shared" si="674"/>
        <v>386.17554799999999</v>
      </c>
      <c r="C1722" s="79">
        <f t="shared" si="685"/>
        <v>385.19410569999997</v>
      </c>
      <c r="D1722" s="77">
        <f t="shared" si="686"/>
        <v>7205.03</v>
      </c>
      <c r="E1722" s="54">
        <f>IF(K1722=1,VLOOKUP(A1721,[1]Plan1!$JH$192:$JI$400,2),E1721)</f>
        <v>7245.38</v>
      </c>
      <c r="F1722" s="56">
        <f t="shared" si="687"/>
        <v>45737</v>
      </c>
      <c r="G1722" s="80">
        <f t="shared" si="688"/>
        <v>5.6002542668107669E-3</v>
      </c>
      <c r="H1722" s="81">
        <f>IF(DAY(A1722)=H$11,VLOOKUP(A1722,AF$120:AK$452,4),H1721)</f>
        <v>46285</v>
      </c>
      <c r="I1722" s="81">
        <f t="shared" si="689"/>
        <v>46285</v>
      </c>
      <c r="J1722" s="55">
        <f t="shared" si="684"/>
        <v>31</v>
      </c>
      <c r="K1722" s="55">
        <f t="shared" si="690"/>
        <v>6</v>
      </c>
      <c r="L1722" s="79">
        <f t="shared" si="691"/>
        <v>1.0010814800000001</v>
      </c>
      <c r="M1722" s="82">
        <v>1</v>
      </c>
      <c r="N1722" s="82">
        <f t="shared" si="692"/>
        <v>1</v>
      </c>
      <c r="O1722" s="79">
        <f t="shared" si="693"/>
        <v>1.0010814800000001</v>
      </c>
      <c r="P1722" s="79">
        <f t="shared" si="694"/>
        <v>385.61068541999998</v>
      </c>
      <c r="Q1722" s="83">
        <f t="shared" si="675"/>
        <v>0</v>
      </c>
      <c r="R1722" s="85">
        <f t="shared" si="676"/>
        <v>0</v>
      </c>
      <c r="S1722" s="79">
        <f t="shared" si="695"/>
        <v>0</v>
      </c>
      <c r="T1722" s="85">
        <f t="shared" si="681"/>
        <v>9.5000000000000001E-2</v>
      </c>
      <c r="U1722" s="82">
        <f t="shared" si="677"/>
        <v>1.001464852</v>
      </c>
      <c r="V1722" s="79">
        <f t="shared" si="678"/>
        <v>0.56486258</v>
      </c>
      <c r="W1722" s="79">
        <f t="shared" si="679"/>
        <v>0</v>
      </c>
      <c r="X1722" s="157" t="str">
        <f t="shared" si="682"/>
        <v>A+J=</v>
      </c>
      <c r="Y1722" s="81">
        <f t="shared" si="683"/>
        <v>46285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78">
        <f t="shared" si="680"/>
        <v>46261</v>
      </c>
      <c r="B1723" s="79">
        <f t="shared" si="674"/>
        <v>386.33936432000002</v>
      </c>
      <c r="C1723" s="79">
        <f t="shared" si="685"/>
        <v>385.19410569999997</v>
      </c>
      <c r="D1723" s="77">
        <f t="shared" si="686"/>
        <v>7205.03</v>
      </c>
      <c r="E1723" s="54">
        <f>IF(K1723=1,VLOOKUP(A1722,[1]Plan1!$JH$192:$JI$400,2),E1722)</f>
        <v>7245.38</v>
      </c>
      <c r="F1723" s="56">
        <f t="shared" si="687"/>
        <v>45737</v>
      </c>
      <c r="G1723" s="80">
        <f t="shared" si="688"/>
        <v>5.6002542668107669E-3</v>
      </c>
      <c r="H1723" s="81">
        <f>IF(DAY(A1723)=H$11,VLOOKUP(A1723,AF$120:AK$452,4),H1722)</f>
        <v>46285</v>
      </c>
      <c r="I1723" s="81">
        <f t="shared" si="689"/>
        <v>46285</v>
      </c>
      <c r="J1723" s="55">
        <f t="shared" si="684"/>
        <v>31</v>
      </c>
      <c r="K1723" s="55">
        <f t="shared" si="690"/>
        <v>7</v>
      </c>
      <c r="L1723" s="79">
        <f t="shared" si="691"/>
        <v>1.00126184</v>
      </c>
      <c r="M1723" s="82">
        <v>1</v>
      </c>
      <c r="N1723" s="82">
        <f t="shared" si="692"/>
        <v>1</v>
      </c>
      <c r="O1723" s="79">
        <f t="shared" si="693"/>
        <v>1.00126184</v>
      </c>
      <c r="P1723" s="79">
        <f t="shared" si="694"/>
        <v>385.68015903000003</v>
      </c>
      <c r="Q1723" s="83">
        <f t="shared" si="675"/>
        <v>0</v>
      </c>
      <c r="R1723" s="85">
        <f t="shared" si="676"/>
        <v>0</v>
      </c>
      <c r="S1723" s="79">
        <f t="shared" si="695"/>
        <v>0</v>
      </c>
      <c r="T1723" s="85">
        <f t="shared" si="681"/>
        <v>9.5000000000000001E-2</v>
      </c>
      <c r="U1723" s="82">
        <f t="shared" si="677"/>
        <v>1.001709202</v>
      </c>
      <c r="V1723" s="79">
        <f t="shared" si="678"/>
        <v>0.65920529000000005</v>
      </c>
      <c r="W1723" s="79">
        <f t="shared" si="679"/>
        <v>0</v>
      </c>
      <c r="X1723" s="157" t="str">
        <f t="shared" si="682"/>
        <v>A+J=</v>
      </c>
      <c r="Y1723" s="81">
        <f t="shared" si="683"/>
        <v>46285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78">
        <f t="shared" si="680"/>
        <v>46262</v>
      </c>
      <c r="B1724" s="79">
        <f t="shared" si="674"/>
        <v>386.50324970000003</v>
      </c>
      <c r="C1724" s="79">
        <f t="shared" si="685"/>
        <v>385.19410569999997</v>
      </c>
      <c r="D1724" s="77">
        <f t="shared" si="686"/>
        <v>7205.03</v>
      </c>
      <c r="E1724" s="54">
        <f>IF(K1724=1,VLOOKUP(A1723,[1]Plan1!$JH$192:$JI$400,2),E1723)</f>
        <v>7245.38</v>
      </c>
      <c r="F1724" s="56">
        <f t="shared" si="687"/>
        <v>45737</v>
      </c>
      <c r="G1724" s="80">
        <f t="shared" si="688"/>
        <v>5.6002542668107669E-3</v>
      </c>
      <c r="H1724" s="81">
        <f>IF(DAY(A1724)=H$11,VLOOKUP(A1724,AF$120:AK$452,4),H1723)</f>
        <v>46285</v>
      </c>
      <c r="I1724" s="81">
        <f t="shared" si="689"/>
        <v>46285</v>
      </c>
      <c r="J1724" s="55">
        <f t="shared" si="684"/>
        <v>31</v>
      </c>
      <c r="K1724" s="55">
        <f t="shared" si="690"/>
        <v>8</v>
      </c>
      <c r="L1724" s="79">
        <f t="shared" si="691"/>
        <v>1.0014422300000001</v>
      </c>
      <c r="M1724" s="82">
        <v>1</v>
      </c>
      <c r="N1724" s="82">
        <f t="shared" si="692"/>
        <v>1</v>
      </c>
      <c r="O1724" s="79">
        <f t="shared" si="693"/>
        <v>1.0014422300000001</v>
      </c>
      <c r="P1724" s="79">
        <f t="shared" si="694"/>
        <v>385.74964419000003</v>
      </c>
      <c r="Q1724" s="83">
        <f t="shared" si="675"/>
        <v>0</v>
      </c>
      <c r="R1724" s="85">
        <f t="shared" si="676"/>
        <v>0</v>
      </c>
      <c r="S1724" s="79">
        <f t="shared" si="695"/>
        <v>0</v>
      </c>
      <c r="T1724" s="85">
        <f t="shared" si="681"/>
        <v>9.5000000000000001E-2</v>
      </c>
      <c r="U1724" s="82">
        <f t="shared" si="677"/>
        <v>1.001953613</v>
      </c>
      <c r="V1724" s="79">
        <f t="shared" si="678"/>
        <v>0.75360550999999998</v>
      </c>
      <c r="W1724" s="79">
        <f t="shared" si="679"/>
        <v>0</v>
      </c>
      <c r="X1724" s="157" t="str">
        <f t="shared" si="682"/>
        <v>A+J=</v>
      </c>
      <c r="Y1724" s="81">
        <f t="shared" si="683"/>
        <v>46285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78">
        <f t="shared" si="680"/>
        <v>46263</v>
      </c>
      <c r="B1725" s="79">
        <f t="shared" si="674"/>
        <v>386.66720300999998</v>
      </c>
      <c r="C1725" s="79">
        <f t="shared" si="685"/>
        <v>385.19410569999997</v>
      </c>
      <c r="D1725" s="77">
        <f t="shared" si="686"/>
        <v>7205.03</v>
      </c>
      <c r="E1725" s="54">
        <f>IF(K1725=1,VLOOKUP(A1724,[1]Plan1!$JH$192:$JI$400,2),E1724)</f>
        <v>7245.38</v>
      </c>
      <c r="F1725" s="56">
        <f t="shared" si="687"/>
        <v>45737</v>
      </c>
      <c r="G1725" s="80">
        <f t="shared" si="688"/>
        <v>5.6002542668107669E-3</v>
      </c>
      <c r="H1725" s="81">
        <f>IF(DAY(A1725)=H$11,VLOOKUP(A1725,AF$120:AK$452,4),H1724)</f>
        <v>46285</v>
      </c>
      <c r="I1725" s="81">
        <f t="shared" si="689"/>
        <v>46285</v>
      </c>
      <c r="J1725" s="55">
        <f t="shared" si="684"/>
        <v>31</v>
      </c>
      <c r="K1725" s="55">
        <f t="shared" si="690"/>
        <v>9</v>
      </c>
      <c r="L1725" s="79">
        <f t="shared" si="691"/>
        <v>1.0016226500000001</v>
      </c>
      <c r="M1725" s="82">
        <v>1</v>
      </c>
      <c r="N1725" s="82">
        <f t="shared" si="692"/>
        <v>1</v>
      </c>
      <c r="O1725" s="79">
        <f t="shared" si="693"/>
        <v>1.0016226500000001</v>
      </c>
      <c r="P1725" s="79">
        <f t="shared" si="694"/>
        <v>385.81914090999999</v>
      </c>
      <c r="Q1725" s="83">
        <f t="shared" si="675"/>
        <v>0</v>
      </c>
      <c r="R1725" s="85">
        <f t="shared" si="676"/>
        <v>0</v>
      </c>
      <c r="S1725" s="79">
        <f t="shared" si="695"/>
        <v>0</v>
      </c>
      <c r="T1725" s="85">
        <f t="shared" si="681"/>
        <v>9.5000000000000001E-2</v>
      </c>
      <c r="U1725" s="82">
        <f t="shared" si="677"/>
        <v>1.002198082</v>
      </c>
      <c r="V1725" s="79">
        <f t="shared" si="678"/>
        <v>0.84806210000000004</v>
      </c>
      <c r="W1725" s="79">
        <f t="shared" si="679"/>
        <v>0</v>
      </c>
      <c r="X1725" s="157" t="str">
        <f t="shared" si="682"/>
        <v>A+J=</v>
      </c>
      <c r="Y1725" s="81">
        <f t="shared" si="683"/>
        <v>46285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78">
        <f t="shared" si="680"/>
        <v>46264</v>
      </c>
      <c r="B1726" s="79">
        <f t="shared" si="674"/>
        <v>386.83122929000001</v>
      </c>
      <c r="C1726" s="79">
        <f t="shared" si="685"/>
        <v>385.19410569999997</v>
      </c>
      <c r="D1726" s="77">
        <f t="shared" si="686"/>
        <v>7205.03</v>
      </c>
      <c r="E1726" s="54">
        <f>IF(K1726=1,VLOOKUP(A1725,[1]Plan1!$JH$192:$JI$400,2),E1725)</f>
        <v>7245.38</v>
      </c>
      <c r="F1726" s="56">
        <f t="shared" si="687"/>
        <v>45737</v>
      </c>
      <c r="G1726" s="80">
        <f t="shared" si="688"/>
        <v>5.6002542668107669E-3</v>
      </c>
      <c r="H1726" s="81">
        <f>IF(DAY(A1726)=H$11,VLOOKUP(A1726,AF$120:AK$452,4),H1725)</f>
        <v>46285</v>
      </c>
      <c r="I1726" s="81">
        <f t="shared" si="689"/>
        <v>46285</v>
      </c>
      <c r="J1726" s="55">
        <f t="shared" si="684"/>
        <v>31</v>
      </c>
      <c r="K1726" s="55">
        <f t="shared" si="690"/>
        <v>10</v>
      </c>
      <c r="L1726" s="79">
        <f t="shared" si="691"/>
        <v>1.00180311</v>
      </c>
      <c r="M1726" s="82">
        <v>1</v>
      </c>
      <c r="N1726" s="82">
        <f t="shared" si="692"/>
        <v>1</v>
      </c>
      <c r="O1726" s="79">
        <f t="shared" si="693"/>
        <v>1.00180311</v>
      </c>
      <c r="P1726" s="79">
        <f t="shared" si="694"/>
        <v>385.88865304000001</v>
      </c>
      <c r="Q1726" s="83">
        <f t="shared" si="675"/>
        <v>0</v>
      </c>
      <c r="R1726" s="85">
        <f t="shared" si="676"/>
        <v>0</v>
      </c>
      <c r="S1726" s="79">
        <f t="shared" si="695"/>
        <v>0</v>
      </c>
      <c r="T1726" s="85">
        <f t="shared" si="681"/>
        <v>9.5000000000000001E-2</v>
      </c>
      <c r="U1726" s="82">
        <f t="shared" si="677"/>
        <v>1.0024426120000001</v>
      </c>
      <c r="V1726" s="79">
        <f t="shared" si="678"/>
        <v>0.94257625</v>
      </c>
      <c r="W1726" s="79">
        <f t="shared" si="679"/>
        <v>0</v>
      </c>
      <c r="X1726" s="157" t="str">
        <f t="shared" si="682"/>
        <v>A+J=</v>
      </c>
      <c r="Y1726" s="81">
        <f t="shared" si="683"/>
        <v>46285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78">
        <f t="shared" si="680"/>
        <v>46265</v>
      </c>
      <c r="B1727" s="79">
        <f t="shared" si="674"/>
        <v>386.99532390999997</v>
      </c>
      <c r="C1727" s="79">
        <f t="shared" si="685"/>
        <v>385.19410569999997</v>
      </c>
      <c r="D1727" s="77">
        <f t="shared" si="686"/>
        <v>7205.03</v>
      </c>
      <c r="E1727" s="54">
        <f>IF(K1727=1,VLOOKUP(A1726,[1]Plan1!$JH$192:$JI$400,2),E1726)</f>
        <v>7245.38</v>
      </c>
      <c r="F1727" s="56">
        <f t="shared" si="687"/>
        <v>45737</v>
      </c>
      <c r="G1727" s="80">
        <f t="shared" si="688"/>
        <v>5.6002542668107669E-3</v>
      </c>
      <c r="H1727" s="81">
        <f>IF(DAY(A1727)=H$11,VLOOKUP(A1727,AF$120:AK$452,4),H1726)</f>
        <v>46285</v>
      </c>
      <c r="I1727" s="81">
        <f t="shared" si="689"/>
        <v>46285</v>
      </c>
      <c r="J1727" s="55">
        <f t="shared" si="684"/>
        <v>31</v>
      </c>
      <c r="K1727" s="55">
        <f t="shared" si="690"/>
        <v>11</v>
      </c>
      <c r="L1727" s="79">
        <f t="shared" si="691"/>
        <v>1.0019836</v>
      </c>
      <c r="M1727" s="82">
        <v>1</v>
      </c>
      <c r="N1727" s="82">
        <f t="shared" si="692"/>
        <v>1</v>
      </c>
      <c r="O1727" s="79">
        <f t="shared" si="693"/>
        <v>1.0019836</v>
      </c>
      <c r="P1727" s="79">
        <f t="shared" si="694"/>
        <v>385.95817671999998</v>
      </c>
      <c r="Q1727" s="83">
        <f t="shared" si="675"/>
        <v>0</v>
      </c>
      <c r="R1727" s="85">
        <f t="shared" si="676"/>
        <v>0</v>
      </c>
      <c r="S1727" s="79">
        <f t="shared" si="695"/>
        <v>0</v>
      </c>
      <c r="T1727" s="85">
        <f t="shared" si="681"/>
        <v>9.5000000000000001E-2</v>
      </c>
      <c r="U1727" s="82">
        <f t="shared" si="677"/>
        <v>1.0026872010000001</v>
      </c>
      <c r="V1727" s="79">
        <f t="shared" si="678"/>
        <v>1.03714719</v>
      </c>
      <c r="W1727" s="79">
        <f t="shared" si="679"/>
        <v>0</v>
      </c>
      <c r="X1727" s="157" t="str">
        <f t="shared" si="682"/>
        <v>A+J=</v>
      </c>
      <c r="Y1727" s="81">
        <f t="shared" si="683"/>
        <v>46285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78">
        <f t="shared" si="680"/>
        <v>46266</v>
      </c>
      <c r="B1728" s="79">
        <f t="shared" si="674"/>
        <v>387.15949116000002</v>
      </c>
      <c r="C1728" s="79">
        <f t="shared" si="685"/>
        <v>385.19410569999997</v>
      </c>
      <c r="D1728" s="77">
        <f t="shared" si="686"/>
        <v>7205.03</v>
      </c>
      <c r="E1728" s="54">
        <f>IF(K1728=1,VLOOKUP(A1727,[1]Plan1!$JH$192:$JI$400,2),E1727)</f>
        <v>7245.38</v>
      </c>
      <c r="F1728" s="56">
        <f t="shared" si="687"/>
        <v>45737</v>
      </c>
      <c r="G1728" s="80">
        <f t="shared" si="688"/>
        <v>5.6002542668107669E-3</v>
      </c>
      <c r="H1728" s="81">
        <f>IF(DAY(A1728)=H$11,VLOOKUP(A1728,AF$120:AK$452,4),H1727)</f>
        <v>46285</v>
      </c>
      <c r="I1728" s="81">
        <f t="shared" si="689"/>
        <v>46285</v>
      </c>
      <c r="J1728" s="55">
        <f t="shared" si="684"/>
        <v>31</v>
      </c>
      <c r="K1728" s="55">
        <f t="shared" si="690"/>
        <v>12</v>
      </c>
      <c r="L1728" s="79">
        <f t="shared" si="691"/>
        <v>1.0021641299999999</v>
      </c>
      <c r="M1728" s="82">
        <v>1</v>
      </c>
      <c r="N1728" s="82">
        <f t="shared" si="692"/>
        <v>1</v>
      </c>
      <c r="O1728" s="79">
        <f t="shared" si="693"/>
        <v>1.0021641299999999</v>
      </c>
      <c r="P1728" s="79">
        <f t="shared" si="694"/>
        <v>386.02771581000002</v>
      </c>
      <c r="Q1728" s="83">
        <f t="shared" si="675"/>
        <v>0</v>
      </c>
      <c r="R1728" s="85">
        <f t="shared" si="676"/>
        <v>0</v>
      </c>
      <c r="S1728" s="79">
        <f t="shared" si="695"/>
        <v>0</v>
      </c>
      <c r="T1728" s="85">
        <f t="shared" si="681"/>
        <v>9.5000000000000001E-2</v>
      </c>
      <c r="U1728" s="82">
        <f t="shared" si="677"/>
        <v>1.00293185</v>
      </c>
      <c r="V1728" s="79">
        <f t="shared" si="678"/>
        <v>1.1317753500000001</v>
      </c>
      <c r="W1728" s="79">
        <f t="shared" si="679"/>
        <v>0</v>
      </c>
      <c r="X1728" s="157" t="str">
        <f t="shared" si="682"/>
        <v>A+J=</v>
      </c>
      <c r="Y1728" s="81">
        <f t="shared" si="683"/>
        <v>46285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78">
        <f t="shared" si="680"/>
        <v>46267</v>
      </c>
      <c r="B1729" s="79">
        <f t="shared" si="674"/>
        <v>387.32372294999999</v>
      </c>
      <c r="C1729" s="79">
        <f t="shared" si="685"/>
        <v>385.19410569999997</v>
      </c>
      <c r="D1729" s="77">
        <f t="shared" si="686"/>
        <v>7205.03</v>
      </c>
      <c r="E1729" s="54">
        <f>IF(K1729=1,VLOOKUP(A1728,[1]Plan1!$JH$192:$JI$400,2),E1728)</f>
        <v>7245.38</v>
      </c>
      <c r="F1729" s="56">
        <f t="shared" si="687"/>
        <v>45737</v>
      </c>
      <c r="G1729" s="80">
        <f t="shared" si="688"/>
        <v>5.6002542668107669E-3</v>
      </c>
      <c r="H1729" s="81">
        <f>IF(DAY(A1729)=H$11,VLOOKUP(A1729,AF$120:AK$452,4),H1728)</f>
        <v>46285</v>
      </c>
      <c r="I1729" s="81">
        <f t="shared" si="689"/>
        <v>46285</v>
      </c>
      <c r="J1729" s="55">
        <f t="shared" si="684"/>
        <v>31</v>
      </c>
      <c r="K1729" s="55">
        <f t="shared" si="690"/>
        <v>13</v>
      </c>
      <c r="L1729" s="79">
        <f t="shared" si="691"/>
        <v>1.00234468</v>
      </c>
      <c r="M1729" s="82">
        <v>1</v>
      </c>
      <c r="N1729" s="82">
        <f t="shared" si="692"/>
        <v>1</v>
      </c>
      <c r="O1729" s="79">
        <f t="shared" si="693"/>
        <v>1.00234468</v>
      </c>
      <c r="P1729" s="79">
        <f t="shared" si="694"/>
        <v>386.09726260999997</v>
      </c>
      <c r="Q1729" s="83">
        <f t="shared" si="675"/>
        <v>0</v>
      </c>
      <c r="R1729" s="85">
        <f t="shared" si="676"/>
        <v>0</v>
      </c>
      <c r="S1729" s="79">
        <f t="shared" si="695"/>
        <v>0</v>
      </c>
      <c r="T1729" s="85">
        <f t="shared" si="681"/>
        <v>9.5000000000000001E-2</v>
      </c>
      <c r="U1729" s="82">
        <f t="shared" si="677"/>
        <v>1.0031765580000001</v>
      </c>
      <c r="V1729" s="79">
        <f t="shared" si="678"/>
        <v>1.22646034</v>
      </c>
      <c r="W1729" s="79">
        <f t="shared" si="679"/>
        <v>0</v>
      </c>
      <c r="X1729" s="157" t="str">
        <f t="shared" si="682"/>
        <v>A+J=</v>
      </c>
      <c r="Y1729" s="81">
        <f t="shared" si="683"/>
        <v>46285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78">
        <f t="shared" si="680"/>
        <v>46268</v>
      </c>
      <c r="B1730" s="79">
        <f t="shared" si="674"/>
        <v>387.48802739999996</v>
      </c>
      <c r="C1730" s="79">
        <f t="shared" si="685"/>
        <v>385.19410569999997</v>
      </c>
      <c r="D1730" s="77">
        <f t="shared" si="686"/>
        <v>7205.03</v>
      </c>
      <c r="E1730" s="54">
        <f>IF(K1730=1,VLOOKUP(A1729,[1]Plan1!$JH$192:$JI$400,2),E1729)</f>
        <v>7245.38</v>
      </c>
      <c r="F1730" s="56">
        <f t="shared" si="687"/>
        <v>45737</v>
      </c>
      <c r="G1730" s="80">
        <f t="shared" si="688"/>
        <v>5.6002542668107669E-3</v>
      </c>
      <c r="H1730" s="81">
        <f>IF(DAY(A1730)=H$11,VLOOKUP(A1730,AF$120:AK$452,4),H1729)</f>
        <v>46285</v>
      </c>
      <c r="I1730" s="81">
        <f t="shared" si="689"/>
        <v>46285</v>
      </c>
      <c r="J1730" s="55">
        <f t="shared" si="684"/>
        <v>31</v>
      </c>
      <c r="K1730" s="55">
        <f t="shared" si="690"/>
        <v>14</v>
      </c>
      <c r="L1730" s="79">
        <f t="shared" si="691"/>
        <v>1.00252527</v>
      </c>
      <c r="M1730" s="82">
        <v>1</v>
      </c>
      <c r="N1730" s="82">
        <f t="shared" si="692"/>
        <v>1</v>
      </c>
      <c r="O1730" s="79">
        <f t="shared" si="693"/>
        <v>1.00252527</v>
      </c>
      <c r="P1730" s="79">
        <f t="shared" si="694"/>
        <v>386.16682480999998</v>
      </c>
      <c r="Q1730" s="83">
        <f t="shared" si="675"/>
        <v>0</v>
      </c>
      <c r="R1730" s="85">
        <f t="shared" si="676"/>
        <v>0</v>
      </c>
      <c r="S1730" s="79">
        <f t="shared" si="695"/>
        <v>0</v>
      </c>
      <c r="T1730" s="85">
        <f t="shared" si="681"/>
        <v>9.5000000000000001E-2</v>
      </c>
      <c r="U1730" s="82">
        <f t="shared" si="677"/>
        <v>1.003421326</v>
      </c>
      <c r="V1730" s="79">
        <f t="shared" si="678"/>
        <v>1.32120259</v>
      </c>
      <c r="W1730" s="79">
        <f t="shared" si="679"/>
        <v>0</v>
      </c>
      <c r="X1730" s="157" t="str">
        <f t="shared" si="682"/>
        <v>A+J=</v>
      </c>
      <c r="Y1730" s="81">
        <f t="shared" si="683"/>
        <v>46285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78">
        <f t="shared" si="680"/>
        <v>46269</v>
      </c>
      <c r="B1731" s="79">
        <f t="shared" si="674"/>
        <v>387.65240068000003</v>
      </c>
      <c r="C1731" s="79">
        <f t="shared" si="685"/>
        <v>385.19410569999997</v>
      </c>
      <c r="D1731" s="77">
        <f t="shared" si="686"/>
        <v>7205.03</v>
      </c>
      <c r="E1731" s="54">
        <f>IF(K1731=1,VLOOKUP(A1730,[1]Plan1!$JH$192:$JI$400,2),E1730)</f>
        <v>7245.38</v>
      </c>
      <c r="F1731" s="56">
        <f t="shared" si="687"/>
        <v>45737</v>
      </c>
      <c r="G1731" s="80">
        <f t="shared" si="688"/>
        <v>5.6002542668107669E-3</v>
      </c>
      <c r="H1731" s="81">
        <f>IF(DAY(A1731)=H$11,VLOOKUP(A1731,AF$120:AK$452,4),H1730)</f>
        <v>46285</v>
      </c>
      <c r="I1731" s="81">
        <f t="shared" si="689"/>
        <v>46285</v>
      </c>
      <c r="J1731" s="55">
        <f t="shared" si="684"/>
        <v>31</v>
      </c>
      <c r="K1731" s="55">
        <f t="shared" si="690"/>
        <v>15</v>
      </c>
      <c r="L1731" s="79">
        <f t="shared" si="691"/>
        <v>1.0027058900000001</v>
      </c>
      <c r="M1731" s="82">
        <v>1</v>
      </c>
      <c r="N1731" s="82">
        <f t="shared" si="692"/>
        <v>1</v>
      </c>
      <c r="O1731" s="79">
        <f t="shared" si="693"/>
        <v>1.0027058900000001</v>
      </c>
      <c r="P1731" s="79">
        <f t="shared" si="694"/>
        <v>386.23639857000001</v>
      </c>
      <c r="Q1731" s="83">
        <f t="shared" si="675"/>
        <v>0</v>
      </c>
      <c r="R1731" s="85">
        <f t="shared" si="676"/>
        <v>0</v>
      </c>
      <c r="S1731" s="79">
        <f t="shared" si="695"/>
        <v>0</v>
      </c>
      <c r="T1731" s="85">
        <f t="shared" si="681"/>
        <v>9.5000000000000001E-2</v>
      </c>
      <c r="U1731" s="82">
        <f t="shared" si="677"/>
        <v>1.003666154</v>
      </c>
      <c r="V1731" s="79">
        <f t="shared" si="678"/>
        <v>1.41600211</v>
      </c>
      <c r="W1731" s="79">
        <f t="shared" si="679"/>
        <v>0</v>
      </c>
      <c r="X1731" s="157" t="str">
        <f t="shared" si="682"/>
        <v>A+J=</v>
      </c>
      <c r="Y1731" s="81">
        <f t="shared" si="683"/>
        <v>46285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78">
        <f t="shared" si="680"/>
        <v>46270</v>
      </c>
      <c r="B1732" s="79">
        <f t="shared" si="674"/>
        <v>387.81684280999997</v>
      </c>
      <c r="C1732" s="79">
        <f t="shared" si="685"/>
        <v>385.19410569999997</v>
      </c>
      <c r="D1732" s="77">
        <f t="shared" si="686"/>
        <v>7205.03</v>
      </c>
      <c r="E1732" s="54">
        <f>IF(K1732=1,VLOOKUP(A1731,[1]Plan1!$JH$192:$JI$400,2),E1731)</f>
        <v>7245.38</v>
      </c>
      <c r="F1732" s="56">
        <f t="shared" si="687"/>
        <v>45737</v>
      </c>
      <c r="G1732" s="80">
        <f t="shared" si="688"/>
        <v>5.6002542668107669E-3</v>
      </c>
      <c r="H1732" s="81">
        <f>IF(DAY(A1732)=H$11,VLOOKUP(A1732,AF$120:AK$452,4),H1731)</f>
        <v>46285</v>
      </c>
      <c r="I1732" s="81">
        <f t="shared" si="689"/>
        <v>46285</v>
      </c>
      <c r="J1732" s="55">
        <f t="shared" si="684"/>
        <v>31</v>
      </c>
      <c r="K1732" s="55">
        <f t="shared" si="690"/>
        <v>16</v>
      </c>
      <c r="L1732" s="79">
        <f t="shared" si="691"/>
        <v>1.00288654</v>
      </c>
      <c r="M1732" s="82">
        <v>1</v>
      </c>
      <c r="N1732" s="82">
        <f t="shared" si="692"/>
        <v>1</v>
      </c>
      <c r="O1732" s="79">
        <f t="shared" si="693"/>
        <v>1.00288654</v>
      </c>
      <c r="P1732" s="79">
        <f t="shared" si="694"/>
        <v>386.30598388999999</v>
      </c>
      <c r="Q1732" s="83">
        <f t="shared" si="675"/>
        <v>0</v>
      </c>
      <c r="R1732" s="85">
        <f t="shared" si="676"/>
        <v>0</v>
      </c>
      <c r="S1732" s="79">
        <f t="shared" si="695"/>
        <v>0</v>
      </c>
      <c r="T1732" s="85">
        <f t="shared" si="681"/>
        <v>9.5000000000000001E-2</v>
      </c>
      <c r="U1732" s="82">
        <f t="shared" si="677"/>
        <v>1.0039110419999999</v>
      </c>
      <c r="V1732" s="79">
        <f t="shared" si="678"/>
        <v>1.51085892</v>
      </c>
      <c r="W1732" s="79">
        <f t="shared" si="679"/>
        <v>0</v>
      </c>
      <c r="X1732" s="157" t="str">
        <f t="shared" si="682"/>
        <v>A+J=</v>
      </c>
      <c r="Y1732" s="81">
        <f t="shared" si="683"/>
        <v>46285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78">
        <f t="shared" si="680"/>
        <v>46271</v>
      </c>
      <c r="B1733" s="79">
        <f t="shared" si="674"/>
        <v>387.98135728</v>
      </c>
      <c r="C1733" s="79">
        <f t="shared" si="685"/>
        <v>385.19410569999997</v>
      </c>
      <c r="D1733" s="77">
        <f t="shared" si="686"/>
        <v>7205.03</v>
      </c>
      <c r="E1733" s="54">
        <f>IF(K1733=1,VLOOKUP(A1732,[1]Plan1!$JH$192:$JI$400,2),E1732)</f>
        <v>7245.38</v>
      </c>
      <c r="F1733" s="56">
        <f t="shared" si="687"/>
        <v>45737</v>
      </c>
      <c r="G1733" s="80">
        <f t="shared" si="688"/>
        <v>5.6002542668107669E-3</v>
      </c>
      <c r="H1733" s="81">
        <f>IF(DAY(A1733)=H$11,VLOOKUP(A1733,AF$120:AK$452,4),H1732)</f>
        <v>46285</v>
      </c>
      <c r="I1733" s="81">
        <f t="shared" si="689"/>
        <v>46285</v>
      </c>
      <c r="J1733" s="55">
        <f t="shared" si="684"/>
        <v>31</v>
      </c>
      <c r="K1733" s="55">
        <f t="shared" si="690"/>
        <v>17</v>
      </c>
      <c r="L1733" s="79">
        <f t="shared" si="691"/>
        <v>1.0030672300000001</v>
      </c>
      <c r="M1733" s="82">
        <v>1</v>
      </c>
      <c r="N1733" s="82">
        <f t="shared" si="692"/>
        <v>1</v>
      </c>
      <c r="O1733" s="79">
        <f t="shared" si="693"/>
        <v>1.0030672300000001</v>
      </c>
      <c r="P1733" s="79">
        <f t="shared" si="694"/>
        <v>386.37558460999998</v>
      </c>
      <c r="Q1733" s="83">
        <f t="shared" si="675"/>
        <v>0</v>
      </c>
      <c r="R1733" s="85">
        <f t="shared" si="676"/>
        <v>0</v>
      </c>
      <c r="S1733" s="79">
        <f t="shared" si="695"/>
        <v>0</v>
      </c>
      <c r="T1733" s="85">
        <f t="shared" si="681"/>
        <v>9.5000000000000001E-2</v>
      </c>
      <c r="U1733" s="82">
        <f t="shared" si="677"/>
        <v>1.004155989</v>
      </c>
      <c r="V1733" s="79">
        <f t="shared" si="678"/>
        <v>1.6057726699999999</v>
      </c>
      <c r="W1733" s="79">
        <f t="shared" si="679"/>
        <v>0</v>
      </c>
      <c r="X1733" s="157" t="str">
        <f t="shared" si="682"/>
        <v>A+J=</v>
      </c>
      <c r="Y1733" s="81">
        <f t="shared" si="683"/>
        <v>46285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78">
        <f t="shared" si="680"/>
        <v>46272</v>
      </c>
      <c r="B1734" s="79">
        <f t="shared" si="674"/>
        <v>388.14594065</v>
      </c>
      <c r="C1734" s="79">
        <f t="shared" si="685"/>
        <v>385.19410569999997</v>
      </c>
      <c r="D1734" s="77">
        <f t="shared" si="686"/>
        <v>7205.03</v>
      </c>
      <c r="E1734" s="54">
        <f>IF(K1734=1,VLOOKUP(A1733,[1]Plan1!$JH$192:$JI$400,2),E1733)</f>
        <v>7245.38</v>
      </c>
      <c r="F1734" s="56">
        <f t="shared" si="687"/>
        <v>45737</v>
      </c>
      <c r="G1734" s="80">
        <f t="shared" si="688"/>
        <v>5.6002542668107669E-3</v>
      </c>
      <c r="H1734" s="81">
        <f>IF(DAY(A1734)=H$11,VLOOKUP(A1734,AF$120:AK$452,4),H1733)</f>
        <v>46285</v>
      </c>
      <c r="I1734" s="81">
        <f t="shared" si="689"/>
        <v>46285</v>
      </c>
      <c r="J1734" s="55">
        <f t="shared" si="684"/>
        <v>31</v>
      </c>
      <c r="K1734" s="55">
        <f t="shared" si="690"/>
        <v>18</v>
      </c>
      <c r="L1734" s="79">
        <f t="shared" si="691"/>
        <v>1.00324795</v>
      </c>
      <c r="M1734" s="82">
        <v>1</v>
      </c>
      <c r="N1734" s="82">
        <f t="shared" si="692"/>
        <v>1</v>
      </c>
      <c r="O1734" s="79">
        <f t="shared" si="693"/>
        <v>1.00324795</v>
      </c>
      <c r="P1734" s="79">
        <f t="shared" si="694"/>
        <v>386.44519688999998</v>
      </c>
      <c r="Q1734" s="83">
        <f t="shared" si="675"/>
        <v>0</v>
      </c>
      <c r="R1734" s="85">
        <f t="shared" si="676"/>
        <v>0</v>
      </c>
      <c r="S1734" s="79">
        <f t="shared" si="695"/>
        <v>0</v>
      </c>
      <c r="T1734" s="85">
        <f t="shared" si="681"/>
        <v>9.5000000000000001E-2</v>
      </c>
      <c r="U1734" s="82">
        <f t="shared" si="677"/>
        <v>1.004400996</v>
      </c>
      <c r="V1734" s="79">
        <f t="shared" si="678"/>
        <v>1.7007437599999999</v>
      </c>
      <c r="W1734" s="79">
        <f t="shared" si="679"/>
        <v>0</v>
      </c>
      <c r="X1734" s="157" t="str">
        <f t="shared" si="682"/>
        <v>A+J=</v>
      </c>
      <c r="Y1734" s="81">
        <f t="shared" si="683"/>
        <v>46285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78">
        <f t="shared" si="680"/>
        <v>46273</v>
      </c>
      <c r="B1735" s="79">
        <f t="shared" si="674"/>
        <v>388.31059292999998</v>
      </c>
      <c r="C1735" s="79">
        <f t="shared" si="685"/>
        <v>385.19410569999997</v>
      </c>
      <c r="D1735" s="77">
        <f t="shared" si="686"/>
        <v>7205.03</v>
      </c>
      <c r="E1735" s="54">
        <f>IF(K1735=1,VLOOKUP(A1734,[1]Plan1!$JH$192:$JI$400,2),E1734)</f>
        <v>7245.38</v>
      </c>
      <c r="F1735" s="56">
        <f t="shared" si="687"/>
        <v>45737</v>
      </c>
      <c r="G1735" s="80">
        <f t="shared" si="688"/>
        <v>5.6002542668107669E-3</v>
      </c>
      <c r="H1735" s="81">
        <f>IF(DAY(A1735)=H$11,VLOOKUP(A1735,AF$120:AK$452,4),H1734)</f>
        <v>46285</v>
      </c>
      <c r="I1735" s="81">
        <f t="shared" si="689"/>
        <v>46285</v>
      </c>
      <c r="J1735" s="55">
        <f t="shared" si="684"/>
        <v>31</v>
      </c>
      <c r="K1735" s="55">
        <f t="shared" si="690"/>
        <v>19</v>
      </c>
      <c r="L1735" s="79">
        <f t="shared" si="691"/>
        <v>1.0034287</v>
      </c>
      <c r="M1735" s="82">
        <v>1</v>
      </c>
      <c r="N1735" s="82">
        <f t="shared" si="692"/>
        <v>1</v>
      </c>
      <c r="O1735" s="79">
        <f t="shared" si="693"/>
        <v>1.0034287</v>
      </c>
      <c r="P1735" s="79">
        <f t="shared" si="694"/>
        <v>386.51482073</v>
      </c>
      <c r="Q1735" s="83">
        <f t="shared" si="675"/>
        <v>0</v>
      </c>
      <c r="R1735" s="85">
        <f t="shared" si="676"/>
        <v>0</v>
      </c>
      <c r="S1735" s="79">
        <f t="shared" si="695"/>
        <v>0</v>
      </c>
      <c r="T1735" s="85">
        <f t="shared" si="681"/>
        <v>9.5000000000000001E-2</v>
      </c>
      <c r="U1735" s="82">
        <f t="shared" si="677"/>
        <v>1.004646063</v>
      </c>
      <c r="V1735" s="79">
        <f t="shared" si="678"/>
        <v>1.7957722</v>
      </c>
      <c r="W1735" s="79">
        <f t="shared" si="679"/>
        <v>0</v>
      </c>
      <c r="X1735" s="157" t="str">
        <f t="shared" si="682"/>
        <v>A+J=</v>
      </c>
      <c r="Y1735" s="81">
        <f t="shared" si="683"/>
        <v>46285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78">
        <f t="shared" si="680"/>
        <v>46274</v>
      </c>
      <c r="B1736" s="79">
        <f t="shared" si="674"/>
        <v>388.47531414000002</v>
      </c>
      <c r="C1736" s="79">
        <f t="shared" si="685"/>
        <v>385.19410569999997</v>
      </c>
      <c r="D1736" s="77">
        <f t="shared" si="686"/>
        <v>7205.03</v>
      </c>
      <c r="E1736" s="54">
        <f>IF(K1736=1,VLOOKUP(A1735,[1]Plan1!$JH$192:$JI$400,2),E1735)</f>
        <v>7245.38</v>
      </c>
      <c r="F1736" s="56">
        <f t="shared" si="687"/>
        <v>45737</v>
      </c>
      <c r="G1736" s="80">
        <f t="shared" si="688"/>
        <v>5.6002542668107669E-3</v>
      </c>
      <c r="H1736" s="81">
        <f>IF(DAY(A1736)=H$11,VLOOKUP(A1736,AF$120:AK$452,4),H1735)</f>
        <v>46285</v>
      </c>
      <c r="I1736" s="81">
        <f t="shared" si="689"/>
        <v>46285</v>
      </c>
      <c r="J1736" s="55">
        <f t="shared" si="684"/>
        <v>31</v>
      </c>
      <c r="K1736" s="55">
        <f t="shared" si="690"/>
        <v>20</v>
      </c>
      <c r="L1736" s="79">
        <f t="shared" si="691"/>
        <v>1.0036094799999999</v>
      </c>
      <c r="M1736" s="82">
        <v>1</v>
      </c>
      <c r="N1736" s="82">
        <f t="shared" si="692"/>
        <v>1</v>
      </c>
      <c r="O1736" s="79">
        <f t="shared" si="693"/>
        <v>1.0036094799999999</v>
      </c>
      <c r="P1736" s="79">
        <f t="shared" si="694"/>
        <v>386.58445612000003</v>
      </c>
      <c r="Q1736" s="83">
        <f t="shared" si="675"/>
        <v>0</v>
      </c>
      <c r="R1736" s="85">
        <f t="shared" si="676"/>
        <v>0</v>
      </c>
      <c r="S1736" s="79">
        <f t="shared" si="695"/>
        <v>0</v>
      </c>
      <c r="T1736" s="85">
        <f t="shared" si="681"/>
        <v>9.5000000000000001E-2</v>
      </c>
      <c r="U1736" s="82">
        <f t="shared" si="677"/>
        <v>1.0048911899999999</v>
      </c>
      <c r="V1736" s="79">
        <f t="shared" si="678"/>
        <v>1.89085802</v>
      </c>
      <c r="W1736" s="79">
        <f t="shared" si="679"/>
        <v>0</v>
      </c>
      <c r="X1736" s="157" t="str">
        <f t="shared" si="682"/>
        <v>A+J=</v>
      </c>
      <c r="Y1736" s="81">
        <f t="shared" si="683"/>
        <v>46285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78">
        <f t="shared" si="680"/>
        <v>46275</v>
      </c>
      <c r="B1737" s="79">
        <f t="shared" si="674"/>
        <v>388.64010777999999</v>
      </c>
      <c r="C1737" s="79">
        <f t="shared" si="685"/>
        <v>385.19410569999997</v>
      </c>
      <c r="D1737" s="77">
        <f t="shared" si="686"/>
        <v>7205.03</v>
      </c>
      <c r="E1737" s="54">
        <f>IF(K1737=1,VLOOKUP(A1736,[1]Plan1!$JH$192:$JI$400,2),E1736)</f>
        <v>7245.38</v>
      </c>
      <c r="F1737" s="56">
        <f t="shared" si="687"/>
        <v>45737</v>
      </c>
      <c r="G1737" s="80">
        <f t="shared" si="688"/>
        <v>5.6002542668107669E-3</v>
      </c>
      <c r="H1737" s="81">
        <f>IF(DAY(A1737)=H$11,VLOOKUP(A1737,AF$120:AK$452,4),H1736)</f>
        <v>46285</v>
      </c>
      <c r="I1737" s="81">
        <f t="shared" si="689"/>
        <v>46285</v>
      </c>
      <c r="J1737" s="55">
        <f t="shared" si="684"/>
        <v>31</v>
      </c>
      <c r="K1737" s="55">
        <f t="shared" si="690"/>
        <v>21</v>
      </c>
      <c r="L1737" s="79">
        <f t="shared" si="691"/>
        <v>1.0037902999999999</v>
      </c>
      <c r="M1737" s="82">
        <v>1</v>
      </c>
      <c r="N1737" s="82">
        <f t="shared" si="692"/>
        <v>1</v>
      </c>
      <c r="O1737" s="79">
        <f t="shared" si="693"/>
        <v>1.0037902999999999</v>
      </c>
      <c r="P1737" s="79">
        <f t="shared" si="694"/>
        <v>386.65410691</v>
      </c>
      <c r="Q1737" s="83">
        <f t="shared" si="675"/>
        <v>0</v>
      </c>
      <c r="R1737" s="85">
        <f t="shared" si="676"/>
        <v>0</v>
      </c>
      <c r="S1737" s="79">
        <f t="shared" si="695"/>
        <v>0</v>
      </c>
      <c r="T1737" s="85">
        <f t="shared" si="681"/>
        <v>9.5000000000000001E-2</v>
      </c>
      <c r="U1737" s="82">
        <f t="shared" si="677"/>
        <v>1.0051363760000001</v>
      </c>
      <c r="V1737" s="79">
        <f t="shared" si="678"/>
        <v>1.98600087</v>
      </c>
      <c r="W1737" s="79">
        <f t="shared" si="679"/>
        <v>0</v>
      </c>
      <c r="X1737" s="157" t="str">
        <f t="shared" si="682"/>
        <v>A+J=</v>
      </c>
      <c r="Y1737" s="81">
        <f t="shared" si="683"/>
        <v>46285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78">
        <f t="shared" si="680"/>
        <v>46276</v>
      </c>
      <c r="B1738" s="79">
        <f t="shared" si="674"/>
        <v>388.80497079999998</v>
      </c>
      <c r="C1738" s="79">
        <f t="shared" si="685"/>
        <v>385.19410569999997</v>
      </c>
      <c r="D1738" s="77">
        <f t="shared" si="686"/>
        <v>7205.03</v>
      </c>
      <c r="E1738" s="54">
        <f>IF(K1738=1,VLOOKUP(A1737,[1]Plan1!$JH$192:$JI$400,2),E1737)</f>
        <v>7245.38</v>
      </c>
      <c r="F1738" s="56">
        <f t="shared" si="687"/>
        <v>45737</v>
      </c>
      <c r="G1738" s="80">
        <f t="shared" si="688"/>
        <v>5.6002542668107669E-3</v>
      </c>
      <c r="H1738" s="81">
        <f>IF(DAY(A1738)=H$11,VLOOKUP(A1738,AF$120:AK$452,4),H1737)</f>
        <v>46285</v>
      </c>
      <c r="I1738" s="81">
        <f t="shared" si="689"/>
        <v>46285</v>
      </c>
      <c r="J1738" s="55">
        <f t="shared" si="684"/>
        <v>31</v>
      </c>
      <c r="K1738" s="55">
        <f t="shared" si="690"/>
        <v>22</v>
      </c>
      <c r="L1738" s="79">
        <f t="shared" si="691"/>
        <v>1.0039711499999999</v>
      </c>
      <c r="M1738" s="82">
        <v>1</v>
      </c>
      <c r="N1738" s="82">
        <f t="shared" si="692"/>
        <v>1</v>
      </c>
      <c r="O1738" s="79">
        <f t="shared" si="693"/>
        <v>1.0039711499999999</v>
      </c>
      <c r="P1738" s="79">
        <f t="shared" si="694"/>
        <v>386.72376926999999</v>
      </c>
      <c r="Q1738" s="83">
        <f t="shared" si="675"/>
        <v>0</v>
      </c>
      <c r="R1738" s="85">
        <f t="shared" si="676"/>
        <v>0</v>
      </c>
      <c r="S1738" s="79">
        <f t="shared" si="695"/>
        <v>0</v>
      </c>
      <c r="T1738" s="85">
        <f t="shared" si="681"/>
        <v>9.5000000000000001E-2</v>
      </c>
      <c r="U1738" s="82">
        <f t="shared" si="677"/>
        <v>1.0053816229999999</v>
      </c>
      <c r="V1738" s="79">
        <f t="shared" si="678"/>
        <v>2.08120153</v>
      </c>
      <c r="W1738" s="79">
        <f t="shared" si="679"/>
        <v>0</v>
      </c>
      <c r="X1738" s="157" t="str">
        <f t="shared" si="682"/>
        <v>A+J=</v>
      </c>
      <c r="Y1738" s="81">
        <f t="shared" si="683"/>
        <v>46285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78">
        <f t="shared" si="680"/>
        <v>46277</v>
      </c>
      <c r="B1739" s="79">
        <f t="shared" si="674"/>
        <v>388.96990241999998</v>
      </c>
      <c r="C1739" s="79">
        <f t="shared" si="685"/>
        <v>385.19410569999997</v>
      </c>
      <c r="D1739" s="77">
        <f t="shared" si="686"/>
        <v>7205.03</v>
      </c>
      <c r="E1739" s="54">
        <f>IF(K1739=1,VLOOKUP(A1738,[1]Plan1!$JH$192:$JI$400,2),E1738)</f>
        <v>7245.38</v>
      </c>
      <c r="F1739" s="56">
        <f t="shared" si="687"/>
        <v>45737</v>
      </c>
      <c r="G1739" s="80">
        <f t="shared" si="688"/>
        <v>5.6002542668107669E-3</v>
      </c>
      <c r="H1739" s="81">
        <f>IF(DAY(A1739)=H$11,VLOOKUP(A1739,AF$120:AK$452,4),H1738)</f>
        <v>46285</v>
      </c>
      <c r="I1739" s="81">
        <f t="shared" si="689"/>
        <v>46285</v>
      </c>
      <c r="J1739" s="55">
        <f t="shared" si="684"/>
        <v>31</v>
      </c>
      <c r="K1739" s="55">
        <f t="shared" si="690"/>
        <v>23</v>
      </c>
      <c r="L1739" s="79">
        <f t="shared" si="691"/>
        <v>1.00415203</v>
      </c>
      <c r="M1739" s="82">
        <v>1</v>
      </c>
      <c r="N1739" s="82">
        <f t="shared" si="692"/>
        <v>1</v>
      </c>
      <c r="O1739" s="79">
        <f t="shared" si="693"/>
        <v>1.00415203</v>
      </c>
      <c r="P1739" s="79">
        <f t="shared" si="694"/>
        <v>386.79344318</v>
      </c>
      <c r="Q1739" s="83">
        <f t="shared" si="675"/>
        <v>0</v>
      </c>
      <c r="R1739" s="85">
        <f t="shared" si="676"/>
        <v>0</v>
      </c>
      <c r="S1739" s="79">
        <f t="shared" si="695"/>
        <v>0</v>
      </c>
      <c r="T1739" s="85">
        <f t="shared" si="681"/>
        <v>9.5000000000000001E-2</v>
      </c>
      <c r="U1739" s="82">
        <f t="shared" si="677"/>
        <v>1.0056269289999999</v>
      </c>
      <c r="V1739" s="79">
        <f t="shared" si="678"/>
        <v>2.1764592399999998</v>
      </c>
      <c r="W1739" s="79">
        <f t="shared" si="679"/>
        <v>0</v>
      </c>
      <c r="X1739" s="157" t="str">
        <f t="shared" si="682"/>
        <v>A+J=</v>
      </c>
      <c r="Y1739" s="81">
        <f t="shared" si="683"/>
        <v>46285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78">
        <f t="shared" si="680"/>
        <v>46278</v>
      </c>
      <c r="B1740" s="79">
        <f t="shared" ref="B1740:B1807" si="696">(P1740+V1740)</f>
        <v>389.13490304999999</v>
      </c>
      <c r="C1740" s="79">
        <f t="shared" si="685"/>
        <v>385.19410569999997</v>
      </c>
      <c r="D1740" s="77">
        <f t="shared" si="686"/>
        <v>7205.03</v>
      </c>
      <c r="E1740" s="54">
        <f>IF(K1740=1,VLOOKUP(A1739,[1]Plan1!$JH$192:$JI$400,2),E1739)</f>
        <v>7245.38</v>
      </c>
      <c r="F1740" s="56">
        <f t="shared" si="687"/>
        <v>45737</v>
      </c>
      <c r="G1740" s="80">
        <f t="shared" si="688"/>
        <v>5.6002542668107669E-3</v>
      </c>
      <c r="H1740" s="81">
        <f>IF(DAY(A1740)=H$11,VLOOKUP(A1740,AF$120:AK$452,4),H1739)</f>
        <v>46285</v>
      </c>
      <c r="I1740" s="81">
        <f t="shared" si="689"/>
        <v>46285</v>
      </c>
      <c r="J1740" s="55">
        <f t="shared" si="684"/>
        <v>31</v>
      </c>
      <c r="K1740" s="55">
        <f t="shared" si="690"/>
        <v>24</v>
      </c>
      <c r="L1740" s="79">
        <f t="shared" si="691"/>
        <v>1.0043329400000001</v>
      </c>
      <c r="M1740" s="82">
        <v>1</v>
      </c>
      <c r="N1740" s="82">
        <f t="shared" si="692"/>
        <v>1</v>
      </c>
      <c r="O1740" s="79">
        <f t="shared" si="693"/>
        <v>1.0043329400000001</v>
      </c>
      <c r="P1740" s="79">
        <f t="shared" si="694"/>
        <v>386.86312864000001</v>
      </c>
      <c r="Q1740" s="83">
        <f t="shared" ref="Q1740:Q1807" si="697">IF(VLOOKUP(A1740,AB$12:AI$116,8)=VLOOKUP(A1739,AB$12:AI$116,8),0,VLOOKUP(A1740,AB$12:AI$116,8))</f>
        <v>0</v>
      </c>
      <c r="R1740" s="85">
        <f t="shared" ref="R1740:R1803" si="698">IF(Q1740&gt;0,VLOOKUP($A1740,$AB$12:$AG$116,6),0)</f>
        <v>0</v>
      </c>
      <c r="S1740" s="79">
        <f t="shared" si="695"/>
        <v>0</v>
      </c>
      <c r="T1740" s="85">
        <f t="shared" si="681"/>
        <v>9.5000000000000001E-2</v>
      </c>
      <c r="U1740" s="82">
        <f t="shared" ref="U1740:U1803" si="699">ROUND((1+T1740)^(30/360)^(K1740/J1740),9)</f>
        <v>1.0058722950000001</v>
      </c>
      <c r="V1740" s="79">
        <f t="shared" ref="V1740:V1803" si="700">TRUNC((P1740*(U1740-1)),8)</f>
        <v>2.2717744099999999</v>
      </c>
      <c r="W1740" s="79">
        <f t="shared" ref="W1740:W1803" si="701">IF(Q1740&gt;0,S1740+V1740,0)</f>
        <v>0</v>
      </c>
      <c r="X1740" s="157" t="str">
        <f t="shared" si="682"/>
        <v>A+J=</v>
      </c>
      <c r="Y1740" s="81">
        <f t="shared" si="683"/>
        <v>46285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78">
        <f t="shared" ref="A1741:A1804" si="702">(A1740+1)</f>
        <v>46279</v>
      </c>
      <c r="B1741" s="79">
        <f t="shared" si="696"/>
        <v>389.29997660999999</v>
      </c>
      <c r="C1741" s="79">
        <f t="shared" si="685"/>
        <v>385.19410569999997</v>
      </c>
      <c r="D1741" s="77">
        <f t="shared" si="686"/>
        <v>7205.03</v>
      </c>
      <c r="E1741" s="54">
        <f>IF(K1741=1,VLOOKUP(A1740,[1]Plan1!$JH$192:$JI$400,2),E1740)</f>
        <v>7245.38</v>
      </c>
      <c r="F1741" s="56">
        <f t="shared" si="687"/>
        <v>45737</v>
      </c>
      <c r="G1741" s="80">
        <f t="shared" si="688"/>
        <v>5.6002542668107669E-3</v>
      </c>
      <c r="H1741" s="81">
        <f>IF(DAY(A1741)=H$11,VLOOKUP(A1741,AF$120:AK$452,4),H1740)</f>
        <v>46285</v>
      </c>
      <c r="I1741" s="81">
        <f t="shared" si="689"/>
        <v>46285</v>
      </c>
      <c r="J1741" s="55">
        <f t="shared" si="684"/>
        <v>31</v>
      </c>
      <c r="K1741" s="55">
        <f t="shared" si="690"/>
        <v>25</v>
      </c>
      <c r="L1741" s="79">
        <f t="shared" si="691"/>
        <v>1.0045138899999999</v>
      </c>
      <c r="M1741" s="82">
        <v>1</v>
      </c>
      <c r="N1741" s="82">
        <f t="shared" si="692"/>
        <v>1</v>
      </c>
      <c r="O1741" s="79">
        <f t="shared" si="693"/>
        <v>1.0045138899999999</v>
      </c>
      <c r="P1741" s="79">
        <f t="shared" si="694"/>
        <v>386.93282951999998</v>
      </c>
      <c r="Q1741" s="83">
        <f t="shared" si="697"/>
        <v>0</v>
      </c>
      <c r="R1741" s="85">
        <f t="shared" si="698"/>
        <v>0</v>
      </c>
      <c r="S1741" s="79">
        <f t="shared" si="695"/>
        <v>0</v>
      </c>
      <c r="T1741" s="85">
        <f t="shared" ref="T1741:T1804" si="703">(T1740)</f>
        <v>9.5000000000000001E-2</v>
      </c>
      <c r="U1741" s="82">
        <f t="shared" si="699"/>
        <v>1.0061177210000001</v>
      </c>
      <c r="V1741" s="79">
        <f t="shared" si="700"/>
        <v>2.36714709</v>
      </c>
      <c r="W1741" s="79">
        <f t="shared" si="701"/>
        <v>0</v>
      </c>
      <c r="X1741" s="157" t="str">
        <f t="shared" ref="X1741:X1808" si="704">IF($Q1740&gt;0,VLOOKUP($A1740,$AB$12:$AK$116,9),X1740)</f>
        <v>A+J=</v>
      </c>
      <c r="Y1741" s="81">
        <f t="shared" ref="Y1741:Y1808" si="705">IF($Q1740&gt;0,VLOOKUP($A1740,$AB$12:$AK$116,10),Y1740)</f>
        <v>46285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78">
        <f t="shared" si="702"/>
        <v>46280</v>
      </c>
      <c r="B1742" s="79">
        <f t="shared" si="696"/>
        <v>389.46511923000003</v>
      </c>
      <c r="C1742" s="79">
        <f t="shared" si="685"/>
        <v>385.19410569999997</v>
      </c>
      <c r="D1742" s="77">
        <f t="shared" si="686"/>
        <v>7205.03</v>
      </c>
      <c r="E1742" s="54">
        <f>IF(K1742=1,VLOOKUP(A1741,[1]Plan1!$JH$192:$JI$400,2),E1741)</f>
        <v>7245.38</v>
      </c>
      <c r="F1742" s="56">
        <f t="shared" si="687"/>
        <v>45737</v>
      </c>
      <c r="G1742" s="80">
        <f t="shared" si="688"/>
        <v>5.6002542668107669E-3</v>
      </c>
      <c r="H1742" s="81">
        <f>IF(DAY(A1742)=H$11,VLOOKUP(A1742,AF$120:AK$452,4),H1741)</f>
        <v>46285</v>
      </c>
      <c r="I1742" s="81">
        <f t="shared" si="689"/>
        <v>46285</v>
      </c>
      <c r="J1742" s="55">
        <f t="shared" si="684"/>
        <v>31</v>
      </c>
      <c r="K1742" s="55">
        <f t="shared" si="690"/>
        <v>26</v>
      </c>
      <c r="L1742" s="79">
        <f t="shared" si="691"/>
        <v>1.00469487</v>
      </c>
      <c r="M1742" s="82">
        <v>1</v>
      </c>
      <c r="N1742" s="82">
        <f t="shared" si="692"/>
        <v>1</v>
      </c>
      <c r="O1742" s="79">
        <f t="shared" si="693"/>
        <v>1.00469487</v>
      </c>
      <c r="P1742" s="79">
        <f t="shared" si="694"/>
        <v>387.00254195000002</v>
      </c>
      <c r="Q1742" s="83">
        <f t="shared" si="697"/>
        <v>0</v>
      </c>
      <c r="R1742" s="85">
        <f t="shared" si="698"/>
        <v>0</v>
      </c>
      <c r="S1742" s="79">
        <f t="shared" si="695"/>
        <v>0</v>
      </c>
      <c r="T1742" s="85">
        <f t="shared" si="703"/>
        <v>9.5000000000000001E-2</v>
      </c>
      <c r="U1742" s="82">
        <f t="shared" si="699"/>
        <v>1.0063632069999999</v>
      </c>
      <c r="V1742" s="79">
        <f t="shared" si="700"/>
        <v>2.4625772800000001</v>
      </c>
      <c r="W1742" s="79">
        <f t="shared" si="701"/>
        <v>0</v>
      </c>
      <c r="X1742" s="157" t="str">
        <f t="shared" si="704"/>
        <v>A+J=</v>
      </c>
      <c r="Y1742" s="81">
        <f t="shared" si="705"/>
        <v>46285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78">
        <f t="shared" si="702"/>
        <v>46281</v>
      </c>
      <c r="B1743" s="79">
        <f t="shared" si="696"/>
        <v>389.63033053999999</v>
      </c>
      <c r="C1743" s="79">
        <f t="shared" si="685"/>
        <v>385.19410569999997</v>
      </c>
      <c r="D1743" s="77">
        <f t="shared" si="686"/>
        <v>7205.03</v>
      </c>
      <c r="E1743" s="54">
        <f>IF(K1743=1,VLOOKUP(A1742,[1]Plan1!$JH$192:$JI$400,2),E1742)</f>
        <v>7245.38</v>
      </c>
      <c r="F1743" s="56">
        <f t="shared" si="687"/>
        <v>45737</v>
      </c>
      <c r="G1743" s="80">
        <f t="shared" si="688"/>
        <v>5.6002542668107669E-3</v>
      </c>
      <c r="H1743" s="81">
        <f>IF(DAY(A1743)=H$11,VLOOKUP(A1743,AF$120:AK$452,4),H1742)</f>
        <v>46285</v>
      </c>
      <c r="I1743" s="81">
        <f t="shared" si="689"/>
        <v>46285</v>
      </c>
      <c r="J1743" s="55">
        <f t="shared" si="684"/>
        <v>31</v>
      </c>
      <c r="K1743" s="55">
        <f t="shared" si="690"/>
        <v>27</v>
      </c>
      <c r="L1743" s="79">
        <f t="shared" si="691"/>
        <v>1.0048758799999999</v>
      </c>
      <c r="M1743" s="82">
        <v>1</v>
      </c>
      <c r="N1743" s="82">
        <f t="shared" si="692"/>
        <v>1</v>
      </c>
      <c r="O1743" s="79">
        <f t="shared" si="693"/>
        <v>1.0048758799999999</v>
      </c>
      <c r="P1743" s="79">
        <f t="shared" si="694"/>
        <v>387.07226593000001</v>
      </c>
      <c r="Q1743" s="83">
        <f t="shared" si="697"/>
        <v>0</v>
      </c>
      <c r="R1743" s="85">
        <f t="shared" si="698"/>
        <v>0</v>
      </c>
      <c r="S1743" s="79">
        <f t="shared" si="695"/>
        <v>0</v>
      </c>
      <c r="T1743" s="85">
        <f t="shared" si="703"/>
        <v>9.5000000000000001E-2</v>
      </c>
      <c r="U1743" s="82">
        <f t="shared" si="699"/>
        <v>1.006608752</v>
      </c>
      <c r="V1743" s="79">
        <f t="shared" si="700"/>
        <v>2.5580646100000002</v>
      </c>
      <c r="W1743" s="79">
        <f t="shared" si="701"/>
        <v>0</v>
      </c>
      <c r="X1743" s="157" t="str">
        <f t="shared" si="704"/>
        <v>A+J=</v>
      </c>
      <c r="Y1743" s="81">
        <f t="shared" si="705"/>
        <v>46285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78">
        <f t="shared" si="702"/>
        <v>46282</v>
      </c>
      <c r="B1744" s="79">
        <f t="shared" si="696"/>
        <v>389.79561134000005</v>
      </c>
      <c r="C1744" s="79">
        <f t="shared" si="685"/>
        <v>385.19410569999997</v>
      </c>
      <c r="D1744" s="77">
        <f t="shared" si="686"/>
        <v>7205.03</v>
      </c>
      <c r="E1744" s="54">
        <f>IF(K1744=1,VLOOKUP(A1743,[1]Plan1!$JH$192:$JI$400,2),E1743)</f>
        <v>7245.38</v>
      </c>
      <c r="F1744" s="56">
        <f t="shared" si="687"/>
        <v>45737</v>
      </c>
      <c r="G1744" s="80">
        <f t="shared" si="688"/>
        <v>5.6002542668107669E-3</v>
      </c>
      <c r="H1744" s="81">
        <f>IF(DAY(A1744)=H$11,VLOOKUP(A1744,AF$120:AK$452,4),H1743)</f>
        <v>46285</v>
      </c>
      <c r="I1744" s="81">
        <f t="shared" si="689"/>
        <v>46285</v>
      </c>
      <c r="J1744" s="55">
        <f t="shared" si="684"/>
        <v>31</v>
      </c>
      <c r="K1744" s="55">
        <f t="shared" si="690"/>
        <v>28</v>
      </c>
      <c r="L1744" s="79">
        <f t="shared" si="691"/>
        <v>1.0050569199999999</v>
      </c>
      <c r="M1744" s="82">
        <v>1</v>
      </c>
      <c r="N1744" s="82">
        <f t="shared" si="692"/>
        <v>1</v>
      </c>
      <c r="O1744" s="79">
        <f t="shared" si="693"/>
        <v>1.0050569199999999</v>
      </c>
      <c r="P1744" s="79">
        <f t="shared" si="694"/>
        <v>387.14200147000003</v>
      </c>
      <c r="Q1744" s="83">
        <f t="shared" si="697"/>
        <v>0</v>
      </c>
      <c r="R1744" s="85">
        <f t="shared" si="698"/>
        <v>0</v>
      </c>
      <c r="S1744" s="79">
        <f t="shared" si="695"/>
        <v>0</v>
      </c>
      <c r="T1744" s="85">
        <f t="shared" si="703"/>
        <v>9.5000000000000001E-2</v>
      </c>
      <c r="U1744" s="82">
        <f t="shared" si="699"/>
        <v>1.006854358</v>
      </c>
      <c r="V1744" s="79">
        <f t="shared" si="700"/>
        <v>2.6536098699999999</v>
      </c>
      <c r="W1744" s="79">
        <f t="shared" si="701"/>
        <v>0</v>
      </c>
      <c r="X1744" s="157" t="str">
        <f t="shared" si="704"/>
        <v>A+J=</v>
      </c>
      <c r="Y1744" s="81">
        <f t="shared" si="705"/>
        <v>46285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78">
        <f t="shared" si="702"/>
        <v>46283</v>
      </c>
      <c r="B1745" s="79">
        <f t="shared" si="696"/>
        <v>389.96096475999997</v>
      </c>
      <c r="C1745" s="79">
        <f t="shared" si="685"/>
        <v>385.19410569999997</v>
      </c>
      <c r="D1745" s="77">
        <f t="shared" si="686"/>
        <v>7205.03</v>
      </c>
      <c r="E1745" s="54">
        <f>IF(K1745=1,VLOOKUP(A1744,[1]Plan1!$JH$192:$JI$400,2),E1744)</f>
        <v>7245.38</v>
      </c>
      <c r="F1745" s="56">
        <f t="shared" si="687"/>
        <v>45737</v>
      </c>
      <c r="G1745" s="80">
        <f t="shared" si="688"/>
        <v>5.6002542668107669E-3</v>
      </c>
      <c r="H1745" s="81">
        <f>IF(DAY(A1745)=H$11,VLOOKUP(A1745,AF$120:AK$452,4),H1744)</f>
        <v>46285</v>
      </c>
      <c r="I1745" s="81">
        <f t="shared" si="689"/>
        <v>46285</v>
      </c>
      <c r="J1745" s="55">
        <f t="shared" si="684"/>
        <v>31</v>
      </c>
      <c r="K1745" s="55">
        <f t="shared" si="690"/>
        <v>29</v>
      </c>
      <c r="L1745" s="79">
        <f t="shared" si="691"/>
        <v>1.0052380000000001</v>
      </c>
      <c r="M1745" s="82">
        <v>1</v>
      </c>
      <c r="N1745" s="82">
        <f t="shared" si="692"/>
        <v>1</v>
      </c>
      <c r="O1745" s="79">
        <f t="shared" si="693"/>
        <v>1.0052380000000001</v>
      </c>
      <c r="P1745" s="79">
        <f t="shared" si="694"/>
        <v>387.21175241999998</v>
      </c>
      <c r="Q1745" s="83">
        <f t="shared" si="697"/>
        <v>0</v>
      </c>
      <c r="R1745" s="85">
        <f t="shared" si="698"/>
        <v>0</v>
      </c>
      <c r="S1745" s="79">
        <f t="shared" si="695"/>
        <v>0</v>
      </c>
      <c r="T1745" s="85">
        <f t="shared" si="703"/>
        <v>9.5000000000000001E-2</v>
      </c>
      <c r="U1745" s="82">
        <f t="shared" si="699"/>
        <v>1.007100023</v>
      </c>
      <c r="V1745" s="79">
        <f t="shared" si="700"/>
        <v>2.7492123400000001</v>
      </c>
      <c r="W1745" s="79">
        <f t="shared" si="701"/>
        <v>0</v>
      </c>
      <c r="X1745" s="157" t="str">
        <f t="shared" si="704"/>
        <v>A+J=</v>
      </c>
      <c r="Y1745" s="81">
        <f t="shared" si="705"/>
        <v>46285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78">
        <f t="shared" si="702"/>
        <v>46284</v>
      </c>
      <c r="B1746" s="79">
        <f t="shared" si="696"/>
        <v>390.12638773000003</v>
      </c>
      <c r="C1746" s="79">
        <f t="shared" si="685"/>
        <v>385.19410569999997</v>
      </c>
      <c r="D1746" s="77">
        <f t="shared" si="686"/>
        <v>7205.03</v>
      </c>
      <c r="E1746" s="54">
        <f>IF(K1746=1,VLOOKUP(A1745,[1]Plan1!$JH$192:$JI$400,2),E1745)</f>
        <v>7245.38</v>
      </c>
      <c r="F1746" s="56">
        <f t="shared" si="687"/>
        <v>45737</v>
      </c>
      <c r="G1746" s="80">
        <f t="shared" si="688"/>
        <v>5.6002542668107669E-3</v>
      </c>
      <c r="H1746" s="81">
        <f>IF(DAY(A1746)=H$11,VLOOKUP(A1746,AF$120:AK$452,4),H1745)</f>
        <v>46285</v>
      </c>
      <c r="I1746" s="81">
        <f t="shared" si="689"/>
        <v>46285</v>
      </c>
      <c r="J1746" s="55">
        <f t="shared" si="684"/>
        <v>31</v>
      </c>
      <c r="K1746" s="55">
        <f t="shared" si="690"/>
        <v>30</v>
      </c>
      <c r="L1746" s="79">
        <f t="shared" si="691"/>
        <v>1.0054191100000001</v>
      </c>
      <c r="M1746" s="82">
        <v>1</v>
      </c>
      <c r="N1746" s="82">
        <f t="shared" si="692"/>
        <v>1</v>
      </c>
      <c r="O1746" s="79">
        <f t="shared" si="693"/>
        <v>1.0054191100000001</v>
      </c>
      <c r="P1746" s="79">
        <f t="shared" si="694"/>
        <v>387.28151493000001</v>
      </c>
      <c r="Q1746" s="83">
        <f t="shared" si="697"/>
        <v>0</v>
      </c>
      <c r="R1746" s="85">
        <f t="shared" si="698"/>
        <v>0</v>
      </c>
      <c r="S1746" s="79">
        <f t="shared" si="695"/>
        <v>0</v>
      </c>
      <c r="T1746" s="85">
        <f t="shared" si="703"/>
        <v>9.5000000000000001E-2</v>
      </c>
      <c r="U1746" s="82">
        <f t="shared" si="699"/>
        <v>1.007345749</v>
      </c>
      <c r="V1746" s="79">
        <f t="shared" si="700"/>
        <v>2.8448728000000001</v>
      </c>
      <c r="W1746" s="79">
        <f t="shared" si="701"/>
        <v>0</v>
      </c>
      <c r="X1746" s="157" t="str">
        <f t="shared" si="704"/>
        <v>A+J=</v>
      </c>
      <c r="Y1746" s="81">
        <f t="shared" si="705"/>
        <v>46285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78">
        <f t="shared" si="702"/>
        <v>46285</v>
      </c>
      <c r="B1747" s="79">
        <f t="shared" si="696"/>
        <v>390.29187947000003</v>
      </c>
      <c r="C1747" s="79">
        <f t="shared" si="685"/>
        <v>385.19410569999997</v>
      </c>
      <c r="D1747" s="77">
        <f t="shared" si="686"/>
        <v>7205.03</v>
      </c>
      <c r="E1747" s="54">
        <f>IF(K1747=1,VLOOKUP(A1746,[1]Plan1!$JH$192:$JI$400,2),E1746)</f>
        <v>7245.38</v>
      </c>
      <c r="F1747" s="56">
        <f t="shared" si="687"/>
        <v>45737</v>
      </c>
      <c r="G1747" s="80">
        <f t="shared" si="688"/>
        <v>5.6002542668107669E-3</v>
      </c>
      <c r="H1747" s="81">
        <f>IF(DAY(A1747)=H$11,VLOOKUP(A1747,AF$120:AK$452,4),H1746)</f>
        <v>46315</v>
      </c>
      <c r="I1747" s="81">
        <f t="shared" si="689"/>
        <v>46285</v>
      </c>
      <c r="J1747" s="55">
        <f t="shared" si="684"/>
        <v>31</v>
      </c>
      <c r="K1747" s="55">
        <f t="shared" si="690"/>
        <v>31</v>
      </c>
      <c r="L1747" s="79">
        <f t="shared" si="691"/>
        <v>1.0056002500000001</v>
      </c>
      <c r="M1747" s="82">
        <v>1</v>
      </c>
      <c r="N1747" s="82">
        <f t="shared" si="692"/>
        <v>1</v>
      </c>
      <c r="O1747" s="79">
        <f t="shared" si="693"/>
        <v>1.0056002500000001</v>
      </c>
      <c r="P1747" s="79">
        <f t="shared" si="694"/>
        <v>387.35128899</v>
      </c>
      <c r="Q1747" s="83">
        <f t="shared" si="697"/>
        <v>57</v>
      </c>
      <c r="R1747" s="85">
        <f t="shared" si="698"/>
        <v>4.3478000000000003E-2</v>
      </c>
      <c r="S1747" s="79">
        <f t="shared" si="695"/>
        <v>16.841259340000001</v>
      </c>
      <c r="T1747" s="85">
        <f t="shared" si="703"/>
        <v>9.5000000000000001E-2</v>
      </c>
      <c r="U1747" s="82">
        <f t="shared" si="699"/>
        <v>1.0075915339999999</v>
      </c>
      <c r="V1747" s="79">
        <f t="shared" si="700"/>
        <v>2.94059048</v>
      </c>
      <c r="W1747" s="79">
        <f t="shared" si="701"/>
        <v>19.781849820000001</v>
      </c>
      <c r="X1747" s="157" t="str">
        <f t="shared" si="704"/>
        <v>A+J=</v>
      </c>
      <c r="Y1747" s="81">
        <f t="shared" si="705"/>
        <v>46285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78">
        <f t="shared" si="702"/>
        <v>46286</v>
      </c>
      <c r="B1748" s="79">
        <f t="shared" si="696"/>
        <v>370.67244046999997</v>
      </c>
      <c r="C1748" s="79">
        <f t="shared" si="685"/>
        <v>370.51002964999998</v>
      </c>
      <c r="D1748" s="77">
        <f t="shared" si="686"/>
        <v>7205.03</v>
      </c>
      <c r="E1748" s="54">
        <f>IF(K1748=1,VLOOKUP(A1747,[1]Plan1!$JH$192:$JI$400,2),E1747)</f>
        <v>7245.38</v>
      </c>
      <c r="F1748" s="56">
        <f t="shared" si="687"/>
        <v>45737</v>
      </c>
      <c r="G1748" s="80">
        <f t="shared" si="688"/>
        <v>5.6002542668107669E-3</v>
      </c>
      <c r="H1748" s="81">
        <f>IF(DAY(A1748)=H$11,VLOOKUP(A1748,AF$120:AK$452,4),H1747)</f>
        <v>46315</v>
      </c>
      <c r="I1748" s="81">
        <f t="shared" si="689"/>
        <v>46315</v>
      </c>
      <c r="J1748" s="55">
        <f t="shared" si="684"/>
        <v>30</v>
      </c>
      <c r="K1748" s="55">
        <f t="shared" si="690"/>
        <v>1</v>
      </c>
      <c r="L1748" s="79">
        <f t="shared" si="691"/>
        <v>1.0001861700000001</v>
      </c>
      <c r="M1748" s="82">
        <v>1</v>
      </c>
      <c r="N1748" s="82">
        <f t="shared" si="692"/>
        <v>1</v>
      </c>
      <c r="O1748" s="79">
        <f t="shared" si="693"/>
        <v>1.0001861700000001</v>
      </c>
      <c r="P1748" s="79">
        <f t="shared" si="694"/>
        <v>370.57900749999999</v>
      </c>
      <c r="Q1748" s="83">
        <f t="shared" si="697"/>
        <v>0</v>
      </c>
      <c r="R1748" s="85">
        <f t="shared" si="698"/>
        <v>0</v>
      </c>
      <c r="S1748" s="79">
        <f t="shared" si="695"/>
        <v>0</v>
      </c>
      <c r="T1748" s="85">
        <f t="shared" si="703"/>
        <v>9.5000000000000001E-2</v>
      </c>
      <c r="U1748" s="82">
        <f t="shared" si="699"/>
        <v>1.000252127</v>
      </c>
      <c r="V1748" s="79">
        <f t="shared" si="700"/>
        <v>9.3432970000000004E-2</v>
      </c>
      <c r="W1748" s="79">
        <f t="shared" si="701"/>
        <v>0</v>
      </c>
      <c r="X1748" s="157" t="str">
        <f t="shared" si="704"/>
        <v>A+J=</v>
      </c>
      <c r="Y1748" s="81">
        <f t="shared" si="705"/>
        <v>46315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78">
        <f t="shared" si="702"/>
        <v>46287</v>
      </c>
      <c r="B1749" s="79">
        <f t="shared" si="696"/>
        <v>370.83492090999999</v>
      </c>
      <c r="C1749" s="79">
        <f t="shared" si="685"/>
        <v>370.51002964999998</v>
      </c>
      <c r="D1749" s="77">
        <f t="shared" si="686"/>
        <v>7205.03</v>
      </c>
      <c r="E1749" s="54">
        <f>IF(K1749=1,VLOOKUP(A1748,[1]Plan1!$JH$192:$JI$400,2),E1748)</f>
        <v>7245.38</v>
      </c>
      <c r="F1749" s="56">
        <f t="shared" si="687"/>
        <v>45737</v>
      </c>
      <c r="G1749" s="80">
        <f t="shared" si="688"/>
        <v>5.6002542668107669E-3</v>
      </c>
      <c r="H1749" s="81">
        <f>IF(DAY(A1749)=H$11,VLOOKUP(A1749,AF$120:AK$452,4),H1748)</f>
        <v>46315</v>
      </c>
      <c r="I1749" s="81">
        <f t="shared" si="689"/>
        <v>46315</v>
      </c>
      <c r="J1749" s="55">
        <f t="shared" si="684"/>
        <v>30</v>
      </c>
      <c r="K1749" s="55">
        <f t="shared" si="690"/>
        <v>2</v>
      </c>
      <c r="L1749" s="79">
        <f t="shared" si="691"/>
        <v>1.00037237</v>
      </c>
      <c r="M1749" s="82">
        <v>1</v>
      </c>
      <c r="N1749" s="82">
        <f t="shared" si="692"/>
        <v>1</v>
      </c>
      <c r="O1749" s="79">
        <f t="shared" si="693"/>
        <v>1.00037237</v>
      </c>
      <c r="P1749" s="79">
        <f t="shared" si="694"/>
        <v>370.64799646</v>
      </c>
      <c r="Q1749" s="83">
        <f t="shared" si="697"/>
        <v>0</v>
      </c>
      <c r="R1749" s="85">
        <f t="shared" si="698"/>
        <v>0</v>
      </c>
      <c r="S1749" s="79">
        <f t="shared" si="695"/>
        <v>0</v>
      </c>
      <c r="T1749" s="85">
        <f t="shared" si="703"/>
        <v>9.5000000000000001E-2</v>
      </c>
      <c r="U1749" s="82">
        <f t="shared" si="699"/>
        <v>1.0005043179999999</v>
      </c>
      <c r="V1749" s="79">
        <f t="shared" si="700"/>
        <v>0.18692444999999999</v>
      </c>
      <c r="W1749" s="79">
        <f t="shared" si="701"/>
        <v>0</v>
      </c>
      <c r="X1749" s="157" t="str">
        <f t="shared" si="704"/>
        <v>A+J=</v>
      </c>
      <c r="Y1749" s="81">
        <f t="shared" si="705"/>
        <v>46315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78">
        <f t="shared" si="702"/>
        <v>46288</v>
      </c>
      <c r="B1750" s="79">
        <f t="shared" si="696"/>
        <v>370.99747435</v>
      </c>
      <c r="C1750" s="79">
        <f t="shared" si="685"/>
        <v>370.51002964999998</v>
      </c>
      <c r="D1750" s="77">
        <f t="shared" si="686"/>
        <v>7205.03</v>
      </c>
      <c r="E1750" s="54">
        <f>IF(K1750=1,VLOOKUP(A1749,[1]Plan1!$JH$192:$JI$400,2),E1749)</f>
        <v>7245.38</v>
      </c>
      <c r="F1750" s="56">
        <f t="shared" si="687"/>
        <v>45737</v>
      </c>
      <c r="G1750" s="80">
        <f t="shared" si="688"/>
        <v>5.6002542668107669E-3</v>
      </c>
      <c r="H1750" s="81">
        <f>IF(DAY(A1750)=H$11,VLOOKUP(A1750,AF$120:AK$452,4),H1749)</f>
        <v>46315</v>
      </c>
      <c r="I1750" s="81">
        <f t="shared" si="689"/>
        <v>46315</v>
      </c>
      <c r="J1750" s="55">
        <f t="shared" si="684"/>
        <v>30</v>
      </c>
      <c r="K1750" s="55">
        <f t="shared" si="690"/>
        <v>3</v>
      </c>
      <c r="L1750" s="79">
        <f t="shared" si="691"/>
        <v>1.0005586099999999</v>
      </c>
      <c r="M1750" s="82">
        <v>1</v>
      </c>
      <c r="N1750" s="82">
        <f t="shared" si="692"/>
        <v>1</v>
      </c>
      <c r="O1750" s="79">
        <f t="shared" si="693"/>
        <v>1.0005586099999999</v>
      </c>
      <c r="P1750" s="79">
        <f t="shared" si="694"/>
        <v>370.71700025000001</v>
      </c>
      <c r="Q1750" s="83">
        <f t="shared" si="697"/>
        <v>0</v>
      </c>
      <c r="R1750" s="85">
        <f t="shared" si="698"/>
        <v>0</v>
      </c>
      <c r="S1750" s="79">
        <f t="shared" si="695"/>
        <v>0</v>
      </c>
      <c r="T1750" s="85">
        <f t="shared" si="703"/>
        <v>9.5000000000000001E-2</v>
      </c>
      <c r="U1750" s="82">
        <f t="shared" si="699"/>
        <v>1.000756572</v>
      </c>
      <c r="V1750" s="79">
        <f t="shared" si="700"/>
        <v>0.2804741</v>
      </c>
      <c r="W1750" s="79">
        <f t="shared" si="701"/>
        <v>0</v>
      </c>
      <c r="X1750" s="157" t="str">
        <f t="shared" si="704"/>
        <v>A+J=</v>
      </c>
      <c r="Y1750" s="81">
        <f t="shared" si="705"/>
        <v>46315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78">
        <f t="shared" si="702"/>
        <v>46289</v>
      </c>
      <c r="B1751" s="79">
        <f t="shared" si="696"/>
        <v>371.16010116000001</v>
      </c>
      <c r="C1751" s="79">
        <f t="shared" si="685"/>
        <v>370.51002964999998</v>
      </c>
      <c r="D1751" s="77">
        <f t="shared" si="686"/>
        <v>7205.03</v>
      </c>
      <c r="E1751" s="54">
        <f>IF(K1751=1,VLOOKUP(A1750,[1]Plan1!$JH$192:$JI$400,2),E1750)</f>
        <v>7245.38</v>
      </c>
      <c r="F1751" s="56">
        <f t="shared" si="687"/>
        <v>45737</v>
      </c>
      <c r="G1751" s="80">
        <f t="shared" si="688"/>
        <v>5.6002542668107669E-3</v>
      </c>
      <c r="H1751" s="81">
        <f>IF(DAY(A1751)=H$11,VLOOKUP(A1751,AF$120:AK$452,4),H1750)</f>
        <v>46315</v>
      </c>
      <c r="I1751" s="81">
        <f t="shared" si="689"/>
        <v>46315</v>
      </c>
      <c r="J1751" s="55">
        <f t="shared" si="684"/>
        <v>30</v>
      </c>
      <c r="K1751" s="55">
        <f t="shared" si="690"/>
        <v>4</v>
      </c>
      <c r="L1751" s="79">
        <f t="shared" si="691"/>
        <v>1.00074489</v>
      </c>
      <c r="M1751" s="82">
        <v>1</v>
      </c>
      <c r="N1751" s="82">
        <f t="shared" si="692"/>
        <v>1</v>
      </c>
      <c r="O1751" s="79">
        <f t="shared" si="693"/>
        <v>1.00074489</v>
      </c>
      <c r="P1751" s="79">
        <f t="shared" si="694"/>
        <v>370.78601886000001</v>
      </c>
      <c r="Q1751" s="83">
        <f t="shared" si="697"/>
        <v>0</v>
      </c>
      <c r="R1751" s="85">
        <f t="shared" si="698"/>
        <v>0</v>
      </c>
      <c r="S1751" s="79">
        <f t="shared" si="695"/>
        <v>0</v>
      </c>
      <c r="T1751" s="85">
        <f t="shared" si="703"/>
        <v>9.5000000000000001E-2</v>
      </c>
      <c r="U1751" s="82">
        <f t="shared" si="699"/>
        <v>1.00100889</v>
      </c>
      <c r="V1751" s="79">
        <f t="shared" si="700"/>
        <v>0.37408229999999998</v>
      </c>
      <c r="W1751" s="79">
        <f t="shared" si="701"/>
        <v>0</v>
      </c>
      <c r="X1751" s="157" t="str">
        <f t="shared" si="704"/>
        <v>A+J=</v>
      </c>
      <c r="Y1751" s="81">
        <f t="shared" si="705"/>
        <v>46315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78">
        <f t="shared" si="702"/>
        <v>46290</v>
      </c>
      <c r="B1752" s="79">
        <f t="shared" si="696"/>
        <v>371.32279765999999</v>
      </c>
      <c r="C1752" s="79">
        <f t="shared" si="685"/>
        <v>370.51002964999998</v>
      </c>
      <c r="D1752" s="77">
        <f t="shared" si="686"/>
        <v>7205.03</v>
      </c>
      <c r="E1752" s="54">
        <f>IF(K1752=1,VLOOKUP(A1751,[1]Plan1!$JH$192:$JI$400,2),E1751)</f>
        <v>7245.38</v>
      </c>
      <c r="F1752" s="56">
        <f t="shared" si="687"/>
        <v>45737</v>
      </c>
      <c r="G1752" s="80">
        <f t="shared" si="688"/>
        <v>5.6002542668107669E-3</v>
      </c>
      <c r="H1752" s="81">
        <f>IF(DAY(A1752)=H$11,VLOOKUP(A1752,AF$120:AK$452,4),H1751)</f>
        <v>46315</v>
      </c>
      <c r="I1752" s="81">
        <f t="shared" si="689"/>
        <v>46315</v>
      </c>
      <c r="J1752" s="55">
        <f t="shared" si="684"/>
        <v>30</v>
      </c>
      <c r="K1752" s="55">
        <f t="shared" si="690"/>
        <v>5</v>
      </c>
      <c r="L1752" s="79">
        <f t="shared" si="691"/>
        <v>1.0009311999999999</v>
      </c>
      <c r="M1752" s="82">
        <v>1</v>
      </c>
      <c r="N1752" s="82">
        <f t="shared" si="692"/>
        <v>1</v>
      </c>
      <c r="O1752" s="79">
        <f t="shared" si="693"/>
        <v>1.0009311999999999</v>
      </c>
      <c r="P1752" s="79">
        <f t="shared" si="694"/>
        <v>370.85504858000002</v>
      </c>
      <c r="Q1752" s="83">
        <f t="shared" si="697"/>
        <v>0</v>
      </c>
      <c r="R1752" s="85">
        <f t="shared" si="698"/>
        <v>0</v>
      </c>
      <c r="S1752" s="79">
        <f t="shared" si="695"/>
        <v>0</v>
      </c>
      <c r="T1752" s="85">
        <f t="shared" si="703"/>
        <v>9.5000000000000001E-2</v>
      </c>
      <c r="U1752" s="82">
        <f t="shared" si="699"/>
        <v>1.001261272</v>
      </c>
      <c r="V1752" s="79">
        <f t="shared" si="700"/>
        <v>0.46774907999999998</v>
      </c>
      <c r="W1752" s="79">
        <f t="shared" si="701"/>
        <v>0</v>
      </c>
      <c r="X1752" s="157" t="str">
        <f t="shared" si="704"/>
        <v>A+J=</v>
      </c>
      <c r="Y1752" s="81">
        <f t="shared" si="705"/>
        <v>46315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78">
        <f t="shared" si="702"/>
        <v>46291</v>
      </c>
      <c r="B1753" s="79">
        <f t="shared" si="696"/>
        <v>371.48556723000002</v>
      </c>
      <c r="C1753" s="79">
        <f t="shared" si="685"/>
        <v>370.51002964999998</v>
      </c>
      <c r="D1753" s="77">
        <f t="shared" si="686"/>
        <v>7205.03</v>
      </c>
      <c r="E1753" s="54">
        <f>IF(K1753=1,VLOOKUP(A1752,[1]Plan1!$JH$192:$JI$400,2),E1752)</f>
        <v>7245.38</v>
      </c>
      <c r="F1753" s="56">
        <f t="shared" si="687"/>
        <v>45737</v>
      </c>
      <c r="G1753" s="80">
        <f t="shared" si="688"/>
        <v>5.6002542668107669E-3</v>
      </c>
      <c r="H1753" s="81">
        <f>IF(DAY(A1753)=H$11,VLOOKUP(A1753,AF$120:AK$452,4),H1752)</f>
        <v>46315</v>
      </c>
      <c r="I1753" s="81">
        <f t="shared" si="689"/>
        <v>46315</v>
      </c>
      <c r="J1753" s="55">
        <f t="shared" si="684"/>
        <v>30</v>
      </c>
      <c r="K1753" s="55">
        <f t="shared" si="690"/>
        <v>6</v>
      </c>
      <c r="L1753" s="79">
        <f t="shared" si="691"/>
        <v>1.00111755</v>
      </c>
      <c r="M1753" s="82">
        <v>1</v>
      </c>
      <c r="N1753" s="82">
        <f t="shared" si="692"/>
        <v>1</v>
      </c>
      <c r="O1753" s="79">
        <f t="shared" si="693"/>
        <v>1.00111755</v>
      </c>
      <c r="P1753" s="79">
        <f t="shared" si="694"/>
        <v>370.92409313000002</v>
      </c>
      <c r="Q1753" s="83">
        <f t="shared" si="697"/>
        <v>0</v>
      </c>
      <c r="R1753" s="85">
        <f t="shared" si="698"/>
        <v>0</v>
      </c>
      <c r="S1753" s="79">
        <f t="shared" si="695"/>
        <v>0</v>
      </c>
      <c r="T1753" s="85">
        <f t="shared" si="703"/>
        <v>9.5000000000000001E-2</v>
      </c>
      <c r="U1753" s="82">
        <f t="shared" si="699"/>
        <v>1.0015137169999999</v>
      </c>
      <c r="V1753" s="79">
        <f t="shared" si="700"/>
        <v>0.56147409999999998</v>
      </c>
      <c r="W1753" s="79">
        <f t="shared" si="701"/>
        <v>0</v>
      </c>
      <c r="X1753" s="157" t="str">
        <f t="shared" si="704"/>
        <v>A+J=</v>
      </c>
      <c r="Y1753" s="81">
        <f t="shared" si="705"/>
        <v>46315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78">
        <f t="shared" si="702"/>
        <v>46292</v>
      </c>
      <c r="B1754" s="79">
        <f t="shared" si="696"/>
        <v>371.64840280999999</v>
      </c>
      <c r="C1754" s="79">
        <f t="shared" si="685"/>
        <v>370.51002964999998</v>
      </c>
      <c r="D1754" s="77">
        <f t="shared" si="686"/>
        <v>7205.03</v>
      </c>
      <c r="E1754" s="54">
        <f>IF(K1754=1,VLOOKUP(A1753,[1]Plan1!$JH$192:$JI$400,2),E1753)</f>
        <v>7245.38</v>
      </c>
      <c r="F1754" s="56">
        <f t="shared" si="687"/>
        <v>45737</v>
      </c>
      <c r="G1754" s="80">
        <f t="shared" si="688"/>
        <v>5.6002542668107669E-3</v>
      </c>
      <c r="H1754" s="81">
        <f>IF(DAY(A1754)=H$11,VLOOKUP(A1754,AF$120:AK$452,4),H1753)</f>
        <v>46315</v>
      </c>
      <c r="I1754" s="81">
        <f t="shared" si="689"/>
        <v>46315</v>
      </c>
      <c r="J1754" s="55">
        <f t="shared" si="684"/>
        <v>30</v>
      </c>
      <c r="K1754" s="55">
        <f t="shared" si="690"/>
        <v>7</v>
      </c>
      <c r="L1754" s="79">
        <f t="shared" si="691"/>
        <v>1.00130392</v>
      </c>
      <c r="M1754" s="82">
        <v>1</v>
      </c>
      <c r="N1754" s="82">
        <f t="shared" si="692"/>
        <v>1</v>
      </c>
      <c r="O1754" s="79">
        <f t="shared" si="693"/>
        <v>1.00130392</v>
      </c>
      <c r="P1754" s="79">
        <f t="shared" si="694"/>
        <v>370.99314507999998</v>
      </c>
      <c r="Q1754" s="83">
        <f t="shared" si="697"/>
        <v>0</v>
      </c>
      <c r="R1754" s="85">
        <f t="shared" si="698"/>
        <v>0</v>
      </c>
      <c r="S1754" s="79">
        <f t="shared" si="695"/>
        <v>0</v>
      </c>
      <c r="T1754" s="85">
        <f t="shared" si="703"/>
        <v>9.5000000000000001E-2</v>
      </c>
      <c r="U1754" s="82">
        <f t="shared" si="699"/>
        <v>1.001766226</v>
      </c>
      <c r="V1754" s="79">
        <f t="shared" si="700"/>
        <v>0.65525772999999998</v>
      </c>
      <c r="W1754" s="79">
        <f t="shared" si="701"/>
        <v>0</v>
      </c>
      <c r="X1754" s="157" t="str">
        <f t="shared" si="704"/>
        <v>A+J=</v>
      </c>
      <c r="Y1754" s="81">
        <f t="shared" si="705"/>
        <v>46315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78">
        <f t="shared" si="702"/>
        <v>46293</v>
      </c>
      <c r="B1755" s="79">
        <f t="shared" si="696"/>
        <v>371.81131558000004</v>
      </c>
      <c r="C1755" s="79">
        <f t="shared" si="685"/>
        <v>370.51002964999998</v>
      </c>
      <c r="D1755" s="77">
        <f t="shared" si="686"/>
        <v>7205.03</v>
      </c>
      <c r="E1755" s="54">
        <f>IF(K1755=1,VLOOKUP(A1754,[1]Plan1!$JH$192:$JI$400,2),E1754)</f>
        <v>7245.38</v>
      </c>
      <c r="F1755" s="56">
        <f t="shared" si="687"/>
        <v>45737</v>
      </c>
      <c r="G1755" s="80">
        <f t="shared" si="688"/>
        <v>5.6002542668107669E-3</v>
      </c>
      <c r="H1755" s="81">
        <f>IF(DAY(A1755)=H$11,VLOOKUP(A1755,AF$120:AK$452,4),H1754)</f>
        <v>46315</v>
      </c>
      <c r="I1755" s="81">
        <f t="shared" si="689"/>
        <v>46315</v>
      </c>
      <c r="J1755" s="55">
        <f t="shared" si="684"/>
        <v>30</v>
      </c>
      <c r="K1755" s="55">
        <f t="shared" si="690"/>
        <v>8</v>
      </c>
      <c r="L1755" s="79">
        <f t="shared" si="691"/>
        <v>1.0014903399999999</v>
      </c>
      <c r="M1755" s="82">
        <v>1</v>
      </c>
      <c r="N1755" s="82">
        <f t="shared" si="692"/>
        <v>1</v>
      </c>
      <c r="O1755" s="79">
        <f t="shared" si="693"/>
        <v>1.0014903399999999</v>
      </c>
      <c r="P1755" s="79">
        <f t="shared" si="694"/>
        <v>371.06221556000003</v>
      </c>
      <c r="Q1755" s="83">
        <f t="shared" si="697"/>
        <v>0</v>
      </c>
      <c r="R1755" s="85">
        <f t="shared" si="698"/>
        <v>0</v>
      </c>
      <c r="S1755" s="79">
        <f t="shared" si="695"/>
        <v>0</v>
      </c>
      <c r="T1755" s="85">
        <f t="shared" si="703"/>
        <v>9.5000000000000001E-2</v>
      </c>
      <c r="U1755" s="82">
        <f t="shared" si="699"/>
        <v>1.002018799</v>
      </c>
      <c r="V1755" s="79">
        <f t="shared" si="700"/>
        <v>0.74910001999999998</v>
      </c>
      <c r="W1755" s="79">
        <f t="shared" si="701"/>
        <v>0</v>
      </c>
      <c r="X1755" s="157" t="str">
        <f t="shared" si="704"/>
        <v>A+J=</v>
      </c>
      <c r="Y1755" s="81">
        <f t="shared" si="705"/>
        <v>46315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78">
        <f t="shared" si="702"/>
        <v>46294</v>
      </c>
      <c r="B1756" s="79">
        <f t="shared" si="696"/>
        <v>371.97429776999996</v>
      </c>
      <c r="C1756" s="79">
        <f t="shared" si="685"/>
        <v>370.51002964999998</v>
      </c>
      <c r="D1756" s="77">
        <f t="shared" si="686"/>
        <v>7205.03</v>
      </c>
      <c r="E1756" s="54">
        <f>IF(K1756=1,VLOOKUP(A1755,[1]Plan1!$JH$192:$JI$400,2),E1755)</f>
        <v>7245.38</v>
      </c>
      <c r="F1756" s="56">
        <f t="shared" si="687"/>
        <v>45737</v>
      </c>
      <c r="G1756" s="80">
        <f t="shared" si="688"/>
        <v>5.6002542668107669E-3</v>
      </c>
      <c r="H1756" s="81">
        <f>IF(DAY(A1756)=H$11,VLOOKUP(A1756,AF$120:AK$452,4),H1755)</f>
        <v>46315</v>
      </c>
      <c r="I1756" s="81">
        <f t="shared" si="689"/>
        <v>46315</v>
      </c>
      <c r="J1756" s="55">
        <f t="shared" si="684"/>
        <v>30</v>
      </c>
      <c r="K1756" s="55">
        <f t="shared" si="690"/>
        <v>9</v>
      </c>
      <c r="L1756" s="79">
        <f t="shared" si="691"/>
        <v>1.0016767900000001</v>
      </c>
      <c r="M1756" s="82">
        <v>1</v>
      </c>
      <c r="N1756" s="82">
        <f t="shared" si="692"/>
        <v>1</v>
      </c>
      <c r="O1756" s="79">
        <f t="shared" si="693"/>
        <v>1.0016767900000001</v>
      </c>
      <c r="P1756" s="79">
        <f t="shared" si="694"/>
        <v>371.13129715999997</v>
      </c>
      <c r="Q1756" s="83">
        <f t="shared" si="697"/>
        <v>0</v>
      </c>
      <c r="R1756" s="85">
        <f t="shared" si="698"/>
        <v>0</v>
      </c>
      <c r="S1756" s="79">
        <f t="shared" si="695"/>
        <v>0</v>
      </c>
      <c r="T1756" s="85">
        <f t="shared" si="703"/>
        <v>9.5000000000000001E-2</v>
      </c>
      <c r="U1756" s="82">
        <f t="shared" si="699"/>
        <v>1.0022714349999999</v>
      </c>
      <c r="V1756" s="79">
        <f t="shared" si="700"/>
        <v>0.84300061000000004</v>
      </c>
      <c r="W1756" s="79">
        <f t="shared" si="701"/>
        <v>0</v>
      </c>
      <c r="X1756" s="157" t="str">
        <f t="shared" si="704"/>
        <v>A+J=</v>
      </c>
      <c r="Y1756" s="81">
        <f t="shared" si="705"/>
        <v>46315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78">
        <f t="shared" si="702"/>
        <v>46295</v>
      </c>
      <c r="B1757" s="79">
        <f t="shared" si="696"/>
        <v>372.13734976000001</v>
      </c>
      <c r="C1757" s="79">
        <f t="shared" si="685"/>
        <v>370.51002964999998</v>
      </c>
      <c r="D1757" s="77">
        <f t="shared" si="686"/>
        <v>7205.03</v>
      </c>
      <c r="E1757" s="54">
        <f>IF(K1757=1,VLOOKUP(A1756,[1]Plan1!$JH$192:$JI$400,2),E1756)</f>
        <v>7245.38</v>
      </c>
      <c r="F1757" s="56">
        <f t="shared" si="687"/>
        <v>45737</v>
      </c>
      <c r="G1757" s="80">
        <f t="shared" si="688"/>
        <v>5.6002542668107669E-3</v>
      </c>
      <c r="H1757" s="81">
        <f>IF(DAY(A1757)=H$11,VLOOKUP(A1757,AF$120:AK$452,4),H1756)</f>
        <v>46315</v>
      </c>
      <c r="I1757" s="81">
        <f t="shared" si="689"/>
        <v>46315</v>
      </c>
      <c r="J1757" s="55">
        <f t="shared" si="684"/>
        <v>30</v>
      </c>
      <c r="K1757" s="55">
        <f t="shared" si="690"/>
        <v>10</v>
      </c>
      <c r="L1757" s="79">
        <f t="shared" si="691"/>
        <v>1.0018632700000001</v>
      </c>
      <c r="M1757" s="82">
        <v>1</v>
      </c>
      <c r="N1757" s="82">
        <f t="shared" si="692"/>
        <v>1</v>
      </c>
      <c r="O1757" s="79">
        <f t="shared" si="693"/>
        <v>1.0018632700000001</v>
      </c>
      <c r="P1757" s="79">
        <f t="shared" si="694"/>
        <v>371.20038986999998</v>
      </c>
      <c r="Q1757" s="83">
        <f t="shared" si="697"/>
        <v>0</v>
      </c>
      <c r="R1757" s="85">
        <f t="shared" si="698"/>
        <v>0</v>
      </c>
      <c r="S1757" s="79">
        <f t="shared" si="695"/>
        <v>0</v>
      </c>
      <c r="T1757" s="85">
        <f t="shared" si="703"/>
        <v>9.5000000000000001E-2</v>
      </c>
      <c r="U1757" s="82">
        <f t="shared" si="699"/>
        <v>1.002524135</v>
      </c>
      <c r="V1757" s="79">
        <f t="shared" si="700"/>
        <v>0.93695989000000002</v>
      </c>
      <c r="W1757" s="79">
        <f t="shared" si="701"/>
        <v>0</v>
      </c>
      <c r="X1757" s="157" t="str">
        <f t="shared" si="704"/>
        <v>A+J=</v>
      </c>
      <c r="Y1757" s="81">
        <f t="shared" si="705"/>
        <v>46315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78">
        <f t="shared" si="702"/>
        <v>46296</v>
      </c>
      <c r="B1758" s="79">
        <f t="shared" si="696"/>
        <v>372.30047492</v>
      </c>
      <c r="C1758" s="79">
        <f t="shared" si="685"/>
        <v>370.51002964999998</v>
      </c>
      <c r="D1758" s="77">
        <f t="shared" si="686"/>
        <v>7205.03</v>
      </c>
      <c r="E1758" s="54">
        <f>IF(K1758=1,VLOOKUP(A1757,[1]Plan1!$JH$192:$JI$400,2),E1757)</f>
        <v>7245.38</v>
      </c>
      <c r="F1758" s="56">
        <f t="shared" si="687"/>
        <v>45737</v>
      </c>
      <c r="G1758" s="80">
        <f t="shared" si="688"/>
        <v>5.6002542668107669E-3</v>
      </c>
      <c r="H1758" s="81">
        <f>IF(DAY(A1758)=H$11,VLOOKUP(A1758,AF$120:AK$452,4),H1757)</f>
        <v>46315</v>
      </c>
      <c r="I1758" s="81">
        <f t="shared" si="689"/>
        <v>46315</v>
      </c>
      <c r="J1758" s="55">
        <f t="shared" si="684"/>
        <v>30</v>
      </c>
      <c r="K1758" s="55">
        <f t="shared" si="690"/>
        <v>11</v>
      </c>
      <c r="L1758" s="79">
        <f t="shared" si="691"/>
        <v>1.0020497900000001</v>
      </c>
      <c r="M1758" s="82">
        <v>1</v>
      </c>
      <c r="N1758" s="82">
        <f t="shared" si="692"/>
        <v>1</v>
      </c>
      <c r="O1758" s="79">
        <f t="shared" si="693"/>
        <v>1.0020497900000001</v>
      </c>
      <c r="P1758" s="79">
        <f t="shared" si="694"/>
        <v>371.26949739999998</v>
      </c>
      <c r="Q1758" s="83">
        <f t="shared" si="697"/>
        <v>0</v>
      </c>
      <c r="R1758" s="85">
        <f t="shared" si="698"/>
        <v>0</v>
      </c>
      <c r="S1758" s="79">
        <f t="shared" si="695"/>
        <v>0</v>
      </c>
      <c r="T1758" s="85">
        <f t="shared" si="703"/>
        <v>9.5000000000000001E-2</v>
      </c>
      <c r="U1758" s="82">
        <f t="shared" si="699"/>
        <v>1.002776898</v>
      </c>
      <c r="V1758" s="79">
        <f t="shared" si="700"/>
        <v>1.03097752</v>
      </c>
      <c r="W1758" s="79">
        <f t="shared" si="701"/>
        <v>0</v>
      </c>
      <c r="X1758" s="157" t="str">
        <f t="shared" si="704"/>
        <v>A+J=</v>
      </c>
      <c r="Y1758" s="81">
        <f t="shared" si="705"/>
        <v>46315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78">
        <f t="shared" si="702"/>
        <v>46297</v>
      </c>
      <c r="B1759" s="79">
        <f t="shared" si="696"/>
        <v>372.46367028999998</v>
      </c>
      <c r="C1759" s="79">
        <f t="shared" si="685"/>
        <v>370.51002964999998</v>
      </c>
      <c r="D1759" s="77">
        <f t="shared" si="686"/>
        <v>7205.03</v>
      </c>
      <c r="E1759" s="54">
        <f>IF(K1759=1,VLOOKUP(A1758,[1]Plan1!$JH$192:$JI$400,2),E1758)</f>
        <v>7245.38</v>
      </c>
      <c r="F1759" s="56">
        <f t="shared" si="687"/>
        <v>45737</v>
      </c>
      <c r="G1759" s="80">
        <f t="shared" si="688"/>
        <v>5.6002542668107669E-3</v>
      </c>
      <c r="H1759" s="81">
        <f>IF(DAY(A1759)=H$11,VLOOKUP(A1759,AF$120:AK$452,4),H1758)</f>
        <v>46315</v>
      </c>
      <c r="I1759" s="81">
        <f t="shared" si="689"/>
        <v>46315</v>
      </c>
      <c r="J1759" s="55">
        <f t="shared" si="684"/>
        <v>30</v>
      </c>
      <c r="K1759" s="55">
        <f t="shared" si="690"/>
        <v>12</v>
      </c>
      <c r="L1759" s="79">
        <f t="shared" si="691"/>
        <v>1.0022363400000001</v>
      </c>
      <c r="M1759" s="82">
        <v>1</v>
      </c>
      <c r="N1759" s="82">
        <f t="shared" si="692"/>
        <v>1</v>
      </c>
      <c r="O1759" s="79">
        <f t="shared" si="693"/>
        <v>1.0022363400000001</v>
      </c>
      <c r="P1759" s="79">
        <f t="shared" si="694"/>
        <v>371.33861603999998</v>
      </c>
      <c r="Q1759" s="83">
        <f t="shared" si="697"/>
        <v>0</v>
      </c>
      <c r="R1759" s="85">
        <f t="shared" si="698"/>
        <v>0</v>
      </c>
      <c r="S1759" s="79">
        <f t="shared" si="695"/>
        <v>0</v>
      </c>
      <c r="T1759" s="85">
        <f t="shared" si="703"/>
        <v>9.5000000000000001E-2</v>
      </c>
      <c r="U1759" s="82">
        <f t="shared" si="699"/>
        <v>1.0030297260000001</v>
      </c>
      <c r="V1759" s="79">
        <f t="shared" si="700"/>
        <v>1.12505425</v>
      </c>
      <c r="W1759" s="79">
        <f t="shared" si="701"/>
        <v>0</v>
      </c>
      <c r="X1759" s="157" t="str">
        <f t="shared" si="704"/>
        <v>A+J=</v>
      </c>
      <c r="Y1759" s="81">
        <f t="shared" si="705"/>
        <v>46315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78">
        <f t="shared" si="702"/>
        <v>46298</v>
      </c>
      <c r="B1760" s="79">
        <f t="shared" si="696"/>
        <v>372.62693889999997</v>
      </c>
      <c r="C1760" s="79">
        <f t="shared" si="685"/>
        <v>370.51002964999998</v>
      </c>
      <c r="D1760" s="77">
        <f t="shared" si="686"/>
        <v>7205.03</v>
      </c>
      <c r="E1760" s="54">
        <f>IF(K1760=1,VLOOKUP(A1759,[1]Plan1!$JH$192:$JI$400,2),E1759)</f>
        <v>7245.38</v>
      </c>
      <c r="F1760" s="56">
        <f t="shared" si="687"/>
        <v>45737</v>
      </c>
      <c r="G1760" s="80">
        <f t="shared" si="688"/>
        <v>5.6002542668107669E-3</v>
      </c>
      <c r="H1760" s="81">
        <f>IF(DAY(A1760)=H$11,VLOOKUP(A1760,AF$120:AK$452,4),H1759)</f>
        <v>46315</v>
      </c>
      <c r="I1760" s="81">
        <f t="shared" si="689"/>
        <v>46315</v>
      </c>
      <c r="J1760" s="55">
        <f t="shared" si="684"/>
        <v>30</v>
      </c>
      <c r="K1760" s="55">
        <f t="shared" si="690"/>
        <v>13</v>
      </c>
      <c r="L1760" s="79">
        <f t="shared" si="691"/>
        <v>1.00242293</v>
      </c>
      <c r="M1760" s="82">
        <v>1</v>
      </c>
      <c r="N1760" s="82">
        <f t="shared" si="692"/>
        <v>1</v>
      </c>
      <c r="O1760" s="79">
        <f t="shared" si="693"/>
        <v>1.00242293</v>
      </c>
      <c r="P1760" s="79">
        <f t="shared" si="694"/>
        <v>371.40774950999997</v>
      </c>
      <c r="Q1760" s="83">
        <f t="shared" si="697"/>
        <v>0</v>
      </c>
      <c r="R1760" s="85">
        <f t="shared" si="698"/>
        <v>0</v>
      </c>
      <c r="S1760" s="79">
        <f t="shared" si="695"/>
        <v>0</v>
      </c>
      <c r="T1760" s="85">
        <f t="shared" si="703"/>
        <v>9.5000000000000001E-2</v>
      </c>
      <c r="U1760" s="82">
        <f t="shared" si="699"/>
        <v>1.003282617</v>
      </c>
      <c r="V1760" s="79">
        <f t="shared" si="700"/>
        <v>1.2191893899999999</v>
      </c>
      <c r="W1760" s="79">
        <f t="shared" si="701"/>
        <v>0</v>
      </c>
      <c r="X1760" s="157" t="str">
        <f t="shared" si="704"/>
        <v>A+J=</v>
      </c>
      <c r="Y1760" s="81">
        <f t="shared" si="705"/>
        <v>46315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78">
        <f t="shared" si="702"/>
        <v>46299</v>
      </c>
      <c r="B1761" s="79">
        <f t="shared" si="696"/>
        <v>372.79028111000002</v>
      </c>
      <c r="C1761" s="79">
        <f t="shared" si="685"/>
        <v>370.51002964999998</v>
      </c>
      <c r="D1761" s="77">
        <f t="shared" si="686"/>
        <v>7205.03</v>
      </c>
      <c r="E1761" s="54">
        <f>IF(K1761=1,VLOOKUP(A1760,[1]Plan1!$JH$192:$JI$400,2),E1760)</f>
        <v>7245.38</v>
      </c>
      <c r="F1761" s="56">
        <f t="shared" si="687"/>
        <v>45737</v>
      </c>
      <c r="G1761" s="80">
        <f t="shared" si="688"/>
        <v>5.6002542668107669E-3</v>
      </c>
      <c r="H1761" s="81">
        <f>IF(DAY(A1761)=H$11,VLOOKUP(A1761,AF$120:AK$452,4),H1760)</f>
        <v>46315</v>
      </c>
      <c r="I1761" s="81">
        <f t="shared" si="689"/>
        <v>46315</v>
      </c>
      <c r="J1761" s="55">
        <f t="shared" si="684"/>
        <v>30</v>
      </c>
      <c r="K1761" s="55">
        <f t="shared" si="690"/>
        <v>14</v>
      </c>
      <c r="L1761" s="79">
        <f t="shared" si="691"/>
        <v>1.00260956</v>
      </c>
      <c r="M1761" s="82">
        <v>1</v>
      </c>
      <c r="N1761" s="82">
        <f t="shared" si="692"/>
        <v>1</v>
      </c>
      <c r="O1761" s="79">
        <f t="shared" si="693"/>
        <v>1.00260956</v>
      </c>
      <c r="P1761" s="79">
        <f t="shared" si="694"/>
        <v>371.47689780000002</v>
      </c>
      <c r="Q1761" s="83">
        <f t="shared" si="697"/>
        <v>0</v>
      </c>
      <c r="R1761" s="85">
        <f t="shared" si="698"/>
        <v>0</v>
      </c>
      <c r="S1761" s="79">
        <f t="shared" si="695"/>
        <v>0</v>
      </c>
      <c r="T1761" s="85">
        <f t="shared" si="703"/>
        <v>9.5000000000000001E-2</v>
      </c>
      <c r="U1761" s="82">
        <f t="shared" si="699"/>
        <v>1.0035355720000001</v>
      </c>
      <c r="V1761" s="79">
        <f t="shared" si="700"/>
        <v>1.3133833100000001</v>
      </c>
      <c r="W1761" s="79">
        <f t="shared" si="701"/>
        <v>0</v>
      </c>
      <c r="X1761" s="157" t="str">
        <f t="shared" si="704"/>
        <v>A+J=</v>
      </c>
      <c r="Y1761" s="81">
        <f t="shared" si="705"/>
        <v>46315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78">
        <f t="shared" si="702"/>
        <v>46300</v>
      </c>
      <c r="B1762" s="79">
        <f t="shared" si="696"/>
        <v>372.95368916000001</v>
      </c>
      <c r="C1762" s="79">
        <f t="shared" si="685"/>
        <v>370.51002964999998</v>
      </c>
      <c r="D1762" s="77">
        <f t="shared" si="686"/>
        <v>7205.03</v>
      </c>
      <c r="E1762" s="54">
        <f>IF(K1762=1,VLOOKUP(A1761,[1]Plan1!$JH$192:$JI$400,2),E1761)</f>
        <v>7245.38</v>
      </c>
      <c r="F1762" s="56">
        <f t="shared" si="687"/>
        <v>45737</v>
      </c>
      <c r="G1762" s="80">
        <f t="shared" si="688"/>
        <v>5.6002542668107669E-3</v>
      </c>
      <c r="H1762" s="81">
        <f>IF(DAY(A1762)=H$11,VLOOKUP(A1762,AF$120:AK$452,4),H1761)</f>
        <v>46315</v>
      </c>
      <c r="I1762" s="81">
        <f t="shared" si="689"/>
        <v>46315</v>
      </c>
      <c r="J1762" s="55">
        <f t="shared" si="684"/>
        <v>30</v>
      </c>
      <c r="K1762" s="55">
        <f t="shared" si="690"/>
        <v>15</v>
      </c>
      <c r="L1762" s="79">
        <f t="shared" si="691"/>
        <v>1.0027962100000001</v>
      </c>
      <c r="M1762" s="82">
        <v>1</v>
      </c>
      <c r="N1762" s="82">
        <f t="shared" si="692"/>
        <v>1</v>
      </c>
      <c r="O1762" s="79">
        <f t="shared" si="693"/>
        <v>1.0027962100000001</v>
      </c>
      <c r="P1762" s="79">
        <f t="shared" si="694"/>
        <v>371.54605350000003</v>
      </c>
      <c r="Q1762" s="83">
        <f t="shared" si="697"/>
        <v>0</v>
      </c>
      <c r="R1762" s="85">
        <f t="shared" si="698"/>
        <v>0</v>
      </c>
      <c r="S1762" s="79">
        <f t="shared" si="695"/>
        <v>0</v>
      </c>
      <c r="T1762" s="85">
        <f t="shared" si="703"/>
        <v>9.5000000000000001E-2</v>
      </c>
      <c r="U1762" s="82">
        <f t="shared" si="699"/>
        <v>1.0037885900000001</v>
      </c>
      <c r="V1762" s="79">
        <f t="shared" si="700"/>
        <v>1.40763566</v>
      </c>
      <c r="W1762" s="79">
        <f t="shared" si="701"/>
        <v>0</v>
      </c>
      <c r="X1762" s="157" t="str">
        <f t="shared" si="704"/>
        <v>A+J=</v>
      </c>
      <c r="Y1762" s="81">
        <f t="shared" si="705"/>
        <v>46315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78">
        <f t="shared" si="702"/>
        <v>46301</v>
      </c>
      <c r="B1763" s="79">
        <f t="shared" si="696"/>
        <v>373.11717122000005</v>
      </c>
      <c r="C1763" s="79">
        <f t="shared" si="685"/>
        <v>370.51002964999998</v>
      </c>
      <c r="D1763" s="77">
        <f t="shared" si="686"/>
        <v>7205.03</v>
      </c>
      <c r="E1763" s="54">
        <f>IF(K1763=1,VLOOKUP(A1762,[1]Plan1!$JH$192:$JI$400,2),E1762)</f>
        <v>7245.38</v>
      </c>
      <c r="F1763" s="56">
        <f t="shared" si="687"/>
        <v>45737</v>
      </c>
      <c r="G1763" s="80">
        <f t="shared" si="688"/>
        <v>5.6002542668107669E-3</v>
      </c>
      <c r="H1763" s="81">
        <f>IF(DAY(A1763)=H$11,VLOOKUP(A1763,AF$120:AK$452,4),H1762)</f>
        <v>46315</v>
      </c>
      <c r="I1763" s="81">
        <f t="shared" si="689"/>
        <v>46315</v>
      </c>
      <c r="J1763" s="55">
        <f t="shared" si="684"/>
        <v>30</v>
      </c>
      <c r="K1763" s="55">
        <f t="shared" si="690"/>
        <v>16</v>
      </c>
      <c r="L1763" s="79">
        <f t="shared" si="691"/>
        <v>1.0029828999999999</v>
      </c>
      <c r="M1763" s="82">
        <v>1</v>
      </c>
      <c r="N1763" s="82">
        <f t="shared" si="692"/>
        <v>1</v>
      </c>
      <c r="O1763" s="79">
        <f t="shared" si="693"/>
        <v>1.0029828999999999</v>
      </c>
      <c r="P1763" s="79">
        <f t="shared" si="694"/>
        <v>371.61522401000002</v>
      </c>
      <c r="Q1763" s="83">
        <f t="shared" si="697"/>
        <v>0</v>
      </c>
      <c r="R1763" s="85">
        <f t="shared" si="698"/>
        <v>0</v>
      </c>
      <c r="S1763" s="79">
        <f t="shared" si="695"/>
        <v>0</v>
      </c>
      <c r="T1763" s="85">
        <f t="shared" si="703"/>
        <v>9.5000000000000001E-2</v>
      </c>
      <c r="U1763" s="82">
        <f t="shared" si="699"/>
        <v>1.0040416729999999</v>
      </c>
      <c r="V1763" s="79">
        <f t="shared" si="700"/>
        <v>1.50194721</v>
      </c>
      <c r="W1763" s="79">
        <f t="shared" si="701"/>
        <v>0</v>
      </c>
      <c r="X1763" s="157" t="str">
        <f t="shared" si="704"/>
        <v>A+J=</v>
      </c>
      <c r="Y1763" s="81">
        <f t="shared" si="705"/>
        <v>46315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78">
        <f t="shared" si="702"/>
        <v>46302</v>
      </c>
      <c r="B1764" s="79">
        <f t="shared" si="696"/>
        <v>373.28072660999999</v>
      </c>
      <c r="C1764" s="79">
        <f t="shared" si="685"/>
        <v>370.51002964999998</v>
      </c>
      <c r="D1764" s="77">
        <f t="shared" si="686"/>
        <v>7205.03</v>
      </c>
      <c r="E1764" s="54">
        <f>IF(K1764=1,VLOOKUP(A1763,[1]Plan1!$JH$192:$JI$400,2),E1763)</f>
        <v>7245.38</v>
      </c>
      <c r="F1764" s="56">
        <f t="shared" si="687"/>
        <v>45737</v>
      </c>
      <c r="G1764" s="80">
        <f t="shared" si="688"/>
        <v>5.6002542668107669E-3</v>
      </c>
      <c r="H1764" s="81">
        <f>IF(DAY(A1764)=H$11,VLOOKUP(A1764,AF$120:AK$452,4),H1763)</f>
        <v>46315</v>
      </c>
      <c r="I1764" s="81">
        <f t="shared" si="689"/>
        <v>46315</v>
      </c>
      <c r="J1764" s="55">
        <f t="shared" si="684"/>
        <v>30</v>
      </c>
      <c r="K1764" s="55">
        <f t="shared" si="690"/>
        <v>17</v>
      </c>
      <c r="L1764" s="79">
        <f t="shared" si="691"/>
        <v>1.0031696299999999</v>
      </c>
      <c r="M1764" s="82">
        <v>1</v>
      </c>
      <c r="N1764" s="82">
        <f t="shared" si="692"/>
        <v>1</v>
      </c>
      <c r="O1764" s="79">
        <f t="shared" si="693"/>
        <v>1.0031696299999999</v>
      </c>
      <c r="P1764" s="79">
        <f t="shared" si="694"/>
        <v>371.68440935000001</v>
      </c>
      <c r="Q1764" s="83">
        <f t="shared" si="697"/>
        <v>0</v>
      </c>
      <c r="R1764" s="85">
        <f t="shared" si="698"/>
        <v>0</v>
      </c>
      <c r="S1764" s="79">
        <f t="shared" si="695"/>
        <v>0</v>
      </c>
      <c r="T1764" s="85">
        <f t="shared" si="703"/>
        <v>9.5000000000000001E-2</v>
      </c>
      <c r="U1764" s="82">
        <f t="shared" si="699"/>
        <v>1.0042948190000001</v>
      </c>
      <c r="V1764" s="79">
        <f t="shared" si="700"/>
        <v>1.59631726</v>
      </c>
      <c r="W1764" s="79">
        <f t="shared" si="701"/>
        <v>0</v>
      </c>
      <c r="X1764" s="157" t="str">
        <f t="shared" si="704"/>
        <v>A+J=</v>
      </c>
      <c r="Y1764" s="81">
        <f t="shared" si="705"/>
        <v>46315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78">
        <f t="shared" si="702"/>
        <v>46303</v>
      </c>
      <c r="B1765" s="79">
        <f t="shared" si="696"/>
        <v>373.44435198000002</v>
      </c>
      <c r="C1765" s="79">
        <f t="shared" si="685"/>
        <v>370.51002964999998</v>
      </c>
      <c r="D1765" s="77">
        <f t="shared" si="686"/>
        <v>7205.03</v>
      </c>
      <c r="E1765" s="54">
        <f>IF(K1765=1,VLOOKUP(A1764,[1]Plan1!$JH$192:$JI$400,2),E1764)</f>
        <v>7245.38</v>
      </c>
      <c r="F1765" s="56">
        <f t="shared" si="687"/>
        <v>45737</v>
      </c>
      <c r="G1765" s="80">
        <f t="shared" si="688"/>
        <v>5.6002542668107669E-3</v>
      </c>
      <c r="H1765" s="81">
        <f>IF(DAY(A1765)=H$11,VLOOKUP(A1765,AF$120:AK$452,4),H1764)</f>
        <v>46315</v>
      </c>
      <c r="I1765" s="81">
        <f t="shared" si="689"/>
        <v>46315</v>
      </c>
      <c r="J1765" s="55">
        <f t="shared" si="684"/>
        <v>30</v>
      </c>
      <c r="K1765" s="55">
        <f t="shared" si="690"/>
        <v>18</v>
      </c>
      <c r="L1765" s="79">
        <f t="shared" si="691"/>
        <v>1.00335639</v>
      </c>
      <c r="M1765" s="82">
        <v>1</v>
      </c>
      <c r="N1765" s="82">
        <f t="shared" si="692"/>
        <v>1</v>
      </c>
      <c r="O1765" s="79">
        <f t="shared" si="693"/>
        <v>1.00335639</v>
      </c>
      <c r="P1765" s="79">
        <f t="shared" si="694"/>
        <v>371.7536058</v>
      </c>
      <c r="Q1765" s="83">
        <f t="shared" si="697"/>
        <v>0</v>
      </c>
      <c r="R1765" s="85">
        <f t="shared" si="698"/>
        <v>0</v>
      </c>
      <c r="S1765" s="79">
        <f t="shared" si="695"/>
        <v>0</v>
      </c>
      <c r="T1765" s="85">
        <f t="shared" si="703"/>
        <v>9.5000000000000001E-2</v>
      </c>
      <c r="U1765" s="82">
        <f t="shared" si="699"/>
        <v>1.004548029</v>
      </c>
      <c r="V1765" s="79">
        <f t="shared" si="700"/>
        <v>1.6907461800000001</v>
      </c>
      <c r="W1765" s="79">
        <f t="shared" si="701"/>
        <v>0</v>
      </c>
      <c r="X1765" s="157" t="str">
        <f t="shared" si="704"/>
        <v>A+J=</v>
      </c>
      <c r="Y1765" s="81">
        <f t="shared" si="705"/>
        <v>46315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78">
        <f t="shared" si="702"/>
        <v>46304</v>
      </c>
      <c r="B1766" s="79">
        <f t="shared" si="696"/>
        <v>373.60805108</v>
      </c>
      <c r="C1766" s="79">
        <f t="shared" si="685"/>
        <v>370.51002964999998</v>
      </c>
      <c r="D1766" s="77">
        <f t="shared" si="686"/>
        <v>7205.03</v>
      </c>
      <c r="E1766" s="54">
        <f>IF(K1766=1,VLOOKUP(A1765,[1]Plan1!$JH$192:$JI$400,2),E1765)</f>
        <v>7245.38</v>
      </c>
      <c r="F1766" s="56">
        <f t="shared" si="687"/>
        <v>45737</v>
      </c>
      <c r="G1766" s="80">
        <f t="shared" si="688"/>
        <v>5.6002542668107669E-3</v>
      </c>
      <c r="H1766" s="81">
        <f>IF(DAY(A1766)=H$11,VLOOKUP(A1766,AF$120:AK$452,4),H1765)</f>
        <v>46315</v>
      </c>
      <c r="I1766" s="81">
        <f t="shared" si="689"/>
        <v>46315</v>
      </c>
      <c r="J1766" s="55">
        <f t="shared" si="684"/>
        <v>30</v>
      </c>
      <c r="K1766" s="55">
        <f t="shared" si="690"/>
        <v>19</v>
      </c>
      <c r="L1766" s="79">
        <f t="shared" si="691"/>
        <v>1.00354319</v>
      </c>
      <c r="M1766" s="82">
        <v>1</v>
      </c>
      <c r="N1766" s="82">
        <f t="shared" si="692"/>
        <v>1</v>
      </c>
      <c r="O1766" s="79">
        <f t="shared" si="693"/>
        <v>1.00354319</v>
      </c>
      <c r="P1766" s="79">
        <f t="shared" si="694"/>
        <v>371.82281707999999</v>
      </c>
      <c r="Q1766" s="83">
        <f t="shared" si="697"/>
        <v>0</v>
      </c>
      <c r="R1766" s="85">
        <f t="shared" si="698"/>
        <v>0</v>
      </c>
      <c r="S1766" s="79">
        <f t="shared" si="695"/>
        <v>0</v>
      </c>
      <c r="T1766" s="85">
        <f t="shared" si="703"/>
        <v>9.5000000000000001E-2</v>
      </c>
      <c r="U1766" s="82">
        <f t="shared" si="699"/>
        <v>1.004801303</v>
      </c>
      <c r="V1766" s="79">
        <f t="shared" si="700"/>
        <v>1.785234</v>
      </c>
      <c r="W1766" s="79">
        <f t="shared" si="701"/>
        <v>0</v>
      </c>
      <c r="X1766" s="157" t="str">
        <f t="shared" si="704"/>
        <v>A+J=</v>
      </c>
      <c r="Y1766" s="81">
        <f t="shared" si="705"/>
        <v>46315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78">
        <f t="shared" si="702"/>
        <v>46305</v>
      </c>
      <c r="B1767" s="79">
        <f t="shared" si="696"/>
        <v>373.77182022</v>
      </c>
      <c r="C1767" s="79">
        <f t="shared" si="685"/>
        <v>370.51002964999998</v>
      </c>
      <c r="D1767" s="77">
        <f t="shared" si="686"/>
        <v>7205.03</v>
      </c>
      <c r="E1767" s="54">
        <f>IF(K1767=1,VLOOKUP(A1766,[1]Plan1!$JH$192:$JI$400,2),E1766)</f>
        <v>7245.38</v>
      </c>
      <c r="F1767" s="56">
        <f t="shared" si="687"/>
        <v>45737</v>
      </c>
      <c r="G1767" s="80">
        <f t="shared" si="688"/>
        <v>5.6002542668107669E-3</v>
      </c>
      <c r="H1767" s="81">
        <f>IF(DAY(A1767)=H$11,VLOOKUP(A1767,AF$120:AK$452,4),H1766)</f>
        <v>46315</v>
      </c>
      <c r="I1767" s="81">
        <f t="shared" si="689"/>
        <v>46315</v>
      </c>
      <c r="J1767" s="55">
        <f t="shared" si="684"/>
        <v>30</v>
      </c>
      <c r="K1767" s="55">
        <f t="shared" si="690"/>
        <v>20</v>
      </c>
      <c r="L1767" s="79">
        <f t="shared" si="691"/>
        <v>1.0037300199999999</v>
      </c>
      <c r="M1767" s="82">
        <v>1</v>
      </c>
      <c r="N1767" s="82">
        <f t="shared" si="692"/>
        <v>1</v>
      </c>
      <c r="O1767" s="79">
        <f t="shared" si="693"/>
        <v>1.0037300199999999</v>
      </c>
      <c r="P1767" s="79">
        <f t="shared" si="694"/>
        <v>371.89203946999999</v>
      </c>
      <c r="Q1767" s="83">
        <f t="shared" si="697"/>
        <v>0</v>
      </c>
      <c r="R1767" s="85">
        <f t="shared" si="698"/>
        <v>0</v>
      </c>
      <c r="S1767" s="79">
        <f t="shared" si="695"/>
        <v>0</v>
      </c>
      <c r="T1767" s="85">
        <f t="shared" si="703"/>
        <v>9.5000000000000001E-2</v>
      </c>
      <c r="U1767" s="82">
        <f t="shared" si="699"/>
        <v>1.0050546410000001</v>
      </c>
      <c r="V1767" s="79">
        <f t="shared" si="700"/>
        <v>1.8797807499999999</v>
      </c>
      <c r="W1767" s="79">
        <f t="shared" si="701"/>
        <v>0</v>
      </c>
      <c r="X1767" s="157" t="str">
        <f t="shared" si="704"/>
        <v>A+J=</v>
      </c>
      <c r="Y1767" s="81">
        <f t="shared" si="705"/>
        <v>46315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78">
        <f t="shared" si="702"/>
        <v>46306</v>
      </c>
      <c r="B1768" s="79">
        <f t="shared" si="696"/>
        <v>373.93566313000002</v>
      </c>
      <c r="C1768" s="79">
        <f t="shared" si="685"/>
        <v>370.51002964999998</v>
      </c>
      <c r="D1768" s="77">
        <f t="shared" si="686"/>
        <v>7205.03</v>
      </c>
      <c r="E1768" s="54">
        <f>IF(K1768=1,VLOOKUP(A1767,[1]Plan1!$JH$192:$JI$400,2),E1767)</f>
        <v>7245.38</v>
      </c>
      <c r="F1768" s="56">
        <f t="shared" si="687"/>
        <v>45737</v>
      </c>
      <c r="G1768" s="80">
        <f t="shared" si="688"/>
        <v>5.6002542668107669E-3</v>
      </c>
      <c r="H1768" s="81">
        <f>IF(DAY(A1768)=H$11,VLOOKUP(A1768,AF$120:AK$452,4),H1767)</f>
        <v>46315</v>
      </c>
      <c r="I1768" s="81">
        <f t="shared" si="689"/>
        <v>46315</v>
      </c>
      <c r="J1768" s="55">
        <f t="shared" si="684"/>
        <v>30</v>
      </c>
      <c r="K1768" s="55">
        <f t="shared" si="690"/>
        <v>21</v>
      </c>
      <c r="L1768" s="79">
        <f t="shared" si="691"/>
        <v>1.00391689</v>
      </c>
      <c r="M1768" s="82">
        <v>1</v>
      </c>
      <c r="N1768" s="82">
        <f t="shared" si="692"/>
        <v>1</v>
      </c>
      <c r="O1768" s="79">
        <f t="shared" si="693"/>
        <v>1.00391689</v>
      </c>
      <c r="P1768" s="79">
        <f t="shared" si="694"/>
        <v>371.96127668000003</v>
      </c>
      <c r="Q1768" s="83">
        <f t="shared" si="697"/>
        <v>0</v>
      </c>
      <c r="R1768" s="85">
        <f t="shared" si="698"/>
        <v>0</v>
      </c>
      <c r="S1768" s="79">
        <f t="shared" si="695"/>
        <v>0</v>
      </c>
      <c r="T1768" s="85">
        <f t="shared" si="703"/>
        <v>9.5000000000000001E-2</v>
      </c>
      <c r="U1768" s="82">
        <f t="shared" si="699"/>
        <v>1.0053080430000001</v>
      </c>
      <c r="V1768" s="79">
        <f t="shared" si="700"/>
        <v>1.9743864499999999</v>
      </c>
      <c r="W1768" s="79">
        <f t="shared" si="701"/>
        <v>0</v>
      </c>
      <c r="X1768" s="157" t="str">
        <f t="shared" si="704"/>
        <v>A+J=</v>
      </c>
      <c r="Y1768" s="81">
        <f t="shared" si="705"/>
        <v>46315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78">
        <f t="shared" si="702"/>
        <v>46307</v>
      </c>
      <c r="B1769" s="79">
        <f t="shared" si="696"/>
        <v>374.09957574000003</v>
      </c>
      <c r="C1769" s="79">
        <f t="shared" si="685"/>
        <v>370.51002964999998</v>
      </c>
      <c r="D1769" s="77">
        <f t="shared" si="686"/>
        <v>7205.03</v>
      </c>
      <c r="E1769" s="54">
        <f>IF(K1769=1,VLOOKUP(A1768,[1]Plan1!$JH$192:$JI$400,2),E1768)</f>
        <v>7245.38</v>
      </c>
      <c r="F1769" s="56">
        <f t="shared" si="687"/>
        <v>45737</v>
      </c>
      <c r="G1769" s="80">
        <f t="shared" si="688"/>
        <v>5.6002542668107669E-3</v>
      </c>
      <c r="H1769" s="81">
        <f>IF(DAY(A1769)=H$11,VLOOKUP(A1769,AF$120:AK$452,4),H1768)</f>
        <v>46315</v>
      </c>
      <c r="I1769" s="81">
        <f t="shared" si="689"/>
        <v>46315</v>
      </c>
      <c r="J1769" s="55">
        <f t="shared" si="684"/>
        <v>30</v>
      </c>
      <c r="K1769" s="55">
        <f t="shared" si="690"/>
        <v>22</v>
      </c>
      <c r="L1769" s="79">
        <f t="shared" si="691"/>
        <v>1.0041037900000001</v>
      </c>
      <c r="M1769" s="82">
        <v>1</v>
      </c>
      <c r="N1769" s="82">
        <f t="shared" si="692"/>
        <v>1</v>
      </c>
      <c r="O1769" s="79">
        <f t="shared" si="693"/>
        <v>1.0041037900000001</v>
      </c>
      <c r="P1769" s="79">
        <f t="shared" si="694"/>
        <v>372.03052500000001</v>
      </c>
      <c r="Q1769" s="83">
        <f t="shared" si="697"/>
        <v>0</v>
      </c>
      <c r="R1769" s="85">
        <f t="shared" si="698"/>
        <v>0</v>
      </c>
      <c r="S1769" s="79">
        <f t="shared" si="695"/>
        <v>0</v>
      </c>
      <c r="T1769" s="85">
        <f t="shared" si="703"/>
        <v>9.5000000000000001E-2</v>
      </c>
      <c r="U1769" s="82">
        <f t="shared" si="699"/>
        <v>1.005561508</v>
      </c>
      <c r="V1769" s="79">
        <f t="shared" si="700"/>
        <v>2.0690507400000002</v>
      </c>
      <c r="W1769" s="79">
        <f t="shared" si="701"/>
        <v>0</v>
      </c>
      <c r="X1769" s="157" t="str">
        <f t="shared" si="704"/>
        <v>A+J=</v>
      </c>
      <c r="Y1769" s="81">
        <f t="shared" si="705"/>
        <v>46315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78">
        <f t="shared" si="702"/>
        <v>46308</v>
      </c>
      <c r="B1770" s="79">
        <f t="shared" si="696"/>
        <v>374.26355882000001</v>
      </c>
      <c r="C1770" s="79">
        <f t="shared" si="685"/>
        <v>370.51002964999998</v>
      </c>
      <c r="D1770" s="77">
        <f t="shared" si="686"/>
        <v>7205.03</v>
      </c>
      <c r="E1770" s="54">
        <f>IF(K1770=1,VLOOKUP(A1769,[1]Plan1!$JH$192:$JI$400,2),E1769)</f>
        <v>7245.38</v>
      </c>
      <c r="F1770" s="56">
        <f t="shared" si="687"/>
        <v>45737</v>
      </c>
      <c r="G1770" s="80">
        <f t="shared" si="688"/>
        <v>5.6002542668107669E-3</v>
      </c>
      <c r="H1770" s="81">
        <f>IF(DAY(A1770)=H$11,VLOOKUP(A1770,AF$120:AK$452,4),H1769)</f>
        <v>46315</v>
      </c>
      <c r="I1770" s="81">
        <f t="shared" si="689"/>
        <v>46315</v>
      </c>
      <c r="J1770" s="55">
        <f t="shared" si="684"/>
        <v>30</v>
      </c>
      <c r="K1770" s="55">
        <f t="shared" si="690"/>
        <v>23</v>
      </c>
      <c r="L1770" s="79">
        <f t="shared" si="691"/>
        <v>1.00429072</v>
      </c>
      <c r="M1770" s="82">
        <v>1</v>
      </c>
      <c r="N1770" s="82">
        <f t="shared" si="692"/>
        <v>1</v>
      </c>
      <c r="O1770" s="79">
        <f t="shared" si="693"/>
        <v>1.00429072</v>
      </c>
      <c r="P1770" s="79">
        <f t="shared" si="694"/>
        <v>372.09978444000001</v>
      </c>
      <c r="Q1770" s="83">
        <f t="shared" si="697"/>
        <v>0</v>
      </c>
      <c r="R1770" s="85">
        <f t="shared" si="698"/>
        <v>0</v>
      </c>
      <c r="S1770" s="79">
        <f t="shared" si="695"/>
        <v>0</v>
      </c>
      <c r="T1770" s="85">
        <f t="shared" si="703"/>
        <v>9.5000000000000001E-2</v>
      </c>
      <c r="U1770" s="82">
        <f t="shared" si="699"/>
        <v>1.0058150379999999</v>
      </c>
      <c r="V1770" s="79">
        <f t="shared" si="700"/>
        <v>2.16377438</v>
      </c>
      <c r="W1770" s="79">
        <f t="shared" si="701"/>
        <v>0</v>
      </c>
      <c r="X1770" s="157" t="str">
        <f t="shared" si="704"/>
        <v>A+J=</v>
      </c>
      <c r="Y1770" s="81">
        <f t="shared" si="705"/>
        <v>46315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78">
        <f t="shared" si="702"/>
        <v>46309</v>
      </c>
      <c r="B1771" s="79">
        <f t="shared" si="696"/>
        <v>374.42761538000002</v>
      </c>
      <c r="C1771" s="79">
        <f t="shared" si="685"/>
        <v>370.51002964999998</v>
      </c>
      <c r="D1771" s="77">
        <f t="shared" si="686"/>
        <v>7205.03</v>
      </c>
      <c r="E1771" s="54">
        <f>IF(K1771=1,VLOOKUP(A1770,[1]Plan1!$JH$192:$JI$400,2),E1770)</f>
        <v>7245.38</v>
      </c>
      <c r="F1771" s="56">
        <f t="shared" si="687"/>
        <v>45737</v>
      </c>
      <c r="G1771" s="80">
        <f t="shared" si="688"/>
        <v>5.6002542668107669E-3</v>
      </c>
      <c r="H1771" s="81">
        <f>IF(DAY(A1771)=H$11,VLOOKUP(A1771,AF$120:AK$452,4),H1770)</f>
        <v>46315</v>
      </c>
      <c r="I1771" s="81">
        <f t="shared" si="689"/>
        <v>46315</v>
      </c>
      <c r="J1771" s="55">
        <f t="shared" si="684"/>
        <v>30</v>
      </c>
      <c r="K1771" s="55">
        <f t="shared" si="690"/>
        <v>24</v>
      </c>
      <c r="L1771" s="79">
        <f t="shared" si="691"/>
        <v>1.0044776900000001</v>
      </c>
      <c r="M1771" s="82">
        <v>1</v>
      </c>
      <c r="N1771" s="82">
        <f t="shared" si="692"/>
        <v>1</v>
      </c>
      <c r="O1771" s="79">
        <f t="shared" si="693"/>
        <v>1.0044776900000001</v>
      </c>
      <c r="P1771" s="79">
        <f t="shared" si="694"/>
        <v>372.16905869999999</v>
      </c>
      <c r="Q1771" s="83">
        <f t="shared" si="697"/>
        <v>0</v>
      </c>
      <c r="R1771" s="85">
        <f t="shared" si="698"/>
        <v>0</v>
      </c>
      <c r="S1771" s="79">
        <f t="shared" si="695"/>
        <v>0</v>
      </c>
      <c r="T1771" s="85">
        <f t="shared" si="703"/>
        <v>9.5000000000000001E-2</v>
      </c>
      <c r="U1771" s="82">
        <f t="shared" si="699"/>
        <v>1.006068631</v>
      </c>
      <c r="V1771" s="79">
        <f t="shared" si="700"/>
        <v>2.2585566799999999</v>
      </c>
      <c r="W1771" s="79">
        <f t="shared" si="701"/>
        <v>0</v>
      </c>
      <c r="X1771" s="157" t="str">
        <f t="shared" si="704"/>
        <v>A+J=</v>
      </c>
      <c r="Y1771" s="81">
        <f t="shared" si="705"/>
        <v>46315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78">
        <f t="shared" si="702"/>
        <v>46310</v>
      </c>
      <c r="B1772" s="79">
        <f t="shared" si="696"/>
        <v>374.59174581000002</v>
      </c>
      <c r="C1772" s="79">
        <f t="shared" si="685"/>
        <v>370.51002964999998</v>
      </c>
      <c r="D1772" s="77">
        <f t="shared" si="686"/>
        <v>7205.03</v>
      </c>
      <c r="E1772" s="54">
        <f>IF(K1772=1,VLOOKUP(A1771,[1]Plan1!$JH$192:$JI$400,2),E1771)</f>
        <v>7245.38</v>
      </c>
      <c r="F1772" s="56">
        <f t="shared" si="687"/>
        <v>45737</v>
      </c>
      <c r="G1772" s="80">
        <f t="shared" si="688"/>
        <v>5.6002542668107669E-3</v>
      </c>
      <c r="H1772" s="81">
        <f>IF(DAY(A1772)=H$11,VLOOKUP(A1772,AF$120:AK$452,4),H1771)</f>
        <v>46315</v>
      </c>
      <c r="I1772" s="81">
        <f t="shared" si="689"/>
        <v>46315</v>
      </c>
      <c r="J1772" s="55">
        <f t="shared" ref="J1772:J1807" si="706">IF(A1771=I1771,VLOOKUP(A1771,$AF$120:$AJ$300,5),J1771)</f>
        <v>30</v>
      </c>
      <c r="K1772" s="55">
        <f t="shared" si="690"/>
        <v>25</v>
      </c>
      <c r="L1772" s="79">
        <f t="shared" si="691"/>
        <v>1.0046647</v>
      </c>
      <c r="M1772" s="82">
        <v>1</v>
      </c>
      <c r="N1772" s="82">
        <f t="shared" si="692"/>
        <v>1</v>
      </c>
      <c r="O1772" s="79">
        <f t="shared" si="693"/>
        <v>1.0046647</v>
      </c>
      <c r="P1772" s="79">
        <f t="shared" si="694"/>
        <v>372.23834778000003</v>
      </c>
      <c r="Q1772" s="83">
        <f t="shared" si="697"/>
        <v>0</v>
      </c>
      <c r="R1772" s="85">
        <f t="shared" si="698"/>
        <v>0</v>
      </c>
      <c r="S1772" s="79">
        <f t="shared" si="695"/>
        <v>0</v>
      </c>
      <c r="T1772" s="85">
        <f t="shared" si="703"/>
        <v>9.5000000000000001E-2</v>
      </c>
      <c r="U1772" s="82">
        <f t="shared" si="699"/>
        <v>1.006322288</v>
      </c>
      <c r="V1772" s="79">
        <f t="shared" si="700"/>
        <v>2.3533980300000001</v>
      </c>
      <c r="W1772" s="79">
        <f t="shared" si="701"/>
        <v>0</v>
      </c>
      <c r="X1772" s="157" t="str">
        <f t="shared" si="704"/>
        <v>A+J=</v>
      </c>
      <c r="Y1772" s="81">
        <f t="shared" si="705"/>
        <v>46315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78">
        <f t="shared" si="702"/>
        <v>46311</v>
      </c>
      <c r="B1773" s="79">
        <f t="shared" si="696"/>
        <v>374.75594641999999</v>
      </c>
      <c r="C1773" s="79">
        <f t="shared" ref="C1773:C1836" si="707">IF(Q1772&gt;0,(P1772-S1772),C1772)</f>
        <v>370.51002964999998</v>
      </c>
      <c r="D1773" s="77">
        <f t="shared" si="686"/>
        <v>7205.03</v>
      </c>
      <c r="E1773" s="54">
        <f>IF(K1773=1,VLOOKUP(A1772,[1]Plan1!$JH$192:$JI$400,2),E1772)</f>
        <v>7245.38</v>
      </c>
      <c r="F1773" s="56">
        <f t="shared" si="687"/>
        <v>45737</v>
      </c>
      <c r="G1773" s="80">
        <f t="shared" si="688"/>
        <v>5.6002542668107669E-3</v>
      </c>
      <c r="H1773" s="81">
        <f>IF(DAY(A1773)=H$11,VLOOKUP(A1773,AF$120:AK$452,4),H1772)</f>
        <v>46315</v>
      </c>
      <c r="I1773" s="81">
        <f t="shared" si="689"/>
        <v>46315</v>
      </c>
      <c r="J1773" s="55">
        <f t="shared" si="706"/>
        <v>30</v>
      </c>
      <c r="K1773" s="55">
        <f t="shared" si="690"/>
        <v>26</v>
      </c>
      <c r="L1773" s="79">
        <f t="shared" si="691"/>
        <v>1.0048517400000001</v>
      </c>
      <c r="M1773" s="82">
        <v>1</v>
      </c>
      <c r="N1773" s="82">
        <f t="shared" si="692"/>
        <v>1</v>
      </c>
      <c r="O1773" s="79">
        <f t="shared" si="693"/>
        <v>1.0048517400000001</v>
      </c>
      <c r="P1773" s="79">
        <f t="shared" si="694"/>
        <v>372.30764798000001</v>
      </c>
      <c r="Q1773" s="83">
        <f t="shared" si="697"/>
        <v>0</v>
      </c>
      <c r="R1773" s="85">
        <f t="shared" si="698"/>
        <v>0</v>
      </c>
      <c r="S1773" s="79">
        <f t="shared" si="695"/>
        <v>0</v>
      </c>
      <c r="T1773" s="85">
        <f t="shared" si="703"/>
        <v>9.5000000000000001E-2</v>
      </c>
      <c r="U1773" s="82">
        <f t="shared" si="699"/>
        <v>1.006576009</v>
      </c>
      <c r="V1773" s="79">
        <f t="shared" si="700"/>
        <v>2.4482984399999999</v>
      </c>
      <c r="W1773" s="79">
        <f t="shared" si="701"/>
        <v>0</v>
      </c>
      <c r="X1773" s="157" t="str">
        <f t="shared" si="704"/>
        <v>A+J=</v>
      </c>
      <c r="Y1773" s="81">
        <f t="shared" si="705"/>
        <v>46315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78">
        <f t="shared" si="702"/>
        <v>46312</v>
      </c>
      <c r="B1774" s="79">
        <f t="shared" si="696"/>
        <v>374.92022129999998</v>
      </c>
      <c r="C1774" s="79">
        <f t="shared" si="707"/>
        <v>370.51002964999998</v>
      </c>
      <c r="D1774" s="77">
        <f t="shared" si="686"/>
        <v>7205.03</v>
      </c>
      <c r="E1774" s="54">
        <f>IF(K1774=1,VLOOKUP(A1773,[1]Plan1!$JH$192:$JI$400,2),E1773)</f>
        <v>7245.38</v>
      </c>
      <c r="F1774" s="56">
        <f t="shared" si="687"/>
        <v>45737</v>
      </c>
      <c r="G1774" s="80">
        <f t="shared" si="688"/>
        <v>5.6002542668107669E-3</v>
      </c>
      <c r="H1774" s="81">
        <f>IF(DAY(A1774)=H$11,VLOOKUP(A1774,AF$120:AK$452,4),H1773)</f>
        <v>46315</v>
      </c>
      <c r="I1774" s="81">
        <f t="shared" si="689"/>
        <v>46315</v>
      </c>
      <c r="J1774" s="55">
        <f t="shared" si="706"/>
        <v>30</v>
      </c>
      <c r="K1774" s="55">
        <f t="shared" si="690"/>
        <v>27</v>
      </c>
      <c r="L1774" s="79">
        <f t="shared" si="691"/>
        <v>1.00503882</v>
      </c>
      <c r="M1774" s="82">
        <v>1</v>
      </c>
      <c r="N1774" s="82">
        <f t="shared" si="692"/>
        <v>1</v>
      </c>
      <c r="O1774" s="79">
        <f t="shared" si="693"/>
        <v>1.00503882</v>
      </c>
      <c r="P1774" s="79">
        <f t="shared" si="694"/>
        <v>372.37696298999998</v>
      </c>
      <c r="Q1774" s="83">
        <f t="shared" si="697"/>
        <v>0</v>
      </c>
      <c r="R1774" s="85">
        <f t="shared" si="698"/>
        <v>0</v>
      </c>
      <c r="S1774" s="79">
        <f t="shared" si="695"/>
        <v>0</v>
      </c>
      <c r="T1774" s="85">
        <f t="shared" si="703"/>
        <v>9.5000000000000001E-2</v>
      </c>
      <c r="U1774" s="82">
        <f t="shared" si="699"/>
        <v>1.006829795</v>
      </c>
      <c r="V1774" s="79">
        <f t="shared" si="700"/>
        <v>2.5432583100000001</v>
      </c>
      <c r="W1774" s="79">
        <f t="shared" si="701"/>
        <v>0</v>
      </c>
      <c r="X1774" s="157" t="str">
        <f t="shared" si="704"/>
        <v>A+J=</v>
      </c>
      <c r="Y1774" s="81">
        <f t="shared" si="705"/>
        <v>46315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78">
        <f t="shared" si="702"/>
        <v>46313</v>
      </c>
      <c r="B1775" s="79">
        <f t="shared" si="696"/>
        <v>375.08456604000003</v>
      </c>
      <c r="C1775" s="79">
        <f t="shared" si="707"/>
        <v>370.51002964999998</v>
      </c>
      <c r="D1775" s="77">
        <f t="shared" si="686"/>
        <v>7205.03</v>
      </c>
      <c r="E1775" s="54">
        <f>IF(K1775=1,VLOOKUP(A1774,[1]Plan1!$JH$192:$JI$400,2),E1774)</f>
        <v>7245.38</v>
      </c>
      <c r="F1775" s="56">
        <f t="shared" si="687"/>
        <v>45737</v>
      </c>
      <c r="G1775" s="80">
        <f t="shared" si="688"/>
        <v>5.6002542668107669E-3</v>
      </c>
      <c r="H1775" s="81">
        <f>IF(DAY(A1775)=H$11,VLOOKUP(A1775,AF$120:AK$452,4),H1774)</f>
        <v>46315</v>
      </c>
      <c r="I1775" s="81">
        <f t="shared" si="689"/>
        <v>46315</v>
      </c>
      <c r="J1775" s="55">
        <f t="shared" si="706"/>
        <v>30</v>
      </c>
      <c r="K1775" s="55">
        <f t="shared" si="690"/>
        <v>28</v>
      </c>
      <c r="L1775" s="79">
        <f t="shared" si="691"/>
        <v>1.0052259299999999</v>
      </c>
      <c r="M1775" s="82">
        <v>1</v>
      </c>
      <c r="N1775" s="82">
        <f t="shared" si="692"/>
        <v>1</v>
      </c>
      <c r="O1775" s="79">
        <f t="shared" si="693"/>
        <v>1.0052259299999999</v>
      </c>
      <c r="P1775" s="79">
        <f t="shared" si="694"/>
        <v>372.44628912000002</v>
      </c>
      <c r="Q1775" s="83">
        <f t="shared" si="697"/>
        <v>0</v>
      </c>
      <c r="R1775" s="85">
        <f t="shared" si="698"/>
        <v>0</v>
      </c>
      <c r="S1775" s="79">
        <f t="shared" si="695"/>
        <v>0</v>
      </c>
      <c r="T1775" s="85">
        <f t="shared" si="703"/>
        <v>9.5000000000000001E-2</v>
      </c>
      <c r="U1775" s="82">
        <f t="shared" si="699"/>
        <v>1.0070836439999999</v>
      </c>
      <c r="V1775" s="79">
        <f t="shared" si="700"/>
        <v>2.63827692</v>
      </c>
      <c r="W1775" s="79">
        <f t="shared" si="701"/>
        <v>0</v>
      </c>
      <c r="X1775" s="157" t="str">
        <f t="shared" si="704"/>
        <v>A+J=</v>
      </c>
      <c r="Y1775" s="81">
        <f t="shared" si="705"/>
        <v>46315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78">
        <f t="shared" si="702"/>
        <v>46314</v>
      </c>
      <c r="B1776" s="79">
        <f t="shared" si="696"/>
        <v>375.24898101000002</v>
      </c>
      <c r="C1776" s="79">
        <f t="shared" si="707"/>
        <v>370.51002964999998</v>
      </c>
      <c r="D1776" s="77">
        <f t="shared" si="686"/>
        <v>7205.03</v>
      </c>
      <c r="E1776" s="54">
        <f>IF(K1776=1,VLOOKUP(A1775,[1]Plan1!$JH$192:$JI$400,2),E1775)</f>
        <v>7245.38</v>
      </c>
      <c r="F1776" s="56">
        <f t="shared" si="687"/>
        <v>45737</v>
      </c>
      <c r="G1776" s="80">
        <f t="shared" si="688"/>
        <v>5.6002542668107669E-3</v>
      </c>
      <c r="H1776" s="81">
        <f>IF(DAY(A1776)=H$11,VLOOKUP(A1776,AF$120:AK$452,4),H1775)</f>
        <v>46315</v>
      </c>
      <c r="I1776" s="81">
        <f t="shared" si="689"/>
        <v>46315</v>
      </c>
      <c r="J1776" s="55">
        <f t="shared" si="706"/>
        <v>30</v>
      </c>
      <c r="K1776" s="55">
        <f t="shared" si="690"/>
        <v>29</v>
      </c>
      <c r="L1776" s="79">
        <f t="shared" si="691"/>
        <v>1.0054130699999999</v>
      </c>
      <c r="M1776" s="82">
        <v>1</v>
      </c>
      <c r="N1776" s="82">
        <f t="shared" si="692"/>
        <v>1</v>
      </c>
      <c r="O1776" s="79">
        <f t="shared" si="693"/>
        <v>1.0054130699999999</v>
      </c>
      <c r="P1776" s="79">
        <f t="shared" si="694"/>
        <v>372.51562637000001</v>
      </c>
      <c r="Q1776" s="83">
        <f t="shared" si="697"/>
        <v>0</v>
      </c>
      <c r="R1776" s="85">
        <f t="shared" si="698"/>
        <v>0</v>
      </c>
      <c r="S1776" s="79">
        <f t="shared" si="695"/>
        <v>0</v>
      </c>
      <c r="T1776" s="85">
        <f t="shared" si="703"/>
        <v>9.5000000000000001E-2</v>
      </c>
      <c r="U1776" s="82">
        <f t="shared" si="699"/>
        <v>1.0073375570000001</v>
      </c>
      <c r="V1776" s="79">
        <f t="shared" si="700"/>
        <v>2.7333546399999999</v>
      </c>
      <c r="W1776" s="79">
        <f t="shared" si="701"/>
        <v>0</v>
      </c>
      <c r="X1776" s="157" t="str">
        <f t="shared" si="704"/>
        <v>A+J=</v>
      </c>
      <c r="Y1776" s="81">
        <f t="shared" si="705"/>
        <v>46315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78">
        <f t="shared" si="702"/>
        <v>46315</v>
      </c>
      <c r="B1777" s="79">
        <f t="shared" si="696"/>
        <v>375.41346996999999</v>
      </c>
      <c r="C1777" s="79">
        <f t="shared" si="707"/>
        <v>370.51002964999998</v>
      </c>
      <c r="D1777" s="77">
        <f t="shared" si="686"/>
        <v>7205.03</v>
      </c>
      <c r="E1777" s="54">
        <f>IF(K1777=1,VLOOKUP(A1776,[1]Plan1!$JH$192:$JI$400,2),E1776)</f>
        <v>7245.38</v>
      </c>
      <c r="F1777" s="56">
        <f t="shared" si="687"/>
        <v>45737</v>
      </c>
      <c r="G1777" s="80">
        <f t="shared" si="688"/>
        <v>5.6002542668107669E-3</v>
      </c>
      <c r="H1777" s="81">
        <f>IF(DAY(A1777)=H$11,VLOOKUP(A1777,AF$120:AK$452,4),H1776)</f>
        <v>46346</v>
      </c>
      <c r="I1777" s="81">
        <f t="shared" si="689"/>
        <v>46315</v>
      </c>
      <c r="J1777" s="55">
        <f t="shared" si="706"/>
        <v>30</v>
      </c>
      <c r="K1777" s="55">
        <f t="shared" si="690"/>
        <v>30</v>
      </c>
      <c r="L1777" s="79">
        <f t="shared" si="691"/>
        <v>1.0056002500000001</v>
      </c>
      <c r="M1777" s="82">
        <v>1</v>
      </c>
      <c r="N1777" s="82">
        <f t="shared" si="692"/>
        <v>1</v>
      </c>
      <c r="O1777" s="79">
        <f t="shared" si="693"/>
        <v>1.0056002500000001</v>
      </c>
      <c r="P1777" s="79">
        <f t="shared" si="694"/>
        <v>372.58497843999999</v>
      </c>
      <c r="Q1777" s="83">
        <f t="shared" si="697"/>
        <v>58</v>
      </c>
      <c r="R1777" s="85">
        <f t="shared" si="698"/>
        <v>4.5454000000000001E-2</v>
      </c>
      <c r="S1777" s="79">
        <f t="shared" si="695"/>
        <v>16.93547761</v>
      </c>
      <c r="T1777" s="85">
        <f t="shared" si="703"/>
        <v>9.5000000000000001E-2</v>
      </c>
      <c r="U1777" s="82">
        <f t="shared" si="699"/>
        <v>1.0075915339999999</v>
      </c>
      <c r="V1777" s="79">
        <f t="shared" si="700"/>
        <v>2.82849153</v>
      </c>
      <c r="W1777" s="79">
        <f t="shared" si="701"/>
        <v>19.76396914</v>
      </c>
      <c r="X1777" s="157" t="str">
        <f t="shared" si="704"/>
        <v>A+J=</v>
      </c>
      <c r="Y1777" s="81">
        <f t="shared" si="705"/>
        <v>46315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78">
        <f t="shared" si="702"/>
        <v>46316</v>
      </c>
      <c r="B1778" s="79">
        <f t="shared" si="696"/>
        <v>355.80036625999998</v>
      </c>
      <c r="C1778" s="79">
        <f t="shared" si="707"/>
        <v>355.64950082999997</v>
      </c>
      <c r="D1778" s="77">
        <f t="shared" si="686"/>
        <v>7205.03</v>
      </c>
      <c r="E1778" s="54">
        <f>IF(K1778=1,VLOOKUP(A1777,[1]Plan1!$JH$192:$JI$400,2),E1777)</f>
        <v>7245.38</v>
      </c>
      <c r="F1778" s="56">
        <f t="shared" si="687"/>
        <v>45737</v>
      </c>
      <c r="G1778" s="80">
        <f t="shared" si="688"/>
        <v>5.6002542668107669E-3</v>
      </c>
      <c r="H1778" s="81">
        <f>IF(DAY(A1778)=H$11,VLOOKUP(A1778,AF$120:AK$452,4),H1777)</f>
        <v>46346</v>
      </c>
      <c r="I1778" s="81">
        <f t="shared" si="689"/>
        <v>46346</v>
      </c>
      <c r="J1778" s="55">
        <f t="shared" si="706"/>
        <v>31</v>
      </c>
      <c r="K1778" s="55">
        <f t="shared" si="690"/>
        <v>1</v>
      </c>
      <c r="L1778" s="79">
        <f t="shared" si="691"/>
        <v>1.00018016</v>
      </c>
      <c r="M1778" s="82">
        <v>1</v>
      </c>
      <c r="N1778" s="82">
        <f t="shared" si="692"/>
        <v>1</v>
      </c>
      <c r="O1778" s="79">
        <f t="shared" si="693"/>
        <v>1.00018016</v>
      </c>
      <c r="P1778" s="79">
        <f t="shared" si="694"/>
        <v>355.71357463999999</v>
      </c>
      <c r="Q1778" s="83">
        <f t="shared" si="697"/>
        <v>0</v>
      </c>
      <c r="R1778" s="85">
        <f t="shared" si="698"/>
        <v>0</v>
      </c>
      <c r="S1778" s="79">
        <f t="shared" si="695"/>
        <v>0</v>
      </c>
      <c r="T1778" s="85">
        <f t="shared" si="703"/>
        <v>9.5000000000000001E-2</v>
      </c>
      <c r="U1778" s="82">
        <f t="shared" si="699"/>
        <v>1.000243993</v>
      </c>
      <c r="V1778" s="79">
        <f t="shared" si="700"/>
        <v>8.679162E-2</v>
      </c>
      <c r="W1778" s="79">
        <f t="shared" si="701"/>
        <v>0</v>
      </c>
      <c r="X1778" s="157" t="str">
        <f t="shared" si="704"/>
        <v>A+J=</v>
      </c>
      <c r="Y1778" s="81">
        <f t="shared" si="705"/>
        <v>46346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78">
        <f t="shared" si="702"/>
        <v>46317</v>
      </c>
      <c r="B1779" s="79">
        <f t="shared" si="696"/>
        <v>355.95129853999998</v>
      </c>
      <c r="C1779" s="79">
        <f t="shared" si="707"/>
        <v>355.64950082999997</v>
      </c>
      <c r="D1779" s="77">
        <f t="shared" si="686"/>
        <v>7205.03</v>
      </c>
      <c r="E1779" s="54">
        <f>IF(K1779=1,VLOOKUP(A1778,[1]Plan1!$JH$192:$JI$400,2),E1778)</f>
        <v>7245.38</v>
      </c>
      <c r="F1779" s="56">
        <f t="shared" si="687"/>
        <v>45737</v>
      </c>
      <c r="G1779" s="80">
        <f t="shared" si="688"/>
        <v>5.6002542668107669E-3</v>
      </c>
      <c r="H1779" s="81">
        <f>IF(DAY(A1779)=H$11,VLOOKUP(A1779,AF$120:AK$452,4),H1778)</f>
        <v>46346</v>
      </c>
      <c r="I1779" s="81">
        <f t="shared" si="689"/>
        <v>46346</v>
      </c>
      <c r="J1779" s="55">
        <f t="shared" si="706"/>
        <v>31</v>
      </c>
      <c r="K1779" s="55">
        <f t="shared" si="690"/>
        <v>2</v>
      </c>
      <c r="L1779" s="79">
        <f t="shared" si="691"/>
        <v>1.0003603599999999</v>
      </c>
      <c r="M1779" s="82">
        <v>1</v>
      </c>
      <c r="N1779" s="82">
        <f t="shared" si="692"/>
        <v>1</v>
      </c>
      <c r="O1779" s="79">
        <f t="shared" si="693"/>
        <v>1.0003603599999999</v>
      </c>
      <c r="P1779" s="79">
        <f t="shared" si="694"/>
        <v>355.77766267999999</v>
      </c>
      <c r="Q1779" s="83">
        <f t="shared" si="697"/>
        <v>0</v>
      </c>
      <c r="R1779" s="85">
        <f t="shared" si="698"/>
        <v>0</v>
      </c>
      <c r="S1779" s="79">
        <f t="shared" si="695"/>
        <v>0</v>
      </c>
      <c r="T1779" s="85">
        <f t="shared" si="703"/>
        <v>9.5000000000000001E-2</v>
      </c>
      <c r="U1779" s="82">
        <f t="shared" si="699"/>
        <v>1.0004880460000001</v>
      </c>
      <c r="V1779" s="79">
        <f t="shared" si="700"/>
        <v>0.17363586</v>
      </c>
      <c r="W1779" s="79">
        <f t="shared" si="701"/>
        <v>0</v>
      </c>
      <c r="X1779" s="157" t="str">
        <f t="shared" si="704"/>
        <v>A+J=</v>
      </c>
      <c r="Y1779" s="81">
        <f t="shared" si="705"/>
        <v>46346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78">
        <f t="shared" si="702"/>
        <v>46318</v>
      </c>
      <c r="B1780" s="79">
        <f t="shared" si="696"/>
        <v>356.10229377999997</v>
      </c>
      <c r="C1780" s="79">
        <f t="shared" si="707"/>
        <v>355.64950082999997</v>
      </c>
      <c r="D1780" s="77">
        <f t="shared" ref="D1780:D1807" si="708">IF(E1780=E1779,D1779,E1779)</f>
        <v>7205.03</v>
      </c>
      <c r="E1780" s="54">
        <f>IF(K1780=1,VLOOKUP(A1779,[1]Plan1!$JH$192:$JI$400,2),E1779)</f>
        <v>7245.38</v>
      </c>
      <c r="F1780" s="56">
        <f t="shared" ref="F1780:F1807" si="709">IF(D1780=D1779,F1779,EDATE(A1780,-1))</f>
        <v>45737</v>
      </c>
      <c r="G1780" s="80">
        <f t="shared" ref="G1780:G1807" si="710">(E1780/D1780)-1</f>
        <v>5.6002542668107669E-3</v>
      </c>
      <c r="H1780" s="81">
        <f>IF(DAY(A1780)=H$11,VLOOKUP(A1780,AF$120:AK$452,4),H1779)</f>
        <v>46346</v>
      </c>
      <c r="I1780" s="81">
        <f t="shared" ref="I1780:I1807" si="711">IF(A1780&gt;I1779,H1780,I1779)</f>
        <v>46346</v>
      </c>
      <c r="J1780" s="55">
        <f t="shared" si="706"/>
        <v>31</v>
      </c>
      <c r="K1780" s="55">
        <f t="shared" ref="K1780:K1807" si="712">IF(A1779=I1779,1,K1779+1)</f>
        <v>3</v>
      </c>
      <c r="L1780" s="79">
        <f t="shared" ref="L1780:L1807" si="713">TRUNC((E1780/D1780)^TRUNC((K1780/J1780),9),8)</f>
        <v>1.00054059</v>
      </c>
      <c r="M1780" s="82">
        <v>1</v>
      </c>
      <c r="N1780" s="82">
        <f t="shared" ref="N1780:N1807" si="714">IF(I1780&gt;I1779,N1779*M1780,N1779)</f>
        <v>1</v>
      </c>
      <c r="O1780" s="79">
        <f t="shared" ref="O1780:O1807" si="715">TRUNC(TRUNC((L1780*N1780),15),8)</f>
        <v>1.00054059</v>
      </c>
      <c r="P1780" s="79">
        <f t="shared" ref="P1780:P1807" si="716">TRUNC(C1780*O1780,8)</f>
        <v>355.84176138999999</v>
      </c>
      <c r="Q1780" s="83">
        <f t="shared" si="697"/>
        <v>0</v>
      </c>
      <c r="R1780" s="85">
        <f t="shared" si="698"/>
        <v>0</v>
      </c>
      <c r="S1780" s="79">
        <f t="shared" ref="S1780:S1807" si="717">IF(R1780&gt;0,TRUNC(R1780*P1780,8),0)</f>
        <v>0</v>
      </c>
      <c r="T1780" s="85">
        <f t="shared" si="703"/>
        <v>9.5000000000000001E-2</v>
      </c>
      <c r="U1780" s="82">
        <f t="shared" si="699"/>
        <v>1.0007321579999999</v>
      </c>
      <c r="V1780" s="79">
        <f t="shared" si="700"/>
        <v>0.26053239</v>
      </c>
      <c r="W1780" s="79">
        <f t="shared" si="701"/>
        <v>0</v>
      </c>
      <c r="X1780" s="157" t="str">
        <f t="shared" si="704"/>
        <v>A+J=</v>
      </c>
      <c r="Y1780" s="81">
        <f t="shared" si="705"/>
        <v>46346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78">
        <f t="shared" si="702"/>
        <v>46319</v>
      </c>
      <c r="B1781" s="79">
        <f t="shared" si="696"/>
        <v>356.25335233999999</v>
      </c>
      <c r="C1781" s="79">
        <f t="shared" si="707"/>
        <v>355.64950082999997</v>
      </c>
      <c r="D1781" s="77">
        <f t="shared" si="708"/>
        <v>7205.03</v>
      </c>
      <c r="E1781" s="54">
        <f>IF(K1781=1,VLOOKUP(A1780,[1]Plan1!$JH$192:$JI$400,2),E1780)</f>
        <v>7245.38</v>
      </c>
      <c r="F1781" s="56">
        <f t="shared" si="709"/>
        <v>45737</v>
      </c>
      <c r="G1781" s="80">
        <f t="shared" si="710"/>
        <v>5.6002542668107669E-3</v>
      </c>
      <c r="H1781" s="81">
        <f>IF(DAY(A1781)=H$11,VLOOKUP(A1781,AF$120:AK$452,4),H1780)</f>
        <v>46346</v>
      </c>
      <c r="I1781" s="81">
        <f t="shared" si="711"/>
        <v>46346</v>
      </c>
      <c r="J1781" s="55">
        <f t="shared" si="706"/>
        <v>31</v>
      </c>
      <c r="K1781" s="55">
        <f t="shared" si="712"/>
        <v>4</v>
      </c>
      <c r="L1781" s="79">
        <f t="shared" si="713"/>
        <v>1.00072085</v>
      </c>
      <c r="M1781" s="82">
        <v>1</v>
      </c>
      <c r="N1781" s="82">
        <f t="shared" si="714"/>
        <v>1</v>
      </c>
      <c r="O1781" s="79">
        <f t="shared" si="715"/>
        <v>1.00072085</v>
      </c>
      <c r="P1781" s="79">
        <f t="shared" si="716"/>
        <v>355.90587076999998</v>
      </c>
      <c r="Q1781" s="83">
        <f t="shared" si="697"/>
        <v>0</v>
      </c>
      <c r="R1781" s="85">
        <f t="shared" si="698"/>
        <v>0</v>
      </c>
      <c r="S1781" s="79">
        <f t="shared" si="717"/>
        <v>0</v>
      </c>
      <c r="T1781" s="85">
        <f t="shared" si="703"/>
        <v>9.5000000000000001E-2</v>
      </c>
      <c r="U1781" s="82">
        <f t="shared" si="699"/>
        <v>1.0009763300000001</v>
      </c>
      <c r="V1781" s="79">
        <f t="shared" si="700"/>
        <v>0.34748157000000002</v>
      </c>
      <c r="W1781" s="79">
        <f t="shared" si="701"/>
        <v>0</v>
      </c>
      <c r="X1781" s="157" t="str">
        <f t="shared" si="704"/>
        <v>A+J=</v>
      </c>
      <c r="Y1781" s="81">
        <f t="shared" si="705"/>
        <v>46346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78">
        <f t="shared" si="702"/>
        <v>46320</v>
      </c>
      <c r="B1782" s="79">
        <f t="shared" si="696"/>
        <v>356.40447746000001</v>
      </c>
      <c r="C1782" s="79">
        <f t="shared" si="707"/>
        <v>355.64950082999997</v>
      </c>
      <c r="D1782" s="77">
        <f t="shared" si="708"/>
        <v>7205.03</v>
      </c>
      <c r="E1782" s="54">
        <f>IF(K1782=1,VLOOKUP(A1781,[1]Plan1!$JH$192:$JI$400,2),E1781)</f>
        <v>7245.38</v>
      </c>
      <c r="F1782" s="56">
        <f t="shared" si="709"/>
        <v>45737</v>
      </c>
      <c r="G1782" s="80">
        <f t="shared" si="710"/>
        <v>5.6002542668107669E-3</v>
      </c>
      <c r="H1782" s="81">
        <f>IF(DAY(A1782)=H$11,VLOOKUP(A1782,AF$120:AK$452,4),H1781)</f>
        <v>46346</v>
      </c>
      <c r="I1782" s="81">
        <f t="shared" si="711"/>
        <v>46346</v>
      </c>
      <c r="J1782" s="55">
        <f t="shared" si="706"/>
        <v>31</v>
      </c>
      <c r="K1782" s="55">
        <f t="shared" si="712"/>
        <v>5</v>
      </c>
      <c r="L1782" s="79">
        <f t="shared" si="713"/>
        <v>1.00090115</v>
      </c>
      <c r="M1782" s="82">
        <v>1</v>
      </c>
      <c r="N1782" s="82">
        <f t="shared" si="714"/>
        <v>1</v>
      </c>
      <c r="O1782" s="79">
        <f t="shared" si="715"/>
        <v>1.00090115</v>
      </c>
      <c r="P1782" s="79">
        <f t="shared" si="716"/>
        <v>355.96999436999999</v>
      </c>
      <c r="Q1782" s="83">
        <f t="shared" si="697"/>
        <v>0</v>
      </c>
      <c r="R1782" s="85">
        <f t="shared" si="698"/>
        <v>0</v>
      </c>
      <c r="S1782" s="79">
        <f t="shared" si="717"/>
        <v>0</v>
      </c>
      <c r="T1782" s="85">
        <f t="shared" si="703"/>
        <v>9.5000000000000001E-2</v>
      </c>
      <c r="U1782" s="82">
        <f t="shared" si="699"/>
        <v>1.001220561</v>
      </c>
      <c r="V1782" s="79">
        <f t="shared" si="700"/>
        <v>0.43448309000000002</v>
      </c>
      <c r="W1782" s="79">
        <f t="shared" si="701"/>
        <v>0</v>
      </c>
      <c r="X1782" s="157" t="str">
        <f t="shared" si="704"/>
        <v>A+J=</v>
      </c>
      <c r="Y1782" s="81">
        <f t="shared" si="705"/>
        <v>46346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78">
        <f t="shared" si="702"/>
        <v>46321</v>
      </c>
      <c r="B1783" s="79">
        <f t="shared" si="696"/>
        <v>356.55566594999999</v>
      </c>
      <c r="C1783" s="79">
        <f t="shared" si="707"/>
        <v>355.64950082999997</v>
      </c>
      <c r="D1783" s="77">
        <f t="shared" si="708"/>
        <v>7205.03</v>
      </c>
      <c r="E1783" s="54">
        <f>IF(K1783=1,VLOOKUP(A1782,[1]Plan1!$JH$192:$JI$400,2),E1782)</f>
        <v>7245.38</v>
      </c>
      <c r="F1783" s="56">
        <f t="shared" si="709"/>
        <v>45737</v>
      </c>
      <c r="G1783" s="80">
        <f t="shared" si="710"/>
        <v>5.6002542668107669E-3</v>
      </c>
      <c r="H1783" s="81">
        <f>IF(DAY(A1783)=H$11,VLOOKUP(A1783,AF$120:AK$452,4),H1782)</f>
        <v>46346</v>
      </c>
      <c r="I1783" s="81">
        <f t="shared" si="711"/>
        <v>46346</v>
      </c>
      <c r="J1783" s="55">
        <f t="shared" si="706"/>
        <v>31</v>
      </c>
      <c r="K1783" s="55">
        <f t="shared" si="712"/>
        <v>6</v>
      </c>
      <c r="L1783" s="79">
        <f t="shared" si="713"/>
        <v>1.0010814800000001</v>
      </c>
      <c r="M1783" s="82">
        <v>1</v>
      </c>
      <c r="N1783" s="82">
        <f t="shared" si="714"/>
        <v>1</v>
      </c>
      <c r="O1783" s="79">
        <f t="shared" si="715"/>
        <v>1.0010814800000001</v>
      </c>
      <c r="P1783" s="79">
        <f t="shared" si="716"/>
        <v>356.03412865000001</v>
      </c>
      <c r="Q1783" s="83">
        <f t="shared" si="697"/>
        <v>0</v>
      </c>
      <c r="R1783" s="85">
        <f t="shared" si="698"/>
        <v>0</v>
      </c>
      <c r="S1783" s="79">
        <f t="shared" si="717"/>
        <v>0</v>
      </c>
      <c r="T1783" s="85">
        <f t="shared" si="703"/>
        <v>9.5000000000000001E-2</v>
      </c>
      <c r="U1783" s="82">
        <f t="shared" si="699"/>
        <v>1.001464852</v>
      </c>
      <c r="V1783" s="79">
        <f t="shared" si="700"/>
        <v>0.52153729999999998</v>
      </c>
      <c r="W1783" s="79">
        <f t="shared" si="701"/>
        <v>0</v>
      </c>
      <c r="X1783" s="157" t="str">
        <f t="shared" si="704"/>
        <v>A+J=</v>
      </c>
      <c r="Y1783" s="81">
        <f t="shared" si="705"/>
        <v>46346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78">
        <f t="shared" si="702"/>
        <v>46322</v>
      </c>
      <c r="B1784" s="79">
        <f t="shared" si="696"/>
        <v>356.70691747000001</v>
      </c>
      <c r="C1784" s="79">
        <f t="shared" si="707"/>
        <v>355.64950082999997</v>
      </c>
      <c r="D1784" s="77">
        <f t="shared" si="708"/>
        <v>7205.03</v>
      </c>
      <c r="E1784" s="54">
        <f>IF(K1784=1,VLOOKUP(A1783,[1]Plan1!$JH$192:$JI$400,2),E1783)</f>
        <v>7245.38</v>
      </c>
      <c r="F1784" s="56">
        <f t="shared" si="709"/>
        <v>45737</v>
      </c>
      <c r="G1784" s="80">
        <f t="shared" si="710"/>
        <v>5.6002542668107669E-3</v>
      </c>
      <c r="H1784" s="81">
        <f>IF(DAY(A1784)=H$11,VLOOKUP(A1784,AF$120:AK$452,4),H1783)</f>
        <v>46346</v>
      </c>
      <c r="I1784" s="81">
        <f t="shared" si="711"/>
        <v>46346</v>
      </c>
      <c r="J1784" s="55">
        <f t="shared" si="706"/>
        <v>31</v>
      </c>
      <c r="K1784" s="55">
        <f t="shared" si="712"/>
        <v>7</v>
      </c>
      <c r="L1784" s="79">
        <f t="shared" si="713"/>
        <v>1.00126184</v>
      </c>
      <c r="M1784" s="82">
        <v>1</v>
      </c>
      <c r="N1784" s="82">
        <f t="shared" si="714"/>
        <v>1</v>
      </c>
      <c r="O1784" s="79">
        <f t="shared" si="715"/>
        <v>1.00126184</v>
      </c>
      <c r="P1784" s="79">
        <f t="shared" si="716"/>
        <v>356.09827359000002</v>
      </c>
      <c r="Q1784" s="83">
        <f t="shared" si="697"/>
        <v>0</v>
      </c>
      <c r="R1784" s="85">
        <f t="shared" si="698"/>
        <v>0</v>
      </c>
      <c r="S1784" s="79">
        <f t="shared" si="717"/>
        <v>0</v>
      </c>
      <c r="T1784" s="85">
        <f t="shared" si="703"/>
        <v>9.5000000000000001E-2</v>
      </c>
      <c r="U1784" s="82">
        <f t="shared" si="699"/>
        <v>1.001709202</v>
      </c>
      <c r="V1784" s="79">
        <f t="shared" si="700"/>
        <v>0.60864388000000003</v>
      </c>
      <c r="W1784" s="79">
        <f t="shared" si="701"/>
        <v>0</v>
      </c>
      <c r="X1784" s="157" t="str">
        <f t="shared" si="704"/>
        <v>A+J=</v>
      </c>
      <c r="Y1784" s="81">
        <f t="shared" si="705"/>
        <v>46346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78">
        <f t="shared" si="702"/>
        <v>46323</v>
      </c>
      <c r="B1785" s="79">
        <f t="shared" si="696"/>
        <v>356.85823275000001</v>
      </c>
      <c r="C1785" s="79">
        <f t="shared" si="707"/>
        <v>355.64950082999997</v>
      </c>
      <c r="D1785" s="77">
        <f t="shared" si="708"/>
        <v>7205.03</v>
      </c>
      <c r="E1785" s="54">
        <f>IF(K1785=1,VLOOKUP(A1784,[1]Plan1!$JH$192:$JI$400,2),E1784)</f>
        <v>7245.38</v>
      </c>
      <c r="F1785" s="56">
        <f t="shared" si="709"/>
        <v>45737</v>
      </c>
      <c r="G1785" s="80">
        <f t="shared" si="710"/>
        <v>5.6002542668107669E-3</v>
      </c>
      <c r="H1785" s="81">
        <f>IF(DAY(A1785)=H$11,VLOOKUP(A1785,AF$120:AK$452,4),H1784)</f>
        <v>46346</v>
      </c>
      <c r="I1785" s="81">
        <f t="shared" si="711"/>
        <v>46346</v>
      </c>
      <c r="J1785" s="55">
        <f t="shared" si="706"/>
        <v>31</v>
      </c>
      <c r="K1785" s="55">
        <f t="shared" si="712"/>
        <v>8</v>
      </c>
      <c r="L1785" s="79">
        <f t="shared" si="713"/>
        <v>1.0014422300000001</v>
      </c>
      <c r="M1785" s="82">
        <v>1</v>
      </c>
      <c r="N1785" s="82">
        <f t="shared" si="714"/>
        <v>1</v>
      </c>
      <c r="O1785" s="79">
        <f t="shared" si="715"/>
        <v>1.0014422300000001</v>
      </c>
      <c r="P1785" s="79">
        <f t="shared" si="716"/>
        <v>356.16242920000002</v>
      </c>
      <c r="Q1785" s="83">
        <f t="shared" si="697"/>
        <v>0</v>
      </c>
      <c r="R1785" s="85">
        <f t="shared" si="698"/>
        <v>0</v>
      </c>
      <c r="S1785" s="79">
        <f t="shared" si="717"/>
        <v>0</v>
      </c>
      <c r="T1785" s="85">
        <f t="shared" si="703"/>
        <v>9.5000000000000001E-2</v>
      </c>
      <c r="U1785" s="82">
        <f t="shared" si="699"/>
        <v>1.001953613</v>
      </c>
      <c r="V1785" s="79">
        <f t="shared" si="700"/>
        <v>0.69580355000000005</v>
      </c>
      <c r="W1785" s="79">
        <f t="shared" si="701"/>
        <v>0</v>
      </c>
      <c r="X1785" s="157" t="str">
        <f t="shared" si="704"/>
        <v>A+J=</v>
      </c>
      <c r="Y1785" s="81">
        <f t="shared" si="705"/>
        <v>46346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78">
        <f t="shared" si="702"/>
        <v>46324</v>
      </c>
      <c r="B1786" s="79">
        <f t="shared" si="696"/>
        <v>357.00961075000004</v>
      </c>
      <c r="C1786" s="79">
        <f t="shared" si="707"/>
        <v>355.64950082999997</v>
      </c>
      <c r="D1786" s="77">
        <f t="shared" si="708"/>
        <v>7205.03</v>
      </c>
      <c r="E1786" s="54">
        <f>IF(K1786=1,VLOOKUP(A1785,[1]Plan1!$JH$192:$JI$400,2),E1785)</f>
        <v>7245.38</v>
      </c>
      <c r="F1786" s="56">
        <f t="shared" si="709"/>
        <v>45737</v>
      </c>
      <c r="G1786" s="80">
        <f t="shared" si="710"/>
        <v>5.6002542668107669E-3</v>
      </c>
      <c r="H1786" s="81">
        <f>IF(DAY(A1786)=H$11,VLOOKUP(A1786,AF$120:AK$452,4),H1785)</f>
        <v>46346</v>
      </c>
      <c r="I1786" s="81">
        <f t="shared" si="711"/>
        <v>46346</v>
      </c>
      <c r="J1786" s="55">
        <f t="shared" si="706"/>
        <v>31</v>
      </c>
      <c r="K1786" s="55">
        <f t="shared" si="712"/>
        <v>9</v>
      </c>
      <c r="L1786" s="79">
        <f t="shared" si="713"/>
        <v>1.0016226500000001</v>
      </c>
      <c r="M1786" s="82">
        <v>1</v>
      </c>
      <c r="N1786" s="82">
        <f t="shared" si="714"/>
        <v>1</v>
      </c>
      <c r="O1786" s="79">
        <f t="shared" si="715"/>
        <v>1.0016226500000001</v>
      </c>
      <c r="P1786" s="79">
        <f t="shared" si="716"/>
        <v>356.22659549000002</v>
      </c>
      <c r="Q1786" s="83">
        <f t="shared" si="697"/>
        <v>0</v>
      </c>
      <c r="R1786" s="85">
        <f t="shared" si="698"/>
        <v>0</v>
      </c>
      <c r="S1786" s="79">
        <f t="shared" si="717"/>
        <v>0</v>
      </c>
      <c r="T1786" s="85">
        <f t="shared" si="703"/>
        <v>9.5000000000000001E-2</v>
      </c>
      <c r="U1786" s="82">
        <f t="shared" si="699"/>
        <v>1.002198082</v>
      </c>
      <c r="V1786" s="79">
        <f t="shared" si="700"/>
        <v>0.78301525999999999</v>
      </c>
      <c r="W1786" s="79">
        <f t="shared" si="701"/>
        <v>0</v>
      </c>
      <c r="X1786" s="157" t="str">
        <f t="shared" si="704"/>
        <v>A+J=</v>
      </c>
      <c r="Y1786" s="81">
        <f t="shared" si="705"/>
        <v>46346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78">
        <f t="shared" si="702"/>
        <v>46325</v>
      </c>
      <c r="B1787" s="79">
        <f t="shared" si="696"/>
        <v>357.16105612000001</v>
      </c>
      <c r="C1787" s="79">
        <f t="shared" si="707"/>
        <v>355.64950082999997</v>
      </c>
      <c r="D1787" s="77">
        <f t="shared" si="708"/>
        <v>7205.03</v>
      </c>
      <c r="E1787" s="54">
        <f>IF(K1787=1,VLOOKUP(A1786,[1]Plan1!$JH$192:$JI$400,2),E1786)</f>
        <v>7245.38</v>
      </c>
      <c r="F1787" s="56">
        <f t="shared" si="709"/>
        <v>45737</v>
      </c>
      <c r="G1787" s="80">
        <f t="shared" si="710"/>
        <v>5.6002542668107669E-3</v>
      </c>
      <c r="H1787" s="81">
        <f>IF(DAY(A1787)=H$11,VLOOKUP(A1787,AF$120:AK$452,4),H1786)</f>
        <v>46346</v>
      </c>
      <c r="I1787" s="81">
        <f t="shared" si="711"/>
        <v>46346</v>
      </c>
      <c r="J1787" s="55">
        <f t="shared" si="706"/>
        <v>31</v>
      </c>
      <c r="K1787" s="55">
        <f t="shared" si="712"/>
        <v>10</v>
      </c>
      <c r="L1787" s="79">
        <f t="shared" si="713"/>
        <v>1.00180311</v>
      </c>
      <c r="M1787" s="82">
        <v>1</v>
      </c>
      <c r="N1787" s="82">
        <f t="shared" si="714"/>
        <v>1</v>
      </c>
      <c r="O1787" s="79">
        <f t="shared" si="715"/>
        <v>1.00180311</v>
      </c>
      <c r="P1787" s="79">
        <f t="shared" si="716"/>
        <v>356.29077599999999</v>
      </c>
      <c r="Q1787" s="83">
        <f t="shared" si="697"/>
        <v>0</v>
      </c>
      <c r="R1787" s="85">
        <f t="shared" si="698"/>
        <v>0</v>
      </c>
      <c r="S1787" s="79">
        <f t="shared" si="717"/>
        <v>0</v>
      </c>
      <c r="T1787" s="85">
        <f t="shared" si="703"/>
        <v>9.5000000000000001E-2</v>
      </c>
      <c r="U1787" s="82">
        <f t="shared" si="699"/>
        <v>1.0024426120000001</v>
      </c>
      <c r="V1787" s="79">
        <f t="shared" si="700"/>
        <v>0.87028011999999999</v>
      </c>
      <c r="W1787" s="79">
        <f t="shared" si="701"/>
        <v>0</v>
      </c>
      <c r="X1787" s="157" t="str">
        <f t="shared" si="704"/>
        <v>A+J=</v>
      </c>
      <c r="Y1787" s="81">
        <f t="shared" si="705"/>
        <v>46346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78">
        <f t="shared" si="702"/>
        <v>46326</v>
      </c>
      <c r="B1788" s="79">
        <f t="shared" si="696"/>
        <v>357.31256459000002</v>
      </c>
      <c r="C1788" s="79">
        <f t="shared" si="707"/>
        <v>355.64950082999997</v>
      </c>
      <c r="D1788" s="77">
        <f t="shared" si="708"/>
        <v>7205.03</v>
      </c>
      <c r="E1788" s="54">
        <f>IF(K1788=1,VLOOKUP(A1787,[1]Plan1!$JH$192:$JI$400,2),E1787)</f>
        <v>7245.38</v>
      </c>
      <c r="F1788" s="56">
        <f t="shared" si="709"/>
        <v>45737</v>
      </c>
      <c r="G1788" s="80">
        <f t="shared" si="710"/>
        <v>5.6002542668107669E-3</v>
      </c>
      <c r="H1788" s="81">
        <f>IF(DAY(A1788)=H$11,VLOOKUP(A1788,AF$120:AK$452,4),H1787)</f>
        <v>46346</v>
      </c>
      <c r="I1788" s="81">
        <f t="shared" si="711"/>
        <v>46346</v>
      </c>
      <c r="J1788" s="55">
        <f t="shared" si="706"/>
        <v>31</v>
      </c>
      <c r="K1788" s="55">
        <f t="shared" si="712"/>
        <v>11</v>
      </c>
      <c r="L1788" s="79">
        <f t="shared" si="713"/>
        <v>1.0019836</v>
      </c>
      <c r="M1788" s="82">
        <v>1</v>
      </c>
      <c r="N1788" s="82">
        <f t="shared" si="714"/>
        <v>1</v>
      </c>
      <c r="O1788" s="79">
        <f t="shared" si="715"/>
        <v>1.0019836</v>
      </c>
      <c r="P1788" s="79">
        <f t="shared" si="716"/>
        <v>356.35496717000001</v>
      </c>
      <c r="Q1788" s="83">
        <f t="shared" si="697"/>
        <v>0</v>
      </c>
      <c r="R1788" s="85">
        <f t="shared" si="698"/>
        <v>0</v>
      </c>
      <c r="S1788" s="79">
        <f t="shared" si="717"/>
        <v>0</v>
      </c>
      <c r="T1788" s="85">
        <f t="shared" si="703"/>
        <v>9.5000000000000001E-2</v>
      </c>
      <c r="U1788" s="82">
        <f t="shared" si="699"/>
        <v>1.0026872010000001</v>
      </c>
      <c r="V1788" s="79">
        <f t="shared" si="700"/>
        <v>0.95759742000000003</v>
      </c>
      <c r="W1788" s="79">
        <f t="shared" si="701"/>
        <v>0</v>
      </c>
      <c r="X1788" s="157" t="str">
        <f t="shared" si="704"/>
        <v>A+J=</v>
      </c>
      <c r="Y1788" s="81">
        <f t="shared" si="705"/>
        <v>46346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78">
        <f t="shared" si="702"/>
        <v>46327</v>
      </c>
      <c r="B1789" s="79">
        <f t="shared" si="696"/>
        <v>357.46414013000003</v>
      </c>
      <c r="C1789" s="79">
        <f t="shared" si="707"/>
        <v>355.64950082999997</v>
      </c>
      <c r="D1789" s="77">
        <f t="shared" si="708"/>
        <v>7205.03</v>
      </c>
      <c r="E1789" s="54">
        <f>IF(K1789=1,VLOOKUP(A1788,[1]Plan1!$JH$192:$JI$400,2),E1788)</f>
        <v>7245.38</v>
      </c>
      <c r="F1789" s="56">
        <f t="shared" si="709"/>
        <v>45737</v>
      </c>
      <c r="G1789" s="80">
        <f t="shared" si="710"/>
        <v>5.6002542668107669E-3</v>
      </c>
      <c r="H1789" s="81">
        <f>IF(DAY(A1789)=H$11,VLOOKUP(A1789,AF$120:AK$452,4),H1788)</f>
        <v>46346</v>
      </c>
      <c r="I1789" s="81">
        <f t="shared" si="711"/>
        <v>46346</v>
      </c>
      <c r="J1789" s="55">
        <f t="shared" si="706"/>
        <v>31</v>
      </c>
      <c r="K1789" s="55">
        <f t="shared" si="712"/>
        <v>12</v>
      </c>
      <c r="L1789" s="79">
        <f t="shared" si="713"/>
        <v>1.0021641299999999</v>
      </c>
      <c r="M1789" s="82">
        <v>1</v>
      </c>
      <c r="N1789" s="82">
        <f t="shared" si="714"/>
        <v>1</v>
      </c>
      <c r="O1789" s="79">
        <f t="shared" si="715"/>
        <v>1.0021641299999999</v>
      </c>
      <c r="P1789" s="79">
        <f t="shared" si="716"/>
        <v>356.41917258000001</v>
      </c>
      <c r="Q1789" s="83">
        <f t="shared" si="697"/>
        <v>0</v>
      </c>
      <c r="R1789" s="85">
        <f t="shared" si="698"/>
        <v>0</v>
      </c>
      <c r="S1789" s="79">
        <f t="shared" si="717"/>
        <v>0</v>
      </c>
      <c r="T1789" s="85">
        <f t="shared" si="703"/>
        <v>9.5000000000000001E-2</v>
      </c>
      <c r="U1789" s="82">
        <f t="shared" si="699"/>
        <v>1.00293185</v>
      </c>
      <c r="V1789" s="79">
        <f t="shared" si="700"/>
        <v>1.04496755</v>
      </c>
      <c r="W1789" s="79">
        <f t="shared" si="701"/>
        <v>0</v>
      </c>
      <c r="X1789" s="157" t="str">
        <f t="shared" si="704"/>
        <v>A+J=</v>
      </c>
      <c r="Y1789" s="81">
        <f t="shared" si="705"/>
        <v>46346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78">
        <f t="shared" si="702"/>
        <v>46328</v>
      </c>
      <c r="B1790" s="79">
        <f t="shared" si="696"/>
        <v>357.61577524</v>
      </c>
      <c r="C1790" s="79">
        <f t="shared" si="707"/>
        <v>355.64950082999997</v>
      </c>
      <c r="D1790" s="77">
        <f t="shared" si="708"/>
        <v>7205.03</v>
      </c>
      <c r="E1790" s="54">
        <f>IF(K1790=1,VLOOKUP(A1789,[1]Plan1!$JH$192:$JI$400,2),E1789)</f>
        <v>7245.38</v>
      </c>
      <c r="F1790" s="56">
        <f t="shared" si="709"/>
        <v>45737</v>
      </c>
      <c r="G1790" s="80">
        <f t="shared" si="710"/>
        <v>5.6002542668107669E-3</v>
      </c>
      <c r="H1790" s="81">
        <f>IF(DAY(A1790)=H$11,VLOOKUP(A1790,AF$120:AK$452,4),H1789)</f>
        <v>46346</v>
      </c>
      <c r="I1790" s="81">
        <f t="shared" si="711"/>
        <v>46346</v>
      </c>
      <c r="J1790" s="55">
        <f t="shared" si="706"/>
        <v>31</v>
      </c>
      <c r="K1790" s="55">
        <f t="shared" si="712"/>
        <v>13</v>
      </c>
      <c r="L1790" s="79">
        <f t="shared" si="713"/>
        <v>1.00234468</v>
      </c>
      <c r="M1790" s="82">
        <v>1</v>
      </c>
      <c r="N1790" s="82">
        <f t="shared" si="714"/>
        <v>1</v>
      </c>
      <c r="O1790" s="79">
        <f t="shared" si="715"/>
        <v>1.00234468</v>
      </c>
      <c r="P1790" s="79">
        <f t="shared" si="716"/>
        <v>356.48338510000002</v>
      </c>
      <c r="Q1790" s="83">
        <f t="shared" si="697"/>
        <v>0</v>
      </c>
      <c r="R1790" s="85">
        <f t="shared" si="698"/>
        <v>0</v>
      </c>
      <c r="S1790" s="79">
        <f t="shared" si="717"/>
        <v>0</v>
      </c>
      <c r="T1790" s="85">
        <f t="shared" si="703"/>
        <v>9.5000000000000001E-2</v>
      </c>
      <c r="U1790" s="82">
        <f t="shared" si="699"/>
        <v>1.0031765580000001</v>
      </c>
      <c r="V1790" s="79">
        <f t="shared" si="700"/>
        <v>1.13239014</v>
      </c>
      <c r="W1790" s="79">
        <f t="shared" si="701"/>
        <v>0</v>
      </c>
      <c r="X1790" s="157" t="str">
        <f t="shared" si="704"/>
        <v>A+J=</v>
      </c>
      <c r="Y1790" s="81">
        <f t="shared" si="705"/>
        <v>46346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78">
        <f t="shared" si="702"/>
        <v>46329</v>
      </c>
      <c r="B1791" s="79">
        <f t="shared" si="696"/>
        <v>357.76747745</v>
      </c>
      <c r="C1791" s="79">
        <f t="shared" si="707"/>
        <v>355.64950082999997</v>
      </c>
      <c r="D1791" s="77">
        <f t="shared" si="708"/>
        <v>7205.03</v>
      </c>
      <c r="E1791" s="54">
        <f>IF(K1791=1,VLOOKUP(A1790,[1]Plan1!$JH$192:$JI$400,2),E1790)</f>
        <v>7245.38</v>
      </c>
      <c r="F1791" s="56">
        <f t="shared" si="709"/>
        <v>45737</v>
      </c>
      <c r="G1791" s="80">
        <f t="shared" si="710"/>
        <v>5.6002542668107669E-3</v>
      </c>
      <c r="H1791" s="81">
        <f>IF(DAY(A1791)=H$11,VLOOKUP(A1791,AF$120:AK$452,4),H1790)</f>
        <v>46346</v>
      </c>
      <c r="I1791" s="81">
        <f t="shared" si="711"/>
        <v>46346</v>
      </c>
      <c r="J1791" s="55">
        <f t="shared" si="706"/>
        <v>31</v>
      </c>
      <c r="K1791" s="55">
        <f t="shared" si="712"/>
        <v>14</v>
      </c>
      <c r="L1791" s="79">
        <f t="shared" si="713"/>
        <v>1.00252527</v>
      </c>
      <c r="M1791" s="82">
        <v>1</v>
      </c>
      <c r="N1791" s="82">
        <f t="shared" si="714"/>
        <v>1</v>
      </c>
      <c r="O1791" s="79">
        <f t="shared" si="715"/>
        <v>1.00252527</v>
      </c>
      <c r="P1791" s="79">
        <f t="shared" si="716"/>
        <v>356.54761184</v>
      </c>
      <c r="Q1791" s="83">
        <f t="shared" si="697"/>
        <v>0</v>
      </c>
      <c r="R1791" s="85">
        <f t="shared" si="698"/>
        <v>0</v>
      </c>
      <c r="S1791" s="79">
        <f t="shared" si="717"/>
        <v>0</v>
      </c>
      <c r="T1791" s="85">
        <f t="shared" si="703"/>
        <v>9.5000000000000001E-2</v>
      </c>
      <c r="U1791" s="82">
        <f t="shared" si="699"/>
        <v>1.003421326</v>
      </c>
      <c r="V1791" s="79">
        <f t="shared" si="700"/>
        <v>1.21986561</v>
      </c>
      <c r="W1791" s="79">
        <f t="shared" si="701"/>
        <v>0</v>
      </c>
      <c r="X1791" s="157" t="str">
        <f t="shared" si="704"/>
        <v>A+J=</v>
      </c>
      <c r="Y1791" s="81">
        <f t="shared" si="705"/>
        <v>46346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78">
        <f t="shared" si="702"/>
        <v>46330</v>
      </c>
      <c r="B1792" s="79">
        <f t="shared" si="696"/>
        <v>357.91924319999998</v>
      </c>
      <c r="C1792" s="79">
        <f t="shared" si="707"/>
        <v>355.64950082999997</v>
      </c>
      <c r="D1792" s="77">
        <f t="shared" si="708"/>
        <v>7205.03</v>
      </c>
      <c r="E1792" s="54">
        <f>IF(K1792=1,VLOOKUP(A1791,[1]Plan1!$JH$192:$JI$400,2),E1791)</f>
        <v>7245.38</v>
      </c>
      <c r="F1792" s="56">
        <f t="shared" si="709"/>
        <v>45737</v>
      </c>
      <c r="G1792" s="80">
        <f t="shared" si="710"/>
        <v>5.6002542668107669E-3</v>
      </c>
      <c r="H1792" s="81">
        <f>IF(DAY(A1792)=H$11,VLOOKUP(A1792,AF$120:AK$452,4),H1791)</f>
        <v>46346</v>
      </c>
      <c r="I1792" s="81">
        <f t="shared" si="711"/>
        <v>46346</v>
      </c>
      <c r="J1792" s="55">
        <f t="shared" si="706"/>
        <v>31</v>
      </c>
      <c r="K1792" s="55">
        <f t="shared" si="712"/>
        <v>15</v>
      </c>
      <c r="L1792" s="79">
        <f t="shared" si="713"/>
        <v>1.0027058900000001</v>
      </c>
      <c r="M1792" s="82">
        <v>1</v>
      </c>
      <c r="N1792" s="82">
        <f t="shared" si="714"/>
        <v>1</v>
      </c>
      <c r="O1792" s="79">
        <f t="shared" si="715"/>
        <v>1.0027058900000001</v>
      </c>
      <c r="P1792" s="79">
        <f t="shared" si="716"/>
        <v>356.61184924999998</v>
      </c>
      <c r="Q1792" s="83">
        <f t="shared" si="697"/>
        <v>0</v>
      </c>
      <c r="R1792" s="85">
        <f t="shared" si="698"/>
        <v>0</v>
      </c>
      <c r="S1792" s="79">
        <f t="shared" si="717"/>
        <v>0</v>
      </c>
      <c r="T1792" s="85">
        <f t="shared" si="703"/>
        <v>9.5000000000000001E-2</v>
      </c>
      <c r="U1792" s="82">
        <f t="shared" si="699"/>
        <v>1.003666154</v>
      </c>
      <c r="V1792" s="79">
        <f t="shared" si="700"/>
        <v>1.30739395</v>
      </c>
      <c r="W1792" s="79">
        <f t="shared" si="701"/>
        <v>0</v>
      </c>
      <c r="X1792" s="157" t="str">
        <f t="shared" si="704"/>
        <v>A+J=</v>
      </c>
      <c r="Y1792" s="81">
        <f t="shared" si="705"/>
        <v>46346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78">
        <f t="shared" si="702"/>
        <v>46331</v>
      </c>
      <c r="B1793" s="79">
        <f t="shared" si="696"/>
        <v>358.07107253000004</v>
      </c>
      <c r="C1793" s="79">
        <f t="shared" si="707"/>
        <v>355.64950082999997</v>
      </c>
      <c r="D1793" s="77">
        <f t="shared" si="708"/>
        <v>7205.03</v>
      </c>
      <c r="E1793" s="54">
        <f>IF(K1793=1,VLOOKUP(A1792,[1]Plan1!$JH$192:$JI$400,2),E1792)</f>
        <v>7245.38</v>
      </c>
      <c r="F1793" s="56">
        <f t="shared" si="709"/>
        <v>45737</v>
      </c>
      <c r="G1793" s="80">
        <f t="shared" si="710"/>
        <v>5.6002542668107669E-3</v>
      </c>
      <c r="H1793" s="81">
        <f>IF(DAY(A1793)=H$11,VLOOKUP(A1793,AF$120:AK$452,4),H1792)</f>
        <v>46346</v>
      </c>
      <c r="I1793" s="81">
        <f t="shared" si="711"/>
        <v>46346</v>
      </c>
      <c r="J1793" s="55">
        <f t="shared" si="706"/>
        <v>31</v>
      </c>
      <c r="K1793" s="55">
        <f t="shared" si="712"/>
        <v>16</v>
      </c>
      <c r="L1793" s="79">
        <f t="shared" si="713"/>
        <v>1.00288654</v>
      </c>
      <c r="M1793" s="82">
        <v>1</v>
      </c>
      <c r="N1793" s="82">
        <f t="shared" si="714"/>
        <v>1</v>
      </c>
      <c r="O1793" s="79">
        <f t="shared" si="715"/>
        <v>1.00288654</v>
      </c>
      <c r="P1793" s="79">
        <f t="shared" si="716"/>
        <v>356.67609734000001</v>
      </c>
      <c r="Q1793" s="83">
        <f t="shared" si="697"/>
        <v>0</v>
      </c>
      <c r="R1793" s="85">
        <f t="shared" si="698"/>
        <v>0</v>
      </c>
      <c r="S1793" s="79">
        <f t="shared" si="717"/>
        <v>0</v>
      </c>
      <c r="T1793" s="85">
        <f t="shared" si="703"/>
        <v>9.5000000000000001E-2</v>
      </c>
      <c r="U1793" s="82">
        <f t="shared" si="699"/>
        <v>1.0039110419999999</v>
      </c>
      <c r="V1793" s="79">
        <f t="shared" si="700"/>
        <v>1.39497519</v>
      </c>
      <c r="W1793" s="79">
        <f t="shared" si="701"/>
        <v>0</v>
      </c>
      <c r="X1793" s="157" t="str">
        <f t="shared" si="704"/>
        <v>A+J=</v>
      </c>
      <c r="Y1793" s="81">
        <f t="shared" si="705"/>
        <v>46346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78">
        <f t="shared" si="702"/>
        <v>46332</v>
      </c>
      <c r="B1794" s="79">
        <f t="shared" si="696"/>
        <v>358.22296864999998</v>
      </c>
      <c r="C1794" s="79">
        <f t="shared" si="707"/>
        <v>355.64950082999997</v>
      </c>
      <c r="D1794" s="77">
        <f t="shared" si="708"/>
        <v>7205.03</v>
      </c>
      <c r="E1794" s="54">
        <f>IF(K1794=1,VLOOKUP(A1793,[1]Plan1!$JH$192:$JI$400,2),E1793)</f>
        <v>7245.38</v>
      </c>
      <c r="F1794" s="56">
        <f t="shared" si="709"/>
        <v>45737</v>
      </c>
      <c r="G1794" s="80">
        <f t="shared" si="710"/>
        <v>5.6002542668107669E-3</v>
      </c>
      <c r="H1794" s="81">
        <f>IF(DAY(A1794)=H$11,VLOOKUP(A1794,AF$120:AK$452,4),H1793)</f>
        <v>46346</v>
      </c>
      <c r="I1794" s="81">
        <f t="shared" si="711"/>
        <v>46346</v>
      </c>
      <c r="J1794" s="55">
        <f t="shared" si="706"/>
        <v>31</v>
      </c>
      <c r="K1794" s="55">
        <f t="shared" si="712"/>
        <v>17</v>
      </c>
      <c r="L1794" s="79">
        <f t="shared" si="713"/>
        <v>1.0030672300000001</v>
      </c>
      <c r="M1794" s="82">
        <v>1</v>
      </c>
      <c r="N1794" s="82">
        <f t="shared" si="714"/>
        <v>1</v>
      </c>
      <c r="O1794" s="79">
        <f t="shared" si="715"/>
        <v>1.0030672300000001</v>
      </c>
      <c r="P1794" s="79">
        <f t="shared" si="716"/>
        <v>356.74035964000001</v>
      </c>
      <c r="Q1794" s="83">
        <f t="shared" si="697"/>
        <v>0</v>
      </c>
      <c r="R1794" s="85">
        <f t="shared" si="698"/>
        <v>0</v>
      </c>
      <c r="S1794" s="79">
        <f t="shared" si="717"/>
        <v>0</v>
      </c>
      <c r="T1794" s="85">
        <f t="shared" si="703"/>
        <v>9.5000000000000001E-2</v>
      </c>
      <c r="U1794" s="82">
        <f t="shared" si="699"/>
        <v>1.004155989</v>
      </c>
      <c r="V1794" s="79">
        <f t="shared" si="700"/>
        <v>1.48260901</v>
      </c>
      <c r="W1794" s="79">
        <f t="shared" si="701"/>
        <v>0</v>
      </c>
      <c r="X1794" s="157" t="str">
        <f t="shared" si="704"/>
        <v>A+J=</v>
      </c>
      <c r="Y1794" s="81">
        <f t="shared" si="705"/>
        <v>46346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78">
        <f t="shared" si="702"/>
        <v>46333</v>
      </c>
      <c r="B1795" s="79">
        <f t="shared" si="696"/>
        <v>358.37492838000003</v>
      </c>
      <c r="C1795" s="79">
        <f t="shared" si="707"/>
        <v>355.64950082999997</v>
      </c>
      <c r="D1795" s="77">
        <f t="shared" si="708"/>
        <v>7205.03</v>
      </c>
      <c r="E1795" s="54">
        <f>IF(K1795=1,VLOOKUP(A1794,[1]Plan1!$JH$192:$JI$400,2),E1794)</f>
        <v>7245.38</v>
      </c>
      <c r="F1795" s="56">
        <f t="shared" si="709"/>
        <v>45737</v>
      </c>
      <c r="G1795" s="80">
        <f t="shared" si="710"/>
        <v>5.6002542668107669E-3</v>
      </c>
      <c r="H1795" s="81">
        <f>IF(DAY(A1795)=H$11,VLOOKUP(A1795,AF$120:AK$452,4),H1794)</f>
        <v>46346</v>
      </c>
      <c r="I1795" s="81">
        <f t="shared" si="711"/>
        <v>46346</v>
      </c>
      <c r="J1795" s="55">
        <f t="shared" si="706"/>
        <v>31</v>
      </c>
      <c r="K1795" s="55">
        <f t="shared" si="712"/>
        <v>18</v>
      </c>
      <c r="L1795" s="79">
        <f t="shared" si="713"/>
        <v>1.00324795</v>
      </c>
      <c r="M1795" s="82">
        <v>1</v>
      </c>
      <c r="N1795" s="82">
        <f t="shared" si="714"/>
        <v>1</v>
      </c>
      <c r="O1795" s="79">
        <f t="shared" si="715"/>
        <v>1.00324795</v>
      </c>
      <c r="P1795" s="79">
        <f t="shared" si="716"/>
        <v>356.80463262000001</v>
      </c>
      <c r="Q1795" s="83">
        <f t="shared" si="697"/>
        <v>0</v>
      </c>
      <c r="R1795" s="85">
        <f t="shared" si="698"/>
        <v>0</v>
      </c>
      <c r="S1795" s="79">
        <f t="shared" si="717"/>
        <v>0</v>
      </c>
      <c r="T1795" s="85">
        <f t="shared" si="703"/>
        <v>9.5000000000000001E-2</v>
      </c>
      <c r="U1795" s="82">
        <f t="shared" si="699"/>
        <v>1.004400996</v>
      </c>
      <c r="V1795" s="79">
        <f t="shared" si="700"/>
        <v>1.57029576</v>
      </c>
      <c r="W1795" s="79">
        <f t="shared" si="701"/>
        <v>0</v>
      </c>
      <c r="X1795" s="157" t="str">
        <f t="shared" si="704"/>
        <v>A+J=</v>
      </c>
      <c r="Y1795" s="81">
        <f t="shared" si="705"/>
        <v>46346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78">
        <f t="shared" si="702"/>
        <v>46334</v>
      </c>
      <c r="B1796" s="79">
        <f t="shared" si="696"/>
        <v>358.52695173000001</v>
      </c>
      <c r="C1796" s="79">
        <f t="shared" si="707"/>
        <v>355.64950082999997</v>
      </c>
      <c r="D1796" s="77">
        <f t="shared" si="708"/>
        <v>7205.03</v>
      </c>
      <c r="E1796" s="54">
        <f>IF(K1796=1,VLOOKUP(A1795,[1]Plan1!$JH$192:$JI$400,2),E1795)</f>
        <v>7245.38</v>
      </c>
      <c r="F1796" s="56">
        <f t="shared" si="709"/>
        <v>45737</v>
      </c>
      <c r="G1796" s="80">
        <f t="shared" si="710"/>
        <v>5.6002542668107669E-3</v>
      </c>
      <c r="H1796" s="81">
        <f>IF(DAY(A1796)=H$11,VLOOKUP(A1796,AF$120:AK$452,4),H1795)</f>
        <v>46346</v>
      </c>
      <c r="I1796" s="81">
        <f t="shared" si="711"/>
        <v>46346</v>
      </c>
      <c r="J1796" s="55">
        <f t="shared" si="706"/>
        <v>31</v>
      </c>
      <c r="K1796" s="55">
        <f t="shared" si="712"/>
        <v>19</v>
      </c>
      <c r="L1796" s="79">
        <f t="shared" si="713"/>
        <v>1.0034287</v>
      </c>
      <c r="M1796" s="82">
        <v>1</v>
      </c>
      <c r="N1796" s="82">
        <f t="shared" si="714"/>
        <v>1</v>
      </c>
      <c r="O1796" s="79">
        <f t="shared" si="715"/>
        <v>1.0034287</v>
      </c>
      <c r="P1796" s="79">
        <f t="shared" si="716"/>
        <v>356.86891627</v>
      </c>
      <c r="Q1796" s="83">
        <f t="shared" si="697"/>
        <v>0</v>
      </c>
      <c r="R1796" s="85">
        <f t="shared" si="698"/>
        <v>0</v>
      </c>
      <c r="S1796" s="79">
        <f t="shared" si="717"/>
        <v>0</v>
      </c>
      <c r="T1796" s="85">
        <f t="shared" si="703"/>
        <v>9.5000000000000001E-2</v>
      </c>
      <c r="U1796" s="82">
        <f t="shared" si="699"/>
        <v>1.004646063</v>
      </c>
      <c r="V1796" s="79">
        <f t="shared" si="700"/>
        <v>1.65803546</v>
      </c>
      <c r="W1796" s="79">
        <f t="shared" si="701"/>
        <v>0</v>
      </c>
      <c r="X1796" s="157" t="str">
        <f t="shared" si="704"/>
        <v>A+J=</v>
      </c>
      <c r="Y1796" s="81">
        <f t="shared" si="705"/>
        <v>46346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78">
        <f t="shared" si="702"/>
        <v>46335</v>
      </c>
      <c r="B1797" s="79">
        <f t="shared" si="696"/>
        <v>358.67903874000001</v>
      </c>
      <c r="C1797" s="79">
        <f t="shared" si="707"/>
        <v>355.64950082999997</v>
      </c>
      <c r="D1797" s="77">
        <f t="shared" si="708"/>
        <v>7205.03</v>
      </c>
      <c r="E1797" s="54">
        <f>IF(K1797=1,VLOOKUP(A1796,[1]Plan1!$JH$192:$JI$400,2),E1796)</f>
        <v>7245.38</v>
      </c>
      <c r="F1797" s="56">
        <f t="shared" si="709"/>
        <v>45737</v>
      </c>
      <c r="G1797" s="80">
        <f t="shared" si="710"/>
        <v>5.6002542668107669E-3</v>
      </c>
      <c r="H1797" s="81">
        <f>IF(DAY(A1797)=H$11,VLOOKUP(A1797,AF$120:AK$452,4),H1796)</f>
        <v>46346</v>
      </c>
      <c r="I1797" s="81">
        <f t="shared" si="711"/>
        <v>46346</v>
      </c>
      <c r="J1797" s="55">
        <f t="shared" si="706"/>
        <v>31</v>
      </c>
      <c r="K1797" s="55">
        <f t="shared" si="712"/>
        <v>20</v>
      </c>
      <c r="L1797" s="79">
        <f t="shared" si="713"/>
        <v>1.0036094799999999</v>
      </c>
      <c r="M1797" s="82">
        <v>1</v>
      </c>
      <c r="N1797" s="82">
        <f t="shared" si="714"/>
        <v>1</v>
      </c>
      <c r="O1797" s="79">
        <f t="shared" si="715"/>
        <v>1.0036094799999999</v>
      </c>
      <c r="P1797" s="79">
        <f t="shared" si="716"/>
        <v>356.93321058999999</v>
      </c>
      <c r="Q1797" s="83">
        <f t="shared" si="697"/>
        <v>0</v>
      </c>
      <c r="R1797" s="85">
        <f t="shared" si="698"/>
        <v>0</v>
      </c>
      <c r="S1797" s="79">
        <f t="shared" si="717"/>
        <v>0</v>
      </c>
      <c r="T1797" s="85">
        <f t="shared" si="703"/>
        <v>9.5000000000000001E-2</v>
      </c>
      <c r="U1797" s="82">
        <f t="shared" si="699"/>
        <v>1.0048911899999999</v>
      </c>
      <c r="V1797" s="79">
        <f t="shared" si="700"/>
        <v>1.7458281499999999</v>
      </c>
      <c r="W1797" s="79">
        <f t="shared" si="701"/>
        <v>0</v>
      </c>
      <c r="X1797" s="157" t="str">
        <f t="shared" si="704"/>
        <v>A+J=</v>
      </c>
      <c r="Y1797" s="81">
        <f t="shared" si="705"/>
        <v>46346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78">
        <f t="shared" si="702"/>
        <v>46336</v>
      </c>
      <c r="B1798" s="79">
        <f t="shared" si="696"/>
        <v>358.83119261000002</v>
      </c>
      <c r="C1798" s="79">
        <f t="shared" si="707"/>
        <v>355.64950082999997</v>
      </c>
      <c r="D1798" s="77">
        <f t="shared" si="708"/>
        <v>7205.03</v>
      </c>
      <c r="E1798" s="54">
        <f>IF(K1798=1,VLOOKUP(A1797,[1]Plan1!$JH$192:$JI$400,2),E1797)</f>
        <v>7245.38</v>
      </c>
      <c r="F1798" s="56">
        <f t="shared" si="709"/>
        <v>45737</v>
      </c>
      <c r="G1798" s="80">
        <f t="shared" si="710"/>
        <v>5.6002542668107669E-3</v>
      </c>
      <c r="H1798" s="81">
        <f>IF(DAY(A1798)=H$11,VLOOKUP(A1798,AF$120:AK$452,4),H1797)</f>
        <v>46346</v>
      </c>
      <c r="I1798" s="81">
        <f t="shared" si="711"/>
        <v>46346</v>
      </c>
      <c r="J1798" s="55">
        <f t="shared" si="706"/>
        <v>31</v>
      </c>
      <c r="K1798" s="55">
        <f t="shared" si="712"/>
        <v>21</v>
      </c>
      <c r="L1798" s="79">
        <f t="shared" si="713"/>
        <v>1.0037902999999999</v>
      </c>
      <c r="M1798" s="82">
        <v>1</v>
      </c>
      <c r="N1798" s="82">
        <f t="shared" si="714"/>
        <v>1</v>
      </c>
      <c r="O1798" s="79">
        <f t="shared" si="715"/>
        <v>1.0037902999999999</v>
      </c>
      <c r="P1798" s="79">
        <f t="shared" si="716"/>
        <v>356.99751913</v>
      </c>
      <c r="Q1798" s="83">
        <f t="shared" si="697"/>
        <v>0</v>
      </c>
      <c r="R1798" s="85">
        <f t="shared" si="698"/>
        <v>0</v>
      </c>
      <c r="S1798" s="79">
        <f t="shared" si="717"/>
        <v>0</v>
      </c>
      <c r="T1798" s="85">
        <f t="shared" si="703"/>
        <v>9.5000000000000001E-2</v>
      </c>
      <c r="U1798" s="82">
        <f t="shared" si="699"/>
        <v>1.0051363760000001</v>
      </c>
      <c r="V1798" s="79">
        <f t="shared" si="700"/>
        <v>1.8336734800000001</v>
      </c>
      <c r="W1798" s="79">
        <f t="shared" si="701"/>
        <v>0</v>
      </c>
      <c r="X1798" s="157" t="str">
        <f t="shared" si="704"/>
        <v>A+J=</v>
      </c>
      <c r="Y1798" s="81">
        <f t="shared" si="705"/>
        <v>46346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78">
        <f t="shared" si="702"/>
        <v>46337</v>
      </c>
      <c r="B1799" s="79">
        <f t="shared" si="696"/>
        <v>358.98341054000002</v>
      </c>
      <c r="C1799" s="79">
        <f t="shared" si="707"/>
        <v>355.64950082999997</v>
      </c>
      <c r="D1799" s="77">
        <f t="shared" si="708"/>
        <v>7205.03</v>
      </c>
      <c r="E1799" s="54">
        <f>IF(K1799=1,VLOOKUP(A1798,[1]Plan1!$JH$192:$JI$400,2),E1798)</f>
        <v>7245.38</v>
      </c>
      <c r="F1799" s="56">
        <f t="shared" si="709"/>
        <v>45737</v>
      </c>
      <c r="G1799" s="80">
        <f t="shared" si="710"/>
        <v>5.6002542668107669E-3</v>
      </c>
      <c r="H1799" s="81">
        <f>IF(DAY(A1799)=H$11,VLOOKUP(A1799,AF$120:AK$452,4),H1798)</f>
        <v>46346</v>
      </c>
      <c r="I1799" s="81">
        <f t="shared" si="711"/>
        <v>46346</v>
      </c>
      <c r="J1799" s="55">
        <f t="shared" si="706"/>
        <v>31</v>
      </c>
      <c r="K1799" s="55">
        <f t="shared" si="712"/>
        <v>22</v>
      </c>
      <c r="L1799" s="79">
        <f t="shared" si="713"/>
        <v>1.0039711499999999</v>
      </c>
      <c r="M1799" s="82">
        <v>1</v>
      </c>
      <c r="N1799" s="82">
        <f t="shared" si="714"/>
        <v>1</v>
      </c>
      <c r="O1799" s="79">
        <f t="shared" si="715"/>
        <v>1.0039711499999999</v>
      </c>
      <c r="P1799" s="79">
        <f t="shared" si="716"/>
        <v>357.06183834000001</v>
      </c>
      <c r="Q1799" s="83">
        <f t="shared" si="697"/>
        <v>0</v>
      </c>
      <c r="R1799" s="85">
        <f t="shared" si="698"/>
        <v>0</v>
      </c>
      <c r="S1799" s="79">
        <f t="shared" si="717"/>
        <v>0</v>
      </c>
      <c r="T1799" s="85">
        <f t="shared" si="703"/>
        <v>9.5000000000000001E-2</v>
      </c>
      <c r="U1799" s="82">
        <f t="shared" si="699"/>
        <v>1.0053816229999999</v>
      </c>
      <c r="V1799" s="79">
        <f t="shared" si="700"/>
        <v>1.9215722</v>
      </c>
      <c r="W1799" s="79">
        <f t="shared" si="701"/>
        <v>0</v>
      </c>
      <c r="X1799" s="157" t="str">
        <f t="shared" si="704"/>
        <v>A+J=</v>
      </c>
      <c r="Y1799" s="81">
        <f t="shared" si="705"/>
        <v>46346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78">
        <f t="shared" si="702"/>
        <v>46338</v>
      </c>
      <c r="B1800" s="79">
        <f t="shared" si="696"/>
        <v>359.13569181000003</v>
      </c>
      <c r="C1800" s="79">
        <f t="shared" si="707"/>
        <v>355.64950082999997</v>
      </c>
      <c r="D1800" s="77">
        <f t="shared" si="708"/>
        <v>7205.03</v>
      </c>
      <c r="E1800" s="54">
        <f>IF(K1800=1,VLOOKUP(A1799,[1]Plan1!$JH$192:$JI$400,2),E1799)</f>
        <v>7245.38</v>
      </c>
      <c r="F1800" s="56">
        <f t="shared" si="709"/>
        <v>45737</v>
      </c>
      <c r="G1800" s="80">
        <f t="shared" si="710"/>
        <v>5.6002542668107669E-3</v>
      </c>
      <c r="H1800" s="81">
        <f>IF(DAY(A1800)=H$11,VLOOKUP(A1800,AF$120:AK$452,4),H1799)</f>
        <v>46346</v>
      </c>
      <c r="I1800" s="81">
        <f t="shared" si="711"/>
        <v>46346</v>
      </c>
      <c r="J1800" s="55">
        <f t="shared" si="706"/>
        <v>31</v>
      </c>
      <c r="K1800" s="55">
        <f t="shared" si="712"/>
        <v>23</v>
      </c>
      <c r="L1800" s="79">
        <f t="shared" si="713"/>
        <v>1.00415203</v>
      </c>
      <c r="M1800" s="82">
        <v>1</v>
      </c>
      <c r="N1800" s="82">
        <f t="shared" si="714"/>
        <v>1</v>
      </c>
      <c r="O1800" s="79">
        <f t="shared" si="715"/>
        <v>1.00415203</v>
      </c>
      <c r="P1800" s="79">
        <f t="shared" si="716"/>
        <v>357.12616822000001</v>
      </c>
      <c r="Q1800" s="83">
        <f t="shared" si="697"/>
        <v>0</v>
      </c>
      <c r="R1800" s="85">
        <f t="shared" si="698"/>
        <v>0</v>
      </c>
      <c r="S1800" s="79">
        <f t="shared" si="717"/>
        <v>0</v>
      </c>
      <c r="T1800" s="85">
        <f t="shared" si="703"/>
        <v>9.5000000000000001E-2</v>
      </c>
      <c r="U1800" s="82">
        <f t="shared" si="699"/>
        <v>1.0056269289999999</v>
      </c>
      <c r="V1800" s="79">
        <f t="shared" si="700"/>
        <v>2.0095235900000001</v>
      </c>
      <c r="W1800" s="79">
        <f t="shared" si="701"/>
        <v>0</v>
      </c>
      <c r="X1800" s="157" t="str">
        <f t="shared" si="704"/>
        <v>A+J=</v>
      </c>
      <c r="Y1800" s="81">
        <f t="shared" si="705"/>
        <v>46346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78">
        <f t="shared" si="702"/>
        <v>46339</v>
      </c>
      <c r="B1801" s="79">
        <f t="shared" si="696"/>
        <v>359.28803679999999</v>
      </c>
      <c r="C1801" s="79">
        <f t="shared" si="707"/>
        <v>355.64950082999997</v>
      </c>
      <c r="D1801" s="77">
        <f t="shared" si="708"/>
        <v>7205.03</v>
      </c>
      <c r="E1801" s="54">
        <f>IF(K1801=1,VLOOKUP(A1800,[1]Plan1!$JH$192:$JI$400,2),E1800)</f>
        <v>7245.38</v>
      </c>
      <c r="F1801" s="56">
        <f t="shared" si="709"/>
        <v>45737</v>
      </c>
      <c r="G1801" s="80">
        <f t="shared" si="710"/>
        <v>5.6002542668107669E-3</v>
      </c>
      <c r="H1801" s="81">
        <f>IF(DAY(A1801)=H$11,VLOOKUP(A1801,AF$120:AK$452,4),H1800)</f>
        <v>46346</v>
      </c>
      <c r="I1801" s="81">
        <f t="shared" si="711"/>
        <v>46346</v>
      </c>
      <c r="J1801" s="55">
        <f t="shared" si="706"/>
        <v>31</v>
      </c>
      <c r="K1801" s="55">
        <f t="shared" si="712"/>
        <v>24</v>
      </c>
      <c r="L1801" s="79">
        <f t="shared" si="713"/>
        <v>1.0043329400000001</v>
      </c>
      <c r="M1801" s="82">
        <v>1</v>
      </c>
      <c r="N1801" s="82">
        <f t="shared" si="714"/>
        <v>1</v>
      </c>
      <c r="O1801" s="79">
        <f t="shared" si="715"/>
        <v>1.0043329400000001</v>
      </c>
      <c r="P1801" s="79">
        <f t="shared" si="716"/>
        <v>357.19050877000001</v>
      </c>
      <c r="Q1801" s="83">
        <f t="shared" si="697"/>
        <v>0</v>
      </c>
      <c r="R1801" s="85">
        <f t="shared" si="698"/>
        <v>0</v>
      </c>
      <c r="S1801" s="79">
        <f t="shared" si="717"/>
        <v>0</v>
      </c>
      <c r="T1801" s="85">
        <f t="shared" si="703"/>
        <v>9.5000000000000001E-2</v>
      </c>
      <c r="U1801" s="82">
        <f t="shared" si="699"/>
        <v>1.0058722950000001</v>
      </c>
      <c r="V1801" s="79">
        <f t="shared" si="700"/>
        <v>2.0975280299999999</v>
      </c>
      <c r="W1801" s="79">
        <f t="shared" si="701"/>
        <v>0</v>
      </c>
      <c r="X1801" s="157" t="str">
        <f t="shared" si="704"/>
        <v>A+J=</v>
      </c>
      <c r="Y1801" s="81">
        <f t="shared" si="705"/>
        <v>46346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78">
        <f t="shared" si="702"/>
        <v>46340</v>
      </c>
      <c r="B1802" s="79">
        <f t="shared" si="696"/>
        <v>359.44044912999999</v>
      </c>
      <c r="C1802" s="79">
        <f t="shared" si="707"/>
        <v>355.64950082999997</v>
      </c>
      <c r="D1802" s="77">
        <f t="shared" si="708"/>
        <v>7205.03</v>
      </c>
      <c r="E1802" s="54">
        <f>IF(K1802=1,VLOOKUP(A1801,[1]Plan1!$JH$192:$JI$400,2),E1801)</f>
        <v>7245.38</v>
      </c>
      <c r="F1802" s="56">
        <f t="shared" si="709"/>
        <v>45737</v>
      </c>
      <c r="G1802" s="80">
        <f t="shared" si="710"/>
        <v>5.6002542668107669E-3</v>
      </c>
      <c r="H1802" s="81">
        <f>IF(DAY(A1802)=H$11,VLOOKUP(A1802,AF$120:AK$452,4),H1801)</f>
        <v>46346</v>
      </c>
      <c r="I1802" s="81">
        <f t="shared" si="711"/>
        <v>46346</v>
      </c>
      <c r="J1802" s="55">
        <f t="shared" si="706"/>
        <v>31</v>
      </c>
      <c r="K1802" s="55">
        <f t="shared" si="712"/>
        <v>25</v>
      </c>
      <c r="L1802" s="79">
        <f t="shared" si="713"/>
        <v>1.0045138899999999</v>
      </c>
      <c r="M1802" s="82">
        <v>1</v>
      </c>
      <c r="N1802" s="82">
        <f t="shared" si="714"/>
        <v>1</v>
      </c>
      <c r="O1802" s="79">
        <f t="shared" si="715"/>
        <v>1.0045138899999999</v>
      </c>
      <c r="P1802" s="79">
        <f t="shared" si="716"/>
        <v>357.25486354999998</v>
      </c>
      <c r="Q1802" s="83">
        <f t="shared" si="697"/>
        <v>0</v>
      </c>
      <c r="R1802" s="85">
        <f t="shared" si="698"/>
        <v>0</v>
      </c>
      <c r="S1802" s="79">
        <f t="shared" si="717"/>
        <v>0</v>
      </c>
      <c r="T1802" s="85">
        <f t="shared" si="703"/>
        <v>9.5000000000000001E-2</v>
      </c>
      <c r="U1802" s="82">
        <f t="shared" si="699"/>
        <v>1.0061177210000001</v>
      </c>
      <c r="V1802" s="79">
        <f t="shared" si="700"/>
        <v>2.1855855800000001</v>
      </c>
      <c r="W1802" s="79">
        <f t="shared" si="701"/>
        <v>0</v>
      </c>
      <c r="X1802" s="157" t="str">
        <f t="shared" si="704"/>
        <v>A+J=</v>
      </c>
      <c r="Y1802" s="81">
        <f t="shared" si="705"/>
        <v>46346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78">
        <f t="shared" si="702"/>
        <v>46341</v>
      </c>
      <c r="B1803" s="79">
        <f t="shared" si="696"/>
        <v>359.59292521000003</v>
      </c>
      <c r="C1803" s="79">
        <f t="shared" si="707"/>
        <v>355.64950082999997</v>
      </c>
      <c r="D1803" s="77">
        <f t="shared" si="708"/>
        <v>7205.03</v>
      </c>
      <c r="E1803" s="54">
        <f>IF(K1803=1,VLOOKUP(A1802,[1]Plan1!$JH$192:$JI$400,2),E1802)</f>
        <v>7245.38</v>
      </c>
      <c r="F1803" s="56">
        <f t="shared" si="709"/>
        <v>45737</v>
      </c>
      <c r="G1803" s="80">
        <f t="shared" si="710"/>
        <v>5.6002542668107669E-3</v>
      </c>
      <c r="H1803" s="81">
        <f>IF(DAY(A1803)=H$11,VLOOKUP(A1803,AF$120:AK$452,4),H1802)</f>
        <v>46346</v>
      </c>
      <c r="I1803" s="81">
        <f t="shared" si="711"/>
        <v>46346</v>
      </c>
      <c r="J1803" s="55">
        <f t="shared" si="706"/>
        <v>31</v>
      </c>
      <c r="K1803" s="55">
        <f t="shared" si="712"/>
        <v>26</v>
      </c>
      <c r="L1803" s="79">
        <f t="shared" si="713"/>
        <v>1.00469487</v>
      </c>
      <c r="M1803" s="82">
        <v>1</v>
      </c>
      <c r="N1803" s="82">
        <f t="shared" si="714"/>
        <v>1</v>
      </c>
      <c r="O1803" s="79">
        <f t="shared" si="715"/>
        <v>1.00469487</v>
      </c>
      <c r="P1803" s="79">
        <f t="shared" si="716"/>
        <v>357.31922900000001</v>
      </c>
      <c r="Q1803" s="83">
        <f t="shared" si="697"/>
        <v>0</v>
      </c>
      <c r="R1803" s="85">
        <f t="shared" si="698"/>
        <v>0</v>
      </c>
      <c r="S1803" s="79">
        <f t="shared" si="717"/>
        <v>0</v>
      </c>
      <c r="T1803" s="85">
        <f t="shared" si="703"/>
        <v>9.5000000000000001E-2</v>
      </c>
      <c r="U1803" s="82">
        <f t="shared" si="699"/>
        <v>1.0063632069999999</v>
      </c>
      <c r="V1803" s="79">
        <f t="shared" si="700"/>
        <v>2.2736962100000002</v>
      </c>
      <c r="W1803" s="79">
        <f t="shared" si="701"/>
        <v>0</v>
      </c>
      <c r="X1803" s="157" t="str">
        <f t="shared" si="704"/>
        <v>A+J=</v>
      </c>
      <c r="Y1803" s="81">
        <f t="shared" si="705"/>
        <v>46346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78">
        <f t="shared" si="702"/>
        <v>46342</v>
      </c>
      <c r="B1804" s="79">
        <f t="shared" si="696"/>
        <v>359.74546472000003</v>
      </c>
      <c r="C1804" s="79">
        <f t="shared" si="707"/>
        <v>355.64950082999997</v>
      </c>
      <c r="D1804" s="77">
        <f t="shared" si="708"/>
        <v>7205.03</v>
      </c>
      <c r="E1804" s="54">
        <f>IF(K1804=1,VLOOKUP(A1803,[1]Plan1!$JH$192:$JI$400,2),E1803)</f>
        <v>7245.38</v>
      </c>
      <c r="F1804" s="56">
        <f t="shared" si="709"/>
        <v>45737</v>
      </c>
      <c r="G1804" s="80">
        <f t="shared" si="710"/>
        <v>5.6002542668107669E-3</v>
      </c>
      <c r="H1804" s="81">
        <f>IF(DAY(A1804)=H$11,VLOOKUP(A1804,AF$120:AK$452,4),H1803)</f>
        <v>46346</v>
      </c>
      <c r="I1804" s="81">
        <f t="shared" si="711"/>
        <v>46346</v>
      </c>
      <c r="J1804" s="55">
        <f t="shared" si="706"/>
        <v>31</v>
      </c>
      <c r="K1804" s="55">
        <f t="shared" si="712"/>
        <v>27</v>
      </c>
      <c r="L1804" s="79">
        <f t="shared" si="713"/>
        <v>1.0048758799999999</v>
      </c>
      <c r="M1804" s="82">
        <v>1</v>
      </c>
      <c r="N1804" s="82">
        <f t="shared" si="714"/>
        <v>1</v>
      </c>
      <c r="O1804" s="79">
        <f t="shared" si="715"/>
        <v>1.0048758799999999</v>
      </c>
      <c r="P1804" s="79">
        <f t="shared" si="716"/>
        <v>357.38360511000002</v>
      </c>
      <c r="Q1804" s="83">
        <f t="shared" si="697"/>
        <v>0</v>
      </c>
      <c r="R1804" s="85">
        <f t="shared" ref="R1804:R1807" si="718">IF(Q1804&gt;0,VLOOKUP($A1804,$AB$12:$AG$116,6),0)</f>
        <v>0</v>
      </c>
      <c r="S1804" s="79">
        <f t="shared" si="717"/>
        <v>0</v>
      </c>
      <c r="T1804" s="85">
        <f t="shared" si="703"/>
        <v>9.5000000000000001E-2</v>
      </c>
      <c r="U1804" s="82">
        <f t="shared" ref="U1804:U1807" si="719">ROUND((1+T1804)^(30/360)^(K1804/J1804),9)</f>
        <v>1.006608752</v>
      </c>
      <c r="V1804" s="79">
        <f t="shared" ref="V1804:V1807" si="720">TRUNC((P1804*(U1804-1)),8)</f>
        <v>2.3618596100000002</v>
      </c>
      <c r="W1804" s="79">
        <f t="shared" ref="W1804:W1807" si="721">IF(Q1804&gt;0,S1804+V1804,0)</f>
        <v>0</v>
      </c>
      <c r="X1804" s="157" t="str">
        <f t="shared" si="704"/>
        <v>A+J=</v>
      </c>
      <c r="Y1804" s="81">
        <f t="shared" si="705"/>
        <v>46346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78">
        <f t="shared" ref="A1805:A1868" si="722">(A1804+1)</f>
        <v>46343</v>
      </c>
      <c r="B1805" s="79">
        <f t="shared" si="696"/>
        <v>359.8980684</v>
      </c>
      <c r="C1805" s="79">
        <f t="shared" si="707"/>
        <v>355.64950082999997</v>
      </c>
      <c r="D1805" s="77">
        <f t="shared" si="708"/>
        <v>7205.03</v>
      </c>
      <c r="E1805" s="54">
        <f>IF(K1805=1,VLOOKUP(A1804,[1]Plan1!$JH$192:$JI$400,2),E1804)</f>
        <v>7245.38</v>
      </c>
      <c r="F1805" s="56">
        <f t="shared" si="709"/>
        <v>45737</v>
      </c>
      <c r="G1805" s="80">
        <f t="shared" si="710"/>
        <v>5.6002542668107669E-3</v>
      </c>
      <c r="H1805" s="81">
        <f>IF(DAY(A1805)=H$11,VLOOKUP(A1805,AF$120:AK$452,4),H1804)</f>
        <v>46346</v>
      </c>
      <c r="I1805" s="81">
        <f t="shared" si="711"/>
        <v>46346</v>
      </c>
      <c r="J1805" s="55">
        <f t="shared" si="706"/>
        <v>31</v>
      </c>
      <c r="K1805" s="55">
        <f t="shared" si="712"/>
        <v>28</v>
      </c>
      <c r="L1805" s="79">
        <f t="shared" si="713"/>
        <v>1.0050569199999999</v>
      </c>
      <c r="M1805" s="82">
        <v>1</v>
      </c>
      <c r="N1805" s="82">
        <f t="shared" si="714"/>
        <v>1</v>
      </c>
      <c r="O1805" s="79">
        <f t="shared" si="715"/>
        <v>1.0050569199999999</v>
      </c>
      <c r="P1805" s="79">
        <f t="shared" si="716"/>
        <v>357.44799189999998</v>
      </c>
      <c r="Q1805" s="83">
        <f t="shared" si="697"/>
        <v>0</v>
      </c>
      <c r="R1805" s="85">
        <f t="shared" si="718"/>
        <v>0</v>
      </c>
      <c r="S1805" s="79">
        <f t="shared" si="717"/>
        <v>0</v>
      </c>
      <c r="T1805" s="85">
        <f t="shared" ref="T1805:T1868" si="723">(T1804)</f>
        <v>9.5000000000000001E-2</v>
      </c>
      <c r="U1805" s="82">
        <f t="shared" si="719"/>
        <v>1.006854358</v>
      </c>
      <c r="V1805" s="79">
        <f t="shared" si="720"/>
        <v>2.4500765000000002</v>
      </c>
      <c r="W1805" s="79">
        <f t="shared" si="721"/>
        <v>0</v>
      </c>
      <c r="X1805" s="157" t="str">
        <f t="shared" si="704"/>
        <v>A+J=</v>
      </c>
      <c r="Y1805" s="81">
        <f t="shared" si="705"/>
        <v>46346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78">
        <f t="shared" si="722"/>
        <v>46344</v>
      </c>
      <c r="B1806" s="79">
        <f t="shared" si="696"/>
        <v>360.05073912</v>
      </c>
      <c r="C1806" s="79">
        <f t="shared" si="707"/>
        <v>355.64950082999997</v>
      </c>
      <c r="D1806" s="77">
        <f t="shared" si="708"/>
        <v>7205.03</v>
      </c>
      <c r="E1806" s="54">
        <f>IF(K1806=1,VLOOKUP(A1805,[1]Plan1!$JH$192:$JI$400,2),E1805)</f>
        <v>7245.38</v>
      </c>
      <c r="F1806" s="56">
        <f t="shared" si="709"/>
        <v>45737</v>
      </c>
      <c r="G1806" s="80">
        <f t="shared" si="710"/>
        <v>5.6002542668107669E-3</v>
      </c>
      <c r="H1806" s="81">
        <f>IF(DAY(A1806)=H$11,VLOOKUP(A1806,AF$120:AK$452,4),H1805)</f>
        <v>46346</v>
      </c>
      <c r="I1806" s="81">
        <f t="shared" si="711"/>
        <v>46346</v>
      </c>
      <c r="J1806" s="55">
        <f t="shared" si="706"/>
        <v>31</v>
      </c>
      <c r="K1806" s="55">
        <f t="shared" si="712"/>
        <v>29</v>
      </c>
      <c r="L1806" s="79">
        <f t="shared" si="713"/>
        <v>1.0052380000000001</v>
      </c>
      <c r="M1806" s="82">
        <v>1</v>
      </c>
      <c r="N1806" s="82">
        <f t="shared" si="714"/>
        <v>1</v>
      </c>
      <c r="O1806" s="79">
        <f t="shared" si="715"/>
        <v>1.0052380000000001</v>
      </c>
      <c r="P1806" s="79">
        <f t="shared" si="716"/>
        <v>357.51239291000002</v>
      </c>
      <c r="Q1806" s="83">
        <f t="shared" si="697"/>
        <v>0</v>
      </c>
      <c r="R1806" s="85">
        <f t="shared" si="718"/>
        <v>0</v>
      </c>
      <c r="S1806" s="79">
        <f t="shared" si="717"/>
        <v>0</v>
      </c>
      <c r="T1806" s="85">
        <f t="shared" si="723"/>
        <v>9.5000000000000001E-2</v>
      </c>
      <c r="U1806" s="82">
        <f t="shared" si="719"/>
        <v>1.007100023</v>
      </c>
      <c r="V1806" s="79">
        <f t="shared" si="720"/>
        <v>2.5383462099999998</v>
      </c>
      <c r="W1806" s="79">
        <f t="shared" si="721"/>
        <v>0</v>
      </c>
      <c r="X1806" s="157" t="str">
        <f t="shared" si="704"/>
        <v>A+J=</v>
      </c>
      <c r="Y1806" s="81">
        <f t="shared" si="705"/>
        <v>46346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78">
        <f t="shared" si="722"/>
        <v>46345</v>
      </c>
      <c r="B1807" s="79">
        <f t="shared" si="696"/>
        <v>360.20347404</v>
      </c>
      <c r="C1807" s="79">
        <f t="shared" si="707"/>
        <v>355.64950082999997</v>
      </c>
      <c r="D1807" s="77">
        <f t="shared" si="708"/>
        <v>7205.03</v>
      </c>
      <c r="E1807" s="54">
        <f>IF(K1807=1,VLOOKUP(A1806,[1]Plan1!$JH$192:$JI$400,2),E1806)</f>
        <v>7245.38</v>
      </c>
      <c r="F1807" s="56">
        <f t="shared" si="709"/>
        <v>45737</v>
      </c>
      <c r="G1807" s="80">
        <f t="shared" si="710"/>
        <v>5.6002542668107669E-3</v>
      </c>
      <c r="H1807" s="81">
        <f>IF(DAY(A1807)=H$11,VLOOKUP(A1807,AF$120:AK$452,4),H1806)</f>
        <v>46346</v>
      </c>
      <c r="I1807" s="81">
        <f t="shared" si="711"/>
        <v>46346</v>
      </c>
      <c r="J1807" s="55">
        <f t="shared" si="706"/>
        <v>31</v>
      </c>
      <c r="K1807" s="55">
        <f t="shared" si="712"/>
        <v>30</v>
      </c>
      <c r="L1807" s="79">
        <f t="shared" si="713"/>
        <v>1.0054191100000001</v>
      </c>
      <c r="M1807" s="82">
        <v>1</v>
      </c>
      <c r="N1807" s="82">
        <f t="shared" si="714"/>
        <v>1</v>
      </c>
      <c r="O1807" s="79">
        <f t="shared" si="715"/>
        <v>1.0054191100000001</v>
      </c>
      <c r="P1807" s="79">
        <f t="shared" si="716"/>
        <v>357.57680458999999</v>
      </c>
      <c r="Q1807" s="83">
        <f t="shared" si="697"/>
        <v>0</v>
      </c>
      <c r="R1807" s="85">
        <f t="shared" si="718"/>
        <v>0</v>
      </c>
      <c r="S1807" s="79">
        <f t="shared" si="717"/>
        <v>0</v>
      </c>
      <c r="T1807" s="85">
        <f t="shared" si="723"/>
        <v>9.5000000000000001E-2</v>
      </c>
      <c r="U1807" s="82">
        <f t="shared" si="719"/>
        <v>1.007345749</v>
      </c>
      <c r="V1807" s="79">
        <f t="shared" si="720"/>
        <v>2.6266694500000001</v>
      </c>
      <c r="W1807" s="79">
        <f t="shared" si="721"/>
        <v>0</v>
      </c>
      <c r="X1807" s="157" t="str">
        <f t="shared" si="704"/>
        <v>A+J=</v>
      </c>
      <c r="Y1807" s="81">
        <f t="shared" si="705"/>
        <v>46346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78">
        <f t="shared" si="722"/>
        <v>46346</v>
      </c>
      <c r="B1808" s="79">
        <f t="shared" ref="B1808:B1871" si="724">(P1808+V1808)</f>
        <v>360.35627247000002</v>
      </c>
      <c r="C1808" s="79">
        <f t="shared" si="707"/>
        <v>355.64950082999997</v>
      </c>
      <c r="D1808" s="77">
        <f t="shared" ref="D1808:D1871" si="725">IF(E1808=E1807,D1807,E1807)</f>
        <v>7205.03</v>
      </c>
      <c r="E1808" s="54">
        <f>IF(K1808=1,VLOOKUP(A1807,[1]Plan1!$JH$192:$JI$400,2),E1807)</f>
        <v>7245.38</v>
      </c>
      <c r="F1808" s="56">
        <f t="shared" ref="F1808:F1871" si="726">IF(D1808=D1807,F1807,EDATE(A1808,-1))</f>
        <v>45737</v>
      </c>
      <c r="G1808" s="80">
        <f t="shared" ref="G1808:G1871" si="727">(E1808/D1808)-1</f>
        <v>5.6002542668107669E-3</v>
      </c>
      <c r="H1808" s="81">
        <f>IF(DAY(A1808)=H$11,VLOOKUP(A1808,AF$120:AK$452,4),H1807)</f>
        <v>46376</v>
      </c>
      <c r="I1808" s="81">
        <f t="shared" ref="I1808:I1871" si="728">IF(A1808&gt;I1807,H1808,I1807)</f>
        <v>46346</v>
      </c>
      <c r="J1808" s="55">
        <f t="shared" ref="J1808:J1871" si="729">IF(A1807=I1807,VLOOKUP(A1807,$AF$120:$AJ$300,5),J1807)</f>
        <v>31</v>
      </c>
      <c r="K1808" s="55">
        <f t="shared" ref="K1808:K1871" si="730">IF(A1807=I1807,1,K1807+1)</f>
        <v>31</v>
      </c>
      <c r="L1808" s="79">
        <f t="shared" ref="L1808:L1871" si="731">TRUNC((E1808/D1808)^TRUNC((K1808/J1808),9),8)</f>
        <v>1.0056002500000001</v>
      </c>
      <c r="M1808" s="82">
        <v>1</v>
      </c>
      <c r="N1808" s="82">
        <f t="shared" ref="N1808:N1871" si="732">IF(I1808&gt;I1807,N1807*M1808,N1807)</f>
        <v>1</v>
      </c>
      <c r="O1808" s="79">
        <f t="shared" ref="O1808:O1871" si="733">TRUNC(TRUNC((L1808*N1808),15),8)</f>
        <v>1.0056002500000001</v>
      </c>
      <c r="P1808" s="79">
        <f t="shared" ref="P1808:P1871" si="734">TRUNC(C1808*O1808,8)</f>
        <v>357.64122694000002</v>
      </c>
      <c r="Q1808" s="83">
        <f t="shared" ref="Q1808:Q1871" si="735">IF(VLOOKUP(A1808,AB$12:AI$116,8)=VLOOKUP(A1807,AB$12:AI$116,8),0,VLOOKUP(A1808,AB$12:AI$116,8))</f>
        <v>59</v>
      </c>
      <c r="R1808" s="85">
        <f t="shared" ref="R1808:R1871" si="736">IF(Q1808&gt;0,VLOOKUP($A1808,$AB$12:$AG$116,6),0)</f>
        <v>4.7619000000000002E-2</v>
      </c>
      <c r="S1808" s="79">
        <f t="shared" ref="S1808:S1871" si="737">IF(R1808&gt;0,TRUNC(R1808*P1808,8),0)</f>
        <v>17.030517580000001</v>
      </c>
      <c r="T1808" s="85">
        <f t="shared" si="723"/>
        <v>9.5000000000000001E-2</v>
      </c>
      <c r="U1808" s="82">
        <f t="shared" ref="U1808:U1871" si="738">ROUND((1+T1808)^(30/360)^(K1808/J1808),9)</f>
        <v>1.0075915339999999</v>
      </c>
      <c r="V1808" s="79">
        <f t="shared" ref="V1808:V1871" si="739">TRUNC((P1808*(U1808-1)),8)</f>
        <v>2.7150455299999998</v>
      </c>
      <c r="W1808" s="79">
        <f t="shared" ref="W1808:W1871" si="740">IF(Q1808&gt;0,S1808+V1808,0)</f>
        <v>19.745563110000003</v>
      </c>
      <c r="X1808" s="157" t="str">
        <f t="shared" si="704"/>
        <v>A+J=</v>
      </c>
      <c r="Y1808" s="81">
        <f t="shared" si="705"/>
        <v>46346</v>
      </c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78">
        <f t="shared" si="722"/>
        <v>46347</v>
      </c>
      <c r="B1809" s="79">
        <f t="shared" si="724"/>
        <v>340.76001399</v>
      </c>
      <c r="C1809" s="79">
        <f t="shared" si="707"/>
        <v>340.61070936000004</v>
      </c>
      <c r="D1809" s="77">
        <f t="shared" si="725"/>
        <v>7205.03</v>
      </c>
      <c r="E1809" s="54">
        <f>IF(K1809=1,VLOOKUP(A1808,[1]Plan1!$JH$192:$JI$400,2),E1808)</f>
        <v>7245.38</v>
      </c>
      <c r="F1809" s="56">
        <f t="shared" si="726"/>
        <v>45737</v>
      </c>
      <c r="G1809" s="80">
        <f t="shared" si="727"/>
        <v>5.6002542668107669E-3</v>
      </c>
      <c r="H1809" s="81">
        <f>IF(DAY(A1809)=H$11,VLOOKUP(A1809,AF$120:AK$452,4),H1808)</f>
        <v>46376</v>
      </c>
      <c r="I1809" s="81">
        <f t="shared" si="728"/>
        <v>46376</v>
      </c>
      <c r="J1809" s="55">
        <f t="shared" si="729"/>
        <v>30</v>
      </c>
      <c r="K1809" s="55">
        <f t="shared" si="730"/>
        <v>1</v>
      </c>
      <c r="L1809" s="79">
        <f t="shared" si="731"/>
        <v>1.0001861700000001</v>
      </c>
      <c r="M1809" s="82">
        <v>1</v>
      </c>
      <c r="N1809" s="82">
        <f t="shared" si="732"/>
        <v>1</v>
      </c>
      <c r="O1809" s="79">
        <f t="shared" si="733"/>
        <v>1.0001861700000001</v>
      </c>
      <c r="P1809" s="79">
        <f t="shared" si="734"/>
        <v>340.67412085000001</v>
      </c>
      <c r="Q1809" s="83">
        <f t="shared" si="735"/>
        <v>0</v>
      </c>
      <c r="R1809" s="85">
        <f t="shared" si="736"/>
        <v>0</v>
      </c>
      <c r="S1809" s="79">
        <f t="shared" si="737"/>
        <v>0</v>
      </c>
      <c r="T1809" s="85">
        <f t="shared" si="723"/>
        <v>9.5000000000000001E-2</v>
      </c>
      <c r="U1809" s="82">
        <f t="shared" si="738"/>
        <v>1.000252127</v>
      </c>
      <c r="V1809" s="79">
        <f t="shared" si="739"/>
        <v>8.5893140000000007E-2</v>
      </c>
      <c r="W1809" s="79">
        <f t="shared" si="740"/>
        <v>0</v>
      </c>
      <c r="X1809" s="157" t="str">
        <f t="shared" ref="X1809:X1872" si="741">IF($Q1808&gt;0,VLOOKUP($A1808,$AB$12:$AK$116,9),X1808)</f>
        <v>A+J=</v>
      </c>
      <c r="Y1809" s="81">
        <f t="shared" ref="Y1809:Y1872" si="742">IF($Q1808&gt;0,VLOOKUP($A1808,$AB$12:$AK$116,10),Y1808)</f>
        <v>46376</v>
      </c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78">
        <f t="shared" si="722"/>
        <v>46348</v>
      </c>
      <c r="B1810" s="79">
        <f t="shared" si="724"/>
        <v>340.90938262999998</v>
      </c>
      <c r="C1810" s="79">
        <f t="shared" si="707"/>
        <v>340.61070936000004</v>
      </c>
      <c r="D1810" s="77">
        <f t="shared" si="725"/>
        <v>7205.03</v>
      </c>
      <c r="E1810" s="54">
        <f>IF(K1810=1,VLOOKUP(A1809,[1]Plan1!$JH$192:$JI$400,2),E1809)</f>
        <v>7245.38</v>
      </c>
      <c r="F1810" s="56">
        <f t="shared" si="726"/>
        <v>45737</v>
      </c>
      <c r="G1810" s="80">
        <f t="shared" si="727"/>
        <v>5.6002542668107669E-3</v>
      </c>
      <c r="H1810" s="81">
        <f>IF(DAY(A1810)=H$11,VLOOKUP(A1810,AF$120:AK$452,4),H1809)</f>
        <v>46376</v>
      </c>
      <c r="I1810" s="81">
        <f t="shared" si="728"/>
        <v>46376</v>
      </c>
      <c r="J1810" s="55">
        <f t="shared" si="729"/>
        <v>30</v>
      </c>
      <c r="K1810" s="55">
        <f t="shared" si="730"/>
        <v>2</v>
      </c>
      <c r="L1810" s="79">
        <f t="shared" si="731"/>
        <v>1.00037237</v>
      </c>
      <c r="M1810" s="82">
        <v>1</v>
      </c>
      <c r="N1810" s="82">
        <f t="shared" si="732"/>
        <v>1</v>
      </c>
      <c r="O1810" s="79">
        <f t="shared" si="733"/>
        <v>1.00037237</v>
      </c>
      <c r="P1810" s="79">
        <f t="shared" si="734"/>
        <v>340.73754256000001</v>
      </c>
      <c r="Q1810" s="83">
        <f t="shared" si="735"/>
        <v>0</v>
      </c>
      <c r="R1810" s="85">
        <f t="shared" si="736"/>
        <v>0</v>
      </c>
      <c r="S1810" s="79">
        <f t="shared" si="737"/>
        <v>0</v>
      </c>
      <c r="T1810" s="85">
        <f t="shared" si="723"/>
        <v>9.5000000000000001E-2</v>
      </c>
      <c r="U1810" s="82">
        <f t="shared" si="738"/>
        <v>1.0005043179999999</v>
      </c>
      <c r="V1810" s="79">
        <f t="shared" si="739"/>
        <v>0.17184007000000001</v>
      </c>
      <c r="W1810" s="79">
        <f t="shared" si="740"/>
        <v>0</v>
      </c>
      <c r="X1810" s="157" t="str">
        <f t="shared" si="741"/>
        <v>A+J=</v>
      </c>
      <c r="Y1810" s="81">
        <f t="shared" si="742"/>
        <v>46376</v>
      </c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78">
        <f t="shared" si="722"/>
        <v>46349</v>
      </c>
      <c r="B1811" s="79">
        <f t="shared" si="724"/>
        <v>341.05881837000004</v>
      </c>
      <c r="C1811" s="79">
        <f t="shared" si="707"/>
        <v>340.61070936000004</v>
      </c>
      <c r="D1811" s="77">
        <f t="shared" si="725"/>
        <v>7205.03</v>
      </c>
      <c r="E1811" s="54">
        <f>IF(K1811=1,VLOOKUP(A1810,[1]Plan1!$JH$192:$JI$400,2),E1810)</f>
        <v>7245.38</v>
      </c>
      <c r="F1811" s="56">
        <f t="shared" si="726"/>
        <v>45737</v>
      </c>
      <c r="G1811" s="80">
        <f t="shared" si="727"/>
        <v>5.6002542668107669E-3</v>
      </c>
      <c r="H1811" s="81">
        <f>IF(DAY(A1811)=H$11,VLOOKUP(A1811,AF$120:AK$452,4),H1810)</f>
        <v>46376</v>
      </c>
      <c r="I1811" s="81">
        <f t="shared" si="728"/>
        <v>46376</v>
      </c>
      <c r="J1811" s="55">
        <f t="shared" si="729"/>
        <v>30</v>
      </c>
      <c r="K1811" s="55">
        <f t="shared" si="730"/>
        <v>3</v>
      </c>
      <c r="L1811" s="79">
        <f t="shared" si="731"/>
        <v>1.0005586099999999</v>
      </c>
      <c r="M1811" s="82">
        <v>1</v>
      </c>
      <c r="N1811" s="82">
        <f t="shared" si="732"/>
        <v>1</v>
      </c>
      <c r="O1811" s="79">
        <f t="shared" si="733"/>
        <v>1.0005586099999999</v>
      </c>
      <c r="P1811" s="79">
        <f t="shared" si="734"/>
        <v>340.80097790000002</v>
      </c>
      <c r="Q1811" s="83">
        <f t="shared" si="735"/>
        <v>0</v>
      </c>
      <c r="R1811" s="85">
        <f t="shared" si="736"/>
        <v>0</v>
      </c>
      <c r="S1811" s="79">
        <f t="shared" si="737"/>
        <v>0</v>
      </c>
      <c r="T1811" s="85">
        <f t="shared" si="723"/>
        <v>9.5000000000000001E-2</v>
      </c>
      <c r="U1811" s="82">
        <f t="shared" si="738"/>
        <v>1.000756572</v>
      </c>
      <c r="V1811" s="79">
        <f t="shared" si="739"/>
        <v>0.25784046999999999</v>
      </c>
      <c r="W1811" s="79">
        <f t="shared" si="740"/>
        <v>0</v>
      </c>
      <c r="X1811" s="157" t="str">
        <f t="shared" si="741"/>
        <v>A+J=</v>
      </c>
      <c r="Y1811" s="81">
        <f t="shared" si="742"/>
        <v>46376</v>
      </c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78">
        <f t="shared" si="722"/>
        <v>46350</v>
      </c>
      <c r="B1812" s="79">
        <f t="shared" si="724"/>
        <v>341.20832157999996</v>
      </c>
      <c r="C1812" s="79">
        <f t="shared" si="707"/>
        <v>340.61070936000004</v>
      </c>
      <c r="D1812" s="77">
        <f t="shared" si="725"/>
        <v>7205.03</v>
      </c>
      <c r="E1812" s="54">
        <f>IF(K1812=1,VLOOKUP(A1811,[1]Plan1!$JH$192:$JI$400,2),E1811)</f>
        <v>7245.38</v>
      </c>
      <c r="F1812" s="56">
        <f t="shared" si="726"/>
        <v>45737</v>
      </c>
      <c r="G1812" s="80">
        <f t="shared" si="727"/>
        <v>5.6002542668107669E-3</v>
      </c>
      <c r="H1812" s="81">
        <f>IF(DAY(A1812)=H$11,VLOOKUP(A1812,AF$120:AK$452,4),H1811)</f>
        <v>46376</v>
      </c>
      <c r="I1812" s="81">
        <f t="shared" si="728"/>
        <v>46376</v>
      </c>
      <c r="J1812" s="55">
        <f t="shared" si="729"/>
        <v>30</v>
      </c>
      <c r="K1812" s="55">
        <f t="shared" si="730"/>
        <v>4</v>
      </c>
      <c r="L1812" s="79">
        <f t="shared" si="731"/>
        <v>1.00074489</v>
      </c>
      <c r="M1812" s="82">
        <v>1</v>
      </c>
      <c r="N1812" s="82">
        <f t="shared" si="732"/>
        <v>1</v>
      </c>
      <c r="O1812" s="79">
        <f t="shared" si="733"/>
        <v>1.00074489</v>
      </c>
      <c r="P1812" s="79">
        <f t="shared" si="734"/>
        <v>340.86442686999999</v>
      </c>
      <c r="Q1812" s="83">
        <f t="shared" si="735"/>
        <v>0</v>
      </c>
      <c r="R1812" s="85">
        <f t="shared" si="736"/>
        <v>0</v>
      </c>
      <c r="S1812" s="79">
        <f t="shared" si="737"/>
        <v>0</v>
      </c>
      <c r="T1812" s="85">
        <f t="shared" si="723"/>
        <v>9.5000000000000001E-2</v>
      </c>
      <c r="U1812" s="82">
        <f t="shared" si="738"/>
        <v>1.00100889</v>
      </c>
      <c r="V1812" s="79">
        <f t="shared" si="739"/>
        <v>0.34389470999999999</v>
      </c>
      <c r="W1812" s="79">
        <f t="shared" si="740"/>
        <v>0</v>
      </c>
      <c r="X1812" s="157" t="str">
        <f t="shared" si="741"/>
        <v>A+J=</v>
      </c>
      <c r="Y1812" s="81">
        <f t="shared" si="742"/>
        <v>46376</v>
      </c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78">
        <f t="shared" si="722"/>
        <v>46351</v>
      </c>
      <c r="B1813" s="79">
        <f t="shared" si="724"/>
        <v>341.35788883999999</v>
      </c>
      <c r="C1813" s="79">
        <f t="shared" si="707"/>
        <v>340.61070936000004</v>
      </c>
      <c r="D1813" s="77">
        <f t="shared" si="725"/>
        <v>7205.03</v>
      </c>
      <c r="E1813" s="54">
        <f>IF(K1813=1,VLOOKUP(A1812,[1]Plan1!$JH$192:$JI$400,2),E1812)</f>
        <v>7245.38</v>
      </c>
      <c r="F1813" s="56">
        <f t="shared" si="726"/>
        <v>45737</v>
      </c>
      <c r="G1813" s="80">
        <f t="shared" si="727"/>
        <v>5.6002542668107669E-3</v>
      </c>
      <c r="H1813" s="81">
        <f>IF(DAY(A1813)=H$11,VLOOKUP(A1813,AF$120:AK$452,4),H1812)</f>
        <v>46376</v>
      </c>
      <c r="I1813" s="81">
        <f t="shared" si="728"/>
        <v>46376</v>
      </c>
      <c r="J1813" s="55">
        <f t="shared" si="729"/>
        <v>30</v>
      </c>
      <c r="K1813" s="55">
        <f t="shared" si="730"/>
        <v>5</v>
      </c>
      <c r="L1813" s="79">
        <f t="shared" si="731"/>
        <v>1.0009311999999999</v>
      </c>
      <c r="M1813" s="82">
        <v>1</v>
      </c>
      <c r="N1813" s="82">
        <f t="shared" si="732"/>
        <v>1</v>
      </c>
      <c r="O1813" s="79">
        <f t="shared" si="733"/>
        <v>1.0009311999999999</v>
      </c>
      <c r="P1813" s="79">
        <f t="shared" si="734"/>
        <v>340.92788604999998</v>
      </c>
      <c r="Q1813" s="83">
        <f t="shared" si="735"/>
        <v>0</v>
      </c>
      <c r="R1813" s="85">
        <f t="shared" si="736"/>
        <v>0</v>
      </c>
      <c r="S1813" s="79">
        <f t="shared" si="737"/>
        <v>0</v>
      </c>
      <c r="T1813" s="85">
        <f t="shared" si="723"/>
        <v>9.5000000000000001E-2</v>
      </c>
      <c r="U1813" s="82">
        <f t="shared" si="738"/>
        <v>1.001261272</v>
      </c>
      <c r="V1813" s="79">
        <f t="shared" si="739"/>
        <v>0.43000279000000002</v>
      </c>
      <c r="W1813" s="79">
        <f t="shared" si="740"/>
        <v>0</v>
      </c>
      <c r="X1813" s="157" t="str">
        <f t="shared" si="741"/>
        <v>A+J=</v>
      </c>
      <c r="Y1813" s="81">
        <f t="shared" si="742"/>
        <v>46376</v>
      </c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78">
        <f t="shared" si="722"/>
        <v>46352</v>
      </c>
      <c r="B1814" s="79">
        <f t="shared" si="724"/>
        <v>341.50752325999997</v>
      </c>
      <c r="C1814" s="79">
        <f t="shared" si="707"/>
        <v>340.61070936000004</v>
      </c>
      <c r="D1814" s="77">
        <f t="shared" si="725"/>
        <v>7205.03</v>
      </c>
      <c r="E1814" s="54">
        <f>IF(K1814=1,VLOOKUP(A1813,[1]Plan1!$JH$192:$JI$400,2),E1813)</f>
        <v>7245.38</v>
      </c>
      <c r="F1814" s="56">
        <f t="shared" si="726"/>
        <v>45737</v>
      </c>
      <c r="G1814" s="80">
        <f t="shared" si="727"/>
        <v>5.6002542668107669E-3</v>
      </c>
      <c r="H1814" s="81">
        <f>IF(DAY(A1814)=H$11,VLOOKUP(A1814,AF$120:AK$452,4),H1813)</f>
        <v>46376</v>
      </c>
      <c r="I1814" s="81">
        <f t="shared" si="728"/>
        <v>46376</v>
      </c>
      <c r="J1814" s="55">
        <f t="shared" si="729"/>
        <v>30</v>
      </c>
      <c r="K1814" s="55">
        <f t="shared" si="730"/>
        <v>6</v>
      </c>
      <c r="L1814" s="79">
        <f t="shared" si="731"/>
        <v>1.00111755</v>
      </c>
      <c r="M1814" s="82">
        <v>1</v>
      </c>
      <c r="N1814" s="82">
        <f t="shared" si="732"/>
        <v>1</v>
      </c>
      <c r="O1814" s="79">
        <f t="shared" si="733"/>
        <v>1.00111755</v>
      </c>
      <c r="P1814" s="79">
        <f t="shared" si="734"/>
        <v>340.99135884999998</v>
      </c>
      <c r="Q1814" s="83">
        <f t="shared" si="735"/>
        <v>0</v>
      </c>
      <c r="R1814" s="85">
        <f t="shared" si="736"/>
        <v>0</v>
      </c>
      <c r="S1814" s="79">
        <f t="shared" si="737"/>
        <v>0</v>
      </c>
      <c r="T1814" s="85">
        <f t="shared" si="723"/>
        <v>9.5000000000000001E-2</v>
      </c>
      <c r="U1814" s="82">
        <f t="shared" si="738"/>
        <v>1.0015137169999999</v>
      </c>
      <c r="V1814" s="79">
        <f t="shared" si="739"/>
        <v>0.51616441000000002</v>
      </c>
      <c r="W1814" s="79">
        <f t="shared" si="740"/>
        <v>0</v>
      </c>
      <c r="X1814" s="157" t="str">
        <f t="shared" si="741"/>
        <v>A+J=</v>
      </c>
      <c r="Y1814" s="81">
        <f t="shared" si="742"/>
        <v>46376</v>
      </c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78">
        <f t="shared" si="722"/>
        <v>46353</v>
      </c>
      <c r="B1815" s="79">
        <f t="shared" si="724"/>
        <v>341.65721838999997</v>
      </c>
      <c r="C1815" s="79">
        <f t="shared" si="707"/>
        <v>340.61070936000004</v>
      </c>
      <c r="D1815" s="77">
        <f t="shared" si="725"/>
        <v>7205.03</v>
      </c>
      <c r="E1815" s="54">
        <f>IF(K1815=1,VLOOKUP(A1814,[1]Plan1!$JH$192:$JI$400,2),E1814)</f>
        <v>7245.38</v>
      </c>
      <c r="F1815" s="56">
        <f t="shared" si="726"/>
        <v>45737</v>
      </c>
      <c r="G1815" s="80">
        <f t="shared" si="727"/>
        <v>5.6002542668107669E-3</v>
      </c>
      <c r="H1815" s="81">
        <f>IF(DAY(A1815)=H$11,VLOOKUP(A1815,AF$120:AK$452,4),H1814)</f>
        <v>46376</v>
      </c>
      <c r="I1815" s="81">
        <f t="shared" si="728"/>
        <v>46376</v>
      </c>
      <c r="J1815" s="55">
        <f t="shared" si="729"/>
        <v>30</v>
      </c>
      <c r="K1815" s="55">
        <f t="shared" si="730"/>
        <v>7</v>
      </c>
      <c r="L1815" s="79">
        <f t="shared" si="731"/>
        <v>1.00130392</v>
      </c>
      <c r="M1815" s="82">
        <v>1</v>
      </c>
      <c r="N1815" s="82">
        <f t="shared" si="732"/>
        <v>1</v>
      </c>
      <c r="O1815" s="79">
        <f t="shared" si="733"/>
        <v>1.00130392</v>
      </c>
      <c r="P1815" s="79">
        <f t="shared" si="734"/>
        <v>341.05483846999999</v>
      </c>
      <c r="Q1815" s="83">
        <f t="shared" si="735"/>
        <v>0</v>
      </c>
      <c r="R1815" s="85">
        <f t="shared" si="736"/>
        <v>0</v>
      </c>
      <c r="S1815" s="79">
        <f t="shared" si="737"/>
        <v>0</v>
      </c>
      <c r="T1815" s="85">
        <f t="shared" si="723"/>
        <v>9.5000000000000001E-2</v>
      </c>
      <c r="U1815" s="82">
        <f t="shared" si="738"/>
        <v>1.001766226</v>
      </c>
      <c r="V1815" s="79">
        <f t="shared" si="739"/>
        <v>0.60237991999999996</v>
      </c>
      <c r="W1815" s="79">
        <f t="shared" si="740"/>
        <v>0</v>
      </c>
      <c r="X1815" s="157" t="str">
        <f t="shared" si="741"/>
        <v>A+J=</v>
      </c>
      <c r="Y1815" s="81">
        <f t="shared" si="742"/>
        <v>46376</v>
      </c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78">
        <f t="shared" si="722"/>
        <v>46354</v>
      </c>
      <c r="B1816" s="79">
        <f t="shared" si="724"/>
        <v>341.80698446999997</v>
      </c>
      <c r="C1816" s="79">
        <f t="shared" si="707"/>
        <v>340.61070936000004</v>
      </c>
      <c r="D1816" s="77">
        <f t="shared" si="725"/>
        <v>7205.03</v>
      </c>
      <c r="E1816" s="54">
        <f>IF(K1816=1,VLOOKUP(A1815,[1]Plan1!$JH$192:$JI$400,2),E1815)</f>
        <v>7245.38</v>
      </c>
      <c r="F1816" s="56">
        <f t="shared" si="726"/>
        <v>45737</v>
      </c>
      <c r="G1816" s="80">
        <f t="shared" si="727"/>
        <v>5.6002542668107669E-3</v>
      </c>
      <c r="H1816" s="81">
        <f>IF(DAY(A1816)=H$11,VLOOKUP(A1816,AF$120:AK$452,4),H1815)</f>
        <v>46376</v>
      </c>
      <c r="I1816" s="81">
        <f t="shared" si="728"/>
        <v>46376</v>
      </c>
      <c r="J1816" s="55">
        <f t="shared" si="729"/>
        <v>30</v>
      </c>
      <c r="K1816" s="55">
        <f t="shared" si="730"/>
        <v>8</v>
      </c>
      <c r="L1816" s="79">
        <f t="shared" si="731"/>
        <v>1.0014903399999999</v>
      </c>
      <c r="M1816" s="82">
        <v>1</v>
      </c>
      <c r="N1816" s="82">
        <f t="shared" si="732"/>
        <v>1</v>
      </c>
      <c r="O1816" s="79">
        <f t="shared" si="733"/>
        <v>1.0014903399999999</v>
      </c>
      <c r="P1816" s="79">
        <f t="shared" si="734"/>
        <v>341.11833511999998</v>
      </c>
      <c r="Q1816" s="83">
        <f t="shared" si="735"/>
        <v>0</v>
      </c>
      <c r="R1816" s="85">
        <f t="shared" si="736"/>
        <v>0</v>
      </c>
      <c r="S1816" s="79">
        <f t="shared" si="737"/>
        <v>0</v>
      </c>
      <c r="T1816" s="85">
        <f t="shared" si="723"/>
        <v>9.5000000000000001E-2</v>
      </c>
      <c r="U1816" s="82">
        <f t="shared" si="738"/>
        <v>1.002018799</v>
      </c>
      <c r="V1816" s="79">
        <f t="shared" si="739"/>
        <v>0.68864935000000005</v>
      </c>
      <c r="W1816" s="79">
        <f t="shared" si="740"/>
        <v>0</v>
      </c>
      <c r="X1816" s="157" t="str">
        <f t="shared" si="741"/>
        <v>A+J=</v>
      </c>
      <c r="Y1816" s="81">
        <f t="shared" si="742"/>
        <v>46376</v>
      </c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78">
        <f t="shared" si="722"/>
        <v>46355</v>
      </c>
      <c r="B1817" s="79">
        <f t="shared" si="724"/>
        <v>341.95681436000001</v>
      </c>
      <c r="C1817" s="79">
        <f t="shared" si="707"/>
        <v>340.61070936000004</v>
      </c>
      <c r="D1817" s="77">
        <f t="shared" si="725"/>
        <v>7205.03</v>
      </c>
      <c r="E1817" s="54">
        <f>IF(K1817=1,VLOOKUP(A1816,[1]Plan1!$JH$192:$JI$400,2),E1816)</f>
        <v>7245.38</v>
      </c>
      <c r="F1817" s="56">
        <f t="shared" si="726"/>
        <v>45737</v>
      </c>
      <c r="G1817" s="80">
        <f t="shared" si="727"/>
        <v>5.6002542668107669E-3</v>
      </c>
      <c r="H1817" s="81">
        <f>IF(DAY(A1817)=H$11,VLOOKUP(A1817,AF$120:AK$452,4),H1816)</f>
        <v>46376</v>
      </c>
      <c r="I1817" s="81">
        <f t="shared" si="728"/>
        <v>46376</v>
      </c>
      <c r="J1817" s="55">
        <f t="shared" si="729"/>
        <v>30</v>
      </c>
      <c r="K1817" s="55">
        <f t="shared" si="730"/>
        <v>9</v>
      </c>
      <c r="L1817" s="79">
        <f t="shared" si="731"/>
        <v>1.0016767900000001</v>
      </c>
      <c r="M1817" s="82">
        <v>1</v>
      </c>
      <c r="N1817" s="82">
        <f t="shared" si="732"/>
        <v>1</v>
      </c>
      <c r="O1817" s="79">
        <f t="shared" si="733"/>
        <v>1.0016767900000001</v>
      </c>
      <c r="P1817" s="79">
        <f t="shared" si="734"/>
        <v>341.18184199000001</v>
      </c>
      <c r="Q1817" s="83">
        <f t="shared" si="735"/>
        <v>0</v>
      </c>
      <c r="R1817" s="85">
        <f t="shared" si="736"/>
        <v>0</v>
      </c>
      <c r="S1817" s="79">
        <f t="shared" si="737"/>
        <v>0</v>
      </c>
      <c r="T1817" s="85">
        <f t="shared" si="723"/>
        <v>9.5000000000000001E-2</v>
      </c>
      <c r="U1817" s="82">
        <f t="shared" si="738"/>
        <v>1.0022714349999999</v>
      </c>
      <c r="V1817" s="79">
        <f t="shared" si="739"/>
        <v>0.77497236999999997</v>
      </c>
      <c r="W1817" s="79">
        <f t="shared" si="740"/>
        <v>0</v>
      </c>
      <c r="X1817" s="157" t="str">
        <f t="shared" si="741"/>
        <v>A+J=</v>
      </c>
      <c r="Y1817" s="81">
        <f t="shared" si="742"/>
        <v>46376</v>
      </c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78">
        <f t="shared" si="722"/>
        <v>46356</v>
      </c>
      <c r="B1818" s="79">
        <f t="shared" si="724"/>
        <v>342.10670842000002</v>
      </c>
      <c r="C1818" s="79">
        <f t="shared" si="707"/>
        <v>340.61070936000004</v>
      </c>
      <c r="D1818" s="77">
        <f t="shared" si="725"/>
        <v>7205.03</v>
      </c>
      <c r="E1818" s="54">
        <f>IF(K1818=1,VLOOKUP(A1817,[1]Plan1!$JH$192:$JI$400,2),E1817)</f>
        <v>7245.38</v>
      </c>
      <c r="F1818" s="56">
        <f t="shared" si="726"/>
        <v>45737</v>
      </c>
      <c r="G1818" s="80">
        <f t="shared" si="727"/>
        <v>5.6002542668107669E-3</v>
      </c>
      <c r="H1818" s="81">
        <f>IF(DAY(A1818)=H$11,VLOOKUP(A1818,AF$120:AK$452,4),H1817)</f>
        <v>46376</v>
      </c>
      <c r="I1818" s="81">
        <f t="shared" si="728"/>
        <v>46376</v>
      </c>
      <c r="J1818" s="55">
        <f t="shared" si="729"/>
        <v>30</v>
      </c>
      <c r="K1818" s="55">
        <f t="shared" si="730"/>
        <v>10</v>
      </c>
      <c r="L1818" s="79">
        <f t="shared" si="731"/>
        <v>1.0018632700000001</v>
      </c>
      <c r="M1818" s="82">
        <v>1</v>
      </c>
      <c r="N1818" s="82">
        <f t="shared" si="732"/>
        <v>1</v>
      </c>
      <c r="O1818" s="79">
        <f t="shared" si="733"/>
        <v>1.0018632700000001</v>
      </c>
      <c r="P1818" s="79">
        <f t="shared" si="734"/>
        <v>341.24535907000001</v>
      </c>
      <c r="Q1818" s="83">
        <f t="shared" si="735"/>
        <v>0</v>
      </c>
      <c r="R1818" s="85">
        <f t="shared" si="736"/>
        <v>0</v>
      </c>
      <c r="S1818" s="79">
        <f t="shared" si="737"/>
        <v>0</v>
      </c>
      <c r="T1818" s="85">
        <f t="shared" si="723"/>
        <v>9.5000000000000001E-2</v>
      </c>
      <c r="U1818" s="82">
        <f t="shared" si="738"/>
        <v>1.002524135</v>
      </c>
      <c r="V1818" s="79">
        <f t="shared" si="739"/>
        <v>0.86134935000000001</v>
      </c>
      <c r="W1818" s="79">
        <f t="shared" si="740"/>
        <v>0</v>
      </c>
      <c r="X1818" s="157" t="str">
        <f t="shared" si="741"/>
        <v>A+J=</v>
      </c>
      <c r="Y1818" s="81">
        <f t="shared" si="742"/>
        <v>46376</v>
      </c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78">
        <f t="shared" si="722"/>
        <v>46357</v>
      </c>
      <c r="B1819" s="79">
        <f t="shared" si="724"/>
        <v>342.25666975000001</v>
      </c>
      <c r="C1819" s="79">
        <f t="shared" si="707"/>
        <v>340.61070936000004</v>
      </c>
      <c r="D1819" s="77">
        <f t="shared" si="725"/>
        <v>7205.03</v>
      </c>
      <c r="E1819" s="54">
        <f>IF(K1819=1,VLOOKUP(A1818,[1]Plan1!$JH$192:$JI$400,2),E1818)</f>
        <v>7245.38</v>
      </c>
      <c r="F1819" s="56">
        <f t="shared" si="726"/>
        <v>45737</v>
      </c>
      <c r="G1819" s="80">
        <f t="shared" si="727"/>
        <v>5.6002542668107669E-3</v>
      </c>
      <c r="H1819" s="81">
        <f>IF(DAY(A1819)=H$11,VLOOKUP(A1819,AF$120:AK$452,4),H1818)</f>
        <v>46376</v>
      </c>
      <c r="I1819" s="81">
        <f t="shared" si="728"/>
        <v>46376</v>
      </c>
      <c r="J1819" s="55">
        <f t="shared" si="729"/>
        <v>30</v>
      </c>
      <c r="K1819" s="55">
        <f t="shared" si="730"/>
        <v>11</v>
      </c>
      <c r="L1819" s="79">
        <f t="shared" si="731"/>
        <v>1.0020497900000001</v>
      </c>
      <c r="M1819" s="82">
        <v>1</v>
      </c>
      <c r="N1819" s="82">
        <f t="shared" si="732"/>
        <v>1</v>
      </c>
      <c r="O1819" s="79">
        <f t="shared" si="733"/>
        <v>1.0020497900000001</v>
      </c>
      <c r="P1819" s="79">
        <f t="shared" si="734"/>
        <v>341.30888978000002</v>
      </c>
      <c r="Q1819" s="83">
        <f t="shared" si="735"/>
        <v>0</v>
      </c>
      <c r="R1819" s="85">
        <f t="shared" si="736"/>
        <v>0</v>
      </c>
      <c r="S1819" s="79">
        <f t="shared" si="737"/>
        <v>0</v>
      </c>
      <c r="T1819" s="85">
        <f t="shared" si="723"/>
        <v>9.5000000000000001E-2</v>
      </c>
      <c r="U1819" s="82">
        <f t="shared" si="738"/>
        <v>1.002776898</v>
      </c>
      <c r="V1819" s="79">
        <f t="shared" si="739"/>
        <v>0.94777997000000003</v>
      </c>
      <c r="W1819" s="79">
        <f t="shared" si="740"/>
        <v>0</v>
      </c>
      <c r="X1819" s="157" t="str">
        <f t="shared" si="741"/>
        <v>A+J=</v>
      </c>
      <c r="Y1819" s="81">
        <f t="shared" si="742"/>
        <v>46376</v>
      </c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78">
        <f t="shared" si="722"/>
        <v>46358</v>
      </c>
      <c r="B1820" s="79">
        <f t="shared" si="724"/>
        <v>342.40669563</v>
      </c>
      <c r="C1820" s="79">
        <f t="shared" si="707"/>
        <v>340.61070936000004</v>
      </c>
      <c r="D1820" s="77">
        <f t="shared" si="725"/>
        <v>7205.03</v>
      </c>
      <c r="E1820" s="54">
        <f>IF(K1820=1,VLOOKUP(A1819,[1]Plan1!$JH$192:$JI$400,2),E1819)</f>
        <v>7245.38</v>
      </c>
      <c r="F1820" s="56">
        <f t="shared" si="726"/>
        <v>45737</v>
      </c>
      <c r="G1820" s="80">
        <f t="shared" si="727"/>
        <v>5.6002542668107669E-3</v>
      </c>
      <c r="H1820" s="81">
        <f>IF(DAY(A1820)=H$11,VLOOKUP(A1820,AF$120:AK$452,4),H1819)</f>
        <v>46376</v>
      </c>
      <c r="I1820" s="81">
        <f t="shared" si="728"/>
        <v>46376</v>
      </c>
      <c r="J1820" s="55">
        <f t="shared" si="729"/>
        <v>30</v>
      </c>
      <c r="K1820" s="55">
        <f t="shared" si="730"/>
        <v>12</v>
      </c>
      <c r="L1820" s="79">
        <f t="shared" si="731"/>
        <v>1.0022363400000001</v>
      </c>
      <c r="M1820" s="82">
        <v>1</v>
      </c>
      <c r="N1820" s="82">
        <f t="shared" si="732"/>
        <v>1</v>
      </c>
      <c r="O1820" s="79">
        <f t="shared" si="733"/>
        <v>1.0022363400000001</v>
      </c>
      <c r="P1820" s="79">
        <f t="shared" si="734"/>
        <v>341.37243071</v>
      </c>
      <c r="Q1820" s="83">
        <f t="shared" si="735"/>
        <v>0</v>
      </c>
      <c r="R1820" s="85">
        <f t="shared" si="736"/>
        <v>0</v>
      </c>
      <c r="S1820" s="79">
        <f t="shared" si="737"/>
        <v>0</v>
      </c>
      <c r="T1820" s="85">
        <f t="shared" si="723"/>
        <v>9.5000000000000001E-2</v>
      </c>
      <c r="U1820" s="82">
        <f t="shared" si="738"/>
        <v>1.0030297260000001</v>
      </c>
      <c r="V1820" s="79">
        <f t="shared" si="739"/>
        <v>1.03426492</v>
      </c>
      <c r="W1820" s="79">
        <f t="shared" si="740"/>
        <v>0</v>
      </c>
      <c r="X1820" s="157" t="str">
        <f t="shared" si="741"/>
        <v>A+J=</v>
      </c>
      <c r="Y1820" s="81">
        <f t="shared" si="742"/>
        <v>46376</v>
      </c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78">
        <f t="shared" si="722"/>
        <v>46359</v>
      </c>
      <c r="B1821" s="79">
        <f t="shared" si="724"/>
        <v>342.55678882000001</v>
      </c>
      <c r="C1821" s="79">
        <f t="shared" si="707"/>
        <v>340.61070936000004</v>
      </c>
      <c r="D1821" s="77">
        <f t="shared" si="725"/>
        <v>7205.03</v>
      </c>
      <c r="E1821" s="54">
        <f>IF(K1821=1,VLOOKUP(A1820,[1]Plan1!$JH$192:$JI$400,2),E1820)</f>
        <v>7245.38</v>
      </c>
      <c r="F1821" s="56">
        <f t="shared" si="726"/>
        <v>45737</v>
      </c>
      <c r="G1821" s="80">
        <f t="shared" si="727"/>
        <v>5.6002542668107669E-3</v>
      </c>
      <c r="H1821" s="81">
        <f>IF(DAY(A1821)=H$11,VLOOKUP(A1821,AF$120:AK$452,4),H1820)</f>
        <v>46376</v>
      </c>
      <c r="I1821" s="81">
        <f t="shared" si="728"/>
        <v>46376</v>
      </c>
      <c r="J1821" s="55">
        <f t="shared" si="729"/>
        <v>30</v>
      </c>
      <c r="K1821" s="55">
        <f t="shared" si="730"/>
        <v>13</v>
      </c>
      <c r="L1821" s="79">
        <f t="shared" si="731"/>
        <v>1.00242293</v>
      </c>
      <c r="M1821" s="82">
        <v>1</v>
      </c>
      <c r="N1821" s="82">
        <f t="shared" si="732"/>
        <v>1</v>
      </c>
      <c r="O1821" s="79">
        <f t="shared" si="733"/>
        <v>1.00242293</v>
      </c>
      <c r="P1821" s="79">
        <f t="shared" si="734"/>
        <v>341.43598526</v>
      </c>
      <c r="Q1821" s="83">
        <f t="shared" si="735"/>
        <v>0</v>
      </c>
      <c r="R1821" s="85">
        <f t="shared" si="736"/>
        <v>0</v>
      </c>
      <c r="S1821" s="79">
        <f t="shared" si="737"/>
        <v>0</v>
      </c>
      <c r="T1821" s="85">
        <f t="shared" si="723"/>
        <v>9.5000000000000001E-2</v>
      </c>
      <c r="U1821" s="82">
        <f t="shared" si="738"/>
        <v>1.003282617</v>
      </c>
      <c r="V1821" s="79">
        <f t="shared" si="739"/>
        <v>1.1208035599999999</v>
      </c>
      <c r="W1821" s="79">
        <f t="shared" si="740"/>
        <v>0</v>
      </c>
      <c r="X1821" s="157" t="str">
        <f t="shared" si="741"/>
        <v>A+J=</v>
      </c>
      <c r="Y1821" s="81">
        <f t="shared" si="742"/>
        <v>46376</v>
      </c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78">
        <f t="shared" si="722"/>
        <v>46360</v>
      </c>
      <c r="B1822" s="79">
        <f t="shared" si="724"/>
        <v>342.70694968999999</v>
      </c>
      <c r="C1822" s="79">
        <f t="shared" si="707"/>
        <v>340.61070936000004</v>
      </c>
      <c r="D1822" s="77">
        <f t="shared" si="725"/>
        <v>7205.03</v>
      </c>
      <c r="E1822" s="54">
        <f>IF(K1822=1,VLOOKUP(A1821,[1]Plan1!$JH$192:$JI$400,2),E1821)</f>
        <v>7245.38</v>
      </c>
      <c r="F1822" s="56">
        <f t="shared" si="726"/>
        <v>45737</v>
      </c>
      <c r="G1822" s="80">
        <f t="shared" si="727"/>
        <v>5.6002542668107669E-3</v>
      </c>
      <c r="H1822" s="81">
        <f>IF(DAY(A1822)=H$11,VLOOKUP(A1822,AF$120:AK$452,4),H1821)</f>
        <v>46376</v>
      </c>
      <c r="I1822" s="81">
        <f t="shared" si="728"/>
        <v>46376</v>
      </c>
      <c r="J1822" s="55">
        <f t="shared" si="729"/>
        <v>30</v>
      </c>
      <c r="K1822" s="55">
        <f t="shared" si="730"/>
        <v>14</v>
      </c>
      <c r="L1822" s="79">
        <f t="shared" si="731"/>
        <v>1.00260956</v>
      </c>
      <c r="M1822" s="82">
        <v>1</v>
      </c>
      <c r="N1822" s="82">
        <f t="shared" si="732"/>
        <v>1</v>
      </c>
      <c r="O1822" s="79">
        <f t="shared" si="733"/>
        <v>1.00260956</v>
      </c>
      <c r="P1822" s="79">
        <f t="shared" si="734"/>
        <v>341.49955344</v>
      </c>
      <c r="Q1822" s="83">
        <f t="shared" si="735"/>
        <v>0</v>
      </c>
      <c r="R1822" s="85">
        <f t="shared" si="736"/>
        <v>0</v>
      </c>
      <c r="S1822" s="79">
        <f t="shared" si="737"/>
        <v>0</v>
      </c>
      <c r="T1822" s="85">
        <f t="shared" si="723"/>
        <v>9.5000000000000001E-2</v>
      </c>
      <c r="U1822" s="82">
        <f t="shared" si="738"/>
        <v>1.0035355720000001</v>
      </c>
      <c r="V1822" s="79">
        <f t="shared" si="739"/>
        <v>1.2073962499999999</v>
      </c>
      <c r="W1822" s="79">
        <f t="shared" si="740"/>
        <v>0</v>
      </c>
      <c r="X1822" s="157" t="str">
        <f t="shared" si="741"/>
        <v>A+J=</v>
      </c>
      <c r="Y1822" s="81">
        <f t="shared" si="742"/>
        <v>46376</v>
      </c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78">
        <f t="shared" si="722"/>
        <v>46361</v>
      </c>
      <c r="B1823" s="79">
        <f t="shared" si="724"/>
        <v>342.85717108</v>
      </c>
      <c r="C1823" s="79">
        <f t="shared" si="707"/>
        <v>340.61070936000004</v>
      </c>
      <c r="D1823" s="77">
        <f t="shared" si="725"/>
        <v>7205.03</v>
      </c>
      <c r="E1823" s="54">
        <f>IF(K1823=1,VLOOKUP(A1822,[1]Plan1!$JH$192:$JI$400,2),E1822)</f>
        <v>7245.38</v>
      </c>
      <c r="F1823" s="56">
        <f t="shared" si="726"/>
        <v>45737</v>
      </c>
      <c r="G1823" s="80">
        <f t="shared" si="727"/>
        <v>5.6002542668107669E-3</v>
      </c>
      <c r="H1823" s="81">
        <f>IF(DAY(A1823)=H$11,VLOOKUP(A1823,AF$120:AK$452,4),H1822)</f>
        <v>46376</v>
      </c>
      <c r="I1823" s="81">
        <f t="shared" si="728"/>
        <v>46376</v>
      </c>
      <c r="J1823" s="55">
        <f t="shared" si="729"/>
        <v>30</v>
      </c>
      <c r="K1823" s="55">
        <f t="shared" si="730"/>
        <v>15</v>
      </c>
      <c r="L1823" s="79">
        <f t="shared" si="731"/>
        <v>1.0027962100000001</v>
      </c>
      <c r="M1823" s="82">
        <v>1</v>
      </c>
      <c r="N1823" s="82">
        <f t="shared" si="732"/>
        <v>1</v>
      </c>
      <c r="O1823" s="79">
        <f t="shared" si="733"/>
        <v>1.0027962100000001</v>
      </c>
      <c r="P1823" s="79">
        <f t="shared" si="734"/>
        <v>341.56312843000001</v>
      </c>
      <c r="Q1823" s="83">
        <f t="shared" si="735"/>
        <v>0</v>
      </c>
      <c r="R1823" s="85">
        <f t="shared" si="736"/>
        <v>0</v>
      </c>
      <c r="S1823" s="79">
        <f t="shared" si="737"/>
        <v>0</v>
      </c>
      <c r="T1823" s="85">
        <f t="shared" si="723"/>
        <v>9.5000000000000001E-2</v>
      </c>
      <c r="U1823" s="82">
        <f t="shared" si="738"/>
        <v>1.0037885900000001</v>
      </c>
      <c r="V1823" s="79">
        <f t="shared" si="739"/>
        <v>1.29404265</v>
      </c>
      <c r="W1823" s="79">
        <f t="shared" si="740"/>
        <v>0</v>
      </c>
      <c r="X1823" s="157" t="str">
        <f t="shared" si="741"/>
        <v>A+J=</v>
      </c>
      <c r="Y1823" s="81">
        <f t="shared" si="742"/>
        <v>46376</v>
      </c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78">
        <f t="shared" si="722"/>
        <v>46362</v>
      </c>
      <c r="B1824" s="79">
        <f t="shared" si="724"/>
        <v>343.00746051000004</v>
      </c>
      <c r="C1824" s="79">
        <f t="shared" si="707"/>
        <v>340.61070936000004</v>
      </c>
      <c r="D1824" s="77">
        <f t="shared" si="725"/>
        <v>7205.03</v>
      </c>
      <c r="E1824" s="54">
        <f>IF(K1824=1,VLOOKUP(A1823,[1]Plan1!$JH$192:$JI$400,2),E1823)</f>
        <v>7245.38</v>
      </c>
      <c r="F1824" s="56">
        <f t="shared" si="726"/>
        <v>45737</v>
      </c>
      <c r="G1824" s="80">
        <f t="shared" si="727"/>
        <v>5.6002542668107669E-3</v>
      </c>
      <c r="H1824" s="81">
        <f>IF(DAY(A1824)=H$11,VLOOKUP(A1824,AF$120:AK$452,4),H1823)</f>
        <v>46376</v>
      </c>
      <c r="I1824" s="81">
        <f t="shared" si="728"/>
        <v>46376</v>
      </c>
      <c r="J1824" s="55">
        <f t="shared" si="729"/>
        <v>30</v>
      </c>
      <c r="K1824" s="55">
        <f t="shared" si="730"/>
        <v>16</v>
      </c>
      <c r="L1824" s="79">
        <f t="shared" si="731"/>
        <v>1.0029828999999999</v>
      </c>
      <c r="M1824" s="82">
        <v>1</v>
      </c>
      <c r="N1824" s="82">
        <f t="shared" si="732"/>
        <v>1</v>
      </c>
      <c r="O1824" s="79">
        <f t="shared" si="733"/>
        <v>1.0029828999999999</v>
      </c>
      <c r="P1824" s="79">
        <f t="shared" si="734"/>
        <v>341.62671704000002</v>
      </c>
      <c r="Q1824" s="83">
        <f t="shared" si="735"/>
        <v>0</v>
      </c>
      <c r="R1824" s="85">
        <f t="shared" si="736"/>
        <v>0</v>
      </c>
      <c r="S1824" s="79">
        <f t="shared" si="737"/>
        <v>0</v>
      </c>
      <c r="T1824" s="85">
        <f t="shared" si="723"/>
        <v>9.5000000000000001E-2</v>
      </c>
      <c r="U1824" s="82">
        <f t="shared" si="738"/>
        <v>1.0040416729999999</v>
      </c>
      <c r="V1824" s="79">
        <f t="shared" si="739"/>
        <v>1.3807434700000001</v>
      </c>
      <c r="W1824" s="79">
        <f t="shared" si="740"/>
        <v>0</v>
      </c>
      <c r="X1824" s="157" t="str">
        <f t="shared" si="741"/>
        <v>A+J=</v>
      </c>
      <c r="Y1824" s="81">
        <f t="shared" si="742"/>
        <v>46376</v>
      </c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78">
        <f t="shared" si="722"/>
        <v>46363</v>
      </c>
      <c r="B1825" s="79">
        <f t="shared" si="724"/>
        <v>343.15781734999996</v>
      </c>
      <c r="C1825" s="79">
        <f t="shared" si="707"/>
        <v>340.61070936000004</v>
      </c>
      <c r="D1825" s="77">
        <f t="shared" si="725"/>
        <v>7205.03</v>
      </c>
      <c r="E1825" s="54">
        <f>IF(K1825=1,VLOOKUP(A1824,[1]Plan1!$JH$192:$JI$400,2),E1824)</f>
        <v>7245.38</v>
      </c>
      <c r="F1825" s="56">
        <f t="shared" si="726"/>
        <v>45737</v>
      </c>
      <c r="G1825" s="80">
        <f t="shared" si="727"/>
        <v>5.6002542668107669E-3</v>
      </c>
      <c r="H1825" s="81">
        <f>IF(DAY(A1825)=H$11,VLOOKUP(A1825,AF$120:AK$452,4),H1824)</f>
        <v>46376</v>
      </c>
      <c r="I1825" s="81">
        <f t="shared" si="728"/>
        <v>46376</v>
      </c>
      <c r="J1825" s="55">
        <f t="shared" si="729"/>
        <v>30</v>
      </c>
      <c r="K1825" s="55">
        <f t="shared" si="730"/>
        <v>17</v>
      </c>
      <c r="L1825" s="79">
        <f t="shared" si="731"/>
        <v>1.0031696299999999</v>
      </c>
      <c r="M1825" s="82">
        <v>1</v>
      </c>
      <c r="N1825" s="82">
        <f t="shared" si="732"/>
        <v>1</v>
      </c>
      <c r="O1825" s="79">
        <f t="shared" si="733"/>
        <v>1.0031696299999999</v>
      </c>
      <c r="P1825" s="79">
        <f t="shared" si="734"/>
        <v>341.69031927999998</v>
      </c>
      <c r="Q1825" s="83">
        <f t="shared" si="735"/>
        <v>0</v>
      </c>
      <c r="R1825" s="85">
        <f t="shared" si="736"/>
        <v>0</v>
      </c>
      <c r="S1825" s="79">
        <f t="shared" si="737"/>
        <v>0</v>
      </c>
      <c r="T1825" s="85">
        <f t="shared" si="723"/>
        <v>9.5000000000000001E-2</v>
      </c>
      <c r="U1825" s="82">
        <f t="shared" si="738"/>
        <v>1.0042948190000001</v>
      </c>
      <c r="V1825" s="79">
        <f t="shared" si="739"/>
        <v>1.46749807</v>
      </c>
      <c r="W1825" s="79">
        <f t="shared" si="740"/>
        <v>0</v>
      </c>
      <c r="X1825" s="157" t="str">
        <f t="shared" si="741"/>
        <v>A+J=</v>
      </c>
      <c r="Y1825" s="81">
        <f t="shared" si="742"/>
        <v>46376</v>
      </c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78">
        <f t="shared" si="722"/>
        <v>46364</v>
      </c>
      <c r="B1826" s="79">
        <f t="shared" si="724"/>
        <v>343.30823851999997</v>
      </c>
      <c r="C1826" s="79">
        <f t="shared" si="707"/>
        <v>340.61070936000004</v>
      </c>
      <c r="D1826" s="77">
        <f t="shared" si="725"/>
        <v>7205.03</v>
      </c>
      <c r="E1826" s="54">
        <f>IF(K1826=1,VLOOKUP(A1825,[1]Plan1!$JH$192:$JI$400,2),E1825)</f>
        <v>7245.38</v>
      </c>
      <c r="F1826" s="56">
        <f t="shared" si="726"/>
        <v>45737</v>
      </c>
      <c r="G1826" s="80">
        <f t="shared" si="727"/>
        <v>5.6002542668107669E-3</v>
      </c>
      <c r="H1826" s="81">
        <f>IF(DAY(A1826)=H$11,VLOOKUP(A1826,AF$120:AK$452,4),H1825)</f>
        <v>46376</v>
      </c>
      <c r="I1826" s="81">
        <f t="shared" si="728"/>
        <v>46376</v>
      </c>
      <c r="J1826" s="55">
        <f t="shared" si="729"/>
        <v>30</v>
      </c>
      <c r="K1826" s="55">
        <f t="shared" si="730"/>
        <v>18</v>
      </c>
      <c r="L1826" s="79">
        <f t="shared" si="731"/>
        <v>1.00335639</v>
      </c>
      <c r="M1826" s="82">
        <v>1</v>
      </c>
      <c r="N1826" s="82">
        <f t="shared" si="732"/>
        <v>1</v>
      </c>
      <c r="O1826" s="79">
        <f t="shared" si="733"/>
        <v>1.00335639</v>
      </c>
      <c r="P1826" s="79">
        <f t="shared" si="734"/>
        <v>341.75393172999998</v>
      </c>
      <c r="Q1826" s="83">
        <f t="shared" si="735"/>
        <v>0</v>
      </c>
      <c r="R1826" s="85">
        <f t="shared" si="736"/>
        <v>0</v>
      </c>
      <c r="S1826" s="79">
        <f t="shared" si="737"/>
        <v>0</v>
      </c>
      <c r="T1826" s="85">
        <f t="shared" si="723"/>
        <v>9.5000000000000001E-2</v>
      </c>
      <c r="U1826" s="82">
        <f t="shared" si="738"/>
        <v>1.004548029</v>
      </c>
      <c r="V1826" s="79">
        <f t="shared" si="739"/>
        <v>1.55430679</v>
      </c>
      <c r="W1826" s="79">
        <f t="shared" si="740"/>
        <v>0</v>
      </c>
      <c r="X1826" s="157" t="str">
        <f t="shared" si="741"/>
        <v>A+J=</v>
      </c>
      <c r="Y1826" s="81">
        <f t="shared" si="742"/>
        <v>46376</v>
      </c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78">
        <f t="shared" si="722"/>
        <v>46365</v>
      </c>
      <c r="B1827" s="79">
        <f t="shared" si="724"/>
        <v>343.45872746999999</v>
      </c>
      <c r="C1827" s="79">
        <f t="shared" si="707"/>
        <v>340.61070936000004</v>
      </c>
      <c r="D1827" s="77">
        <f t="shared" si="725"/>
        <v>7205.03</v>
      </c>
      <c r="E1827" s="54">
        <f>IF(K1827=1,VLOOKUP(A1826,[1]Plan1!$JH$192:$JI$400,2),E1826)</f>
        <v>7245.38</v>
      </c>
      <c r="F1827" s="56">
        <f t="shared" si="726"/>
        <v>45737</v>
      </c>
      <c r="G1827" s="80">
        <f t="shared" si="727"/>
        <v>5.6002542668107669E-3</v>
      </c>
      <c r="H1827" s="81">
        <f>IF(DAY(A1827)=H$11,VLOOKUP(A1827,AF$120:AK$452,4),H1826)</f>
        <v>46376</v>
      </c>
      <c r="I1827" s="81">
        <f t="shared" si="728"/>
        <v>46376</v>
      </c>
      <c r="J1827" s="55">
        <f t="shared" si="729"/>
        <v>30</v>
      </c>
      <c r="K1827" s="55">
        <f t="shared" si="730"/>
        <v>19</v>
      </c>
      <c r="L1827" s="79">
        <f t="shared" si="731"/>
        <v>1.00354319</v>
      </c>
      <c r="M1827" s="82">
        <v>1</v>
      </c>
      <c r="N1827" s="82">
        <f t="shared" si="732"/>
        <v>1</v>
      </c>
      <c r="O1827" s="79">
        <f t="shared" si="733"/>
        <v>1.00354319</v>
      </c>
      <c r="P1827" s="79">
        <f t="shared" si="734"/>
        <v>341.81755780999998</v>
      </c>
      <c r="Q1827" s="83">
        <f t="shared" si="735"/>
        <v>0</v>
      </c>
      <c r="R1827" s="85">
        <f t="shared" si="736"/>
        <v>0</v>
      </c>
      <c r="S1827" s="79">
        <f t="shared" si="737"/>
        <v>0</v>
      </c>
      <c r="T1827" s="85">
        <f t="shared" si="723"/>
        <v>9.5000000000000001E-2</v>
      </c>
      <c r="U1827" s="82">
        <f t="shared" si="738"/>
        <v>1.004801303</v>
      </c>
      <c r="V1827" s="79">
        <f t="shared" si="739"/>
        <v>1.6411696600000001</v>
      </c>
      <c r="W1827" s="79">
        <f t="shared" si="740"/>
        <v>0</v>
      </c>
      <c r="X1827" s="157" t="str">
        <f t="shared" si="741"/>
        <v>A+J=</v>
      </c>
      <c r="Y1827" s="81">
        <f t="shared" si="742"/>
        <v>46376</v>
      </c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78">
        <f t="shared" si="722"/>
        <v>46366</v>
      </c>
      <c r="B1828" s="79">
        <f t="shared" si="724"/>
        <v>343.60928081000003</v>
      </c>
      <c r="C1828" s="79">
        <f t="shared" si="707"/>
        <v>340.61070936000004</v>
      </c>
      <c r="D1828" s="77">
        <f t="shared" si="725"/>
        <v>7205.03</v>
      </c>
      <c r="E1828" s="54">
        <f>IF(K1828=1,VLOOKUP(A1827,[1]Plan1!$JH$192:$JI$400,2),E1827)</f>
        <v>7245.38</v>
      </c>
      <c r="F1828" s="56">
        <f t="shared" si="726"/>
        <v>45737</v>
      </c>
      <c r="G1828" s="80">
        <f t="shared" si="727"/>
        <v>5.6002542668107669E-3</v>
      </c>
      <c r="H1828" s="81">
        <f>IF(DAY(A1828)=H$11,VLOOKUP(A1828,AF$120:AK$452,4),H1827)</f>
        <v>46376</v>
      </c>
      <c r="I1828" s="81">
        <f t="shared" si="728"/>
        <v>46376</v>
      </c>
      <c r="J1828" s="55">
        <f t="shared" si="729"/>
        <v>30</v>
      </c>
      <c r="K1828" s="55">
        <f t="shared" si="730"/>
        <v>20</v>
      </c>
      <c r="L1828" s="79">
        <f t="shared" si="731"/>
        <v>1.0037300199999999</v>
      </c>
      <c r="M1828" s="82">
        <v>1</v>
      </c>
      <c r="N1828" s="82">
        <f t="shared" si="732"/>
        <v>1</v>
      </c>
      <c r="O1828" s="79">
        <f t="shared" si="733"/>
        <v>1.0037300199999999</v>
      </c>
      <c r="P1828" s="79">
        <f t="shared" si="734"/>
        <v>341.88119411000002</v>
      </c>
      <c r="Q1828" s="83">
        <f t="shared" si="735"/>
        <v>0</v>
      </c>
      <c r="R1828" s="85">
        <f t="shared" si="736"/>
        <v>0</v>
      </c>
      <c r="S1828" s="79">
        <f t="shared" si="737"/>
        <v>0</v>
      </c>
      <c r="T1828" s="85">
        <f t="shared" si="723"/>
        <v>9.5000000000000001E-2</v>
      </c>
      <c r="U1828" s="82">
        <f t="shared" si="738"/>
        <v>1.0050546410000001</v>
      </c>
      <c r="V1828" s="79">
        <f t="shared" si="739"/>
        <v>1.7280867</v>
      </c>
      <c r="W1828" s="79">
        <f t="shared" si="740"/>
        <v>0</v>
      </c>
      <c r="X1828" s="157" t="str">
        <f t="shared" si="741"/>
        <v>A+J=</v>
      </c>
      <c r="Y1828" s="81">
        <f t="shared" si="742"/>
        <v>46376</v>
      </c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78">
        <f t="shared" si="722"/>
        <v>46367</v>
      </c>
      <c r="B1829" s="79">
        <f t="shared" si="724"/>
        <v>343.75990197000004</v>
      </c>
      <c r="C1829" s="79">
        <f t="shared" si="707"/>
        <v>340.61070936000004</v>
      </c>
      <c r="D1829" s="77">
        <f t="shared" si="725"/>
        <v>7205.03</v>
      </c>
      <c r="E1829" s="54">
        <f>IF(K1829=1,VLOOKUP(A1828,[1]Plan1!$JH$192:$JI$400,2),E1828)</f>
        <v>7245.38</v>
      </c>
      <c r="F1829" s="56">
        <f t="shared" si="726"/>
        <v>45737</v>
      </c>
      <c r="G1829" s="80">
        <f t="shared" si="727"/>
        <v>5.6002542668107669E-3</v>
      </c>
      <c r="H1829" s="81">
        <f>IF(DAY(A1829)=H$11,VLOOKUP(A1829,AF$120:AK$452,4),H1828)</f>
        <v>46376</v>
      </c>
      <c r="I1829" s="81">
        <f t="shared" si="728"/>
        <v>46376</v>
      </c>
      <c r="J1829" s="55">
        <f t="shared" si="729"/>
        <v>30</v>
      </c>
      <c r="K1829" s="55">
        <f t="shared" si="730"/>
        <v>21</v>
      </c>
      <c r="L1829" s="79">
        <f t="shared" si="731"/>
        <v>1.00391689</v>
      </c>
      <c r="M1829" s="82">
        <v>1</v>
      </c>
      <c r="N1829" s="82">
        <f t="shared" si="732"/>
        <v>1</v>
      </c>
      <c r="O1829" s="79">
        <f t="shared" si="733"/>
        <v>1.00391689</v>
      </c>
      <c r="P1829" s="79">
        <f t="shared" si="734"/>
        <v>341.94484404000002</v>
      </c>
      <c r="Q1829" s="83">
        <f t="shared" si="735"/>
        <v>0</v>
      </c>
      <c r="R1829" s="85">
        <f t="shared" si="736"/>
        <v>0</v>
      </c>
      <c r="S1829" s="79">
        <f t="shared" si="737"/>
        <v>0</v>
      </c>
      <c r="T1829" s="85">
        <f t="shared" si="723"/>
        <v>9.5000000000000001E-2</v>
      </c>
      <c r="U1829" s="82">
        <f t="shared" si="738"/>
        <v>1.0053080430000001</v>
      </c>
      <c r="V1829" s="79">
        <f t="shared" si="739"/>
        <v>1.81505793</v>
      </c>
      <c r="W1829" s="79">
        <f t="shared" si="740"/>
        <v>0</v>
      </c>
      <c r="X1829" s="157" t="str">
        <f t="shared" si="741"/>
        <v>A+J=</v>
      </c>
      <c r="Y1829" s="81">
        <f t="shared" si="742"/>
        <v>46376</v>
      </c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78">
        <f t="shared" si="722"/>
        <v>46368</v>
      </c>
      <c r="B1830" s="79">
        <f t="shared" si="724"/>
        <v>343.91058721000002</v>
      </c>
      <c r="C1830" s="79">
        <f t="shared" si="707"/>
        <v>340.61070936000004</v>
      </c>
      <c r="D1830" s="77">
        <f t="shared" si="725"/>
        <v>7205.03</v>
      </c>
      <c r="E1830" s="54">
        <f>IF(K1830=1,VLOOKUP(A1829,[1]Plan1!$JH$192:$JI$400,2),E1829)</f>
        <v>7245.38</v>
      </c>
      <c r="F1830" s="56">
        <f t="shared" si="726"/>
        <v>45737</v>
      </c>
      <c r="G1830" s="80">
        <f t="shared" si="727"/>
        <v>5.6002542668107669E-3</v>
      </c>
      <c r="H1830" s="81">
        <f>IF(DAY(A1830)=H$11,VLOOKUP(A1830,AF$120:AK$452,4),H1829)</f>
        <v>46376</v>
      </c>
      <c r="I1830" s="81">
        <f t="shared" si="728"/>
        <v>46376</v>
      </c>
      <c r="J1830" s="55">
        <f t="shared" si="729"/>
        <v>30</v>
      </c>
      <c r="K1830" s="55">
        <f t="shared" si="730"/>
        <v>22</v>
      </c>
      <c r="L1830" s="79">
        <f t="shared" si="731"/>
        <v>1.0041037900000001</v>
      </c>
      <c r="M1830" s="82">
        <v>1</v>
      </c>
      <c r="N1830" s="82">
        <f t="shared" si="732"/>
        <v>1</v>
      </c>
      <c r="O1830" s="79">
        <f t="shared" si="733"/>
        <v>1.0041037900000001</v>
      </c>
      <c r="P1830" s="79">
        <f t="shared" si="734"/>
        <v>342.00850417999999</v>
      </c>
      <c r="Q1830" s="83">
        <f t="shared" si="735"/>
        <v>0</v>
      </c>
      <c r="R1830" s="85">
        <f t="shared" si="736"/>
        <v>0</v>
      </c>
      <c r="S1830" s="79">
        <f t="shared" si="737"/>
        <v>0</v>
      </c>
      <c r="T1830" s="85">
        <f t="shared" si="723"/>
        <v>9.5000000000000001E-2</v>
      </c>
      <c r="U1830" s="82">
        <f t="shared" si="738"/>
        <v>1.005561508</v>
      </c>
      <c r="V1830" s="79">
        <f t="shared" si="739"/>
        <v>1.90208303</v>
      </c>
      <c r="W1830" s="79">
        <f t="shared" si="740"/>
        <v>0</v>
      </c>
      <c r="X1830" s="157" t="str">
        <f t="shared" si="741"/>
        <v>A+J=</v>
      </c>
      <c r="Y1830" s="81">
        <f t="shared" si="742"/>
        <v>46376</v>
      </c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78">
        <f t="shared" si="722"/>
        <v>46369</v>
      </c>
      <c r="B1831" s="79">
        <f t="shared" si="724"/>
        <v>344.06133722999999</v>
      </c>
      <c r="C1831" s="79">
        <f t="shared" si="707"/>
        <v>340.61070936000004</v>
      </c>
      <c r="D1831" s="77">
        <f t="shared" si="725"/>
        <v>7205.03</v>
      </c>
      <c r="E1831" s="54">
        <f>IF(K1831=1,VLOOKUP(A1830,[1]Plan1!$JH$192:$JI$400,2),E1830)</f>
        <v>7245.38</v>
      </c>
      <c r="F1831" s="56">
        <f t="shared" si="726"/>
        <v>45737</v>
      </c>
      <c r="G1831" s="80">
        <f t="shared" si="727"/>
        <v>5.6002542668107669E-3</v>
      </c>
      <c r="H1831" s="81">
        <f>IF(DAY(A1831)=H$11,VLOOKUP(A1831,AF$120:AK$452,4),H1830)</f>
        <v>46376</v>
      </c>
      <c r="I1831" s="81">
        <f t="shared" si="728"/>
        <v>46376</v>
      </c>
      <c r="J1831" s="55">
        <f t="shared" si="729"/>
        <v>30</v>
      </c>
      <c r="K1831" s="55">
        <f t="shared" si="730"/>
        <v>23</v>
      </c>
      <c r="L1831" s="79">
        <f t="shared" si="731"/>
        <v>1.00429072</v>
      </c>
      <c r="M1831" s="82">
        <v>1</v>
      </c>
      <c r="N1831" s="82">
        <f t="shared" si="732"/>
        <v>1</v>
      </c>
      <c r="O1831" s="79">
        <f t="shared" si="733"/>
        <v>1.00429072</v>
      </c>
      <c r="P1831" s="79">
        <f t="shared" si="734"/>
        <v>342.07217453999999</v>
      </c>
      <c r="Q1831" s="83">
        <f t="shared" si="735"/>
        <v>0</v>
      </c>
      <c r="R1831" s="85">
        <f t="shared" si="736"/>
        <v>0</v>
      </c>
      <c r="S1831" s="79">
        <f t="shared" si="737"/>
        <v>0</v>
      </c>
      <c r="T1831" s="85">
        <f t="shared" si="723"/>
        <v>9.5000000000000001E-2</v>
      </c>
      <c r="U1831" s="82">
        <f t="shared" si="738"/>
        <v>1.0058150379999999</v>
      </c>
      <c r="V1831" s="79">
        <f t="shared" si="739"/>
        <v>1.9891626899999999</v>
      </c>
      <c r="W1831" s="79">
        <f t="shared" si="740"/>
        <v>0</v>
      </c>
      <c r="X1831" s="157" t="str">
        <f t="shared" si="741"/>
        <v>A+J=</v>
      </c>
      <c r="Y1831" s="81">
        <f t="shared" si="742"/>
        <v>46376</v>
      </c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78">
        <f t="shared" si="722"/>
        <v>46370</v>
      </c>
      <c r="B1832" s="79">
        <f t="shared" si="724"/>
        <v>344.21215479</v>
      </c>
      <c r="C1832" s="79">
        <f t="shared" si="707"/>
        <v>340.61070936000004</v>
      </c>
      <c r="D1832" s="77">
        <f t="shared" si="725"/>
        <v>7205.03</v>
      </c>
      <c r="E1832" s="54">
        <f>IF(K1832=1,VLOOKUP(A1831,[1]Plan1!$JH$192:$JI$400,2),E1831)</f>
        <v>7245.38</v>
      </c>
      <c r="F1832" s="56">
        <f t="shared" si="726"/>
        <v>45737</v>
      </c>
      <c r="G1832" s="80">
        <f t="shared" si="727"/>
        <v>5.6002542668107669E-3</v>
      </c>
      <c r="H1832" s="81">
        <f>IF(DAY(A1832)=H$11,VLOOKUP(A1832,AF$120:AK$452,4),H1831)</f>
        <v>46376</v>
      </c>
      <c r="I1832" s="81">
        <f t="shared" si="728"/>
        <v>46376</v>
      </c>
      <c r="J1832" s="55">
        <f t="shared" si="729"/>
        <v>30</v>
      </c>
      <c r="K1832" s="55">
        <f t="shared" si="730"/>
        <v>24</v>
      </c>
      <c r="L1832" s="79">
        <f t="shared" si="731"/>
        <v>1.0044776900000001</v>
      </c>
      <c r="M1832" s="82">
        <v>1</v>
      </c>
      <c r="N1832" s="82">
        <f t="shared" si="732"/>
        <v>1</v>
      </c>
      <c r="O1832" s="79">
        <f t="shared" si="733"/>
        <v>1.0044776900000001</v>
      </c>
      <c r="P1832" s="79">
        <f t="shared" si="734"/>
        <v>342.13585852</v>
      </c>
      <c r="Q1832" s="83">
        <f t="shared" si="735"/>
        <v>0</v>
      </c>
      <c r="R1832" s="85">
        <f t="shared" si="736"/>
        <v>0</v>
      </c>
      <c r="S1832" s="79">
        <f t="shared" si="737"/>
        <v>0</v>
      </c>
      <c r="T1832" s="85">
        <f t="shared" si="723"/>
        <v>9.5000000000000001E-2</v>
      </c>
      <c r="U1832" s="82">
        <f t="shared" si="738"/>
        <v>1.006068631</v>
      </c>
      <c r="V1832" s="79">
        <f t="shared" si="739"/>
        <v>2.0762962699999998</v>
      </c>
      <c r="W1832" s="79">
        <f t="shared" si="740"/>
        <v>0</v>
      </c>
      <c r="X1832" s="157" t="str">
        <f t="shared" si="741"/>
        <v>A+J=</v>
      </c>
      <c r="Y1832" s="81">
        <f t="shared" si="742"/>
        <v>46376</v>
      </c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78">
        <f t="shared" si="722"/>
        <v>46371</v>
      </c>
      <c r="B1833" s="79">
        <f t="shared" si="724"/>
        <v>344.36304027</v>
      </c>
      <c r="C1833" s="79">
        <f t="shared" si="707"/>
        <v>340.61070936000004</v>
      </c>
      <c r="D1833" s="77">
        <f t="shared" si="725"/>
        <v>7205.03</v>
      </c>
      <c r="E1833" s="54">
        <f>IF(K1833=1,VLOOKUP(A1832,[1]Plan1!$JH$192:$JI$400,2),E1832)</f>
        <v>7245.38</v>
      </c>
      <c r="F1833" s="56">
        <f t="shared" si="726"/>
        <v>45737</v>
      </c>
      <c r="G1833" s="80">
        <f t="shared" si="727"/>
        <v>5.6002542668107669E-3</v>
      </c>
      <c r="H1833" s="81">
        <f>IF(DAY(A1833)=H$11,VLOOKUP(A1833,AF$120:AK$452,4),H1832)</f>
        <v>46376</v>
      </c>
      <c r="I1833" s="81">
        <f t="shared" si="728"/>
        <v>46376</v>
      </c>
      <c r="J1833" s="55">
        <f t="shared" si="729"/>
        <v>30</v>
      </c>
      <c r="K1833" s="55">
        <f t="shared" si="730"/>
        <v>25</v>
      </c>
      <c r="L1833" s="79">
        <f t="shared" si="731"/>
        <v>1.0046647</v>
      </c>
      <c r="M1833" s="82">
        <v>1</v>
      </c>
      <c r="N1833" s="82">
        <f t="shared" si="732"/>
        <v>1</v>
      </c>
      <c r="O1833" s="79">
        <f t="shared" si="733"/>
        <v>1.0046647</v>
      </c>
      <c r="P1833" s="79">
        <f t="shared" si="734"/>
        <v>342.19955613000002</v>
      </c>
      <c r="Q1833" s="83">
        <f t="shared" si="735"/>
        <v>0</v>
      </c>
      <c r="R1833" s="85">
        <f t="shared" si="736"/>
        <v>0</v>
      </c>
      <c r="S1833" s="79">
        <f t="shared" si="737"/>
        <v>0</v>
      </c>
      <c r="T1833" s="85">
        <f t="shared" si="723"/>
        <v>9.5000000000000001E-2</v>
      </c>
      <c r="U1833" s="82">
        <f t="shared" si="738"/>
        <v>1.006322288</v>
      </c>
      <c r="V1833" s="79">
        <f t="shared" si="739"/>
        <v>2.16348414</v>
      </c>
      <c r="W1833" s="79">
        <f t="shared" si="740"/>
        <v>0</v>
      </c>
      <c r="X1833" s="157" t="str">
        <f t="shared" si="741"/>
        <v>A+J=</v>
      </c>
      <c r="Y1833" s="81">
        <f t="shared" si="742"/>
        <v>46376</v>
      </c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78">
        <f t="shared" si="722"/>
        <v>46372</v>
      </c>
      <c r="B1834" s="79">
        <f t="shared" si="724"/>
        <v>344.51399026000001</v>
      </c>
      <c r="C1834" s="79">
        <f t="shared" si="707"/>
        <v>340.61070936000004</v>
      </c>
      <c r="D1834" s="77">
        <f t="shared" si="725"/>
        <v>7205.03</v>
      </c>
      <c r="E1834" s="54">
        <f>IF(K1834=1,VLOOKUP(A1833,[1]Plan1!$JH$192:$JI$400,2),E1833)</f>
        <v>7245.38</v>
      </c>
      <c r="F1834" s="56">
        <f t="shared" si="726"/>
        <v>45737</v>
      </c>
      <c r="G1834" s="80">
        <f t="shared" si="727"/>
        <v>5.6002542668107669E-3</v>
      </c>
      <c r="H1834" s="81">
        <f>IF(DAY(A1834)=H$11,VLOOKUP(A1834,AF$120:AK$452,4),H1833)</f>
        <v>46376</v>
      </c>
      <c r="I1834" s="81">
        <f t="shared" si="728"/>
        <v>46376</v>
      </c>
      <c r="J1834" s="55">
        <f t="shared" si="729"/>
        <v>30</v>
      </c>
      <c r="K1834" s="55">
        <f t="shared" si="730"/>
        <v>26</v>
      </c>
      <c r="L1834" s="79">
        <f t="shared" si="731"/>
        <v>1.0048517400000001</v>
      </c>
      <c r="M1834" s="82">
        <v>1</v>
      </c>
      <c r="N1834" s="82">
        <f t="shared" si="732"/>
        <v>1</v>
      </c>
      <c r="O1834" s="79">
        <f t="shared" si="733"/>
        <v>1.0048517400000001</v>
      </c>
      <c r="P1834" s="79">
        <f t="shared" si="734"/>
        <v>342.26326396000002</v>
      </c>
      <c r="Q1834" s="83">
        <f t="shared" si="735"/>
        <v>0</v>
      </c>
      <c r="R1834" s="85">
        <f t="shared" si="736"/>
        <v>0</v>
      </c>
      <c r="S1834" s="79">
        <f t="shared" si="737"/>
        <v>0</v>
      </c>
      <c r="T1834" s="85">
        <f t="shared" si="723"/>
        <v>9.5000000000000001E-2</v>
      </c>
      <c r="U1834" s="82">
        <f t="shared" si="738"/>
        <v>1.006576009</v>
      </c>
      <c r="V1834" s="79">
        <f t="shared" si="739"/>
        <v>2.2507263000000002</v>
      </c>
      <c r="W1834" s="79">
        <f t="shared" si="740"/>
        <v>0</v>
      </c>
      <c r="X1834" s="157" t="str">
        <f t="shared" si="741"/>
        <v>A+J=</v>
      </c>
      <c r="Y1834" s="81">
        <f t="shared" si="742"/>
        <v>46376</v>
      </c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78">
        <f t="shared" si="722"/>
        <v>46373</v>
      </c>
      <c r="B1835" s="79">
        <f t="shared" si="724"/>
        <v>344.66500854000003</v>
      </c>
      <c r="C1835" s="79">
        <f t="shared" si="707"/>
        <v>340.61070936000004</v>
      </c>
      <c r="D1835" s="77">
        <f t="shared" si="725"/>
        <v>7205.03</v>
      </c>
      <c r="E1835" s="54">
        <f>IF(K1835=1,VLOOKUP(A1834,[1]Plan1!$JH$192:$JI$400,2),E1834)</f>
        <v>7245.38</v>
      </c>
      <c r="F1835" s="56">
        <f t="shared" si="726"/>
        <v>45737</v>
      </c>
      <c r="G1835" s="80">
        <f t="shared" si="727"/>
        <v>5.6002542668107669E-3</v>
      </c>
      <c r="H1835" s="81">
        <f>IF(DAY(A1835)=H$11,VLOOKUP(A1835,AF$120:AK$452,4),H1834)</f>
        <v>46376</v>
      </c>
      <c r="I1835" s="81">
        <f t="shared" si="728"/>
        <v>46376</v>
      </c>
      <c r="J1835" s="55">
        <f t="shared" si="729"/>
        <v>30</v>
      </c>
      <c r="K1835" s="55">
        <f t="shared" si="730"/>
        <v>27</v>
      </c>
      <c r="L1835" s="79">
        <f t="shared" si="731"/>
        <v>1.00503882</v>
      </c>
      <c r="M1835" s="82">
        <v>1</v>
      </c>
      <c r="N1835" s="82">
        <f t="shared" si="732"/>
        <v>1</v>
      </c>
      <c r="O1835" s="79">
        <f t="shared" si="733"/>
        <v>1.00503882</v>
      </c>
      <c r="P1835" s="79">
        <f t="shared" si="734"/>
        <v>342.32698541000002</v>
      </c>
      <c r="Q1835" s="83">
        <f t="shared" si="735"/>
        <v>0</v>
      </c>
      <c r="R1835" s="85">
        <f t="shared" si="736"/>
        <v>0</v>
      </c>
      <c r="S1835" s="79">
        <f t="shared" si="737"/>
        <v>0</v>
      </c>
      <c r="T1835" s="85">
        <f t="shared" si="723"/>
        <v>9.5000000000000001E-2</v>
      </c>
      <c r="U1835" s="82">
        <f t="shared" si="738"/>
        <v>1.006829795</v>
      </c>
      <c r="V1835" s="79">
        <f t="shared" si="739"/>
        <v>2.3380231299999998</v>
      </c>
      <c r="W1835" s="79">
        <f t="shared" si="740"/>
        <v>0</v>
      </c>
      <c r="X1835" s="157" t="str">
        <f t="shared" si="741"/>
        <v>A+J=</v>
      </c>
      <c r="Y1835" s="81">
        <f t="shared" si="742"/>
        <v>46376</v>
      </c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78">
        <f t="shared" si="722"/>
        <v>46374</v>
      </c>
      <c r="B1836" s="79">
        <f t="shared" si="724"/>
        <v>344.81609101999999</v>
      </c>
      <c r="C1836" s="79">
        <f t="shared" si="707"/>
        <v>340.61070936000004</v>
      </c>
      <c r="D1836" s="77">
        <f t="shared" si="725"/>
        <v>7205.03</v>
      </c>
      <c r="E1836" s="54">
        <f>IF(K1836=1,VLOOKUP(A1835,[1]Plan1!$JH$192:$JI$400,2),E1835)</f>
        <v>7245.38</v>
      </c>
      <c r="F1836" s="56">
        <f t="shared" si="726"/>
        <v>45737</v>
      </c>
      <c r="G1836" s="80">
        <f t="shared" si="727"/>
        <v>5.6002542668107669E-3</v>
      </c>
      <c r="H1836" s="81">
        <f>IF(DAY(A1836)=H$11,VLOOKUP(A1836,AF$120:AK$452,4),H1835)</f>
        <v>46376</v>
      </c>
      <c r="I1836" s="81">
        <f t="shared" si="728"/>
        <v>46376</v>
      </c>
      <c r="J1836" s="55">
        <f t="shared" si="729"/>
        <v>30</v>
      </c>
      <c r="K1836" s="55">
        <f t="shared" si="730"/>
        <v>28</v>
      </c>
      <c r="L1836" s="79">
        <f t="shared" si="731"/>
        <v>1.0052259299999999</v>
      </c>
      <c r="M1836" s="82">
        <v>1</v>
      </c>
      <c r="N1836" s="82">
        <f t="shared" si="732"/>
        <v>1</v>
      </c>
      <c r="O1836" s="79">
        <f t="shared" si="733"/>
        <v>1.0052259299999999</v>
      </c>
      <c r="P1836" s="79">
        <f t="shared" si="734"/>
        <v>342.39071708</v>
      </c>
      <c r="Q1836" s="83">
        <f t="shared" si="735"/>
        <v>0</v>
      </c>
      <c r="R1836" s="85">
        <f t="shared" si="736"/>
        <v>0</v>
      </c>
      <c r="S1836" s="79">
        <f t="shared" si="737"/>
        <v>0</v>
      </c>
      <c r="T1836" s="85">
        <f t="shared" si="723"/>
        <v>9.5000000000000001E-2</v>
      </c>
      <c r="U1836" s="82">
        <f t="shared" si="738"/>
        <v>1.0070836439999999</v>
      </c>
      <c r="V1836" s="79">
        <f t="shared" si="739"/>
        <v>2.4253739400000001</v>
      </c>
      <c r="W1836" s="79">
        <f t="shared" si="740"/>
        <v>0</v>
      </c>
      <c r="X1836" s="157" t="str">
        <f t="shared" si="741"/>
        <v>A+J=</v>
      </c>
      <c r="Y1836" s="81">
        <f t="shared" si="742"/>
        <v>46376</v>
      </c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78">
        <f t="shared" si="722"/>
        <v>46375</v>
      </c>
      <c r="B1837" s="79">
        <f t="shared" si="724"/>
        <v>344.96723808000002</v>
      </c>
      <c r="C1837" s="79">
        <f t="shared" ref="C1837:C1900" si="743">IF(Q1836&gt;0,(P1836-S1836),C1836)</f>
        <v>340.61070936000004</v>
      </c>
      <c r="D1837" s="77">
        <f t="shared" si="725"/>
        <v>7205.03</v>
      </c>
      <c r="E1837" s="54">
        <f>IF(K1837=1,VLOOKUP(A1836,[1]Plan1!$JH$192:$JI$400,2),E1836)</f>
        <v>7245.38</v>
      </c>
      <c r="F1837" s="56">
        <f t="shared" si="726"/>
        <v>45737</v>
      </c>
      <c r="G1837" s="80">
        <f t="shared" si="727"/>
        <v>5.6002542668107669E-3</v>
      </c>
      <c r="H1837" s="81">
        <f>IF(DAY(A1837)=H$11,VLOOKUP(A1837,AF$120:AK$452,4),H1836)</f>
        <v>46376</v>
      </c>
      <c r="I1837" s="81">
        <f t="shared" si="728"/>
        <v>46376</v>
      </c>
      <c r="J1837" s="55">
        <f t="shared" si="729"/>
        <v>30</v>
      </c>
      <c r="K1837" s="55">
        <f t="shared" si="730"/>
        <v>29</v>
      </c>
      <c r="L1837" s="79">
        <f t="shared" si="731"/>
        <v>1.0054130699999999</v>
      </c>
      <c r="M1837" s="82">
        <v>1</v>
      </c>
      <c r="N1837" s="82">
        <f t="shared" si="732"/>
        <v>1</v>
      </c>
      <c r="O1837" s="79">
        <f t="shared" si="733"/>
        <v>1.0054130699999999</v>
      </c>
      <c r="P1837" s="79">
        <f t="shared" si="734"/>
        <v>342.45445897000002</v>
      </c>
      <c r="Q1837" s="83">
        <f t="shared" si="735"/>
        <v>0</v>
      </c>
      <c r="R1837" s="85">
        <f t="shared" si="736"/>
        <v>0</v>
      </c>
      <c r="S1837" s="79">
        <f t="shared" si="737"/>
        <v>0</v>
      </c>
      <c r="T1837" s="85">
        <f t="shared" si="723"/>
        <v>9.5000000000000001E-2</v>
      </c>
      <c r="U1837" s="82">
        <f t="shared" si="738"/>
        <v>1.0073375570000001</v>
      </c>
      <c r="V1837" s="79">
        <f t="shared" si="739"/>
        <v>2.5127791099999999</v>
      </c>
      <c r="W1837" s="79">
        <f t="shared" si="740"/>
        <v>0</v>
      </c>
      <c r="X1837" s="157" t="str">
        <f t="shared" si="741"/>
        <v>A+J=</v>
      </c>
      <c r="Y1837" s="81">
        <f t="shared" si="742"/>
        <v>46376</v>
      </c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78">
        <f t="shared" si="722"/>
        <v>46376</v>
      </c>
      <c r="B1838" s="79">
        <f t="shared" si="724"/>
        <v>345.11845314999999</v>
      </c>
      <c r="C1838" s="79">
        <f t="shared" si="743"/>
        <v>340.61070936000004</v>
      </c>
      <c r="D1838" s="77">
        <f t="shared" si="725"/>
        <v>7205.03</v>
      </c>
      <c r="E1838" s="54">
        <f>IF(K1838=1,VLOOKUP(A1837,[1]Plan1!$JH$192:$JI$400,2),E1837)</f>
        <v>7245.38</v>
      </c>
      <c r="F1838" s="56">
        <f t="shared" si="726"/>
        <v>45737</v>
      </c>
      <c r="G1838" s="80">
        <f t="shared" si="727"/>
        <v>5.6002542668107669E-3</v>
      </c>
      <c r="H1838" s="81">
        <f>IF(DAY(A1838)=H$11,VLOOKUP(A1838,AF$120:AK$452,4),H1837)</f>
        <v>46407</v>
      </c>
      <c r="I1838" s="81">
        <f t="shared" si="728"/>
        <v>46376</v>
      </c>
      <c r="J1838" s="55">
        <f t="shared" si="729"/>
        <v>30</v>
      </c>
      <c r="K1838" s="55">
        <f t="shared" si="730"/>
        <v>30</v>
      </c>
      <c r="L1838" s="79">
        <f t="shared" si="731"/>
        <v>1.0056002500000001</v>
      </c>
      <c r="M1838" s="82">
        <v>1</v>
      </c>
      <c r="N1838" s="82">
        <f t="shared" si="732"/>
        <v>1</v>
      </c>
      <c r="O1838" s="79">
        <f t="shared" si="733"/>
        <v>1.0056002500000001</v>
      </c>
      <c r="P1838" s="79">
        <f t="shared" si="734"/>
        <v>342.51821447999998</v>
      </c>
      <c r="Q1838" s="83">
        <f t="shared" si="735"/>
        <v>60</v>
      </c>
      <c r="R1838" s="85">
        <f t="shared" si="736"/>
        <v>0.05</v>
      </c>
      <c r="S1838" s="79">
        <f t="shared" si="737"/>
        <v>17.12591072</v>
      </c>
      <c r="T1838" s="85">
        <f t="shared" si="723"/>
        <v>9.5000000000000001E-2</v>
      </c>
      <c r="U1838" s="82">
        <f t="shared" si="738"/>
        <v>1.0075915339999999</v>
      </c>
      <c r="V1838" s="79">
        <f t="shared" si="739"/>
        <v>2.60023867</v>
      </c>
      <c r="W1838" s="79">
        <f t="shared" si="740"/>
        <v>19.72614939</v>
      </c>
      <c r="X1838" s="157" t="str">
        <f t="shared" si="741"/>
        <v>A+J=</v>
      </c>
      <c r="Y1838" s="81">
        <f t="shared" si="742"/>
        <v>46376</v>
      </c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78">
        <f t="shared" si="722"/>
        <v>46377</v>
      </c>
      <c r="B1839" s="79">
        <f t="shared" si="724"/>
        <v>325.53033417</v>
      </c>
      <c r="C1839" s="79">
        <f t="shared" si="743"/>
        <v>325.39230376</v>
      </c>
      <c r="D1839" s="77">
        <f t="shared" si="725"/>
        <v>7205.03</v>
      </c>
      <c r="E1839" s="54">
        <f>IF(K1839=1,VLOOKUP(A1838,[1]Plan1!$JH$192:$JI$400,2),E1838)</f>
        <v>7245.38</v>
      </c>
      <c r="F1839" s="56">
        <f t="shared" si="726"/>
        <v>45737</v>
      </c>
      <c r="G1839" s="80">
        <f t="shared" si="727"/>
        <v>5.6002542668107669E-3</v>
      </c>
      <c r="H1839" s="81">
        <f>IF(DAY(A1839)=H$11,VLOOKUP(A1839,AF$120:AK$452,4),H1838)</f>
        <v>46407</v>
      </c>
      <c r="I1839" s="81">
        <f t="shared" si="728"/>
        <v>46407</v>
      </c>
      <c r="J1839" s="55">
        <f t="shared" si="729"/>
        <v>31</v>
      </c>
      <c r="K1839" s="55">
        <f t="shared" si="730"/>
        <v>1</v>
      </c>
      <c r="L1839" s="79">
        <f t="shared" si="731"/>
        <v>1.00018016</v>
      </c>
      <c r="M1839" s="82">
        <v>1</v>
      </c>
      <c r="N1839" s="82">
        <f t="shared" si="732"/>
        <v>1</v>
      </c>
      <c r="O1839" s="79">
        <f t="shared" si="733"/>
        <v>1.00018016</v>
      </c>
      <c r="P1839" s="79">
        <f t="shared" si="734"/>
        <v>325.45092642999998</v>
      </c>
      <c r="Q1839" s="83">
        <f t="shared" si="735"/>
        <v>0</v>
      </c>
      <c r="R1839" s="85">
        <f t="shared" si="736"/>
        <v>0</v>
      </c>
      <c r="S1839" s="79">
        <f t="shared" si="737"/>
        <v>0</v>
      </c>
      <c r="T1839" s="85">
        <f t="shared" si="723"/>
        <v>9.5000000000000001E-2</v>
      </c>
      <c r="U1839" s="82">
        <f t="shared" si="738"/>
        <v>1.000243993</v>
      </c>
      <c r="V1839" s="79">
        <f t="shared" si="739"/>
        <v>7.9407740000000004E-2</v>
      </c>
      <c r="W1839" s="79">
        <f t="shared" si="740"/>
        <v>0</v>
      </c>
      <c r="X1839" s="157" t="str">
        <f t="shared" si="741"/>
        <v>A+J=</v>
      </c>
      <c r="Y1839" s="81">
        <f t="shared" si="742"/>
        <v>46407</v>
      </c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78">
        <f t="shared" si="722"/>
        <v>46378</v>
      </c>
      <c r="B1840" s="79">
        <f t="shared" si="724"/>
        <v>325.66842575999999</v>
      </c>
      <c r="C1840" s="79">
        <f t="shared" si="743"/>
        <v>325.39230376</v>
      </c>
      <c r="D1840" s="77">
        <f t="shared" si="725"/>
        <v>7205.03</v>
      </c>
      <c r="E1840" s="54">
        <f>IF(K1840=1,VLOOKUP(A1839,[1]Plan1!$JH$192:$JI$400,2),E1839)</f>
        <v>7245.38</v>
      </c>
      <c r="F1840" s="56">
        <f t="shared" si="726"/>
        <v>45737</v>
      </c>
      <c r="G1840" s="80">
        <f t="shared" si="727"/>
        <v>5.6002542668107669E-3</v>
      </c>
      <c r="H1840" s="81">
        <f>IF(DAY(A1840)=H$11,VLOOKUP(A1840,AF$120:AK$452,4),H1839)</f>
        <v>46407</v>
      </c>
      <c r="I1840" s="81">
        <f t="shared" si="728"/>
        <v>46407</v>
      </c>
      <c r="J1840" s="55">
        <f t="shared" si="729"/>
        <v>31</v>
      </c>
      <c r="K1840" s="55">
        <f t="shared" si="730"/>
        <v>2</v>
      </c>
      <c r="L1840" s="79">
        <f t="shared" si="731"/>
        <v>1.0003603599999999</v>
      </c>
      <c r="M1840" s="82">
        <v>1</v>
      </c>
      <c r="N1840" s="82">
        <f t="shared" si="732"/>
        <v>1</v>
      </c>
      <c r="O1840" s="79">
        <f t="shared" si="733"/>
        <v>1.0003603599999999</v>
      </c>
      <c r="P1840" s="79">
        <f t="shared" si="734"/>
        <v>325.50956213000001</v>
      </c>
      <c r="Q1840" s="83">
        <f t="shared" si="735"/>
        <v>0</v>
      </c>
      <c r="R1840" s="85">
        <f t="shared" si="736"/>
        <v>0</v>
      </c>
      <c r="S1840" s="79">
        <f t="shared" si="737"/>
        <v>0</v>
      </c>
      <c r="T1840" s="85">
        <f t="shared" si="723"/>
        <v>9.5000000000000001E-2</v>
      </c>
      <c r="U1840" s="82">
        <f t="shared" si="738"/>
        <v>1.0004880460000001</v>
      </c>
      <c r="V1840" s="79">
        <f t="shared" si="739"/>
        <v>0.15886363000000001</v>
      </c>
      <c r="W1840" s="79">
        <f t="shared" si="740"/>
        <v>0</v>
      </c>
      <c r="X1840" s="157" t="str">
        <f t="shared" si="741"/>
        <v>A+J=</v>
      </c>
      <c r="Y1840" s="81">
        <f t="shared" si="742"/>
        <v>46407</v>
      </c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78">
        <f t="shared" si="722"/>
        <v>46379</v>
      </c>
      <c r="B1841" s="79">
        <f t="shared" si="724"/>
        <v>325.80657493999996</v>
      </c>
      <c r="C1841" s="79">
        <f t="shared" si="743"/>
        <v>325.39230376</v>
      </c>
      <c r="D1841" s="77">
        <f t="shared" si="725"/>
        <v>7205.03</v>
      </c>
      <c r="E1841" s="54">
        <f>IF(K1841=1,VLOOKUP(A1840,[1]Plan1!$JH$192:$JI$400,2),E1840)</f>
        <v>7245.38</v>
      </c>
      <c r="F1841" s="56">
        <f t="shared" si="726"/>
        <v>45737</v>
      </c>
      <c r="G1841" s="80">
        <f t="shared" si="727"/>
        <v>5.6002542668107669E-3</v>
      </c>
      <c r="H1841" s="81">
        <f>IF(DAY(A1841)=H$11,VLOOKUP(A1841,AF$120:AK$452,4),H1840)</f>
        <v>46407</v>
      </c>
      <c r="I1841" s="81">
        <f t="shared" si="728"/>
        <v>46407</v>
      </c>
      <c r="J1841" s="55">
        <f t="shared" si="729"/>
        <v>31</v>
      </c>
      <c r="K1841" s="55">
        <f t="shared" si="730"/>
        <v>3</v>
      </c>
      <c r="L1841" s="79">
        <f t="shared" si="731"/>
        <v>1.00054059</v>
      </c>
      <c r="M1841" s="82">
        <v>1</v>
      </c>
      <c r="N1841" s="82">
        <f t="shared" si="732"/>
        <v>1</v>
      </c>
      <c r="O1841" s="79">
        <f t="shared" si="733"/>
        <v>1.00054059</v>
      </c>
      <c r="P1841" s="79">
        <f t="shared" si="734"/>
        <v>325.56820757999998</v>
      </c>
      <c r="Q1841" s="83">
        <f t="shared" si="735"/>
        <v>0</v>
      </c>
      <c r="R1841" s="85">
        <f t="shared" si="736"/>
        <v>0</v>
      </c>
      <c r="S1841" s="79">
        <f t="shared" si="737"/>
        <v>0</v>
      </c>
      <c r="T1841" s="85">
        <f t="shared" si="723"/>
        <v>9.5000000000000001E-2</v>
      </c>
      <c r="U1841" s="82">
        <f t="shared" si="738"/>
        <v>1.0007321579999999</v>
      </c>
      <c r="V1841" s="79">
        <f t="shared" si="739"/>
        <v>0.23836736</v>
      </c>
      <c r="W1841" s="79">
        <f t="shared" si="740"/>
        <v>0</v>
      </c>
      <c r="X1841" s="157" t="str">
        <f t="shared" si="741"/>
        <v>A+J=</v>
      </c>
      <c r="Y1841" s="81">
        <f t="shared" si="742"/>
        <v>46407</v>
      </c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78">
        <f t="shared" si="722"/>
        <v>46380</v>
      </c>
      <c r="B1842" s="79">
        <f t="shared" si="724"/>
        <v>325.94478207000003</v>
      </c>
      <c r="C1842" s="79">
        <f t="shared" si="743"/>
        <v>325.39230376</v>
      </c>
      <c r="D1842" s="77">
        <f t="shared" si="725"/>
        <v>7205.03</v>
      </c>
      <c r="E1842" s="54">
        <f>IF(K1842=1,VLOOKUP(A1841,[1]Plan1!$JH$192:$JI$400,2),E1841)</f>
        <v>7245.38</v>
      </c>
      <c r="F1842" s="56">
        <f t="shared" si="726"/>
        <v>45737</v>
      </c>
      <c r="G1842" s="80">
        <f t="shared" si="727"/>
        <v>5.6002542668107669E-3</v>
      </c>
      <c r="H1842" s="81">
        <f>IF(DAY(A1842)=H$11,VLOOKUP(A1842,AF$120:AK$452,4),H1841)</f>
        <v>46407</v>
      </c>
      <c r="I1842" s="81">
        <f t="shared" si="728"/>
        <v>46407</v>
      </c>
      <c r="J1842" s="55">
        <f t="shared" si="729"/>
        <v>31</v>
      </c>
      <c r="K1842" s="55">
        <f t="shared" si="730"/>
        <v>4</v>
      </c>
      <c r="L1842" s="79">
        <f t="shared" si="731"/>
        <v>1.00072085</v>
      </c>
      <c r="M1842" s="82">
        <v>1</v>
      </c>
      <c r="N1842" s="82">
        <f t="shared" si="732"/>
        <v>1</v>
      </c>
      <c r="O1842" s="79">
        <f t="shared" si="733"/>
        <v>1.00072085</v>
      </c>
      <c r="P1842" s="79">
        <f t="shared" si="734"/>
        <v>325.62686280000003</v>
      </c>
      <c r="Q1842" s="83">
        <f t="shared" si="735"/>
        <v>0</v>
      </c>
      <c r="R1842" s="85">
        <f t="shared" si="736"/>
        <v>0</v>
      </c>
      <c r="S1842" s="79">
        <f t="shared" si="737"/>
        <v>0</v>
      </c>
      <c r="T1842" s="85">
        <f t="shared" si="723"/>
        <v>9.5000000000000001E-2</v>
      </c>
      <c r="U1842" s="82">
        <f t="shared" si="738"/>
        <v>1.0009763300000001</v>
      </c>
      <c r="V1842" s="79">
        <f t="shared" si="739"/>
        <v>0.31791926999999998</v>
      </c>
      <c r="W1842" s="79">
        <f t="shared" si="740"/>
        <v>0</v>
      </c>
      <c r="X1842" s="157" t="str">
        <f t="shared" si="741"/>
        <v>A+J=</v>
      </c>
      <c r="Y1842" s="81">
        <f t="shared" si="742"/>
        <v>46407</v>
      </c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78">
        <f t="shared" si="722"/>
        <v>46381</v>
      </c>
      <c r="B1843" s="79">
        <f t="shared" si="724"/>
        <v>326.08305008000002</v>
      </c>
      <c r="C1843" s="79">
        <f t="shared" si="743"/>
        <v>325.39230376</v>
      </c>
      <c r="D1843" s="77">
        <f t="shared" si="725"/>
        <v>7205.03</v>
      </c>
      <c r="E1843" s="54">
        <f>IF(K1843=1,VLOOKUP(A1842,[1]Plan1!$JH$192:$JI$400,2),E1842)</f>
        <v>7245.38</v>
      </c>
      <c r="F1843" s="56">
        <f t="shared" si="726"/>
        <v>45737</v>
      </c>
      <c r="G1843" s="80">
        <f t="shared" si="727"/>
        <v>5.6002542668107669E-3</v>
      </c>
      <c r="H1843" s="81">
        <f>IF(DAY(A1843)=H$11,VLOOKUP(A1843,AF$120:AK$452,4),H1842)</f>
        <v>46407</v>
      </c>
      <c r="I1843" s="81">
        <f t="shared" si="728"/>
        <v>46407</v>
      </c>
      <c r="J1843" s="55">
        <f t="shared" si="729"/>
        <v>31</v>
      </c>
      <c r="K1843" s="55">
        <f t="shared" si="730"/>
        <v>5</v>
      </c>
      <c r="L1843" s="79">
        <f t="shared" si="731"/>
        <v>1.00090115</v>
      </c>
      <c r="M1843" s="82">
        <v>1</v>
      </c>
      <c r="N1843" s="82">
        <f t="shared" si="732"/>
        <v>1</v>
      </c>
      <c r="O1843" s="79">
        <f t="shared" si="733"/>
        <v>1.00090115</v>
      </c>
      <c r="P1843" s="79">
        <f t="shared" si="734"/>
        <v>325.68553102999999</v>
      </c>
      <c r="Q1843" s="83">
        <f t="shared" si="735"/>
        <v>0</v>
      </c>
      <c r="R1843" s="85">
        <f t="shared" si="736"/>
        <v>0</v>
      </c>
      <c r="S1843" s="79">
        <f t="shared" si="737"/>
        <v>0</v>
      </c>
      <c r="T1843" s="85">
        <f t="shared" si="723"/>
        <v>9.5000000000000001E-2</v>
      </c>
      <c r="U1843" s="82">
        <f t="shared" si="738"/>
        <v>1.001220561</v>
      </c>
      <c r="V1843" s="79">
        <f t="shared" si="739"/>
        <v>0.39751904999999998</v>
      </c>
      <c r="W1843" s="79">
        <f t="shared" si="740"/>
        <v>0</v>
      </c>
      <c r="X1843" s="157" t="str">
        <f t="shared" si="741"/>
        <v>A+J=</v>
      </c>
      <c r="Y1843" s="81">
        <f t="shared" si="742"/>
        <v>46407</v>
      </c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78">
        <f t="shared" si="722"/>
        <v>46382</v>
      </c>
      <c r="B1844" s="79">
        <f t="shared" si="724"/>
        <v>326.22137607000002</v>
      </c>
      <c r="C1844" s="79">
        <f t="shared" si="743"/>
        <v>325.39230376</v>
      </c>
      <c r="D1844" s="77">
        <f t="shared" si="725"/>
        <v>7205.03</v>
      </c>
      <c r="E1844" s="54">
        <f>IF(K1844=1,VLOOKUP(A1843,[1]Plan1!$JH$192:$JI$400,2),E1843)</f>
        <v>7245.38</v>
      </c>
      <c r="F1844" s="56">
        <f t="shared" si="726"/>
        <v>45737</v>
      </c>
      <c r="G1844" s="80">
        <f t="shared" si="727"/>
        <v>5.6002542668107669E-3</v>
      </c>
      <c r="H1844" s="81">
        <f>IF(DAY(A1844)=H$11,VLOOKUP(A1844,AF$120:AK$452,4),H1843)</f>
        <v>46407</v>
      </c>
      <c r="I1844" s="81">
        <f t="shared" si="728"/>
        <v>46407</v>
      </c>
      <c r="J1844" s="55">
        <f t="shared" si="729"/>
        <v>31</v>
      </c>
      <c r="K1844" s="55">
        <f t="shared" si="730"/>
        <v>6</v>
      </c>
      <c r="L1844" s="79">
        <f t="shared" si="731"/>
        <v>1.0010814800000001</v>
      </c>
      <c r="M1844" s="82">
        <v>1</v>
      </c>
      <c r="N1844" s="82">
        <f t="shared" si="732"/>
        <v>1</v>
      </c>
      <c r="O1844" s="79">
        <f t="shared" si="733"/>
        <v>1.0010814800000001</v>
      </c>
      <c r="P1844" s="79">
        <f t="shared" si="734"/>
        <v>325.74420902000003</v>
      </c>
      <c r="Q1844" s="83">
        <f t="shared" si="735"/>
        <v>0</v>
      </c>
      <c r="R1844" s="85">
        <f t="shared" si="736"/>
        <v>0</v>
      </c>
      <c r="S1844" s="79">
        <f t="shared" si="737"/>
        <v>0</v>
      </c>
      <c r="T1844" s="85">
        <f t="shared" si="723"/>
        <v>9.5000000000000001E-2</v>
      </c>
      <c r="U1844" s="82">
        <f t="shared" si="738"/>
        <v>1.001464852</v>
      </c>
      <c r="V1844" s="79">
        <f t="shared" si="739"/>
        <v>0.47716704999999998</v>
      </c>
      <c r="W1844" s="79">
        <f t="shared" si="740"/>
        <v>0</v>
      </c>
      <c r="X1844" s="157" t="str">
        <f t="shared" si="741"/>
        <v>A+J=</v>
      </c>
      <c r="Y1844" s="81">
        <f t="shared" si="742"/>
        <v>46407</v>
      </c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78">
        <f t="shared" si="722"/>
        <v>46383</v>
      </c>
      <c r="B1845" s="79">
        <f t="shared" si="724"/>
        <v>326.35975974000002</v>
      </c>
      <c r="C1845" s="79">
        <f t="shared" si="743"/>
        <v>325.39230376</v>
      </c>
      <c r="D1845" s="77">
        <f t="shared" si="725"/>
        <v>7205.03</v>
      </c>
      <c r="E1845" s="54">
        <f>IF(K1845=1,VLOOKUP(A1844,[1]Plan1!$JH$192:$JI$400,2),E1844)</f>
        <v>7245.38</v>
      </c>
      <c r="F1845" s="56">
        <f t="shared" si="726"/>
        <v>45737</v>
      </c>
      <c r="G1845" s="80">
        <f t="shared" si="727"/>
        <v>5.6002542668107669E-3</v>
      </c>
      <c r="H1845" s="81">
        <f>IF(DAY(A1845)=H$11,VLOOKUP(A1845,AF$120:AK$452,4),H1844)</f>
        <v>46407</v>
      </c>
      <c r="I1845" s="81">
        <f t="shared" si="728"/>
        <v>46407</v>
      </c>
      <c r="J1845" s="55">
        <f t="shared" si="729"/>
        <v>31</v>
      </c>
      <c r="K1845" s="55">
        <f t="shared" si="730"/>
        <v>7</v>
      </c>
      <c r="L1845" s="79">
        <f t="shared" si="731"/>
        <v>1.00126184</v>
      </c>
      <c r="M1845" s="82">
        <v>1</v>
      </c>
      <c r="N1845" s="82">
        <f t="shared" si="732"/>
        <v>1</v>
      </c>
      <c r="O1845" s="79">
        <f t="shared" si="733"/>
        <v>1.00126184</v>
      </c>
      <c r="P1845" s="79">
        <f t="shared" si="734"/>
        <v>325.80289678000003</v>
      </c>
      <c r="Q1845" s="83">
        <f t="shared" si="735"/>
        <v>0</v>
      </c>
      <c r="R1845" s="85">
        <f t="shared" si="736"/>
        <v>0</v>
      </c>
      <c r="S1845" s="79">
        <f t="shared" si="737"/>
        <v>0</v>
      </c>
      <c r="T1845" s="85">
        <f t="shared" si="723"/>
        <v>9.5000000000000001E-2</v>
      </c>
      <c r="U1845" s="82">
        <f t="shared" si="738"/>
        <v>1.001709202</v>
      </c>
      <c r="V1845" s="79">
        <f t="shared" si="739"/>
        <v>0.55686296000000002</v>
      </c>
      <c r="W1845" s="79">
        <f t="shared" si="740"/>
        <v>0</v>
      </c>
      <c r="X1845" s="157" t="str">
        <f t="shared" si="741"/>
        <v>A+J=</v>
      </c>
      <c r="Y1845" s="81">
        <f t="shared" si="742"/>
        <v>46407</v>
      </c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78">
        <f t="shared" si="722"/>
        <v>46384</v>
      </c>
      <c r="B1846" s="79">
        <f t="shared" si="724"/>
        <v>326.49820173999996</v>
      </c>
      <c r="C1846" s="79">
        <f t="shared" si="743"/>
        <v>325.39230376</v>
      </c>
      <c r="D1846" s="77">
        <f t="shared" si="725"/>
        <v>7205.03</v>
      </c>
      <c r="E1846" s="54">
        <f>IF(K1846=1,VLOOKUP(A1845,[1]Plan1!$JH$192:$JI$400,2),E1845)</f>
        <v>7245.38</v>
      </c>
      <c r="F1846" s="56">
        <f t="shared" si="726"/>
        <v>45737</v>
      </c>
      <c r="G1846" s="80">
        <f t="shared" si="727"/>
        <v>5.6002542668107669E-3</v>
      </c>
      <c r="H1846" s="81">
        <f>IF(DAY(A1846)=H$11,VLOOKUP(A1846,AF$120:AK$452,4),H1845)</f>
        <v>46407</v>
      </c>
      <c r="I1846" s="81">
        <f t="shared" si="728"/>
        <v>46407</v>
      </c>
      <c r="J1846" s="55">
        <f t="shared" si="729"/>
        <v>31</v>
      </c>
      <c r="K1846" s="55">
        <f t="shared" si="730"/>
        <v>8</v>
      </c>
      <c r="L1846" s="79">
        <f t="shared" si="731"/>
        <v>1.0014422300000001</v>
      </c>
      <c r="M1846" s="82">
        <v>1</v>
      </c>
      <c r="N1846" s="82">
        <f t="shared" si="732"/>
        <v>1</v>
      </c>
      <c r="O1846" s="79">
        <f t="shared" si="733"/>
        <v>1.0014422300000001</v>
      </c>
      <c r="P1846" s="79">
        <f t="shared" si="734"/>
        <v>325.86159429999998</v>
      </c>
      <c r="Q1846" s="83">
        <f t="shared" si="735"/>
        <v>0</v>
      </c>
      <c r="R1846" s="85">
        <f t="shared" si="736"/>
        <v>0</v>
      </c>
      <c r="S1846" s="79">
        <f t="shared" si="737"/>
        <v>0</v>
      </c>
      <c r="T1846" s="85">
        <f t="shared" si="723"/>
        <v>9.5000000000000001E-2</v>
      </c>
      <c r="U1846" s="82">
        <f t="shared" si="738"/>
        <v>1.001953613</v>
      </c>
      <c r="V1846" s="79">
        <f t="shared" si="739"/>
        <v>0.63660744000000002</v>
      </c>
      <c r="W1846" s="79">
        <f t="shared" si="740"/>
        <v>0</v>
      </c>
      <c r="X1846" s="157" t="str">
        <f t="shared" si="741"/>
        <v>A+J=</v>
      </c>
      <c r="Y1846" s="81">
        <f t="shared" si="742"/>
        <v>46407</v>
      </c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78">
        <f t="shared" si="722"/>
        <v>46385</v>
      </c>
      <c r="B1847" s="79">
        <f t="shared" si="724"/>
        <v>326.63670112</v>
      </c>
      <c r="C1847" s="79">
        <f t="shared" si="743"/>
        <v>325.39230376</v>
      </c>
      <c r="D1847" s="77">
        <f t="shared" si="725"/>
        <v>7205.03</v>
      </c>
      <c r="E1847" s="54">
        <f>IF(K1847=1,VLOOKUP(A1846,[1]Plan1!$JH$192:$JI$400,2),E1846)</f>
        <v>7245.38</v>
      </c>
      <c r="F1847" s="56">
        <f t="shared" si="726"/>
        <v>45737</v>
      </c>
      <c r="G1847" s="80">
        <f t="shared" si="727"/>
        <v>5.6002542668107669E-3</v>
      </c>
      <c r="H1847" s="81">
        <f>IF(DAY(A1847)=H$11,VLOOKUP(A1847,AF$120:AK$452,4),H1846)</f>
        <v>46407</v>
      </c>
      <c r="I1847" s="81">
        <f t="shared" si="728"/>
        <v>46407</v>
      </c>
      <c r="J1847" s="55">
        <f t="shared" si="729"/>
        <v>31</v>
      </c>
      <c r="K1847" s="55">
        <f t="shared" si="730"/>
        <v>9</v>
      </c>
      <c r="L1847" s="79">
        <f t="shared" si="731"/>
        <v>1.0016226500000001</v>
      </c>
      <c r="M1847" s="82">
        <v>1</v>
      </c>
      <c r="N1847" s="82">
        <f t="shared" si="732"/>
        <v>1</v>
      </c>
      <c r="O1847" s="79">
        <f t="shared" si="733"/>
        <v>1.0016226500000001</v>
      </c>
      <c r="P1847" s="79">
        <f t="shared" si="734"/>
        <v>325.92030158</v>
      </c>
      <c r="Q1847" s="83">
        <f t="shared" si="735"/>
        <v>0</v>
      </c>
      <c r="R1847" s="85">
        <f t="shared" si="736"/>
        <v>0</v>
      </c>
      <c r="S1847" s="79">
        <f t="shared" si="737"/>
        <v>0</v>
      </c>
      <c r="T1847" s="85">
        <f t="shared" si="723"/>
        <v>9.5000000000000001E-2</v>
      </c>
      <c r="U1847" s="82">
        <f t="shared" si="738"/>
        <v>1.002198082</v>
      </c>
      <c r="V1847" s="79">
        <f t="shared" si="739"/>
        <v>0.71639953999999995</v>
      </c>
      <c r="W1847" s="79">
        <f t="shared" si="740"/>
        <v>0</v>
      </c>
      <c r="X1847" s="157" t="str">
        <f t="shared" si="741"/>
        <v>A+J=</v>
      </c>
      <c r="Y1847" s="81">
        <f t="shared" si="742"/>
        <v>46407</v>
      </c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78">
        <f t="shared" si="722"/>
        <v>46386</v>
      </c>
      <c r="B1848" s="79">
        <f t="shared" si="724"/>
        <v>326.77526214</v>
      </c>
      <c r="C1848" s="79">
        <f t="shared" si="743"/>
        <v>325.39230376</v>
      </c>
      <c r="D1848" s="77">
        <f t="shared" si="725"/>
        <v>7205.03</v>
      </c>
      <c r="E1848" s="54">
        <f>IF(K1848=1,VLOOKUP(A1847,[1]Plan1!$JH$192:$JI$400,2),E1847)</f>
        <v>7245.38</v>
      </c>
      <c r="F1848" s="56">
        <f t="shared" si="726"/>
        <v>45737</v>
      </c>
      <c r="G1848" s="80">
        <f t="shared" si="727"/>
        <v>5.6002542668107669E-3</v>
      </c>
      <c r="H1848" s="81">
        <f>IF(DAY(A1848)=H$11,VLOOKUP(A1848,AF$120:AK$452,4),H1847)</f>
        <v>46407</v>
      </c>
      <c r="I1848" s="81">
        <f t="shared" si="728"/>
        <v>46407</v>
      </c>
      <c r="J1848" s="55">
        <f t="shared" si="729"/>
        <v>31</v>
      </c>
      <c r="K1848" s="55">
        <f t="shared" si="730"/>
        <v>10</v>
      </c>
      <c r="L1848" s="79">
        <f t="shared" si="731"/>
        <v>1.00180311</v>
      </c>
      <c r="M1848" s="82">
        <v>1</v>
      </c>
      <c r="N1848" s="82">
        <f t="shared" si="732"/>
        <v>1</v>
      </c>
      <c r="O1848" s="79">
        <f t="shared" si="733"/>
        <v>1.00180311</v>
      </c>
      <c r="P1848" s="79">
        <f t="shared" si="734"/>
        <v>325.97902187</v>
      </c>
      <c r="Q1848" s="83">
        <f t="shared" si="735"/>
        <v>0</v>
      </c>
      <c r="R1848" s="85">
        <f t="shared" si="736"/>
        <v>0</v>
      </c>
      <c r="S1848" s="79">
        <f t="shared" si="737"/>
        <v>0</v>
      </c>
      <c r="T1848" s="85">
        <f t="shared" si="723"/>
        <v>9.5000000000000001E-2</v>
      </c>
      <c r="U1848" s="82">
        <f t="shared" si="738"/>
        <v>1.0024426120000001</v>
      </c>
      <c r="V1848" s="79">
        <f t="shared" si="739"/>
        <v>0.79624026999999997</v>
      </c>
      <c r="W1848" s="79">
        <f t="shared" si="740"/>
        <v>0</v>
      </c>
      <c r="X1848" s="157" t="str">
        <f t="shared" si="741"/>
        <v>A+J=</v>
      </c>
      <c r="Y1848" s="81">
        <f t="shared" si="742"/>
        <v>46407</v>
      </c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78">
        <f t="shared" si="722"/>
        <v>46387</v>
      </c>
      <c r="B1849" s="79">
        <f t="shared" si="724"/>
        <v>326.91388090000004</v>
      </c>
      <c r="C1849" s="79">
        <f t="shared" si="743"/>
        <v>325.39230376</v>
      </c>
      <c r="D1849" s="77">
        <f t="shared" si="725"/>
        <v>7205.03</v>
      </c>
      <c r="E1849" s="54">
        <f>IF(K1849=1,VLOOKUP(A1848,[1]Plan1!$JH$192:$JI$400,2),E1848)</f>
        <v>7245.38</v>
      </c>
      <c r="F1849" s="56">
        <f t="shared" si="726"/>
        <v>45737</v>
      </c>
      <c r="G1849" s="80">
        <f t="shared" si="727"/>
        <v>5.6002542668107669E-3</v>
      </c>
      <c r="H1849" s="81">
        <f>IF(DAY(A1849)=H$11,VLOOKUP(A1849,AF$120:AK$452,4),H1848)</f>
        <v>46407</v>
      </c>
      <c r="I1849" s="81">
        <f t="shared" si="728"/>
        <v>46407</v>
      </c>
      <c r="J1849" s="55">
        <f t="shared" si="729"/>
        <v>31</v>
      </c>
      <c r="K1849" s="55">
        <f t="shared" si="730"/>
        <v>11</v>
      </c>
      <c r="L1849" s="79">
        <f t="shared" si="731"/>
        <v>1.0019836</v>
      </c>
      <c r="M1849" s="82">
        <v>1</v>
      </c>
      <c r="N1849" s="82">
        <f t="shared" si="732"/>
        <v>1</v>
      </c>
      <c r="O1849" s="79">
        <f t="shared" si="733"/>
        <v>1.0019836</v>
      </c>
      <c r="P1849" s="79">
        <f t="shared" si="734"/>
        <v>326.03775193000001</v>
      </c>
      <c r="Q1849" s="83">
        <f t="shared" si="735"/>
        <v>0</v>
      </c>
      <c r="R1849" s="85">
        <f t="shared" si="736"/>
        <v>0</v>
      </c>
      <c r="S1849" s="79">
        <f t="shared" si="737"/>
        <v>0</v>
      </c>
      <c r="T1849" s="85">
        <f t="shared" si="723"/>
        <v>9.5000000000000001E-2</v>
      </c>
      <c r="U1849" s="82">
        <f t="shared" si="738"/>
        <v>1.0026872010000001</v>
      </c>
      <c r="V1849" s="79">
        <f t="shared" si="739"/>
        <v>0.87612897000000001</v>
      </c>
      <c r="W1849" s="79">
        <f t="shared" si="740"/>
        <v>0</v>
      </c>
      <c r="X1849" s="157" t="str">
        <f t="shared" si="741"/>
        <v>A+J=</v>
      </c>
      <c r="Y1849" s="81">
        <f t="shared" si="742"/>
        <v>46407</v>
      </c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78">
        <f t="shared" si="722"/>
        <v>46388</v>
      </c>
      <c r="B1850" s="79">
        <f t="shared" si="724"/>
        <v>327.05256100000003</v>
      </c>
      <c r="C1850" s="79">
        <f t="shared" si="743"/>
        <v>325.39230376</v>
      </c>
      <c r="D1850" s="77">
        <f t="shared" si="725"/>
        <v>7205.03</v>
      </c>
      <c r="E1850" s="54">
        <f>IF(K1850=1,VLOOKUP(A1849,[1]Plan1!$JH$192:$JI$400,2),E1849)</f>
        <v>7245.38</v>
      </c>
      <c r="F1850" s="56">
        <f t="shared" si="726"/>
        <v>45737</v>
      </c>
      <c r="G1850" s="80">
        <f t="shared" si="727"/>
        <v>5.6002542668107669E-3</v>
      </c>
      <c r="H1850" s="81">
        <f>IF(DAY(A1850)=H$11,VLOOKUP(A1850,AF$120:AK$452,4),H1849)</f>
        <v>46407</v>
      </c>
      <c r="I1850" s="81">
        <f t="shared" si="728"/>
        <v>46407</v>
      </c>
      <c r="J1850" s="55">
        <f t="shared" si="729"/>
        <v>31</v>
      </c>
      <c r="K1850" s="55">
        <f t="shared" si="730"/>
        <v>12</v>
      </c>
      <c r="L1850" s="79">
        <f t="shared" si="731"/>
        <v>1.0021641299999999</v>
      </c>
      <c r="M1850" s="82">
        <v>1</v>
      </c>
      <c r="N1850" s="82">
        <f t="shared" si="732"/>
        <v>1</v>
      </c>
      <c r="O1850" s="79">
        <f t="shared" si="733"/>
        <v>1.0021641299999999</v>
      </c>
      <c r="P1850" s="79">
        <f t="shared" si="734"/>
        <v>326.096495</v>
      </c>
      <c r="Q1850" s="83">
        <f t="shared" si="735"/>
        <v>0</v>
      </c>
      <c r="R1850" s="85">
        <f t="shared" si="736"/>
        <v>0</v>
      </c>
      <c r="S1850" s="79">
        <f t="shared" si="737"/>
        <v>0</v>
      </c>
      <c r="T1850" s="85">
        <f t="shared" si="723"/>
        <v>9.5000000000000001E-2</v>
      </c>
      <c r="U1850" s="82">
        <f t="shared" si="738"/>
        <v>1.00293185</v>
      </c>
      <c r="V1850" s="79">
        <f t="shared" si="739"/>
        <v>0.95606599999999997</v>
      </c>
      <c r="W1850" s="79">
        <f t="shared" si="740"/>
        <v>0</v>
      </c>
      <c r="X1850" s="157" t="str">
        <f t="shared" si="741"/>
        <v>A+J=</v>
      </c>
      <c r="Y1850" s="81">
        <f t="shared" si="742"/>
        <v>46407</v>
      </c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78">
        <f t="shared" si="722"/>
        <v>46389</v>
      </c>
      <c r="B1851" s="79">
        <f t="shared" si="724"/>
        <v>327.19129563000001</v>
      </c>
      <c r="C1851" s="79">
        <f t="shared" si="743"/>
        <v>325.39230376</v>
      </c>
      <c r="D1851" s="77">
        <f t="shared" si="725"/>
        <v>7205.03</v>
      </c>
      <c r="E1851" s="54">
        <f>IF(K1851=1,VLOOKUP(A1850,[1]Plan1!$JH$192:$JI$400,2),E1850)</f>
        <v>7245.38</v>
      </c>
      <c r="F1851" s="56">
        <f t="shared" si="726"/>
        <v>45737</v>
      </c>
      <c r="G1851" s="80">
        <f t="shared" si="727"/>
        <v>5.6002542668107669E-3</v>
      </c>
      <c r="H1851" s="81">
        <f>IF(DAY(A1851)=H$11,VLOOKUP(A1851,AF$120:AK$452,4),H1850)</f>
        <v>46407</v>
      </c>
      <c r="I1851" s="81">
        <f t="shared" si="728"/>
        <v>46407</v>
      </c>
      <c r="J1851" s="55">
        <f t="shared" si="729"/>
        <v>31</v>
      </c>
      <c r="K1851" s="55">
        <f t="shared" si="730"/>
        <v>13</v>
      </c>
      <c r="L1851" s="79">
        <f t="shared" si="731"/>
        <v>1.00234468</v>
      </c>
      <c r="M1851" s="82">
        <v>1</v>
      </c>
      <c r="N1851" s="82">
        <f t="shared" si="732"/>
        <v>1</v>
      </c>
      <c r="O1851" s="79">
        <f t="shared" si="733"/>
        <v>1.00234468</v>
      </c>
      <c r="P1851" s="79">
        <f t="shared" si="734"/>
        <v>326.15524457999999</v>
      </c>
      <c r="Q1851" s="83">
        <f t="shared" si="735"/>
        <v>0</v>
      </c>
      <c r="R1851" s="85">
        <f t="shared" si="736"/>
        <v>0</v>
      </c>
      <c r="S1851" s="79">
        <f t="shared" si="737"/>
        <v>0</v>
      </c>
      <c r="T1851" s="85">
        <f t="shared" si="723"/>
        <v>9.5000000000000001E-2</v>
      </c>
      <c r="U1851" s="82">
        <f t="shared" si="738"/>
        <v>1.0031765580000001</v>
      </c>
      <c r="V1851" s="79">
        <f t="shared" si="739"/>
        <v>1.03605105</v>
      </c>
      <c r="W1851" s="79">
        <f t="shared" si="740"/>
        <v>0</v>
      </c>
      <c r="X1851" s="157" t="str">
        <f t="shared" si="741"/>
        <v>A+J=</v>
      </c>
      <c r="Y1851" s="81">
        <f t="shared" si="742"/>
        <v>46407</v>
      </c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78">
        <f t="shared" si="722"/>
        <v>46390</v>
      </c>
      <c r="B1852" s="79">
        <f t="shared" si="724"/>
        <v>327.33009164000003</v>
      </c>
      <c r="C1852" s="79">
        <f t="shared" si="743"/>
        <v>325.39230376</v>
      </c>
      <c r="D1852" s="77">
        <f t="shared" si="725"/>
        <v>7205.03</v>
      </c>
      <c r="E1852" s="54">
        <f>IF(K1852=1,VLOOKUP(A1851,[1]Plan1!$JH$192:$JI$400,2),E1851)</f>
        <v>7245.38</v>
      </c>
      <c r="F1852" s="56">
        <f t="shared" si="726"/>
        <v>45737</v>
      </c>
      <c r="G1852" s="80">
        <f t="shared" si="727"/>
        <v>5.6002542668107669E-3</v>
      </c>
      <c r="H1852" s="81">
        <f>IF(DAY(A1852)=H$11,VLOOKUP(A1852,AF$120:AK$452,4),H1851)</f>
        <v>46407</v>
      </c>
      <c r="I1852" s="81">
        <f t="shared" si="728"/>
        <v>46407</v>
      </c>
      <c r="J1852" s="55">
        <f t="shared" si="729"/>
        <v>31</v>
      </c>
      <c r="K1852" s="55">
        <f t="shared" si="730"/>
        <v>14</v>
      </c>
      <c r="L1852" s="79">
        <f t="shared" si="731"/>
        <v>1.00252527</v>
      </c>
      <c r="M1852" s="82">
        <v>1</v>
      </c>
      <c r="N1852" s="82">
        <f t="shared" si="732"/>
        <v>1</v>
      </c>
      <c r="O1852" s="79">
        <f t="shared" si="733"/>
        <v>1.00252527</v>
      </c>
      <c r="P1852" s="79">
        <f t="shared" si="734"/>
        <v>326.21400718000001</v>
      </c>
      <c r="Q1852" s="83">
        <f t="shared" si="735"/>
        <v>0</v>
      </c>
      <c r="R1852" s="85">
        <f t="shared" si="736"/>
        <v>0</v>
      </c>
      <c r="S1852" s="79">
        <f t="shared" si="737"/>
        <v>0</v>
      </c>
      <c r="T1852" s="85">
        <f t="shared" si="723"/>
        <v>9.5000000000000001E-2</v>
      </c>
      <c r="U1852" s="82">
        <f t="shared" si="738"/>
        <v>1.003421326</v>
      </c>
      <c r="V1852" s="79">
        <f t="shared" si="739"/>
        <v>1.1160844599999999</v>
      </c>
      <c r="W1852" s="79">
        <f t="shared" si="740"/>
        <v>0</v>
      </c>
      <c r="X1852" s="157" t="str">
        <f t="shared" si="741"/>
        <v>A+J=</v>
      </c>
      <c r="Y1852" s="81">
        <f t="shared" si="742"/>
        <v>46407</v>
      </c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78">
        <f t="shared" si="722"/>
        <v>46391</v>
      </c>
      <c r="B1853" s="79">
        <f t="shared" si="724"/>
        <v>327.46894578999996</v>
      </c>
      <c r="C1853" s="79">
        <f t="shared" si="743"/>
        <v>325.39230376</v>
      </c>
      <c r="D1853" s="77">
        <f t="shared" si="725"/>
        <v>7205.03</v>
      </c>
      <c r="E1853" s="54">
        <f>IF(K1853=1,VLOOKUP(A1852,[1]Plan1!$JH$192:$JI$400,2),E1852)</f>
        <v>7245.38</v>
      </c>
      <c r="F1853" s="56">
        <f t="shared" si="726"/>
        <v>45737</v>
      </c>
      <c r="G1853" s="80">
        <f t="shared" si="727"/>
        <v>5.6002542668107669E-3</v>
      </c>
      <c r="H1853" s="81">
        <f>IF(DAY(A1853)=H$11,VLOOKUP(A1853,AF$120:AK$452,4),H1852)</f>
        <v>46407</v>
      </c>
      <c r="I1853" s="81">
        <f t="shared" si="728"/>
        <v>46407</v>
      </c>
      <c r="J1853" s="55">
        <f t="shared" si="729"/>
        <v>31</v>
      </c>
      <c r="K1853" s="55">
        <f t="shared" si="730"/>
        <v>15</v>
      </c>
      <c r="L1853" s="79">
        <f t="shared" si="731"/>
        <v>1.0027058900000001</v>
      </c>
      <c r="M1853" s="82">
        <v>1</v>
      </c>
      <c r="N1853" s="82">
        <f t="shared" si="732"/>
        <v>1</v>
      </c>
      <c r="O1853" s="79">
        <f t="shared" si="733"/>
        <v>1.0027058900000001</v>
      </c>
      <c r="P1853" s="79">
        <f t="shared" si="734"/>
        <v>326.27277953999999</v>
      </c>
      <c r="Q1853" s="83">
        <f t="shared" si="735"/>
        <v>0</v>
      </c>
      <c r="R1853" s="85">
        <f t="shared" si="736"/>
        <v>0</v>
      </c>
      <c r="S1853" s="79">
        <f t="shared" si="737"/>
        <v>0</v>
      </c>
      <c r="T1853" s="85">
        <f t="shared" si="723"/>
        <v>9.5000000000000001E-2</v>
      </c>
      <c r="U1853" s="82">
        <f t="shared" si="738"/>
        <v>1.003666154</v>
      </c>
      <c r="V1853" s="79">
        <f t="shared" si="739"/>
        <v>1.1961662500000001</v>
      </c>
      <c r="W1853" s="79">
        <f t="shared" si="740"/>
        <v>0</v>
      </c>
      <c r="X1853" s="157" t="str">
        <f t="shared" si="741"/>
        <v>A+J=</v>
      </c>
      <c r="Y1853" s="81">
        <f t="shared" si="742"/>
        <v>46407</v>
      </c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78">
        <f t="shared" si="722"/>
        <v>46392</v>
      </c>
      <c r="B1854" s="79">
        <f t="shared" si="724"/>
        <v>327.60785809999999</v>
      </c>
      <c r="C1854" s="79">
        <f t="shared" si="743"/>
        <v>325.39230376</v>
      </c>
      <c r="D1854" s="77">
        <f t="shared" si="725"/>
        <v>7205.03</v>
      </c>
      <c r="E1854" s="54">
        <f>IF(K1854=1,VLOOKUP(A1853,[1]Plan1!$JH$192:$JI$400,2),E1853)</f>
        <v>7245.38</v>
      </c>
      <c r="F1854" s="56">
        <f t="shared" si="726"/>
        <v>45737</v>
      </c>
      <c r="G1854" s="80">
        <f t="shared" si="727"/>
        <v>5.6002542668107669E-3</v>
      </c>
      <c r="H1854" s="81">
        <f>IF(DAY(A1854)=H$11,VLOOKUP(A1854,AF$120:AK$452,4),H1853)</f>
        <v>46407</v>
      </c>
      <c r="I1854" s="81">
        <f t="shared" si="728"/>
        <v>46407</v>
      </c>
      <c r="J1854" s="55">
        <f t="shared" si="729"/>
        <v>31</v>
      </c>
      <c r="K1854" s="55">
        <f t="shared" si="730"/>
        <v>16</v>
      </c>
      <c r="L1854" s="79">
        <f t="shared" si="731"/>
        <v>1.00288654</v>
      </c>
      <c r="M1854" s="82">
        <v>1</v>
      </c>
      <c r="N1854" s="82">
        <f t="shared" si="732"/>
        <v>1</v>
      </c>
      <c r="O1854" s="79">
        <f t="shared" si="733"/>
        <v>1.00288654</v>
      </c>
      <c r="P1854" s="79">
        <f t="shared" si="734"/>
        <v>326.33156165999998</v>
      </c>
      <c r="Q1854" s="83">
        <f t="shared" si="735"/>
        <v>0</v>
      </c>
      <c r="R1854" s="85">
        <f t="shared" si="736"/>
        <v>0</v>
      </c>
      <c r="S1854" s="79">
        <f t="shared" si="737"/>
        <v>0</v>
      </c>
      <c r="T1854" s="85">
        <f t="shared" si="723"/>
        <v>9.5000000000000001E-2</v>
      </c>
      <c r="U1854" s="82">
        <f t="shared" si="738"/>
        <v>1.0039110419999999</v>
      </c>
      <c r="V1854" s="79">
        <f t="shared" si="739"/>
        <v>1.2762964400000001</v>
      </c>
      <c r="W1854" s="79">
        <f t="shared" si="740"/>
        <v>0</v>
      </c>
      <c r="X1854" s="157" t="str">
        <f t="shared" si="741"/>
        <v>A+J=</v>
      </c>
      <c r="Y1854" s="81">
        <f t="shared" si="742"/>
        <v>46407</v>
      </c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78">
        <f t="shared" si="722"/>
        <v>46393</v>
      </c>
      <c r="B1855" s="79">
        <f t="shared" si="724"/>
        <v>327.74683152</v>
      </c>
      <c r="C1855" s="79">
        <f t="shared" si="743"/>
        <v>325.39230376</v>
      </c>
      <c r="D1855" s="77">
        <f t="shared" si="725"/>
        <v>7205.03</v>
      </c>
      <c r="E1855" s="54">
        <f>IF(K1855=1,VLOOKUP(A1854,[1]Plan1!$JH$192:$JI$400,2),E1854)</f>
        <v>7245.38</v>
      </c>
      <c r="F1855" s="56">
        <f t="shared" si="726"/>
        <v>45737</v>
      </c>
      <c r="G1855" s="80">
        <f t="shared" si="727"/>
        <v>5.6002542668107669E-3</v>
      </c>
      <c r="H1855" s="81">
        <f>IF(DAY(A1855)=H$11,VLOOKUP(A1855,AF$120:AK$452,4),H1854)</f>
        <v>46407</v>
      </c>
      <c r="I1855" s="81">
        <f t="shared" si="728"/>
        <v>46407</v>
      </c>
      <c r="J1855" s="55">
        <f t="shared" si="729"/>
        <v>31</v>
      </c>
      <c r="K1855" s="55">
        <f t="shared" si="730"/>
        <v>17</v>
      </c>
      <c r="L1855" s="79">
        <f t="shared" si="731"/>
        <v>1.0030672300000001</v>
      </c>
      <c r="M1855" s="82">
        <v>1</v>
      </c>
      <c r="N1855" s="82">
        <f t="shared" si="732"/>
        <v>1</v>
      </c>
      <c r="O1855" s="79">
        <f t="shared" si="733"/>
        <v>1.0030672300000001</v>
      </c>
      <c r="P1855" s="79">
        <f t="shared" si="734"/>
        <v>326.39035679</v>
      </c>
      <c r="Q1855" s="83">
        <f t="shared" si="735"/>
        <v>0</v>
      </c>
      <c r="R1855" s="85">
        <f t="shared" si="736"/>
        <v>0</v>
      </c>
      <c r="S1855" s="79">
        <f t="shared" si="737"/>
        <v>0</v>
      </c>
      <c r="T1855" s="85">
        <f t="shared" si="723"/>
        <v>9.5000000000000001E-2</v>
      </c>
      <c r="U1855" s="82">
        <f t="shared" si="738"/>
        <v>1.004155989</v>
      </c>
      <c r="V1855" s="79">
        <f t="shared" si="739"/>
        <v>1.35647473</v>
      </c>
      <c r="W1855" s="79">
        <f t="shared" si="740"/>
        <v>0</v>
      </c>
      <c r="X1855" s="157" t="str">
        <f t="shared" si="741"/>
        <v>A+J=</v>
      </c>
      <c r="Y1855" s="81">
        <f t="shared" si="742"/>
        <v>46407</v>
      </c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78">
        <f t="shared" si="722"/>
        <v>46394</v>
      </c>
      <c r="B1856" s="79">
        <f t="shared" si="724"/>
        <v>327.88586313999997</v>
      </c>
      <c r="C1856" s="79">
        <f t="shared" si="743"/>
        <v>325.39230376</v>
      </c>
      <c r="D1856" s="77">
        <f t="shared" si="725"/>
        <v>7205.03</v>
      </c>
      <c r="E1856" s="54">
        <f>IF(K1856=1,VLOOKUP(A1855,[1]Plan1!$JH$192:$JI$400,2),E1855)</f>
        <v>7245.38</v>
      </c>
      <c r="F1856" s="56">
        <f t="shared" si="726"/>
        <v>45737</v>
      </c>
      <c r="G1856" s="80">
        <f t="shared" si="727"/>
        <v>5.6002542668107669E-3</v>
      </c>
      <c r="H1856" s="81">
        <f>IF(DAY(A1856)=H$11,VLOOKUP(A1856,AF$120:AK$452,4),H1855)</f>
        <v>46407</v>
      </c>
      <c r="I1856" s="81">
        <f t="shared" si="728"/>
        <v>46407</v>
      </c>
      <c r="J1856" s="55">
        <f t="shared" si="729"/>
        <v>31</v>
      </c>
      <c r="K1856" s="55">
        <f t="shared" si="730"/>
        <v>18</v>
      </c>
      <c r="L1856" s="79">
        <f t="shared" si="731"/>
        <v>1.00324795</v>
      </c>
      <c r="M1856" s="82">
        <v>1</v>
      </c>
      <c r="N1856" s="82">
        <f t="shared" si="732"/>
        <v>1</v>
      </c>
      <c r="O1856" s="79">
        <f t="shared" si="733"/>
        <v>1.00324795</v>
      </c>
      <c r="P1856" s="79">
        <f t="shared" si="734"/>
        <v>326.44916168999998</v>
      </c>
      <c r="Q1856" s="83">
        <f t="shared" si="735"/>
        <v>0</v>
      </c>
      <c r="R1856" s="85">
        <f t="shared" si="736"/>
        <v>0</v>
      </c>
      <c r="S1856" s="79">
        <f t="shared" si="737"/>
        <v>0</v>
      </c>
      <c r="T1856" s="85">
        <f t="shared" si="723"/>
        <v>9.5000000000000001E-2</v>
      </c>
      <c r="U1856" s="82">
        <f t="shared" si="738"/>
        <v>1.004400996</v>
      </c>
      <c r="V1856" s="79">
        <f t="shared" si="739"/>
        <v>1.4367014499999999</v>
      </c>
      <c r="W1856" s="79">
        <f t="shared" si="740"/>
        <v>0</v>
      </c>
      <c r="X1856" s="157" t="str">
        <f t="shared" si="741"/>
        <v>A+J=</v>
      </c>
      <c r="Y1856" s="81">
        <f t="shared" si="742"/>
        <v>46407</v>
      </c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78">
        <f t="shared" si="722"/>
        <v>46395</v>
      </c>
      <c r="B1857" s="79">
        <f t="shared" si="724"/>
        <v>328.02495296999996</v>
      </c>
      <c r="C1857" s="79">
        <f t="shared" si="743"/>
        <v>325.39230376</v>
      </c>
      <c r="D1857" s="77">
        <f t="shared" si="725"/>
        <v>7205.03</v>
      </c>
      <c r="E1857" s="54">
        <f>IF(K1857=1,VLOOKUP(A1856,[1]Plan1!$JH$192:$JI$400,2),E1856)</f>
        <v>7245.38</v>
      </c>
      <c r="F1857" s="56">
        <f t="shared" si="726"/>
        <v>45737</v>
      </c>
      <c r="G1857" s="80">
        <f t="shared" si="727"/>
        <v>5.6002542668107669E-3</v>
      </c>
      <c r="H1857" s="81">
        <f>IF(DAY(A1857)=H$11,VLOOKUP(A1857,AF$120:AK$452,4),H1856)</f>
        <v>46407</v>
      </c>
      <c r="I1857" s="81">
        <f t="shared" si="728"/>
        <v>46407</v>
      </c>
      <c r="J1857" s="55">
        <f t="shared" si="729"/>
        <v>31</v>
      </c>
      <c r="K1857" s="55">
        <f t="shared" si="730"/>
        <v>19</v>
      </c>
      <c r="L1857" s="79">
        <f t="shared" si="731"/>
        <v>1.0034287</v>
      </c>
      <c r="M1857" s="82">
        <v>1</v>
      </c>
      <c r="N1857" s="82">
        <f t="shared" si="732"/>
        <v>1</v>
      </c>
      <c r="O1857" s="79">
        <f t="shared" si="733"/>
        <v>1.0034287</v>
      </c>
      <c r="P1857" s="79">
        <f t="shared" si="734"/>
        <v>326.50797634999998</v>
      </c>
      <c r="Q1857" s="83">
        <f t="shared" si="735"/>
        <v>0</v>
      </c>
      <c r="R1857" s="85">
        <f t="shared" si="736"/>
        <v>0</v>
      </c>
      <c r="S1857" s="79">
        <f t="shared" si="737"/>
        <v>0</v>
      </c>
      <c r="T1857" s="85">
        <f t="shared" si="723"/>
        <v>9.5000000000000001E-2</v>
      </c>
      <c r="U1857" s="82">
        <f t="shared" si="738"/>
        <v>1.004646063</v>
      </c>
      <c r="V1857" s="79">
        <f t="shared" si="739"/>
        <v>1.5169766200000001</v>
      </c>
      <c r="W1857" s="79">
        <f t="shared" si="740"/>
        <v>0</v>
      </c>
      <c r="X1857" s="157" t="str">
        <f t="shared" si="741"/>
        <v>A+J=</v>
      </c>
      <c r="Y1857" s="81">
        <f t="shared" si="742"/>
        <v>46407</v>
      </c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78">
        <f t="shared" si="722"/>
        <v>46396</v>
      </c>
      <c r="B1858" s="79">
        <f t="shared" si="724"/>
        <v>328.16410103999999</v>
      </c>
      <c r="C1858" s="79">
        <f t="shared" si="743"/>
        <v>325.39230376</v>
      </c>
      <c r="D1858" s="77">
        <f t="shared" si="725"/>
        <v>7205.03</v>
      </c>
      <c r="E1858" s="54">
        <f>IF(K1858=1,VLOOKUP(A1857,[1]Plan1!$JH$192:$JI$400,2),E1857)</f>
        <v>7245.38</v>
      </c>
      <c r="F1858" s="56">
        <f t="shared" si="726"/>
        <v>45737</v>
      </c>
      <c r="G1858" s="80">
        <f t="shared" si="727"/>
        <v>5.6002542668107669E-3</v>
      </c>
      <c r="H1858" s="81">
        <f>IF(DAY(A1858)=H$11,VLOOKUP(A1858,AF$120:AK$452,4),H1857)</f>
        <v>46407</v>
      </c>
      <c r="I1858" s="81">
        <f t="shared" si="728"/>
        <v>46407</v>
      </c>
      <c r="J1858" s="55">
        <f t="shared" si="729"/>
        <v>31</v>
      </c>
      <c r="K1858" s="55">
        <f t="shared" si="730"/>
        <v>20</v>
      </c>
      <c r="L1858" s="79">
        <f t="shared" si="731"/>
        <v>1.0036094799999999</v>
      </c>
      <c r="M1858" s="82">
        <v>1</v>
      </c>
      <c r="N1858" s="82">
        <f t="shared" si="732"/>
        <v>1</v>
      </c>
      <c r="O1858" s="79">
        <f t="shared" si="733"/>
        <v>1.0036094799999999</v>
      </c>
      <c r="P1858" s="79">
        <f t="shared" si="734"/>
        <v>326.56680076999999</v>
      </c>
      <c r="Q1858" s="83">
        <f t="shared" si="735"/>
        <v>0</v>
      </c>
      <c r="R1858" s="85">
        <f t="shared" si="736"/>
        <v>0</v>
      </c>
      <c r="S1858" s="79">
        <f t="shared" si="737"/>
        <v>0</v>
      </c>
      <c r="T1858" s="85">
        <f t="shared" si="723"/>
        <v>9.5000000000000001E-2</v>
      </c>
      <c r="U1858" s="82">
        <f t="shared" si="738"/>
        <v>1.0048911899999999</v>
      </c>
      <c r="V1858" s="79">
        <f t="shared" si="739"/>
        <v>1.5973002700000001</v>
      </c>
      <c r="W1858" s="79">
        <f t="shared" si="740"/>
        <v>0</v>
      </c>
      <c r="X1858" s="157" t="str">
        <f t="shared" si="741"/>
        <v>A+J=</v>
      </c>
      <c r="Y1858" s="81">
        <f t="shared" si="742"/>
        <v>46407</v>
      </c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78">
        <f t="shared" si="722"/>
        <v>46397</v>
      </c>
      <c r="B1859" s="79">
        <f t="shared" si="724"/>
        <v>328.30331028000001</v>
      </c>
      <c r="C1859" s="79">
        <f t="shared" si="743"/>
        <v>325.39230376</v>
      </c>
      <c r="D1859" s="77">
        <f t="shared" si="725"/>
        <v>7205.03</v>
      </c>
      <c r="E1859" s="54">
        <f>IF(K1859=1,VLOOKUP(A1858,[1]Plan1!$JH$192:$JI$400,2),E1858)</f>
        <v>7245.38</v>
      </c>
      <c r="F1859" s="56">
        <f t="shared" si="726"/>
        <v>45737</v>
      </c>
      <c r="G1859" s="80">
        <f t="shared" si="727"/>
        <v>5.6002542668107669E-3</v>
      </c>
      <c r="H1859" s="81">
        <f>IF(DAY(A1859)=H$11,VLOOKUP(A1859,AF$120:AK$452,4),H1858)</f>
        <v>46407</v>
      </c>
      <c r="I1859" s="81">
        <f t="shared" si="728"/>
        <v>46407</v>
      </c>
      <c r="J1859" s="55">
        <f t="shared" si="729"/>
        <v>31</v>
      </c>
      <c r="K1859" s="55">
        <f t="shared" si="730"/>
        <v>21</v>
      </c>
      <c r="L1859" s="79">
        <f t="shared" si="731"/>
        <v>1.0037902999999999</v>
      </c>
      <c r="M1859" s="82">
        <v>1</v>
      </c>
      <c r="N1859" s="82">
        <f t="shared" si="732"/>
        <v>1</v>
      </c>
      <c r="O1859" s="79">
        <f t="shared" si="733"/>
        <v>1.0037902999999999</v>
      </c>
      <c r="P1859" s="79">
        <f t="shared" si="734"/>
        <v>326.62563820000003</v>
      </c>
      <c r="Q1859" s="83">
        <f t="shared" si="735"/>
        <v>0</v>
      </c>
      <c r="R1859" s="85">
        <f t="shared" si="736"/>
        <v>0</v>
      </c>
      <c r="S1859" s="79">
        <f t="shared" si="737"/>
        <v>0</v>
      </c>
      <c r="T1859" s="85">
        <f t="shared" si="723"/>
        <v>9.5000000000000001E-2</v>
      </c>
      <c r="U1859" s="82">
        <f t="shared" si="738"/>
        <v>1.0051363760000001</v>
      </c>
      <c r="V1859" s="79">
        <f t="shared" si="739"/>
        <v>1.67767208</v>
      </c>
      <c r="W1859" s="79">
        <f t="shared" si="740"/>
        <v>0</v>
      </c>
      <c r="X1859" s="157" t="str">
        <f t="shared" si="741"/>
        <v>A+J=</v>
      </c>
      <c r="Y1859" s="81">
        <f t="shared" si="742"/>
        <v>46407</v>
      </c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78">
        <f t="shared" si="722"/>
        <v>46398</v>
      </c>
      <c r="B1860" s="79">
        <f t="shared" si="724"/>
        <v>328.44257814000002</v>
      </c>
      <c r="C1860" s="79">
        <f t="shared" si="743"/>
        <v>325.39230376</v>
      </c>
      <c r="D1860" s="77">
        <f t="shared" si="725"/>
        <v>7205.03</v>
      </c>
      <c r="E1860" s="54">
        <f>IF(K1860=1,VLOOKUP(A1859,[1]Plan1!$JH$192:$JI$400,2),E1859)</f>
        <v>7245.38</v>
      </c>
      <c r="F1860" s="56">
        <f t="shared" si="726"/>
        <v>45737</v>
      </c>
      <c r="G1860" s="80">
        <f t="shared" si="727"/>
        <v>5.6002542668107669E-3</v>
      </c>
      <c r="H1860" s="81">
        <f>IF(DAY(A1860)=H$11,VLOOKUP(A1860,AF$120:AK$452,4),H1859)</f>
        <v>46407</v>
      </c>
      <c r="I1860" s="81">
        <f t="shared" si="728"/>
        <v>46407</v>
      </c>
      <c r="J1860" s="55">
        <f t="shared" si="729"/>
        <v>31</v>
      </c>
      <c r="K1860" s="55">
        <f t="shared" si="730"/>
        <v>22</v>
      </c>
      <c r="L1860" s="79">
        <f t="shared" si="731"/>
        <v>1.0039711499999999</v>
      </c>
      <c r="M1860" s="82">
        <v>1</v>
      </c>
      <c r="N1860" s="82">
        <f t="shared" si="732"/>
        <v>1</v>
      </c>
      <c r="O1860" s="79">
        <f t="shared" si="733"/>
        <v>1.0039711499999999</v>
      </c>
      <c r="P1860" s="79">
        <f t="shared" si="734"/>
        <v>326.68448540000003</v>
      </c>
      <c r="Q1860" s="83">
        <f t="shared" si="735"/>
        <v>0</v>
      </c>
      <c r="R1860" s="85">
        <f t="shared" si="736"/>
        <v>0</v>
      </c>
      <c r="S1860" s="79">
        <f t="shared" si="737"/>
        <v>0</v>
      </c>
      <c r="T1860" s="85">
        <f t="shared" si="723"/>
        <v>9.5000000000000001E-2</v>
      </c>
      <c r="U1860" s="82">
        <f t="shared" si="738"/>
        <v>1.0053816229999999</v>
      </c>
      <c r="V1860" s="79">
        <f t="shared" si="739"/>
        <v>1.7580927399999999</v>
      </c>
      <c r="W1860" s="79">
        <f t="shared" si="740"/>
        <v>0</v>
      </c>
      <c r="X1860" s="157" t="str">
        <f t="shared" si="741"/>
        <v>A+J=</v>
      </c>
      <c r="Y1860" s="81">
        <f t="shared" si="742"/>
        <v>46407</v>
      </c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78">
        <f t="shared" si="722"/>
        <v>46399</v>
      </c>
      <c r="B1861" s="79">
        <f t="shared" si="724"/>
        <v>328.58190393999996</v>
      </c>
      <c r="C1861" s="79">
        <f t="shared" si="743"/>
        <v>325.39230376</v>
      </c>
      <c r="D1861" s="77">
        <f t="shared" si="725"/>
        <v>7205.03</v>
      </c>
      <c r="E1861" s="54">
        <f>IF(K1861=1,VLOOKUP(A1860,[1]Plan1!$JH$192:$JI$400,2),E1860)</f>
        <v>7245.38</v>
      </c>
      <c r="F1861" s="56">
        <f t="shared" si="726"/>
        <v>45737</v>
      </c>
      <c r="G1861" s="80">
        <f t="shared" si="727"/>
        <v>5.6002542668107669E-3</v>
      </c>
      <c r="H1861" s="81">
        <f>IF(DAY(A1861)=H$11,VLOOKUP(A1861,AF$120:AK$452,4),H1860)</f>
        <v>46407</v>
      </c>
      <c r="I1861" s="81">
        <f t="shared" si="728"/>
        <v>46407</v>
      </c>
      <c r="J1861" s="55">
        <f t="shared" si="729"/>
        <v>31</v>
      </c>
      <c r="K1861" s="55">
        <f t="shared" si="730"/>
        <v>23</v>
      </c>
      <c r="L1861" s="79">
        <f t="shared" si="731"/>
        <v>1.00415203</v>
      </c>
      <c r="M1861" s="82">
        <v>1</v>
      </c>
      <c r="N1861" s="82">
        <f t="shared" si="732"/>
        <v>1</v>
      </c>
      <c r="O1861" s="79">
        <f t="shared" si="733"/>
        <v>1.00415203</v>
      </c>
      <c r="P1861" s="79">
        <f t="shared" si="734"/>
        <v>326.74334235999999</v>
      </c>
      <c r="Q1861" s="83">
        <f t="shared" si="735"/>
        <v>0</v>
      </c>
      <c r="R1861" s="85">
        <f t="shared" si="736"/>
        <v>0</v>
      </c>
      <c r="S1861" s="79">
        <f t="shared" si="737"/>
        <v>0</v>
      </c>
      <c r="T1861" s="85">
        <f t="shared" si="723"/>
        <v>9.5000000000000001E-2</v>
      </c>
      <c r="U1861" s="82">
        <f t="shared" si="738"/>
        <v>1.0056269289999999</v>
      </c>
      <c r="V1861" s="79">
        <f t="shared" si="739"/>
        <v>1.8385615799999999</v>
      </c>
      <c r="W1861" s="79">
        <f t="shared" si="740"/>
        <v>0</v>
      </c>
      <c r="X1861" s="157" t="str">
        <f t="shared" si="741"/>
        <v>A+J=</v>
      </c>
      <c r="Y1861" s="81">
        <f t="shared" si="742"/>
        <v>46407</v>
      </c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78">
        <f t="shared" si="722"/>
        <v>46400</v>
      </c>
      <c r="B1862" s="79">
        <f t="shared" si="724"/>
        <v>328.72128805</v>
      </c>
      <c r="C1862" s="79">
        <f t="shared" si="743"/>
        <v>325.39230376</v>
      </c>
      <c r="D1862" s="77">
        <f t="shared" si="725"/>
        <v>7205.03</v>
      </c>
      <c r="E1862" s="54">
        <f>IF(K1862=1,VLOOKUP(A1861,[1]Plan1!$JH$192:$JI$400,2),E1861)</f>
        <v>7245.38</v>
      </c>
      <c r="F1862" s="56">
        <f t="shared" si="726"/>
        <v>45737</v>
      </c>
      <c r="G1862" s="80">
        <f t="shared" si="727"/>
        <v>5.6002542668107669E-3</v>
      </c>
      <c r="H1862" s="81">
        <f>IF(DAY(A1862)=H$11,VLOOKUP(A1862,AF$120:AK$452,4),H1861)</f>
        <v>46407</v>
      </c>
      <c r="I1862" s="81">
        <f t="shared" si="728"/>
        <v>46407</v>
      </c>
      <c r="J1862" s="55">
        <f t="shared" si="729"/>
        <v>31</v>
      </c>
      <c r="K1862" s="55">
        <f t="shared" si="730"/>
        <v>24</v>
      </c>
      <c r="L1862" s="79">
        <f t="shared" si="731"/>
        <v>1.0043329400000001</v>
      </c>
      <c r="M1862" s="82">
        <v>1</v>
      </c>
      <c r="N1862" s="82">
        <f t="shared" si="732"/>
        <v>1</v>
      </c>
      <c r="O1862" s="79">
        <f t="shared" si="733"/>
        <v>1.0043329400000001</v>
      </c>
      <c r="P1862" s="79">
        <f t="shared" si="734"/>
        <v>326.80220908000001</v>
      </c>
      <c r="Q1862" s="83">
        <f t="shared" si="735"/>
        <v>0</v>
      </c>
      <c r="R1862" s="85">
        <f t="shared" si="736"/>
        <v>0</v>
      </c>
      <c r="S1862" s="79">
        <f t="shared" si="737"/>
        <v>0</v>
      </c>
      <c r="T1862" s="85">
        <f t="shared" si="723"/>
        <v>9.5000000000000001E-2</v>
      </c>
      <c r="U1862" s="82">
        <f t="shared" si="738"/>
        <v>1.0058722950000001</v>
      </c>
      <c r="V1862" s="79">
        <f t="shared" si="739"/>
        <v>1.9190789699999999</v>
      </c>
      <c r="W1862" s="79">
        <f t="shared" si="740"/>
        <v>0</v>
      </c>
      <c r="X1862" s="157" t="str">
        <f t="shared" si="741"/>
        <v>A+J=</v>
      </c>
      <c r="Y1862" s="81">
        <f t="shared" si="742"/>
        <v>46407</v>
      </c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78">
        <f t="shared" si="722"/>
        <v>46401</v>
      </c>
      <c r="B1863" s="79">
        <f t="shared" si="724"/>
        <v>328.86073376000002</v>
      </c>
      <c r="C1863" s="79">
        <f t="shared" si="743"/>
        <v>325.39230376</v>
      </c>
      <c r="D1863" s="77">
        <f t="shared" si="725"/>
        <v>7205.03</v>
      </c>
      <c r="E1863" s="54">
        <f>IF(K1863=1,VLOOKUP(A1862,[1]Plan1!$JH$192:$JI$400,2),E1862)</f>
        <v>7245.38</v>
      </c>
      <c r="F1863" s="56">
        <f t="shared" si="726"/>
        <v>45737</v>
      </c>
      <c r="G1863" s="80">
        <f t="shared" si="727"/>
        <v>5.6002542668107669E-3</v>
      </c>
      <c r="H1863" s="81">
        <f>IF(DAY(A1863)=H$11,VLOOKUP(A1863,AF$120:AK$452,4),H1862)</f>
        <v>46407</v>
      </c>
      <c r="I1863" s="81">
        <f t="shared" si="728"/>
        <v>46407</v>
      </c>
      <c r="J1863" s="55">
        <f t="shared" si="729"/>
        <v>31</v>
      </c>
      <c r="K1863" s="55">
        <f t="shared" si="730"/>
        <v>25</v>
      </c>
      <c r="L1863" s="79">
        <f t="shared" si="731"/>
        <v>1.0045138899999999</v>
      </c>
      <c r="M1863" s="82">
        <v>1</v>
      </c>
      <c r="N1863" s="82">
        <f t="shared" si="732"/>
        <v>1</v>
      </c>
      <c r="O1863" s="79">
        <f t="shared" si="733"/>
        <v>1.0045138899999999</v>
      </c>
      <c r="P1863" s="79">
        <f t="shared" si="734"/>
        <v>326.86108882000002</v>
      </c>
      <c r="Q1863" s="83">
        <f t="shared" si="735"/>
        <v>0</v>
      </c>
      <c r="R1863" s="85">
        <f t="shared" si="736"/>
        <v>0</v>
      </c>
      <c r="S1863" s="79">
        <f t="shared" si="737"/>
        <v>0</v>
      </c>
      <c r="T1863" s="85">
        <f t="shared" si="723"/>
        <v>9.5000000000000001E-2</v>
      </c>
      <c r="U1863" s="82">
        <f t="shared" si="738"/>
        <v>1.0061177210000001</v>
      </c>
      <c r="V1863" s="79">
        <f t="shared" si="739"/>
        <v>1.99964494</v>
      </c>
      <c r="W1863" s="79">
        <f t="shared" si="740"/>
        <v>0</v>
      </c>
      <c r="X1863" s="157" t="str">
        <f t="shared" si="741"/>
        <v>A+J=</v>
      </c>
      <c r="Y1863" s="81">
        <f t="shared" si="742"/>
        <v>46407</v>
      </c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78">
        <f t="shared" si="722"/>
        <v>46402</v>
      </c>
      <c r="B1864" s="79">
        <f t="shared" si="724"/>
        <v>329.00023780999999</v>
      </c>
      <c r="C1864" s="79">
        <f t="shared" si="743"/>
        <v>325.39230376</v>
      </c>
      <c r="D1864" s="77">
        <f t="shared" si="725"/>
        <v>7205.03</v>
      </c>
      <c r="E1864" s="54">
        <f>IF(K1864=1,VLOOKUP(A1863,[1]Plan1!$JH$192:$JI$400,2),E1863)</f>
        <v>7245.38</v>
      </c>
      <c r="F1864" s="56">
        <f t="shared" si="726"/>
        <v>45737</v>
      </c>
      <c r="G1864" s="80">
        <f t="shared" si="727"/>
        <v>5.6002542668107669E-3</v>
      </c>
      <c r="H1864" s="81">
        <f>IF(DAY(A1864)=H$11,VLOOKUP(A1864,AF$120:AK$452,4),H1863)</f>
        <v>46407</v>
      </c>
      <c r="I1864" s="81">
        <f t="shared" si="728"/>
        <v>46407</v>
      </c>
      <c r="J1864" s="55">
        <f t="shared" si="729"/>
        <v>31</v>
      </c>
      <c r="K1864" s="55">
        <f t="shared" si="730"/>
        <v>26</v>
      </c>
      <c r="L1864" s="79">
        <f t="shared" si="731"/>
        <v>1.00469487</v>
      </c>
      <c r="M1864" s="82">
        <v>1</v>
      </c>
      <c r="N1864" s="82">
        <f t="shared" si="732"/>
        <v>1</v>
      </c>
      <c r="O1864" s="79">
        <f t="shared" si="733"/>
        <v>1.00469487</v>
      </c>
      <c r="P1864" s="79">
        <f t="shared" si="734"/>
        <v>326.91997831999998</v>
      </c>
      <c r="Q1864" s="83">
        <f t="shared" si="735"/>
        <v>0</v>
      </c>
      <c r="R1864" s="85">
        <f t="shared" si="736"/>
        <v>0</v>
      </c>
      <c r="S1864" s="79">
        <f t="shared" si="737"/>
        <v>0</v>
      </c>
      <c r="T1864" s="85">
        <f t="shared" si="723"/>
        <v>9.5000000000000001E-2</v>
      </c>
      <c r="U1864" s="82">
        <f t="shared" si="738"/>
        <v>1.0063632069999999</v>
      </c>
      <c r="V1864" s="79">
        <f t="shared" si="739"/>
        <v>2.08025949</v>
      </c>
      <c r="W1864" s="79">
        <f t="shared" si="740"/>
        <v>0</v>
      </c>
      <c r="X1864" s="157" t="str">
        <f t="shared" si="741"/>
        <v>A+J=</v>
      </c>
      <c r="Y1864" s="81">
        <f t="shared" si="742"/>
        <v>46407</v>
      </c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78">
        <f t="shared" si="722"/>
        <v>46403</v>
      </c>
      <c r="B1865" s="79">
        <f t="shared" si="724"/>
        <v>329.13979989000001</v>
      </c>
      <c r="C1865" s="79">
        <f t="shared" si="743"/>
        <v>325.39230376</v>
      </c>
      <c r="D1865" s="77">
        <f t="shared" si="725"/>
        <v>7205.03</v>
      </c>
      <c r="E1865" s="54">
        <f>IF(K1865=1,VLOOKUP(A1864,[1]Plan1!$JH$192:$JI$400,2),E1864)</f>
        <v>7245.38</v>
      </c>
      <c r="F1865" s="56">
        <f t="shared" si="726"/>
        <v>45737</v>
      </c>
      <c r="G1865" s="80">
        <f t="shared" si="727"/>
        <v>5.6002542668107669E-3</v>
      </c>
      <c r="H1865" s="81">
        <f>IF(DAY(A1865)=H$11,VLOOKUP(A1865,AF$120:AK$452,4),H1864)</f>
        <v>46407</v>
      </c>
      <c r="I1865" s="81">
        <f t="shared" si="728"/>
        <v>46407</v>
      </c>
      <c r="J1865" s="55">
        <f t="shared" si="729"/>
        <v>31</v>
      </c>
      <c r="K1865" s="55">
        <f t="shared" si="730"/>
        <v>27</v>
      </c>
      <c r="L1865" s="79">
        <f t="shared" si="731"/>
        <v>1.0048758799999999</v>
      </c>
      <c r="M1865" s="82">
        <v>1</v>
      </c>
      <c r="N1865" s="82">
        <f t="shared" si="732"/>
        <v>1</v>
      </c>
      <c r="O1865" s="79">
        <f t="shared" si="733"/>
        <v>1.0048758799999999</v>
      </c>
      <c r="P1865" s="79">
        <f t="shared" si="734"/>
        <v>326.97887758000002</v>
      </c>
      <c r="Q1865" s="83">
        <f t="shared" si="735"/>
        <v>0</v>
      </c>
      <c r="R1865" s="85">
        <f t="shared" si="736"/>
        <v>0</v>
      </c>
      <c r="S1865" s="79">
        <f t="shared" si="737"/>
        <v>0</v>
      </c>
      <c r="T1865" s="85">
        <f t="shared" si="723"/>
        <v>9.5000000000000001E-2</v>
      </c>
      <c r="U1865" s="82">
        <f t="shared" si="738"/>
        <v>1.006608752</v>
      </c>
      <c r="V1865" s="79">
        <f t="shared" si="739"/>
        <v>2.1609223100000001</v>
      </c>
      <c r="W1865" s="79">
        <f t="shared" si="740"/>
        <v>0</v>
      </c>
      <c r="X1865" s="157" t="str">
        <f t="shared" si="741"/>
        <v>A+J=</v>
      </c>
      <c r="Y1865" s="81">
        <f t="shared" si="742"/>
        <v>46407</v>
      </c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78">
        <f t="shared" si="722"/>
        <v>46404</v>
      </c>
      <c r="B1866" s="79">
        <f t="shared" si="724"/>
        <v>329.27942066000003</v>
      </c>
      <c r="C1866" s="79">
        <f t="shared" si="743"/>
        <v>325.39230376</v>
      </c>
      <c r="D1866" s="77">
        <f t="shared" si="725"/>
        <v>7205.03</v>
      </c>
      <c r="E1866" s="54">
        <f>IF(K1866=1,VLOOKUP(A1865,[1]Plan1!$JH$192:$JI$400,2),E1865)</f>
        <v>7245.38</v>
      </c>
      <c r="F1866" s="56">
        <f t="shared" si="726"/>
        <v>45737</v>
      </c>
      <c r="G1866" s="80">
        <f t="shared" si="727"/>
        <v>5.6002542668107669E-3</v>
      </c>
      <c r="H1866" s="81">
        <f>IF(DAY(A1866)=H$11,VLOOKUP(A1866,AF$120:AK$452,4),H1865)</f>
        <v>46407</v>
      </c>
      <c r="I1866" s="81">
        <f t="shared" si="728"/>
        <v>46407</v>
      </c>
      <c r="J1866" s="55">
        <f t="shared" si="729"/>
        <v>31</v>
      </c>
      <c r="K1866" s="55">
        <f t="shared" si="730"/>
        <v>28</v>
      </c>
      <c r="L1866" s="79">
        <f t="shared" si="731"/>
        <v>1.0050569199999999</v>
      </c>
      <c r="M1866" s="82">
        <v>1</v>
      </c>
      <c r="N1866" s="82">
        <f t="shared" si="732"/>
        <v>1</v>
      </c>
      <c r="O1866" s="79">
        <f t="shared" si="733"/>
        <v>1.0050569199999999</v>
      </c>
      <c r="P1866" s="79">
        <f t="shared" si="734"/>
        <v>327.0377866</v>
      </c>
      <c r="Q1866" s="83">
        <f t="shared" si="735"/>
        <v>0</v>
      </c>
      <c r="R1866" s="85">
        <f t="shared" si="736"/>
        <v>0</v>
      </c>
      <c r="S1866" s="79">
        <f t="shared" si="737"/>
        <v>0</v>
      </c>
      <c r="T1866" s="85">
        <f t="shared" si="723"/>
        <v>9.5000000000000001E-2</v>
      </c>
      <c r="U1866" s="82">
        <f t="shared" si="738"/>
        <v>1.006854358</v>
      </c>
      <c r="V1866" s="79">
        <f t="shared" si="739"/>
        <v>2.24163406</v>
      </c>
      <c r="W1866" s="79">
        <f t="shared" si="740"/>
        <v>0</v>
      </c>
      <c r="X1866" s="157" t="str">
        <f t="shared" si="741"/>
        <v>A+J=</v>
      </c>
      <c r="Y1866" s="81">
        <f t="shared" si="742"/>
        <v>46407</v>
      </c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78">
        <f t="shared" si="722"/>
        <v>46405</v>
      </c>
      <c r="B1867" s="79">
        <f t="shared" si="724"/>
        <v>329.41910278999995</v>
      </c>
      <c r="C1867" s="79">
        <f t="shared" si="743"/>
        <v>325.39230376</v>
      </c>
      <c r="D1867" s="77">
        <f t="shared" si="725"/>
        <v>7205.03</v>
      </c>
      <c r="E1867" s="54">
        <f>IF(K1867=1,VLOOKUP(A1866,[1]Plan1!$JH$192:$JI$400,2),E1866)</f>
        <v>7245.38</v>
      </c>
      <c r="F1867" s="56">
        <f t="shared" si="726"/>
        <v>45737</v>
      </c>
      <c r="G1867" s="80">
        <f t="shared" si="727"/>
        <v>5.6002542668107669E-3</v>
      </c>
      <c r="H1867" s="81">
        <f>IF(DAY(A1867)=H$11,VLOOKUP(A1867,AF$120:AK$452,4),H1866)</f>
        <v>46407</v>
      </c>
      <c r="I1867" s="81">
        <f t="shared" si="728"/>
        <v>46407</v>
      </c>
      <c r="J1867" s="55">
        <f t="shared" si="729"/>
        <v>31</v>
      </c>
      <c r="K1867" s="55">
        <f t="shared" si="730"/>
        <v>29</v>
      </c>
      <c r="L1867" s="79">
        <f t="shared" si="731"/>
        <v>1.0052380000000001</v>
      </c>
      <c r="M1867" s="82">
        <v>1</v>
      </c>
      <c r="N1867" s="82">
        <f t="shared" si="732"/>
        <v>1</v>
      </c>
      <c r="O1867" s="79">
        <f t="shared" si="733"/>
        <v>1.0052380000000001</v>
      </c>
      <c r="P1867" s="79">
        <f t="shared" si="734"/>
        <v>327.09670863999997</v>
      </c>
      <c r="Q1867" s="83">
        <f t="shared" si="735"/>
        <v>0</v>
      </c>
      <c r="R1867" s="85">
        <f t="shared" si="736"/>
        <v>0</v>
      </c>
      <c r="S1867" s="79">
        <f t="shared" si="737"/>
        <v>0</v>
      </c>
      <c r="T1867" s="85">
        <f t="shared" si="723"/>
        <v>9.5000000000000001E-2</v>
      </c>
      <c r="U1867" s="82">
        <f t="shared" si="738"/>
        <v>1.007100023</v>
      </c>
      <c r="V1867" s="79">
        <f t="shared" si="739"/>
        <v>2.32239415</v>
      </c>
      <c r="W1867" s="79">
        <f t="shared" si="740"/>
        <v>0</v>
      </c>
      <c r="X1867" s="157" t="str">
        <f t="shared" si="741"/>
        <v>A+J=</v>
      </c>
      <c r="Y1867" s="81">
        <f t="shared" si="742"/>
        <v>46407</v>
      </c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78">
        <f t="shared" si="722"/>
        <v>46406</v>
      </c>
      <c r="B1868" s="79">
        <f t="shared" si="724"/>
        <v>329.55884365000003</v>
      </c>
      <c r="C1868" s="79">
        <f t="shared" si="743"/>
        <v>325.39230376</v>
      </c>
      <c r="D1868" s="77">
        <f t="shared" si="725"/>
        <v>7205.03</v>
      </c>
      <c r="E1868" s="54">
        <f>IF(K1868=1,VLOOKUP(A1867,[1]Plan1!$JH$192:$JI$400,2),E1867)</f>
        <v>7245.38</v>
      </c>
      <c r="F1868" s="56">
        <f t="shared" si="726"/>
        <v>45737</v>
      </c>
      <c r="G1868" s="80">
        <f t="shared" si="727"/>
        <v>5.6002542668107669E-3</v>
      </c>
      <c r="H1868" s="81">
        <f>IF(DAY(A1868)=H$11,VLOOKUP(A1868,AF$120:AK$452,4),H1867)</f>
        <v>46407</v>
      </c>
      <c r="I1868" s="81">
        <f t="shared" si="728"/>
        <v>46407</v>
      </c>
      <c r="J1868" s="55">
        <f t="shared" si="729"/>
        <v>31</v>
      </c>
      <c r="K1868" s="55">
        <f t="shared" si="730"/>
        <v>30</v>
      </c>
      <c r="L1868" s="79">
        <f t="shared" si="731"/>
        <v>1.0054191100000001</v>
      </c>
      <c r="M1868" s="82">
        <v>1</v>
      </c>
      <c r="N1868" s="82">
        <f t="shared" si="732"/>
        <v>1</v>
      </c>
      <c r="O1868" s="79">
        <f t="shared" si="733"/>
        <v>1.0054191100000001</v>
      </c>
      <c r="P1868" s="79">
        <f t="shared" si="734"/>
        <v>327.15564044000001</v>
      </c>
      <c r="Q1868" s="83">
        <f t="shared" si="735"/>
        <v>0</v>
      </c>
      <c r="R1868" s="85">
        <f t="shared" si="736"/>
        <v>0</v>
      </c>
      <c r="S1868" s="79">
        <f t="shared" si="737"/>
        <v>0</v>
      </c>
      <c r="T1868" s="85">
        <f t="shared" si="723"/>
        <v>9.5000000000000001E-2</v>
      </c>
      <c r="U1868" s="82">
        <f t="shared" si="738"/>
        <v>1.007345749</v>
      </c>
      <c r="V1868" s="79">
        <f t="shared" si="739"/>
        <v>2.40320321</v>
      </c>
      <c r="W1868" s="79">
        <f t="shared" si="740"/>
        <v>0</v>
      </c>
      <c r="X1868" s="157" t="str">
        <f t="shared" si="741"/>
        <v>A+J=</v>
      </c>
      <c r="Y1868" s="81">
        <f t="shared" si="742"/>
        <v>46407</v>
      </c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78">
        <f t="shared" ref="A1869:A1932" si="744">(A1868+1)</f>
        <v>46407</v>
      </c>
      <c r="B1869" s="79">
        <f t="shared" si="724"/>
        <v>329.69864261999999</v>
      </c>
      <c r="C1869" s="79">
        <f t="shared" si="743"/>
        <v>325.39230376</v>
      </c>
      <c r="D1869" s="77">
        <f t="shared" si="725"/>
        <v>7205.03</v>
      </c>
      <c r="E1869" s="54">
        <f>IF(K1869=1,VLOOKUP(A1868,[1]Plan1!$JH$192:$JI$400,2),E1868)</f>
        <v>7245.38</v>
      </c>
      <c r="F1869" s="56">
        <f t="shared" si="726"/>
        <v>45737</v>
      </c>
      <c r="G1869" s="80">
        <f t="shared" si="727"/>
        <v>5.6002542668107669E-3</v>
      </c>
      <c r="H1869" s="81">
        <f>IF(DAY(A1869)=H$11,VLOOKUP(A1869,AF$120:AK$452,4),H1868)</f>
        <v>46438</v>
      </c>
      <c r="I1869" s="81">
        <f t="shared" si="728"/>
        <v>46407</v>
      </c>
      <c r="J1869" s="55">
        <f t="shared" si="729"/>
        <v>31</v>
      </c>
      <c r="K1869" s="55">
        <f t="shared" si="730"/>
        <v>31</v>
      </c>
      <c r="L1869" s="79">
        <f t="shared" si="731"/>
        <v>1.0056002500000001</v>
      </c>
      <c r="M1869" s="82">
        <v>1</v>
      </c>
      <c r="N1869" s="82">
        <f t="shared" si="732"/>
        <v>1</v>
      </c>
      <c r="O1869" s="79">
        <f t="shared" si="733"/>
        <v>1.0056002500000001</v>
      </c>
      <c r="P1869" s="79">
        <f t="shared" si="734"/>
        <v>327.21458200000001</v>
      </c>
      <c r="Q1869" s="83">
        <f t="shared" si="735"/>
        <v>61</v>
      </c>
      <c r="R1869" s="85">
        <f t="shared" si="736"/>
        <v>5.2630999999999997E-2</v>
      </c>
      <c r="S1869" s="79">
        <f t="shared" si="737"/>
        <v>17.221630659999999</v>
      </c>
      <c r="T1869" s="85">
        <f t="shared" ref="T1869:T1932" si="745">(T1868)</f>
        <v>9.5000000000000001E-2</v>
      </c>
      <c r="U1869" s="82">
        <f t="shared" si="738"/>
        <v>1.0075915339999999</v>
      </c>
      <c r="V1869" s="79">
        <f t="shared" si="739"/>
        <v>2.4840606200000002</v>
      </c>
      <c r="W1869" s="79">
        <f t="shared" si="740"/>
        <v>19.70569128</v>
      </c>
      <c r="X1869" s="157" t="str">
        <f t="shared" si="741"/>
        <v>A+J=</v>
      </c>
      <c r="Y1869" s="81">
        <f t="shared" si="742"/>
        <v>46407</v>
      </c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78">
        <f t="shared" si="744"/>
        <v>46408</v>
      </c>
      <c r="B1870" s="79">
        <f t="shared" si="724"/>
        <v>310.1244494</v>
      </c>
      <c r="C1870" s="79">
        <f t="shared" si="743"/>
        <v>309.99295133999999</v>
      </c>
      <c r="D1870" s="77">
        <f t="shared" si="725"/>
        <v>7205.03</v>
      </c>
      <c r="E1870" s="54">
        <f>IF(K1870=1,VLOOKUP(A1869,[1]Plan1!$JH$192:$JI$400,2),E1869)</f>
        <v>7245.38</v>
      </c>
      <c r="F1870" s="56">
        <f t="shared" si="726"/>
        <v>45737</v>
      </c>
      <c r="G1870" s="80">
        <f t="shared" si="727"/>
        <v>5.6002542668107669E-3</v>
      </c>
      <c r="H1870" s="81">
        <f>IF(DAY(A1870)=H$11,VLOOKUP(A1870,AF$120:AK$452,4),H1869)</f>
        <v>46438</v>
      </c>
      <c r="I1870" s="81">
        <f t="shared" si="728"/>
        <v>46438</v>
      </c>
      <c r="J1870" s="55">
        <f t="shared" si="729"/>
        <v>31</v>
      </c>
      <c r="K1870" s="55">
        <f t="shared" si="730"/>
        <v>1</v>
      </c>
      <c r="L1870" s="79">
        <f t="shared" si="731"/>
        <v>1.00018016</v>
      </c>
      <c r="M1870" s="82">
        <v>1</v>
      </c>
      <c r="N1870" s="82">
        <f t="shared" si="732"/>
        <v>1</v>
      </c>
      <c r="O1870" s="79">
        <f t="shared" si="733"/>
        <v>1.00018016</v>
      </c>
      <c r="P1870" s="79">
        <f t="shared" si="734"/>
        <v>310.04879966999999</v>
      </c>
      <c r="Q1870" s="83">
        <f t="shared" si="735"/>
        <v>0</v>
      </c>
      <c r="R1870" s="85">
        <f t="shared" si="736"/>
        <v>0</v>
      </c>
      <c r="S1870" s="79">
        <f t="shared" si="737"/>
        <v>0</v>
      </c>
      <c r="T1870" s="85">
        <f t="shared" si="745"/>
        <v>9.5000000000000001E-2</v>
      </c>
      <c r="U1870" s="82">
        <f t="shared" si="738"/>
        <v>1.000243993</v>
      </c>
      <c r="V1870" s="79">
        <f t="shared" si="739"/>
        <v>7.5649729999999998E-2</v>
      </c>
      <c r="W1870" s="79">
        <f t="shared" si="740"/>
        <v>0</v>
      </c>
      <c r="X1870" s="157" t="str">
        <f t="shared" si="741"/>
        <v>A+J=</v>
      </c>
      <c r="Y1870" s="81">
        <f t="shared" si="742"/>
        <v>46438</v>
      </c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78">
        <f t="shared" si="744"/>
        <v>46409</v>
      </c>
      <c r="B1871" s="79">
        <f t="shared" si="724"/>
        <v>310.25600572000002</v>
      </c>
      <c r="C1871" s="79">
        <f t="shared" si="743"/>
        <v>309.99295133999999</v>
      </c>
      <c r="D1871" s="77">
        <f t="shared" si="725"/>
        <v>7205.03</v>
      </c>
      <c r="E1871" s="54">
        <f>IF(K1871=1,VLOOKUP(A1870,[1]Plan1!$JH$192:$JI$400,2),E1870)</f>
        <v>7245.38</v>
      </c>
      <c r="F1871" s="56">
        <f t="shared" si="726"/>
        <v>45737</v>
      </c>
      <c r="G1871" s="80">
        <f t="shared" si="727"/>
        <v>5.6002542668107669E-3</v>
      </c>
      <c r="H1871" s="81">
        <f>IF(DAY(A1871)=H$11,VLOOKUP(A1871,AF$120:AK$452,4),H1870)</f>
        <v>46438</v>
      </c>
      <c r="I1871" s="81">
        <f t="shared" si="728"/>
        <v>46438</v>
      </c>
      <c r="J1871" s="55">
        <f t="shared" si="729"/>
        <v>31</v>
      </c>
      <c r="K1871" s="55">
        <f t="shared" si="730"/>
        <v>2</v>
      </c>
      <c r="L1871" s="79">
        <f t="shared" si="731"/>
        <v>1.0003603599999999</v>
      </c>
      <c r="M1871" s="82">
        <v>1</v>
      </c>
      <c r="N1871" s="82">
        <f t="shared" si="732"/>
        <v>1</v>
      </c>
      <c r="O1871" s="79">
        <f t="shared" si="733"/>
        <v>1.0003603599999999</v>
      </c>
      <c r="P1871" s="79">
        <f t="shared" si="734"/>
        <v>310.10466038999999</v>
      </c>
      <c r="Q1871" s="83">
        <f t="shared" si="735"/>
        <v>0</v>
      </c>
      <c r="R1871" s="85">
        <f t="shared" si="736"/>
        <v>0</v>
      </c>
      <c r="S1871" s="79">
        <f t="shared" si="737"/>
        <v>0</v>
      </c>
      <c r="T1871" s="85">
        <f t="shared" si="745"/>
        <v>9.5000000000000001E-2</v>
      </c>
      <c r="U1871" s="82">
        <f t="shared" si="738"/>
        <v>1.0004880460000001</v>
      </c>
      <c r="V1871" s="79">
        <f t="shared" si="739"/>
        <v>0.15134533</v>
      </c>
      <c r="W1871" s="79">
        <f t="shared" si="740"/>
        <v>0</v>
      </c>
      <c r="X1871" s="157" t="str">
        <f t="shared" si="741"/>
        <v>A+J=</v>
      </c>
      <c r="Y1871" s="81">
        <f t="shared" si="742"/>
        <v>46438</v>
      </c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78">
        <f t="shared" si="744"/>
        <v>46410</v>
      </c>
      <c r="B1872" s="79">
        <f t="shared" ref="B1872:B1935" si="746">(P1872+V1872)</f>
        <v>310.38761692999998</v>
      </c>
      <c r="C1872" s="79">
        <f t="shared" si="743"/>
        <v>309.99295133999999</v>
      </c>
      <c r="D1872" s="77">
        <f t="shared" ref="D1872:D1935" si="747">IF(E1872=E1871,D1871,E1871)</f>
        <v>7205.03</v>
      </c>
      <c r="E1872" s="54">
        <f>IF(K1872=1,VLOOKUP(A1871,[1]Plan1!$JH$192:$JI$400,2),E1871)</f>
        <v>7245.38</v>
      </c>
      <c r="F1872" s="56">
        <f t="shared" ref="F1872:F1935" si="748">IF(D1872=D1871,F1871,EDATE(A1872,-1))</f>
        <v>45737</v>
      </c>
      <c r="G1872" s="80">
        <f t="shared" ref="G1872:G1935" si="749">(E1872/D1872)-1</f>
        <v>5.6002542668107669E-3</v>
      </c>
      <c r="H1872" s="81">
        <f>IF(DAY(A1872)=H$11,VLOOKUP(A1872,AF$120:AK$452,4),H1871)</f>
        <v>46438</v>
      </c>
      <c r="I1872" s="81">
        <f t="shared" ref="I1872:I1935" si="750">IF(A1872&gt;I1871,H1872,I1871)</f>
        <v>46438</v>
      </c>
      <c r="J1872" s="55">
        <f t="shared" ref="J1872:J1935" si="751">IF(A1871=I1871,VLOOKUP(A1871,$AF$120:$AJ$300,5),J1871)</f>
        <v>31</v>
      </c>
      <c r="K1872" s="55">
        <f t="shared" ref="K1872:K1935" si="752">IF(A1871=I1871,1,K1871+1)</f>
        <v>3</v>
      </c>
      <c r="L1872" s="79">
        <f t="shared" ref="L1872:L1935" si="753">TRUNC((E1872/D1872)^TRUNC((K1872/J1872),9),8)</f>
        <v>1.00054059</v>
      </c>
      <c r="M1872" s="82">
        <v>1</v>
      </c>
      <c r="N1872" s="82">
        <f t="shared" ref="N1872:N1935" si="754">IF(I1872&gt;I1871,N1871*M1872,N1871)</f>
        <v>1</v>
      </c>
      <c r="O1872" s="79">
        <f t="shared" ref="O1872:O1935" si="755">TRUNC(TRUNC((L1872*N1872),15),8)</f>
        <v>1.00054059</v>
      </c>
      <c r="P1872" s="79">
        <f t="shared" ref="P1872:P1935" si="756">TRUNC(C1872*O1872,8)</f>
        <v>310.16053041999999</v>
      </c>
      <c r="Q1872" s="83">
        <f t="shared" ref="Q1872:Q1935" si="757">IF(VLOOKUP(A1872,AB$12:AI$116,8)=VLOOKUP(A1871,AB$12:AI$116,8),0,VLOOKUP(A1872,AB$12:AI$116,8))</f>
        <v>0</v>
      </c>
      <c r="R1872" s="85">
        <f t="shared" ref="R1872:R1935" si="758">IF(Q1872&gt;0,VLOOKUP($A1872,$AB$12:$AG$116,6),0)</f>
        <v>0</v>
      </c>
      <c r="S1872" s="79">
        <f t="shared" ref="S1872:S1935" si="759">IF(R1872&gt;0,TRUNC(R1872*P1872,8),0)</f>
        <v>0</v>
      </c>
      <c r="T1872" s="85">
        <f t="shared" si="745"/>
        <v>9.5000000000000001E-2</v>
      </c>
      <c r="U1872" s="82">
        <f t="shared" ref="U1872:U1935" si="760">ROUND((1+T1872)^(30/360)^(K1872/J1872),9)</f>
        <v>1.0007321579999999</v>
      </c>
      <c r="V1872" s="79">
        <f t="shared" ref="V1872:V1935" si="761">TRUNC((P1872*(U1872-1)),8)</f>
        <v>0.22708650999999999</v>
      </c>
      <c r="W1872" s="79">
        <f t="shared" ref="W1872:W1935" si="762">IF(Q1872&gt;0,S1872+V1872,0)</f>
        <v>0</v>
      </c>
      <c r="X1872" s="157" t="str">
        <f t="shared" si="741"/>
        <v>A+J=</v>
      </c>
      <c r="Y1872" s="81">
        <f t="shared" si="742"/>
        <v>46438</v>
      </c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78">
        <f t="shared" si="744"/>
        <v>46411</v>
      </c>
      <c r="B1873" s="79">
        <f t="shared" si="746"/>
        <v>310.51928333000001</v>
      </c>
      <c r="C1873" s="79">
        <f t="shared" si="743"/>
        <v>309.99295133999999</v>
      </c>
      <c r="D1873" s="77">
        <f t="shared" si="747"/>
        <v>7205.03</v>
      </c>
      <c r="E1873" s="54">
        <f>IF(K1873=1,VLOOKUP(A1872,[1]Plan1!$JH$192:$JI$400,2),E1872)</f>
        <v>7245.38</v>
      </c>
      <c r="F1873" s="56">
        <f t="shared" si="748"/>
        <v>45737</v>
      </c>
      <c r="G1873" s="80">
        <f t="shared" si="749"/>
        <v>5.6002542668107669E-3</v>
      </c>
      <c r="H1873" s="81">
        <f>IF(DAY(A1873)=H$11,VLOOKUP(A1873,AF$120:AK$452,4),H1872)</f>
        <v>46438</v>
      </c>
      <c r="I1873" s="81">
        <f t="shared" si="750"/>
        <v>46438</v>
      </c>
      <c r="J1873" s="55">
        <f t="shared" si="751"/>
        <v>31</v>
      </c>
      <c r="K1873" s="55">
        <f t="shared" si="752"/>
        <v>4</v>
      </c>
      <c r="L1873" s="79">
        <f t="shared" si="753"/>
        <v>1.00072085</v>
      </c>
      <c r="M1873" s="82">
        <v>1</v>
      </c>
      <c r="N1873" s="82">
        <f t="shared" si="754"/>
        <v>1</v>
      </c>
      <c r="O1873" s="79">
        <f t="shared" si="755"/>
        <v>1.00072085</v>
      </c>
      <c r="P1873" s="79">
        <f t="shared" si="756"/>
        <v>310.21640975000003</v>
      </c>
      <c r="Q1873" s="83">
        <f t="shared" si="757"/>
        <v>0</v>
      </c>
      <c r="R1873" s="85">
        <f t="shared" si="758"/>
        <v>0</v>
      </c>
      <c r="S1873" s="79">
        <f t="shared" si="759"/>
        <v>0</v>
      </c>
      <c r="T1873" s="85">
        <f t="shared" si="745"/>
        <v>9.5000000000000001E-2</v>
      </c>
      <c r="U1873" s="82">
        <f t="shared" si="760"/>
        <v>1.0009763300000001</v>
      </c>
      <c r="V1873" s="79">
        <f t="shared" si="761"/>
        <v>0.30287357999999998</v>
      </c>
      <c r="W1873" s="79">
        <f t="shared" si="762"/>
        <v>0</v>
      </c>
      <c r="X1873" s="157" t="str">
        <f t="shared" ref="X1873:X1936" si="763">IF($Q1872&gt;0,VLOOKUP($A1872,$AB$12:$AK$116,9),X1872)</f>
        <v>A+J=</v>
      </c>
      <c r="Y1873" s="81">
        <f t="shared" ref="Y1873:Y1936" si="764">IF($Q1872&gt;0,VLOOKUP($A1872,$AB$12:$AK$116,10),Y1872)</f>
        <v>46438</v>
      </c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78">
        <f t="shared" si="744"/>
        <v>46412</v>
      </c>
      <c r="B1874" s="79">
        <f t="shared" si="746"/>
        <v>310.65100775000002</v>
      </c>
      <c r="C1874" s="79">
        <f t="shared" si="743"/>
        <v>309.99295133999999</v>
      </c>
      <c r="D1874" s="77">
        <f t="shared" si="747"/>
        <v>7205.03</v>
      </c>
      <c r="E1874" s="54">
        <f>IF(K1874=1,VLOOKUP(A1873,[1]Plan1!$JH$192:$JI$400,2),E1873)</f>
        <v>7245.38</v>
      </c>
      <c r="F1874" s="56">
        <f t="shared" si="748"/>
        <v>45737</v>
      </c>
      <c r="G1874" s="80">
        <f t="shared" si="749"/>
        <v>5.6002542668107669E-3</v>
      </c>
      <c r="H1874" s="81">
        <f>IF(DAY(A1874)=H$11,VLOOKUP(A1874,AF$120:AK$452,4),H1873)</f>
        <v>46438</v>
      </c>
      <c r="I1874" s="81">
        <f t="shared" si="750"/>
        <v>46438</v>
      </c>
      <c r="J1874" s="55">
        <f t="shared" si="751"/>
        <v>31</v>
      </c>
      <c r="K1874" s="55">
        <f t="shared" si="752"/>
        <v>5</v>
      </c>
      <c r="L1874" s="79">
        <f t="shared" si="753"/>
        <v>1.00090115</v>
      </c>
      <c r="M1874" s="82">
        <v>1</v>
      </c>
      <c r="N1874" s="82">
        <f t="shared" si="754"/>
        <v>1</v>
      </c>
      <c r="O1874" s="79">
        <f t="shared" si="755"/>
        <v>1.00090115</v>
      </c>
      <c r="P1874" s="79">
        <f t="shared" si="756"/>
        <v>310.27230148000001</v>
      </c>
      <c r="Q1874" s="83">
        <f t="shared" si="757"/>
        <v>0</v>
      </c>
      <c r="R1874" s="85">
        <f t="shared" si="758"/>
        <v>0</v>
      </c>
      <c r="S1874" s="79">
        <f t="shared" si="759"/>
        <v>0</v>
      </c>
      <c r="T1874" s="85">
        <f t="shared" si="745"/>
        <v>9.5000000000000001E-2</v>
      </c>
      <c r="U1874" s="82">
        <f t="shared" si="760"/>
        <v>1.001220561</v>
      </c>
      <c r="V1874" s="79">
        <f t="shared" si="761"/>
        <v>0.37870627000000001</v>
      </c>
      <c r="W1874" s="79">
        <f t="shared" si="762"/>
        <v>0</v>
      </c>
      <c r="X1874" s="157" t="str">
        <f t="shared" si="763"/>
        <v>A+J=</v>
      </c>
      <c r="Y1874" s="81">
        <f t="shared" si="764"/>
        <v>46438</v>
      </c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78">
        <f t="shared" si="744"/>
        <v>46413</v>
      </c>
      <c r="B1875" s="79">
        <f t="shared" si="746"/>
        <v>310.78278739000001</v>
      </c>
      <c r="C1875" s="79">
        <f t="shared" si="743"/>
        <v>309.99295133999999</v>
      </c>
      <c r="D1875" s="77">
        <f t="shared" si="747"/>
        <v>7205.03</v>
      </c>
      <c r="E1875" s="54">
        <f>IF(K1875=1,VLOOKUP(A1874,[1]Plan1!$JH$192:$JI$400,2),E1874)</f>
        <v>7245.38</v>
      </c>
      <c r="F1875" s="56">
        <f t="shared" si="748"/>
        <v>45737</v>
      </c>
      <c r="G1875" s="80">
        <f t="shared" si="749"/>
        <v>5.6002542668107669E-3</v>
      </c>
      <c r="H1875" s="81">
        <f>IF(DAY(A1875)=H$11,VLOOKUP(A1875,AF$120:AK$452,4),H1874)</f>
        <v>46438</v>
      </c>
      <c r="I1875" s="81">
        <f t="shared" si="750"/>
        <v>46438</v>
      </c>
      <c r="J1875" s="55">
        <f t="shared" si="751"/>
        <v>31</v>
      </c>
      <c r="K1875" s="55">
        <f t="shared" si="752"/>
        <v>6</v>
      </c>
      <c r="L1875" s="79">
        <f t="shared" si="753"/>
        <v>1.0010814800000001</v>
      </c>
      <c r="M1875" s="82">
        <v>1</v>
      </c>
      <c r="N1875" s="82">
        <f t="shared" si="754"/>
        <v>1</v>
      </c>
      <c r="O1875" s="79">
        <f t="shared" si="755"/>
        <v>1.0010814800000001</v>
      </c>
      <c r="P1875" s="79">
        <f t="shared" si="756"/>
        <v>310.32820250999998</v>
      </c>
      <c r="Q1875" s="83">
        <f t="shared" si="757"/>
        <v>0</v>
      </c>
      <c r="R1875" s="85">
        <f t="shared" si="758"/>
        <v>0</v>
      </c>
      <c r="S1875" s="79">
        <f t="shared" si="759"/>
        <v>0</v>
      </c>
      <c r="T1875" s="85">
        <f t="shared" si="745"/>
        <v>9.5000000000000001E-2</v>
      </c>
      <c r="U1875" s="82">
        <f t="shared" si="760"/>
        <v>1.001464852</v>
      </c>
      <c r="V1875" s="79">
        <f t="shared" si="761"/>
        <v>0.45458488000000002</v>
      </c>
      <c r="W1875" s="79">
        <f t="shared" si="762"/>
        <v>0</v>
      </c>
      <c r="X1875" s="157" t="str">
        <f t="shared" si="763"/>
        <v>A+J=</v>
      </c>
      <c r="Y1875" s="81">
        <f t="shared" si="764"/>
        <v>46438</v>
      </c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78">
        <f t="shared" si="744"/>
        <v>46414</v>
      </c>
      <c r="B1876" s="79">
        <f t="shared" si="746"/>
        <v>310.91462197999999</v>
      </c>
      <c r="C1876" s="79">
        <f t="shared" si="743"/>
        <v>309.99295133999999</v>
      </c>
      <c r="D1876" s="77">
        <f t="shared" si="747"/>
        <v>7205.03</v>
      </c>
      <c r="E1876" s="54">
        <f>IF(K1876=1,VLOOKUP(A1875,[1]Plan1!$JH$192:$JI$400,2),E1875)</f>
        <v>7245.38</v>
      </c>
      <c r="F1876" s="56">
        <f t="shared" si="748"/>
        <v>45737</v>
      </c>
      <c r="G1876" s="80">
        <f t="shared" si="749"/>
        <v>5.6002542668107669E-3</v>
      </c>
      <c r="H1876" s="81">
        <f>IF(DAY(A1876)=H$11,VLOOKUP(A1876,AF$120:AK$452,4),H1875)</f>
        <v>46438</v>
      </c>
      <c r="I1876" s="81">
        <f t="shared" si="750"/>
        <v>46438</v>
      </c>
      <c r="J1876" s="55">
        <f t="shared" si="751"/>
        <v>31</v>
      </c>
      <c r="K1876" s="55">
        <f t="shared" si="752"/>
        <v>7</v>
      </c>
      <c r="L1876" s="79">
        <f t="shared" si="753"/>
        <v>1.00126184</v>
      </c>
      <c r="M1876" s="82">
        <v>1</v>
      </c>
      <c r="N1876" s="82">
        <f t="shared" si="754"/>
        <v>1</v>
      </c>
      <c r="O1876" s="79">
        <f t="shared" si="755"/>
        <v>1.00126184</v>
      </c>
      <c r="P1876" s="79">
        <f t="shared" si="756"/>
        <v>310.38411284</v>
      </c>
      <c r="Q1876" s="83">
        <f t="shared" si="757"/>
        <v>0</v>
      </c>
      <c r="R1876" s="85">
        <f t="shared" si="758"/>
        <v>0</v>
      </c>
      <c r="S1876" s="79">
        <f t="shared" si="759"/>
        <v>0</v>
      </c>
      <c r="T1876" s="85">
        <f t="shared" si="745"/>
        <v>9.5000000000000001E-2</v>
      </c>
      <c r="U1876" s="82">
        <f t="shared" si="760"/>
        <v>1.001709202</v>
      </c>
      <c r="V1876" s="79">
        <f t="shared" si="761"/>
        <v>0.53050914000000005</v>
      </c>
      <c r="W1876" s="79">
        <f t="shared" si="762"/>
        <v>0</v>
      </c>
      <c r="X1876" s="157" t="str">
        <f t="shared" si="763"/>
        <v>A+J=</v>
      </c>
      <c r="Y1876" s="81">
        <f t="shared" si="764"/>
        <v>46438</v>
      </c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78">
        <f t="shared" si="744"/>
        <v>46415</v>
      </c>
      <c r="B1877" s="79">
        <f t="shared" si="746"/>
        <v>311.04651215000001</v>
      </c>
      <c r="C1877" s="79">
        <f t="shared" si="743"/>
        <v>309.99295133999999</v>
      </c>
      <c r="D1877" s="77">
        <f t="shared" si="747"/>
        <v>7205.03</v>
      </c>
      <c r="E1877" s="54">
        <f>IF(K1877=1,VLOOKUP(A1876,[1]Plan1!$JH$192:$JI$400,2),E1876)</f>
        <v>7245.38</v>
      </c>
      <c r="F1877" s="56">
        <f t="shared" si="748"/>
        <v>45737</v>
      </c>
      <c r="G1877" s="80">
        <f t="shared" si="749"/>
        <v>5.6002542668107669E-3</v>
      </c>
      <c r="H1877" s="81">
        <f>IF(DAY(A1877)=H$11,VLOOKUP(A1877,AF$120:AK$452,4),H1876)</f>
        <v>46438</v>
      </c>
      <c r="I1877" s="81">
        <f t="shared" si="750"/>
        <v>46438</v>
      </c>
      <c r="J1877" s="55">
        <f t="shared" si="751"/>
        <v>31</v>
      </c>
      <c r="K1877" s="55">
        <f t="shared" si="752"/>
        <v>8</v>
      </c>
      <c r="L1877" s="79">
        <f t="shared" si="753"/>
        <v>1.0014422300000001</v>
      </c>
      <c r="M1877" s="82">
        <v>1</v>
      </c>
      <c r="N1877" s="82">
        <f t="shared" si="754"/>
        <v>1</v>
      </c>
      <c r="O1877" s="79">
        <f t="shared" si="755"/>
        <v>1.0014422300000001</v>
      </c>
      <c r="P1877" s="79">
        <f t="shared" si="756"/>
        <v>310.44003247000001</v>
      </c>
      <c r="Q1877" s="83">
        <f t="shared" si="757"/>
        <v>0</v>
      </c>
      <c r="R1877" s="85">
        <f t="shared" si="758"/>
        <v>0</v>
      </c>
      <c r="S1877" s="79">
        <f t="shared" si="759"/>
        <v>0</v>
      </c>
      <c r="T1877" s="85">
        <f t="shared" si="745"/>
        <v>9.5000000000000001E-2</v>
      </c>
      <c r="U1877" s="82">
        <f t="shared" si="760"/>
        <v>1.001953613</v>
      </c>
      <c r="V1877" s="79">
        <f t="shared" si="761"/>
        <v>0.60647967999999997</v>
      </c>
      <c r="W1877" s="79">
        <f t="shared" si="762"/>
        <v>0</v>
      </c>
      <c r="X1877" s="157" t="str">
        <f t="shared" si="763"/>
        <v>A+J=</v>
      </c>
      <c r="Y1877" s="81">
        <f t="shared" si="764"/>
        <v>46438</v>
      </c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78">
        <f t="shared" si="744"/>
        <v>46416</v>
      </c>
      <c r="B1878" s="79">
        <f t="shared" si="746"/>
        <v>311.17845698000002</v>
      </c>
      <c r="C1878" s="79">
        <f t="shared" si="743"/>
        <v>309.99295133999999</v>
      </c>
      <c r="D1878" s="77">
        <f t="shared" si="747"/>
        <v>7205.03</v>
      </c>
      <c r="E1878" s="54">
        <f>IF(K1878=1,VLOOKUP(A1877,[1]Plan1!$JH$192:$JI$400,2),E1877)</f>
        <v>7245.38</v>
      </c>
      <c r="F1878" s="56">
        <f t="shared" si="748"/>
        <v>45737</v>
      </c>
      <c r="G1878" s="80">
        <f t="shared" si="749"/>
        <v>5.6002542668107669E-3</v>
      </c>
      <c r="H1878" s="81">
        <f>IF(DAY(A1878)=H$11,VLOOKUP(A1878,AF$120:AK$452,4),H1877)</f>
        <v>46438</v>
      </c>
      <c r="I1878" s="81">
        <f t="shared" si="750"/>
        <v>46438</v>
      </c>
      <c r="J1878" s="55">
        <f t="shared" si="751"/>
        <v>31</v>
      </c>
      <c r="K1878" s="55">
        <f t="shared" si="752"/>
        <v>9</v>
      </c>
      <c r="L1878" s="79">
        <f t="shared" si="753"/>
        <v>1.0016226500000001</v>
      </c>
      <c r="M1878" s="82">
        <v>1</v>
      </c>
      <c r="N1878" s="82">
        <f t="shared" si="754"/>
        <v>1</v>
      </c>
      <c r="O1878" s="79">
        <f t="shared" si="755"/>
        <v>1.0016226500000001</v>
      </c>
      <c r="P1878" s="79">
        <f t="shared" si="756"/>
        <v>310.4959614</v>
      </c>
      <c r="Q1878" s="83">
        <f t="shared" si="757"/>
        <v>0</v>
      </c>
      <c r="R1878" s="85">
        <f t="shared" si="758"/>
        <v>0</v>
      </c>
      <c r="S1878" s="79">
        <f t="shared" si="759"/>
        <v>0</v>
      </c>
      <c r="T1878" s="85">
        <f t="shared" si="745"/>
        <v>9.5000000000000001E-2</v>
      </c>
      <c r="U1878" s="82">
        <f t="shared" si="760"/>
        <v>1.002198082</v>
      </c>
      <c r="V1878" s="79">
        <f t="shared" si="761"/>
        <v>0.68249557999999999</v>
      </c>
      <c r="W1878" s="79">
        <f t="shared" si="762"/>
        <v>0</v>
      </c>
      <c r="X1878" s="157" t="str">
        <f t="shared" si="763"/>
        <v>A+J=</v>
      </c>
      <c r="Y1878" s="81">
        <f t="shared" si="764"/>
        <v>46438</v>
      </c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78">
        <f t="shared" si="744"/>
        <v>46417</v>
      </c>
      <c r="B1879" s="79">
        <f t="shared" si="746"/>
        <v>311.31046053</v>
      </c>
      <c r="C1879" s="79">
        <f t="shared" si="743"/>
        <v>309.99295133999999</v>
      </c>
      <c r="D1879" s="77">
        <f t="shared" si="747"/>
        <v>7205.03</v>
      </c>
      <c r="E1879" s="54">
        <f>IF(K1879=1,VLOOKUP(A1878,[1]Plan1!$JH$192:$JI$400,2),E1878)</f>
        <v>7245.38</v>
      </c>
      <c r="F1879" s="56">
        <f t="shared" si="748"/>
        <v>45737</v>
      </c>
      <c r="G1879" s="80">
        <f t="shared" si="749"/>
        <v>5.6002542668107669E-3</v>
      </c>
      <c r="H1879" s="81">
        <f>IF(DAY(A1879)=H$11,VLOOKUP(A1879,AF$120:AK$452,4),H1878)</f>
        <v>46438</v>
      </c>
      <c r="I1879" s="81">
        <f t="shared" si="750"/>
        <v>46438</v>
      </c>
      <c r="J1879" s="55">
        <f t="shared" si="751"/>
        <v>31</v>
      </c>
      <c r="K1879" s="55">
        <f t="shared" si="752"/>
        <v>10</v>
      </c>
      <c r="L1879" s="79">
        <f t="shared" si="753"/>
        <v>1.00180311</v>
      </c>
      <c r="M1879" s="82">
        <v>1</v>
      </c>
      <c r="N1879" s="82">
        <f t="shared" si="754"/>
        <v>1</v>
      </c>
      <c r="O1879" s="79">
        <f t="shared" si="755"/>
        <v>1.00180311</v>
      </c>
      <c r="P1879" s="79">
        <f t="shared" si="756"/>
        <v>310.55190272999999</v>
      </c>
      <c r="Q1879" s="83">
        <f t="shared" si="757"/>
        <v>0</v>
      </c>
      <c r="R1879" s="85">
        <f t="shared" si="758"/>
        <v>0</v>
      </c>
      <c r="S1879" s="79">
        <f t="shared" si="759"/>
        <v>0</v>
      </c>
      <c r="T1879" s="85">
        <f t="shared" si="745"/>
        <v>9.5000000000000001E-2</v>
      </c>
      <c r="U1879" s="82">
        <f t="shared" si="760"/>
        <v>1.0024426120000001</v>
      </c>
      <c r="V1879" s="79">
        <f t="shared" si="761"/>
        <v>0.75855779999999995</v>
      </c>
      <c r="W1879" s="79">
        <f t="shared" si="762"/>
        <v>0</v>
      </c>
      <c r="X1879" s="157" t="str">
        <f t="shared" si="763"/>
        <v>A+J=</v>
      </c>
      <c r="Y1879" s="81">
        <f t="shared" si="764"/>
        <v>46438</v>
      </c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78">
        <f t="shared" si="744"/>
        <v>46418</v>
      </c>
      <c r="B1880" s="79">
        <f t="shared" si="746"/>
        <v>311.44251908000001</v>
      </c>
      <c r="C1880" s="79">
        <f t="shared" si="743"/>
        <v>309.99295133999999</v>
      </c>
      <c r="D1880" s="77">
        <f t="shared" si="747"/>
        <v>7205.03</v>
      </c>
      <c r="E1880" s="54">
        <f>IF(K1880=1,VLOOKUP(A1879,[1]Plan1!$JH$192:$JI$400,2),E1879)</f>
        <v>7245.38</v>
      </c>
      <c r="F1880" s="56">
        <f t="shared" si="748"/>
        <v>45737</v>
      </c>
      <c r="G1880" s="80">
        <f t="shared" si="749"/>
        <v>5.6002542668107669E-3</v>
      </c>
      <c r="H1880" s="81">
        <f>IF(DAY(A1880)=H$11,VLOOKUP(A1880,AF$120:AK$452,4),H1879)</f>
        <v>46438</v>
      </c>
      <c r="I1880" s="81">
        <f t="shared" si="750"/>
        <v>46438</v>
      </c>
      <c r="J1880" s="55">
        <f t="shared" si="751"/>
        <v>31</v>
      </c>
      <c r="K1880" s="55">
        <f t="shared" si="752"/>
        <v>11</v>
      </c>
      <c r="L1880" s="79">
        <f t="shared" si="753"/>
        <v>1.0019836</v>
      </c>
      <c r="M1880" s="82">
        <v>1</v>
      </c>
      <c r="N1880" s="82">
        <f t="shared" si="754"/>
        <v>1</v>
      </c>
      <c r="O1880" s="79">
        <f t="shared" si="755"/>
        <v>1.0019836</v>
      </c>
      <c r="P1880" s="79">
        <f t="shared" si="756"/>
        <v>310.60785335000003</v>
      </c>
      <c r="Q1880" s="83">
        <f t="shared" si="757"/>
        <v>0</v>
      </c>
      <c r="R1880" s="85">
        <f t="shared" si="758"/>
        <v>0</v>
      </c>
      <c r="S1880" s="79">
        <f t="shared" si="759"/>
        <v>0</v>
      </c>
      <c r="T1880" s="85">
        <f t="shared" si="745"/>
        <v>9.5000000000000001E-2</v>
      </c>
      <c r="U1880" s="82">
        <f t="shared" si="760"/>
        <v>1.0026872010000001</v>
      </c>
      <c r="V1880" s="79">
        <f t="shared" si="761"/>
        <v>0.83466572999999999</v>
      </c>
      <c r="W1880" s="79">
        <f t="shared" si="762"/>
        <v>0</v>
      </c>
      <c r="X1880" s="157" t="str">
        <f t="shared" si="763"/>
        <v>A+J=</v>
      </c>
      <c r="Y1880" s="81">
        <f t="shared" si="764"/>
        <v>46438</v>
      </c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78">
        <f t="shared" si="744"/>
        <v>46419</v>
      </c>
      <c r="B1881" s="79">
        <f t="shared" si="746"/>
        <v>311.57463609000001</v>
      </c>
      <c r="C1881" s="79">
        <f t="shared" si="743"/>
        <v>309.99295133999999</v>
      </c>
      <c r="D1881" s="77">
        <f t="shared" si="747"/>
        <v>7205.03</v>
      </c>
      <c r="E1881" s="54">
        <f>IF(K1881=1,VLOOKUP(A1880,[1]Plan1!$JH$192:$JI$400,2),E1880)</f>
        <v>7245.38</v>
      </c>
      <c r="F1881" s="56">
        <f t="shared" si="748"/>
        <v>45737</v>
      </c>
      <c r="G1881" s="80">
        <f t="shared" si="749"/>
        <v>5.6002542668107669E-3</v>
      </c>
      <c r="H1881" s="81">
        <f>IF(DAY(A1881)=H$11,VLOOKUP(A1881,AF$120:AK$452,4),H1880)</f>
        <v>46438</v>
      </c>
      <c r="I1881" s="81">
        <f t="shared" si="750"/>
        <v>46438</v>
      </c>
      <c r="J1881" s="55">
        <f t="shared" si="751"/>
        <v>31</v>
      </c>
      <c r="K1881" s="55">
        <f t="shared" si="752"/>
        <v>12</v>
      </c>
      <c r="L1881" s="79">
        <f t="shared" si="753"/>
        <v>1.0021641299999999</v>
      </c>
      <c r="M1881" s="82">
        <v>1</v>
      </c>
      <c r="N1881" s="82">
        <f t="shared" si="754"/>
        <v>1</v>
      </c>
      <c r="O1881" s="79">
        <f t="shared" si="755"/>
        <v>1.0021641299999999</v>
      </c>
      <c r="P1881" s="79">
        <f t="shared" si="756"/>
        <v>310.66381638000001</v>
      </c>
      <c r="Q1881" s="83">
        <f t="shared" si="757"/>
        <v>0</v>
      </c>
      <c r="R1881" s="85">
        <f t="shared" si="758"/>
        <v>0</v>
      </c>
      <c r="S1881" s="79">
        <f t="shared" si="759"/>
        <v>0</v>
      </c>
      <c r="T1881" s="85">
        <f t="shared" si="745"/>
        <v>9.5000000000000001E-2</v>
      </c>
      <c r="U1881" s="82">
        <f t="shared" si="760"/>
        <v>1.00293185</v>
      </c>
      <c r="V1881" s="79">
        <f t="shared" si="761"/>
        <v>0.91081970999999995</v>
      </c>
      <c r="W1881" s="79">
        <f t="shared" si="762"/>
        <v>0</v>
      </c>
      <c r="X1881" s="157" t="str">
        <f t="shared" si="763"/>
        <v>A+J=</v>
      </c>
      <c r="Y1881" s="81">
        <f t="shared" si="764"/>
        <v>46438</v>
      </c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78">
        <f t="shared" si="744"/>
        <v>46420</v>
      </c>
      <c r="B1882" s="79">
        <f t="shared" si="746"/>
        <v>311.70680503</v>
      </c>
      <c r="C1882" s="79">
        <f t="shared" si="743"/>
        <v>309.99295133999999</v>
      </c>
      <c r="D1882" s="77">
        <f t="shared" si="747"/>
        <v>7205.03</v>
      </c>
      <c r="E1882" s="54">
        <f>IF(K1882=1,VLOOKUP(A1881,[1]Plan1!$JH$192:$JI$400,2),E1881)</f>
        <v>7245.38</v>
      </c>
      <c r="F1882" s="56">
        <f t="shared" si="748"/>
        <v>45737</v>
      </c>
      <c r="G1882" s="80">
        <f t="shared" si="749"/>
        <v>5.6002542668107669E-3</v>
      </c>
      <c r="H1882" s="81">
        <f>IF(DAY(A1882)=H$11,VLOOKUP(A1882,AF$120:AK$452,4),H1881)</f>
        <v>46438</v>
      </c>
      <c r="I1882" s="81">
        <f t="shared" si="750"/>
        <v>46438</v>
      </c>
      <c r="J1882" s="55">
        <f t="shared" si="751"/>
        <v>31</v>
      </c>
      <c r="K1882" s="55">
        <f t="shared" si="752"/>
        <v>13</v>
      </c>
      <c r="L1882" s="79">
        <f t="shared" si="753"/>
        <v>1.00234468</v>
      </c>
      <c r="M1882" s="82">
        <v>1</v>
      </c>
      <c r="N1882" s="82">
        <f t="shared" si="754"/>
        <v>1</v>
      </c>
      <c r="O1882" s="79">
        <f t="shared" si="755"/>
        <v>1.00234468</v>
      </c>
      <c r="P1882" s="79">
        <f t="shared" si="756"/>
        <v>310.71978560999997</v>
      </c>
      <c r="Q1882" s="83">
        <f t="shared" si="757"/>
        <v>0</v>
      </c>
      <c r="R1882" s="85">
        <f t="shared" si="758"/>
        <v>0</v>
      </c>
      <c r="S1882" s="79">
        <f t="shared" si="759"/>
        <v>0</v>
      </c>
      <c r="T1882" s="85">
        <f t="shared" si="745"/>
        <v>9.5000000000000001E-2</v>
      </c>
      <c r="U1882" s="82">
        <f t="shared" si="760"/>
        <v>1.0031765580000001</v>
      </c>
      <c r="V1882" s="79">
        <f t="shared" si="761"/>
        <v>0.98701941999999998</v>
      </c>
      <c r="W1882" s="79">
        <f t="shared" si="762"/>
        <v>0</v>
      </c>
      <c r="X1882" s="157" t="str">
        <f t="shared" si="763"/>
        <v>A+J=</v>
      </c>
      <c r="Y1882" s="81">
        <f t="shared" si="764"/>
        <v>46438</v>
      </c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78">
        <f t="shared" si="744"/>
        <v>46421</v>
      </c>
      <c r="B1883" s="79">
        <f t="shared" si="746"/>
        <v>311.83903244999999</v>
      </c>
      <c r="C1883" s="79">
        <f t="shared" si="743"/>
        <v>309.99295133999999</v>
      </c>
      <c r="D1883" s="77">
        <f t="shared" si="747"/>
        <v>7205.03</v>
      </c>
      <c r="E1883" s="54">
        <f>IF(K1883=1,VLOOKUP(A1882,[1]Plan1!$JH$192:$JI$400,2),E1882)</f>
        <v>7245.38</v>
      </c>
      <c r="F1883" s="56">
        <f t="shared" si="748"/>
        <v>45737</v>
      </c>
      <c r="G1883" s="80">
        <f t="shared" si="749"/>
        <v>5.6002542668107669E-3</v>
      </c>
      <c r="H1883" s="81">
        <f>IF(DAY(A1883)=H$11,VLOOKUP(A1883,AF$120:AK$452,4),H1882)</f>
        <v>46438</v>
      </c>
      <c r="I1883" s="81">
        <f t="shared" si="750"/>
        <v>46438</v>
      </c>
      <c r="J1883" s="55">
        <f t="shared" si="751"/>
        <v>31</v>
      </c>
      <c r="K1883" s="55">
        <f t="shared" si="752"/>
        <v>14</v>
      </c>
      <c r="L1883" s="79">
        <f t="shared" si="753"/>
        <v>1.00252527</v>
      </c>
      <c r="M1883" s="82">
        <v>1</v>
      </c>
      <c r="N1883" s="82">
        <f t="shared" si="754"/>
        <v>1</v>
      </c>
      <c r="O1883" s="79">
        <f t="shared" si="755"/>
        <v>1.00252527</v>
      </c>
      <c r="P1883" s="79">
        <f t="shared" si="756"/>
        <v>310.77576723999999</v>
      </c>
      <c r="Q1883" s="83">
        <f t="shared" si="757"/>
        <v>0</v>
      </c>
      <c r="R1883" s="85">
        <f t="shared" si="758"/>
        <v>0</v>
      </c>
      <c r="S1883" s="79">
        <f t="shared" si="759"/>
        <v>0</v>
      </c>
      <c r="T1883" s="85">
        <f t="shared" si="745"/>
        <v>9.5000000000000001E-2</v>
      </c>
      <c r="U1883" s="82">
        <f t="shared" si="760"/>
        <v>1.003421326</v>
      </c>
      <c r="V1883" s="79">
        <f t="shared" si="761"/>
        <v>1.06326521</v>
      </c>
      <c r="W1883" s="79">
        <f t="shared" si="762"/>
        <v>0</v>
      </c>
      <c r="X1883" s="157" t="str">
        <f t="shared" si="763"/>
        <v>A+J=</v>
      </c>
      <c r="Y1883" s="81">
        <f t="shared" si="764"/>
        <v>46438</v>
      </c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78">
        <f t="shared" si="744"/>
        <v>46422</v>
      </c>
      <c r="B1884" s="79">
        <f t="shared" si="746"/>
        <v>311.97131524999998</v>
      </c>
      <c r="C1884" s="79">
        <f t="shared" si="743"/>
        <v>309.99295133999999</v>
      </c>
      <c r="D1884" s="77">
        <f t="shared" si="747"/>
        <v>7205.03</v>
      </c>
      <c r="E1884" s="54">
        <f>IF(K1884=1,VLOOKUP(A1883,[1]Plan1!$JH$192:$JI$400,2),E1883)</f>
        <v>7245.38</v>
      </c>
      <c r="F1884" s="56">
        <f t="shared" si="748"/>
        <v>45737</v>
      </c>
      <c r="G1884" s="80">
        <f t="shared" si="749"/>
        <v>5.6002542668107669E-3</v>
      </c>
      <c r="H1884" s="81">
        <f>IF(DAY(A1884)=H$11,VLOOKUP(A1884,AF$120:AK$452,4),H1883)</f>
        <v>46438</v>
      </c>
      <c r="I1884" s="81">
        <f t="shared" si="750"/>
        <v>46438</v>
      </c>
      <c r="J1884" s="55">
        <f t="shared" si="751"/>
        <v>31</v>
      </c>
      <c r="K1884" s="55">
        <f t="shared" si="752"/>
        <v>15</v>
      </c>
      <c r="L1884" s="79">
        <f t="shared" si="753"/>
        <v>1.0027058900000001</v>
      </c>
      <c r="M1884" s="82">
        <v>1</v>
      </c>
      <c r="N1884" s="82">
        <f t="shared" si="754"/>
        <v>1</v>
      </c>
      <c r="O1884" s="79">
        <f t="shared" si="755"/>
        <v>1.0027058900000001</v>
      </c>
      <c r="P1884" s="79">
        <f t="shared" si="756"/>
        <v>310.83175815999999</v>
      </c>
      <c r="Q1884" s="83">
        <f t="shared" si="757"/>
        <v>0</v>
      </c>
      <c r="R1884" s="85">
        <f t="shared" si="758"/>
        <v>0</v>
      </c>
      <c r="S1884" s="79">
        <f t="shared" si="759"/>
        <v>0</v>
      </c>
      <c r="T1884" s="85">
        <f t="shared" si="745"/>
        <v>9.5000000000000001E-2</v>
      </c>
      <c r="U1884" s="82">
        <f t="shared" si="760"/>
        <v>1.003666154</v>
      </c>
      <c r="V1884" s="79">
        <f t="shared" si="761"/>
        <v>1.1395570900000001</v>
      </c>
      <c r="W1884" s="79">
        <f t="shared" si="762"/>
        <v>0</v>
      </c>
      <c r="X1884" s="157" t="str">
        <f t="shared" si="763"/>
        <v>A+J=</v>
      </c>
      <c r="Y1884" s="81">
        <f t="shared" si="764"/>
        <v>46438</v>
      </c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78">
        <f t="shared" si="744"/>
        <v>46423</v>
      </c>
      <c r="B1885" s="79">
        <f t="shared" si="746"/>
        <v>312.10365346999998</v>
      </c>
      <c r="C1885" s="79">
        <f t="shared" si="743"/>
        <v>309.99295133999999</v>
      </c>
      <c r="D1885" s="77">
        <f t="shared" si="747"/>
        <v>7205.03</v>
      </c>
      <c r="E1885" s="54">
        <f>IF(K1885=1,VLOOKUP(A1884,[1]Plan1!$JH$192:$JI$400,2),E1884)</f>
        <v>7245.38</v>
      </c>
      <c r="F1885" s="56">
        <f t="shared" si="748"/>
        <v>45737</v>
      </c>
      <c r="G1885" s="80">
        <f t="shared" si="749"/>
        <v>5.6002542668107669E-3</v>
      </c>
      <c r="H1885" s="81">
        <f>IF(DAY(A1885)=H$11,VLOOKUP(A1885,AF$120:AK$452,4),H1884)</f>
        <v>46438</v>
      </c>
      <c r="I1885" s="81">
        <f t="shared" si="750"/>
        <v>46438</v>
      </c>
      <c r="J1885" s="55">
        <f t="shared" si="751"/>
        <v>31</v>
      </c>
      <c r="K1885" s="55">
        <f t="shared" si="752"/>
        <v>16</v>
      </c>
      <c r="L1885" s="79">
        <f t="shared" si="753"/>
        <v>1.00288654</v>
      </c>
      <c r="M1885" s="82">
        <v>1</v>
      </c>
      <c r="N1885" s="82">
        <f t="shared" si="754"/>
        <v>1</v>
      </c>
      <c r="O1885" s="79">
        <f t="shared" si="755"/>
        <v>1.00288654</v>
      </c>
      <c r="P1885" s="79">
        <f t="shared" si="756"/>
        <v>310.88775838999999</v>
      </c>
      <c r="Q1885" s="83">
        <f t="shared" si="757"/>
        <v>0</v>
      </c>
      <c r="R1885" s="85">
        <f t="shared" si="758"/>
        <v>0</v>
      </c>
      <c r="S1885" s="79">
        <f t="shared" si="759"/>
        <v>0</v>
      </c>
      <c r="T1885" s="85">
        <f t="shared" si="745"/>
        <v>9.5000000000000001E-2</v>
      </c>
      <c r="U1885" s="82">
        <f t="shared" si="760"/>
        <v>1.0039110419999999</v>
      </c>
      <c r="V1885" s="79">
        <f t="shared" si="761"/>
        <v>1.2158950799999999</v>
      </c>
      <c r="W1885" s="79">
        <f t="shared" si="762"/>
        <v>0</v>
      </c>
      <c r="X1885" s="157" t="str">
        <f t="shared" si="763"/>
        <v>A+J=</v>
      </c>
      <c r="Y1885" s="81">
        <f t="shared" si="764"/>
        <v>46438</v>
      </c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78">
        <f t="shared" si="744"/>
        <v>46424</v>
      </c>
      <c r="B1886" s="79">
        <f t="shared" si="746"/>
        <v>312.23604990999996</v>
      </c>
      <c r="C1886" s="79">
        <f t="shared" si="743"/>
        <v>309.99295133999999</v>
      </c>
      <c r="D1886" s="77">
        <f t="shared" si="747"/>
        <v>7205.03</v>
      </c>
      <c r="E1886" s="54">
        <f>IF(K1886=1,VLOOKUP(A1885,[1]Plan1!$JH$192:$JI$400,2),E1885)</f>
        <v>7245.38</v>
      </c>
      <c r="F1886" s="56">
        <f t="shared" si="748"/>
        <v>45737</v>
      </c>
      <c r="G1886" s="80">
        <f t="shared" si="749"/>
        <v>5.6002542668107669E-3</v>
      </c>
      <c r="H1886" s="81">
        <f>IF(DAY(A1886)=H$11,VLOOKUP(A1886,AF$120:AK$452,4),H1885)</f>
        <v>46438</v>
      </c>
      <c r="I1886" s="81">
        <f t="shared" si="750"/>
        <v>46438</v>
      </c>
      <c r="J1886" s="55">
        <f t="shared" si="751"/>
        <v>31</v>
      </c>
      <c r="K1886" s="55">
        <f t="shared" si="752"/>
        <v>17</v>
      </c>
      <c r="L1886" s="79">
        <f t="shared" si="753"/>
        <v>1.0030672300000001</v>
      </c>
      <c r="M1886" s="82">
        <v>1</v>
      </c>
      <c r="N1886" s="82">
        <f t="shared" si="754"/>
        <v>1</v>
      </c>
      <c r="O1886" s="79">
        <f t="shared" si="755"/>
        <v>1.0030672300000001</v>
      </c>
      <c r="P1886" s="79">
        <f t="shared" si="756"/>
        <v>310.94377101999999</v>
      </c>
      <c r="Q1886" s="83">
        <f t="shared" si="757"/>
        <v>0</v>
      </c>
      <c r="R1886" s="85">
        <f t="shared" si="758"/>
        <v>0</v>
      </c>
      <c r="S1886" s="79">
        <f t="shared" si="759"/>
        <v>0</v>
      </c>
      <c r="T1886" s="85">
        <f t="shared" si="745"/>
        <v>9.5000000000000001E-2</v>
      </c>
      <c r="U1886" s="82">
        <f t="shared" si="760"/>
        <v>1.004155989</v>
      </c>
      <c r="V1886" s="79">
        <f t="shared" si="761"/>
        <v>1.29227889</v>
      </c>
      <c r="W1886" s="79">
        <f t="shared" si="762"/>
        <v>0</v>
      </c>
      <c r="X1886" s="157" t="str">
        <f t="shared" si="763"/>
        <v>A+J=</v>
      </c>
      <c r="Y1886" s="81">
        <f t="shared" si="764"/>
        <v>46438</v>
      </c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78">
        <f t="shared" si="744"/>
        <v>46425</v>
      </c>
      <c r="B1887" s="79">
        <f t="shared" si="746"/>
        <v>312.36850178000003</v>
      </c>
      <c r="C1887" s="79">
        <f t="shared" si="743"/>
        <v>309.99295133999999</v>
      </c>
      <c r="D1887" s="77">
        <f t="shared" si="747"/>
        <v>7205.03</v>
      </c>
      <c r="E1887" s="54">
        <f>IF(K1887=1,VLOOKUP(A1886,[1]Plan1!$JH$192:$JI$400,2),E1886)</f>
        <v>7245.38</v>
      </c>
      <c r="F1887" s="56">
        <f t="shared" si="748"/>
        <v>45737</v>
      </c>
      <c r="G1887" s="80">
        <f t="shared" si="749"/>
        <v>5.6002542668107669E-3</v>
      </c>
      <c r="H1887" s="81">
        <f>IF(DAY(A1887)=H$11,VLOOKUP(A1887,AF$120:AK$452,4),H1886)</f>
        <v>46438</v>
      </c>
      <c r="I1887" s="81">
        <f t="shared" si="750"/>
        <v>46438</v>
      </c>
      <c r="J1887" s="55">
        <f t="shared" si="751"/>
        <v>31</v>
      </c>
      <c r="K1887" s="55">
        <f t="shared" si="752"/>
        <v>18</v>
      </c>
      <c r="L1887" s="79">
        <f t="shared" si="753"/>
        <v>1.00324795</v>
      </c>
      <c r="M1887" s="82">
        <v>1</v>
      </c>
      <c r="N1887" s="82">
        <f t="shared" si="754"/>
        <v>1</v>
      </c>
      <c r="O1887" s="79">
        <f t="shared" si="755"/>
        <v>1.00324795</v>
      </c>
      <c r="P1887" s="79">
        <f t="shared" si="756"/>
        <v>310.99979294000002</v>
      </c>
      <c r="Q1887" s="83">
        <f t="shared" si="757"/>
        <v>0</v>
      </c>
      <c r="R1887" s="85">
        <f t="shared" si="758"/>
        <v>0</v>
      </c>
      <c r="S1887" s="79">
        <f t="shared" si="759"/>
        <v>0</v>
      </c>
      <c r="T1887" s="85">
        <f t="shared" si="745"/>
        <v>9.5000000000000001E-2</v>
      </c>
      <c r="U1887" s="82">
        <f t="shared" si="760"/>
        <v>1.004400996</v>
      </c>
      <c r="V1887" s="79">
        <f t="shared" si="761"/>
        <v>1.36870884</v>
      </c>
      <c r="W1887" s="79">
        <f t="shared" si="762"/>
        <v>0</v>
      </c>
      <c r="X1887" s="157" t="str">
        <f t="shared" si="763"/>
        <v>A+J=</v>
      </c>
      <c r="Y1887" s="81">
        <f t="shared" si="764"/>
        <v>46438</v>
      </c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78">
        <f t="shared" si="744"/>
        <v>46426</v>
      </c>
      <c r="B1888" s="79">
        <f t="shared" si="746"/>
        <v>312.50100911999999</v>
      </c>
      <c r="C1888" s="79">
        <f t="shared" si="743"/>
        <v>309.99295133999999</v>
      </c>
      <c r="D1888" s="77">
        <f t="shared" si="747"/>
        <v>7205.03</v>
      </c>
      <c r="E1888" s="54">
        <f>IF(K1888=1,VLOOKUP(A1887,[1]Plan1!$JH$192:$JI$400,2),E1887)</f>
        <v>7245.38</v>
      </c>
      <c r="F1888" s="56">
        <f t="shared" si="748"/>
        <v>45737</v>
      </c>
      <c r="G1888" s="80">
        <f t="shared" si="749"/>
        <v>5.6002542668107669E-3</v>
      </c>
      <c r="H1888" s="81">
        <f>IF(DAY(A1888)=H$11,VLOOKUP(A1888,AF$120:AK$452,4),H1887)</f>
        <v>46438</v>
      </c>
      <c r="I1888" s="81">
        <f t="shared" si="750"/>
        <v>46438</v>
      </c>
      <c r="J1888" s="55">
        <f t="shared" si="751"/>
        <v>31</v>
      </c>
      <c r="K1888" s="55">
        <f t="shared" si="752"/>
        <v>19</v>
      </c>
      <c r="L1888" s="79">
        <f t="shared" si="753"/>
        <v>1.0034287</v>
      </c>
      <c r="M1888" s="82">
        <v>1</v>
      </c>
      <c r="N1888" s="82">
        <f t="shared" si="754"/>
        <v>1</v>
      </c>
      <c r="O1888" s="79">
        <f t="shared" si="755"/>
        <v>1.0034287</v>
      </c>
      <c r="P1888" s="79">
        <f t="shared" si="756"/>
        <v>311.05582416999999</v>
      </c>
      <c r="Q1888" s="83">
        <f t="shared" si="757"/>
        <v>0</v>
      </c>
      <c r="R1888" s="85">
        <f t="shared" si="758"/>
        <v>0</v>
      </c>
      <c r="S1888" s="79">
        <f t="shared" si="759"/>
        <v>0</v>
      </c>
      <c r="T1888" s="85">
        <f t="shared" si="745"/>
        <v>9.5000000000000001E-2</v>
      </c>
      <c r="U1888" s="82">
        <f t="shared" si="760"/>
        <v>1.004646063</v>
      </c>
      <c r="V1888" s="79">
        <f t="shared" si="761"/>
        <v>1.44518495</v>
      </c>
      <c r="W1888" s="79">
        <f t="shared" si="762"/>
        <v>0</v>
      </c>
      <c r="X1888" s="157" t="str">
        <f t="shared" si="763"/>
        <v>A+J=</v>
      </c>
      <c r="Y1888" s="81">
        <f t="shared" si="764"/>
        <v>46438</v>
      </c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78">
        <f t="shared" si="744"/>
        <v>46427</v>
      </c>
      <c r="B1889" s="79">
        <f t="shared" si="746"/>
        <v>312.63357193000002</v>
      </c>
      <c r="C1889" s="79">
        <f t="shared" si="743"/>
        <v>309.99295133999999</v>
      </c>
      <c r="D1889" s="77">
        <f t="shared" si="747"/>
        <v>7205.03</v>
      </c>
      <c r="E1889" s="54">
        <f>IF(K1889=1,VLOOKUP(A1888,[1]Plan1!$JH$192:$JI$400,2),E1888)</f>
        <v>7245.38</v>
      </c>
      <c r="F1889" s="56">
        <f t="shared" si="748"/>
        <v>45737</v>
      </c>
      <c r="G1889" s="80">
        <f t="shared" si="749"/>
        <v>5.6002542668107669E-3</v>
      </c>
      <c r="H1889" s="81">
        <f>IF(DAY(A1889)=H$11,VLOOKUP(A1889,AF$120:AK$452,4),H1888)</f>
        <v>46438</v>
      </c>
      <c r="I1889" s="81">
        <f t="shared" si="750"/>
        <v>46438</v>
      </c>
      <c r="J1889" s="55">
        <f t="shared" si="751"/>
        <v>31</v>
      </c>
      <c r="K1889" s="55">
        <f t="shared" si="752"/>
        <v>20</v>
      </c>
      <c r="L1889" s="79">
        <f t="shared" si="753"/>
        <v>1.0036094799999999</v>
      </c>
      <c r="M1889" s="82">
        <v>1</v>
      </c>
      <c r="N1889" s="82">
        <f t="shared" si="754"/>
        <v>1</v>
      </c>
      <c r="O1889" s="79">
        <f t="shared" si="755"/>
        <v>1.0036094799999999</v>
      </c>
      <c r="P1889" s="79">
        <f t="shared" si="756"/>
        <v>311.11186469</v>
      </c>
      <c r="Q1889" s="83">
        <f t="shared" si="757"/>
        <v>0</v>
      </c>
      <c r="R1889" s="85">
        <f t="shared" si="758"/>
        <v>0</v>
      </c>
      <c r="S1889" s="79">
        <f t="shared" si="759"/>
        <v>0</v>
      </c>
      <c r="T1889" s="85">
        <f t="shared" si="745"/>
        <v>9.5000000000000001E-2</v>
      </c>
      <c r="U1889" s="82">
        <f t="shared" si="760"/>
        <v>1.0048911899999999</v>
      </c>
      <c r="V1889" s="79">
        <f t="shared" si="761"/>
        <v>1.52170724</v>
      </c>
      <c r="W1889" s="79">
        <f t="shared" si="762"/>
        <v>0</v>
      </c>
      <c r="X1889" s="157" t="str">
        <f t="shared" si="763"/>
        <v>A+J=</v>
      </c>
      <c r="Y1889" s="81">
        <f t="shared" si="764"/>
        <v>46438</v>
      </c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78">
        <f t="shared" si="744"/>
        <v>46428</v>
      </c>
      <c r="B1890" s="79">
        <f t="shared" si="746"/>
        <v>312.76619304000002</v>
      </c>
      <c r="C1890" s="79">
        <f t="shared" si="743"/>
        <v>309.99295133999999</v>
      </c>
      <c r="D1890" s="77">
        <f t="shared" si="747"/>
        <v>7205.03</v>
      </c>
      <c r="E1890" s="54">
        <f>IF(K1890=1,VLOOKUP(A1889,[1]Plan1!$JH$192:$JI$400,2),E1889)</f>
        <v>7245.38</v>
      </c>
      <c r="F1890" s="56">
        <f t="shared" si="748"/>
        <v>45737</v>
      </c>
      <c r="G1890" s="80">
        <f t="shared" si="749"/>
        <v>5.6002542668107669E-3</v>
      </c>
      <c r="H1890" s="81">
        <f>IF(DAY(A1890)=H$11,VLOOKUP(A1890,AF$120:AK$452,4),H1889)</f>
        <v>46438</v>
      </c>
      <c r="I1890" s="81">
        <f t="shared" si="750"/>
        <v>46438</v>
      </c>
      <c r="J1890" s="55">
        <f t="shared" si="751"/>
        <v>31</v>
      </c>
      <c r="K1890" s="55">
        <f t="shared" si="752"/>
        <v>21</v>
      </c>
      <c r="L1890" s="79">
        <f t="shared" si="753"/>
        <v>1.0037902999999999</v>
      </c>
      <c r="M1890" s="82">
        <v>1</v>
      </c>
      <c r="N1890" s="82">
        <f t="shared" si="754"/>
        <v>1</v>
      </c>
      <c r="O1890" s="79">
        <f t="shared" si="755"/>
        <v>1.0037902999999999</v>
      </c>
      <c r="P1890" s="79">
        <f t="shared" si="756"/>
        <v>311.16791762000003</v>
      </c>
      <c r="Q1890" s="83">
        <f t="shared" si="757"/>
        <v>0</v>
      </c>
      <c r="R1890" s="85">
        <f t="shared" si="758"/>
        <v>0</v>
      </c>
      <c r="S1890" s="79">
        <f t="shared" si="759"/>
        <v>0</v>
      </c>
      <c r="T1890" s="85">
        <f t="shared" si="745"/>
        <v>9.5000000000000001E-2</v>
      </c>
      <c r="U1890" s="82">
        <f t="shared" si="760"/>
        <v>1.0051363760000001</v>
      </c>
      <c r="V1890" s="79">
        <f t="shared" si="761"/>
        <v>1.59827542</v>
      </c>
      <c r="W1890" s="79">
        <f t="shared" si="762"/>
        <v>0</v>
      </c>
      <c r="X1890" s="157" t="str">
        <f t="shared" si="763"/>
        <v>A+J=</v>
      </c>
      <c r="Y1890" s="81">
        <f t="shared" si="764"/>
        <v>46438</v>
      </c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78">
        <f t="shared" si="744"/>
        <v>46429</v>
      </c>
      <c r="B1891" s="79">
        <f t="shared" si="746"/>
        <v>312.89886996000001</v>
      </c>
      <c r="C1891" s="79">
        <f t="shared" si="743"/>
        <v>309.99295133999999</v>
      </c>
      <c r="D1891" s="77">
        <f t="shared" si="747"/>
        <v>7205.03</v>
      </c>
      <c r="E1891" s="54">
        <f>IF(K1891=1,VLOOKUP(A1890,[1]Plan1!$JH$192:$JI$400,2),E1890)</f>
        <v>7245.38</v>
      </c>
      <c r="F1891" s="56">
        <f t="shared" si="748"/>
        <v>45737</v>
      </c>
      <c r="G1891" s="80">
        <f t="shared" si="749"/>
        <v>5.6002542668107669E-3</v>
      </c>
      <c r="H1891" s="81">
        <f>IF(DAY(A1891)=H$11,VLOOKUP(A1891,AF$120:AK$452,4),H1890)</f>
        <v>46438</v>
      </c>
      <c r="I1891" s="81">
        <f t="shared" si="750"/>
        <v>46438</v>
      </c>
      <c r="J1891" s="55">
        <f t="shared" si="751"/>
        <v>31</v>
      </c>
      <c r="K1891" s="55">
        <f t="shared" si="752"/>
        <v>22</v>
      </c>
      <c r="L1891" s="79">
        <f t="shared" si="753"/>
        <v>1.0039711499999999</v>
      </c>
      <c r="M1891" s="82">
        <v>1</v>
      </c>
      <c r="N1891" s="82">
        <f t="shared" si="754"/>
        <v>1</v>
      </c>
      <c r="O1891" s="79">
        <f t="shared" si="755"/>
        <v>1.0039711499999999</v>
      </c>
      <c r="P1891" s="79">
        <f t="shared" si="756"/>
        <v>311.22397984000003</v>
      </c>
      <c r="Q1891" s="83">
        <f t="shared" si="757"/>
        <v>0</v>
      </c>
      <c r="R1891" s="85">
        <f t="shared" si="758"/>
        <v>0</v>
      </c>
      <c r="S1891" s="79">
        <f t="shared" si="759"/>
        <v>0</v>
      </c>
      <c r="T1891" s="85">
        <f t="shared" si="745"/>
        <v>9.5000000000000001E-2</v>
      </c>
      <c r="U1891" s="82">
        <f t="shared" si="760"/>
        <v>1.0053816229999999</v>
      </c>
      <c r="V1891" s="79">
        <f t="shared" si="761"/>
        <v>1.6748901199999999</v>
      </c>
      <c r="W1891" s="79">
        <f t="shared" si="762"/>
        <v>0</v>
      </c>
      <c r="X1891" s="157" t="str">
        <f t="shared" si="763"/>
        <v>A+J=</v>
      </c>
      <c r="Y1891" s="81">
        <f t="shared" si="764"/>
        <v>46438</v>
      </c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78">
        <f t="shared" si="744"/>
        <v>46430</v>
      </c>
      <c r="B1892" s="79">
        <f t="shared" si="746"/>
        <v>313.03160211000005</v>
      </c>
      <c r="C1892" s="79">
        <f t="shared" si="743"/>
        <v>309.99295133999999</v>
      </c>
      <c r="D1892" s="77">
        <f t="shared" si="747"/>
        <v>7205.03</v>
      </c>
      <c r="E1892" s="54">
        <f>IF(K1892=1,VLOOKUP(A1891,[1]Plan1!$JH$192:$JI$400,2),E1891)</f>
        <v>7245.38</v>
      </c>
      <c r="F1892" s="56">
        <f t="shared" si="748"/>
        <v>45737</v>
      </c>
      <c r="G1892" s="80">
        <f t="shared" si="749"/>
        <v>5.6002542668107669E-3</v>
      </c>
      <c r="H1892" s="81">
        <f>IF(DAY(A1892)=H$11,VLOOKUP(A1892,AF$120:AK$452,4),H1891)</f>
        <v>46438</v>
      </c>
      <c r="I1892" s="81">
        <f t="shared" si="750"/>
        <v>46438</v>
      </c>
      <c r="J1892" s="55">
        <f t="shared" si="751"/>
        <v>31</v>
      </c>
      <c r="K1892" s="55">
        <f t="shared" si="752"/>
        <v>23</v>
      </c>
      <c r="L1892" s="79">
        <f t="shared" si="753"/>
        <v>1.00415203</v>
      </c>
      <c r="M1892" s="82">
        <v>1</v>
      </c>
      <c r="N1892" s="82">
        <f t="shared" si="754"/>
        <v>1</v>
      </c>
      <c r="O1892" s="79">
        <f t="shared" si="755"/>
        <v>1.00415203</v>
      </c>
      <c r="P1892" s="79">
        <f t="shared" si="756"/>
        <v>311.28005137000002</v>
      </c>
      <c r="Q1892" s="83">
        <f t="shared" si="757"/>
        <v>0</v>
      </c>
      <c r="R1892" s="85">
        <f t="shared" si="758"/>
        <v>0</v>
      </c>
      <c r="S1892" s="79">
        <f t="shared" si="759"/>
        <v>0</v>
      </c>
      <c r="T1892" s="85">
        <f t="shared" si="745"/>
        <v>9.5000000000000001E-2</v>
      </c>
      <c r="U1892" s="82">
        <f t="shared" si="760"/>
        <v>1.0056269289999999</v>
      </c>
      <c r="V1892" s="79">
        <f t="shared" si="761"/>
        <v>1.7515507400000001</v>
      </c>
      <c r="W1892" s="79">
        <f t="shared" si="762"/>
        <v>0</v>
      </c>
      <c r="X1892" s="157" t="str">
        <f t="shared" si="763"/>
        <v>A+J=</v>
      </c>
      <c r="Y1892" s="81">
        <f t="shared" si="764"/>
        <v>46438</v>
      </c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78">
        <f t="shared" si="744"/>
        <v>46431</v>
      </c>
      <c r="B1893" s="79">
        <f t="shared" si="746"/>
        <v>313.16438979999998</v>
      </c>
      <c r="C1893" s="79">
        <f t="shared" si="743"/>
        <v>309.99295133999999</v>
      </c>
      <c r="D1893" s="77">
        <f t="shared" si="747"/>
        <v>7205.03</v>
      </c>
      <c r="E1893" s="54">
        <f>IF(K1893=1,VLOOKUP(A1892,[1]Plan1!$JH$192:$JI$400,2),E1892)</f>
        <v>7245.38</v>
      </c>
      <c r="F1893" s="56">
        <f t="shared" si="748"/>
        <v>45737</v>
      </c>
      <c r="G1893" s="80">
        <f t="shared" si="749"/>
        <v>5.6002542668107669E-3</v>
      </c>
      <c r="H1893" s="81">
        <f>IF(DAY(A1893)=H$11,VLOOKUP(A1893,AF$120:AK$452,4),H1892)</f>
        <v>46438</v>
      </c>
      <c r="I1893" s="81">
        <f t="shared" si="750"/>
        <v>46438</v>
      </c>
      <c r="J1893" s="55">
        <f t="shared" si="751"/>
        <v>31</v>
      </c>
      <c r="K1893" s="55">
        <f t="shared" si="752"/>
        <v>24</v>
      </c>
      <c r="L1893" s="79">
        <f t="shared" si="753"/>
        <v>1.0043329400000001</v>
      </c>
      <c r="M1893" s="82">
        <v>1</v>
      </c>
      <c r="N1893" s="82">
        <f t="shared" si="754"/>
        <v>1</v>
      </c>
      <c r="O1893" s="79">
        <f t="shared" si="755"/>
        <v>1.0043329400000001</v>
      </c>
      <c r="P1893" s="79">
        <f t="shared" si="756"/>
        <v>311.33613219</v>
      </c>
      <c r="Q1893" s="83">
        <f t="shared" si="757"/>
        <v>0</v>
      </c>
      <c r="R1893" s="85">
        <f t="shared" si="758"/>
        <v>0</v>
      </c>
      <c r="S1893" s="79">
        <f t="shared" si="759"/>
        <v>0</v>
      </c>
      <c r="T1893" s="85">
        <f t="shared" si="745"/>
        <v>9.5000000000000001E-2</v>
      </c>
      <c r="U1893" s="82">
        <f t="shared" si="760"/>
        <v>1.0058722950000001</v>
      </c>
      <c r="V1893" s="79">
        <f t="shared" si="761"/>
        <v>1.8282576100000001</v>
      </c>
      <c r="W1893" s="79">
        <f t="shared" si="762"/>
        <v>0</v>
      </c>
      <c r="X1893" s="157" t="str">
        <f t="shared" si="763"/>
        <v>A+J=</v>
      </c>
      <c r="Y1893" s="81">
        <f t="shared" si="764"/>
        <v>46438</v>
      </c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78">
        <f t="shared" si="744"/>
        <v>46432</v>
      </c>
      <c r="B1894" s="79">
        <f t="shared" si="746"/>
        <v>313.29723616999996</v>
      </c>
      <c r="C1894" s="79">
        <f t="shared" si="743"/>
        <v>309.99295133999999</v>
      </c>
      <c r="D1894" s="77">
        <f t="shared" si="747"/>
        <v>7205.03</v>
      </c>
      <c r="E1894" s="54">
        <f>IF(K1894=1,VLOOKUP(A1893,[1]Plan1!$JH$192:$JI$400,2),E1893)</f>
        <v>7245.38</v>
      </c>
      <c r="F1894" s="56">
        <f t="shared" si="748"/>
        <v>45737</v>
      </c>
      <c r="G1894" s="80">
        <f t="shared" si="749"/>
        <v>5.6002542668107669E-3</v>
      </c>
      <c r="H1894" s="81">
        <f>IF(DAY(A1894)=H$11,VLOOKUP(A1894,AF$120:AK$452,4),H1893)</f>
        <v>46438</v>
      </c>
      <c r="I1894" s="81">
        <f t="shared" si="750"/>
        <v>46438</v>
      </c>
      <c r="J1894" s="55">
        <f t="shared" si="751"/>
        <v>31</v>
      </c>
      <c r="K1894" s="55">
        <f t="shared" si="752"/>
        <v>25</v>
      </c>
      <c r="L1894" s="79">
        <f t="shared" si="753"/>
        <v>1.0045138899999999</v>
      </c>
      <c r="M1894" s="82">
        <v>1</v>
      </c>
      <c r="N1894" s="82">
        <f t="shared" si="754"/>
        <v>1</v>
      </c>
      <c r="O1894" s="79">
        <f t="shared" si="755"/>
        <v>1.0045138899999999</v>
      </c>
      <c r="P1894" s="79">
        <f t="shared" si="756"/>
        <v>311.39222541999999</v>
      </c>
      <c r="Q1894" s="83">
        <f t="shared" si="757"/>
        <v>0</v>
      </c>
      <c r="R1894" s="85">
        <f t="shared" si="758"/>
        <v>0</v>
      </c>
      <c r="S1894" s="79">
        <f t="shared" si="759"/>
        <v>0</v>
      </c>
      <c r="T1894" s="85">
        <f t="shared" si="745"/>
        <v>9.5000000000000001E-2</v>
      </c>
      <c r="U1894" s="82">
        <f t="shared" si="760"/>
        <v>1.0061177210000001</v>
      </c>
      <c r="V1894" s="79">
        <f t="shared" si="761"/>
        <v>1.90501075</v>
      </c>
      <c r="W1894" s="79">
        <f t="shared" si="762"/>
        <v>0</v>
      </c>
      <c r="X1894" s="157" t="str">
        <f t="shared" si="763"/>
        <v>A+J=</v>
      </c>
      <c r="Y1894" s="81">
        <f t="shared" si="764"/>
        <v>46438</v>
      </c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78">
        <f t="shared" si="744"/>
        <v>46433</v>
      </c>
      <c r="B1895" s="79">
        <f t="shared" si="746"/>
        <v>313.43013812000004</v>
      </c>
      <c r="C1895" s="79">
        <f t="shared" si="743"/>
        <v>309.99295133999999</v>
      </c>
      <c r="D1895" s="77">
        <f t="shared" si="747"/>
        <v>7205.03</v>
      </c>
      <c r="E1895" s="54">
        <f>IF(K1895=1,VLOOKUP(A1894,[1]Plan1!$JH$192:$JI$400,2),E1894)</f>
        <v>7245.38</v>
      </c>
      <c r="F1895" s="56">
        <f t="shared" si="748"/>
        <v>45737</v>
      </c>
      <c r="G1895" s="80">
        <f t="shared" si="749"/>
        <v>5.6002542668107669E-3</v>
      </c>
      <c r="H1895" s="81">
        <f>IF(DAY(A1895)=H$11,VLOOKUP(A1895,AF$120:AK$452,4),H1894)</f>
        <v>46438</v>
      </c>
      <c r="I1895" s="81">
        <f t="shared" si="750"/>
        <v>46438</v>
      </c>
      <c r="J1895" s="55">
        <f t="shared" si="751"/>
        <v>31</v>
      </c>
      <c r="K1895" s="55">
        <f t="shared" si="752"/>
        <v>26</v>
      </c>
      <c r="L1895" s="79">
        <f t="shared" si="753"/>
        <v>1.00469487</v>
      </c>
      <c r="M1895" s="82">
        <v>1</v>
      </c>
      <c r="N1895" s="82">
        <f t="shared" si="754"/>
        <v>1</v>
      </c>
      <c r="O1895" s="79">
        <f t="shared" si="755"/>
        <v>1.00469487</v>
      </c>
      <c r="P1895" s="79">
        <f t="shared" si="756"/>
        <v>311.44832794000001</v>
      </c>
      <c r="Q1895" s="83">
        <f t="shared" si="757"/>
        <v>0</v>
      </c>
      <c r="R1895" s="85">
        <f t="shared" si="758"/>
        <v>0</v>
      </c>
      <c r="S1895" s="79">
        <f t="shared" si="759"/>
        <v>0</v>
      </c>
      <c r="T1895" s="85">
        <f t="shared" si="745"/>
        <v>9.5000000000000001E-2</v>
      </c>
      <c r="U1895" s="82">
        <f t="shared" si="760"/>
        <v>1.0063632069999999</v>
      </c>
      <c r="V1895" s="79">
        <f t="shared" si="761"/>
        <v>1.9818101800000001</v>
      </c>
      <c r="W1895" s="79">
        <f t="shared" si="762"/>
        <v>0</v>
      </c>
      <c r="X1895" s="157" t="str">
        <f t="shared" si="763"/>
        <v>A+J=</v>
      </c>
      <c r="Y1895" s="81">
        <f t="shared" si="764"/>
        <v>46438</v>
      </c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78">
        <f t="shared" si="744"/>
        <v>46434</v>
      </c>
      <c r="B1896" s="79">
        <f t="shared" si="746"/>
        <v>313.56309534999997</v>
      </c>
      <c r="C1896" s="79">
        <f t="shared" si="743"/>
        <v>309.99295133999999</v>
      </c>
      <c r="D1896" s="77">
        <f t="shared" si="747"/>
        <v>7205.03</v>
      </c>
      <c r="E1896" s="54">
        <f>IF(K1896=1,VLOOKUP(A1895,[1]Plan1!$JH$192:$JI$400,2),E1895)</f>
        <v>7245.38</v>
      </c>
      <c r="F1896" s="56">
        <f t="shared" si="748"/>
        <v>45737</v>
      </c>
      <c r="G1896" s="80">
        <f t="shared" si="749"/>
        <v>5.6002542668107669E-3</v>
      </c>
      <c r="H1896" s="81">
        <f>IF(DAY(A1896)=H$11,VLOOKUP(A1896,AF$120:AK$452,4),H1895)</f>
        <v>46438</v>
      </c>
      <c r="I1896" s="81">
        <f t="shared" si="750"/>
        <v>46438</v>
      </c>
      <c r="J1896" s="55">
        <f t="shared" si="751"/>
        <v>31</v>
      </c>
      <c r="K1896" s="55">
        <f t="shared" si="752"/>
        <v>27</v>
      </c>
      <c r="L1896" s="79">
        <f t="shared" si="753"/>
        <v>1.0048758799999999</v>
      </c>
      <c r="M1896" s="82">
        <v>1</v>
      </c>
      <c r="N1896" s="82">
        <f t="shared" si="754"/>
        <v>1</v>
      </c>
      <c r="O1896" s="79">
        <f t="shared" si="755"/>
        <v>1.0048758799999999</v>
      </c>
      <c r="P1896" s="79">
        <f t="shared" si="756"/>
        <v>311.50443976999998</v>
      </c>
      <c r="Q1896" s="83">
        <f t="shared" si="757"/>
        <v>0</v>
      </c>
      <c r="R1896" s="85">
        <f t="shared" si="758"/>
        <v>0</v>
      </c>
      <c r="S1896" s="79">
        <f t="shared" si="759"/>
        <v>0</v>
      </c>
      <c r="T1896" s="85">
        <f t="shared" si="745"/>
        <v>9.5000000000000001E-2</v>
      </c>
      <c r="U1896" s="82">
        <f t="shared" si="760"/>
        <v>1.006608752</v>
      </c>
      <c r="V1896" s="79">
        <f t="shared" si="761"/>
        <v>2.0586555799999999</v>
      </c>
      <c r="W1896" s="79">
        <f t="shared" si="762"/>
        <v>0</v>
      </c>
      <c r="X1896" s="157" t="str">
        <f t="shared" si="763"/>
        <v>A+J=</v>
      </c>
      <c r="Y1896" s="81">
        <f t="shared" si="764"/>
        <v>46438</v>
      </c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78">
        <f t="shared" si="744"/>
        <v>46435</v>
      </c>
      <c r="B1897" s="79">
        <f t="shared" si="746"/>
        <v>313.69610850999999</v>
      </c>
      <c r="C1897" s="79">
        <f t="shared" si="743"/>
        <v>309.99295133999999</v>
      </c>
      <c r="D1897" s="77">
        <f t="shared" si="747"/>
        <v>7205.03</v>
      </c>
      <c r="E1897" s="54">
        <f>IF(K1897=1,VLOOKUP(A1896,[1]Plan1!$JH$192:$JI$400,2),E1896)</f>
        <v>7245.38</v>
      </c>
      <c r="F1897" s="56">
        <f t="shared" si="748"/>
        <v>45737</v>
      </c>
      <c r="G1897" s="80">
        <f t="shared" si="749"/>
        <v>5.6002542668107669E-3</v>
      </c>
      <c r="H1897" s="81">
        <f>IF(DAY(A1897)=H$11,VLOOKUP(A1897,AF$120:AK$452,4),H1896)</f>
        <v>46438</v>
      </c>
      <c r="I1897" s="81">
        <f t="shared" si="750"/>
        <v>46438</v>
      </c>
      <c r="J1897" s="55">
        <f t="shared" si="751"/>
        <v>31</v>
      </c>
      <c r="K1897" s="55">
        <f t="shared" si="752"/>
        <v>28</v>
      </c>
      <c r="L1897" s="79">
        <f t="shared" si="753"/>
        <v>1.0050569199999999</v>
      </c>
      <c r="M1897" s="82">
        <v>1</v>
      </c>
      <c r="N1897" s="82">
        <f t="shared" si="754"/>
        <v>1</v>
      </c>
      <c r="O1897" s="79">
        <f t="shared" si="755"/>
        <v>1.0050569199999999</v>
      </c>
      <c r="P1897" s="79">
        <f t="shared" si="756"/>
        <v>311.56056088999998</v>
      </c>
      <c r="Q1897" s="83">
        <f t="shared" si="757"/>
        <v>0</v>
      </c>
      <c r="R1897" s="85">
        <f t="shared" si="758"/>
        <v>0</v>
      </c>
      <c r="S1897" s="79">
        <f t="shared" si="759"/>
        <v>0</v>
      </c>
      <c r="T1897" s="85">
        <f t="shared" si="745"/>
        <v>9.5000000000000001E-2</v>
      </c>
      <c r="U1897" s="82">
        <f t="shared" si="760"/>
        <v>1.006854358</v>
      </c>
      <c r="V1897" s="79">
        <f t="shared" si="761"/>
        <v>2.1355476200000001</v>
      </c>
      <c r="W1897" s="79">
        <f t="shared" si="762"/>
        <v>0</v>
      </c>
      <c r="X1897" s="157" t="str">
        <f t="shared" si="763"/>
        <v>A+J=</v>
      </c>
      <c r="Y1897" s="81">
        <f t="shared" si="764"/>
        <v>46438</v>
      </c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78">
        <f t="shared" si="744"/>
        <v>46436</v>
      </c>
      <c r="B1898" s="79">
        <f t="shared" si="746"/>
        <v>313.82918009999997</v>
      </c>
      <c r="C1898" s="79">
        <f t="shared" si="743"/>
        <v>309.99295133999999</v>
      </c>
      <c r="D1898" s="77">
        <f t="shared" si="747"/>
        <v>7205.03</v>
      </c>
      <c r="E1898" s="54">
        <f>IF(K1898=1,VLOOKUP(A1897,[1]Plan1!$JH$192:$JI$400,2),E1897)</f>
        <v>7245.38</v>
      </c>
      <c r="F1898" s="56">
        <f t="shared" si="748"/>
        <v>45737</v>
      </c>
      <c r="G1898" s="80">
        <f t="shared" si="749"/>
        <v>5.6002542668107669E-3</v>
      </c>
      <c r="H1898" s="81">
        <f>IF(DAY(A1898)=H$11,VLOOKUP(A1898,AF$120:AK$452,4),H1897)</f>
        <v>46438</v>
      </c>
      <c r="I1898" s="81">
        <f t="shared" si="750"/>
        <v>46438</v>
      </c>
      <c r="J1898" s="55">
        <f t="shared" si="751"/>
        <v>31</v>
      </c>
      <c r="K1898" s="55">
        <f t="shared" si="752"/>
        <v>29</v>
      </c>
      <c r="L1898" s="79">
        <f t="shared" si="753"/>
        <v>1.0052380000000001</v>
      </c>
      <c r="M1898" s="82">
        <v>1</v>
      </c>
      <c r="N1898" s="82">
        <f t="shared" si="754"/>
        <v>1</v>
      </c>
      <c r="O1898" s="79">
        <f t="shared" si="755"/>
        <v>1.0052380000000001</v>
      </c>
      <c r="P1898" s="79">
        <f t="shared" si="756"/>
        <v>311.61669440999998</v>
      </c>
      <c r="Q1898" s="83">
        <f t="shared" si="757"/>
        <v>0</v>
      </c>
      <c r="R1898" s="85">
        <f t="shared" si="758"/>
        <v>0</v>
      </c>
      <c r="S1898" s="79">
        <f t="shared" si="759"/>
        <v>0</v>
      </c>
      <c r="T1898" s="85">
        <f t="shared" si="745"/>
        <v>9.5000000000000001E-2</v>
      </c>
      <c r="U1898" s="82">
        <f t="shared" si="760"/>
        <v>1.007100023</v>
      </c>
      <c r="V1898" s="79">
        <f t="shared" si="761"/>
        <v>2.2124856899999998</v>
      </c>
      <c r="W1898" s="79">
        <f t="shared" si="762"/>
        <v>0</v>
      </c>
      <c r="X1898" s="157" t="str">
        <f t="shared" si="763"/>
        <v>A+J=</v>
      </c>
      <c r="Y1898" s="81">
        <f t="shared" si="764"/>
        <v>46438</v>
      </c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78">
        <f t="shared" si="744"/>
        <v>46437</v>
      </c>
      <c r="B1899" s="79">
        <f t="shared" si="746"/>
        <v>313.96230766999997</v>
      </c>
      <c r="C1899" s="79">
        <f t="shared" si="743"/>
        <v>309.99295133999999</v>
      </c>
      <c r="D1899" s="77">
        <f t="shared" si="747"/>
        <v>7205.03</v>
      </c>
      <c r="E1899" s="54">
        <f>IF(K1899=1,VLOOKUP(A1898,[1]Plan1!$JH$192:$JI$400,2),E1898)</f>
        <v>7245.38</v>
      </c>
      <c r="F1899" s="56">
        <f t="shared" si="748"/>
        <v>45737</v>
      </c>
      <c r="G1899" s="80">
        <f t="shared" si="749"/>
        <v>5.6002542668107669E-3</v>
      </c>
      <c r="H1899" s="81">
        <f>IF(DAY(A1899)=H$11,VLOOKUP(A1899,AF$120:AK$452,4),H1898)</f>
        <v>46438</v>
      </c>
      <c r="I1899" s="81">
        <f t="shared" si="750"/>
        <v>46438</v>
      </c>
      <c r="J1899" s="55">
        <f t="shared" si="751"/>
        <v>31</v>
      </c>
      <c r="K1899" s="55">
        <f t="shared" si="752"/>
        <v>30</v>
      </c>
      <c r="L1899" s="79">
        <f t="shared" si="753"/>
        <v>1.0054191100000001</v>
      </c>
      <c r="M1899" s="82">
        <v>1</v>
      </c>
      <c r="N1899" s="82">
        <f t="shared" si="754"/>
        <v>1</v>
      </c>
      <c r="O1899" s="79">
        <f t="shared" si="755"/>
        <v>1.0054191100000001</v>
      </c>
      <c r="P1899" s="79">
        <f t="shared" si="756"/>
        <v>311.67283723999998</v>
      </c>
      <c r="Q1899" s="83">
        <f t="shared" si="757"/>
        <v>0</v>
      </c>
      <c r="R1899" s="85">
        <f t="shared" si="758"/>
        <v>0</v>
      </c>
      <c r="S1899" s="79">
        <f t="shared" si="759"/>
        <v>0</v>
      </c>
      <c r="T1899" s="85">
        <f t="shared" si="745"/>
        <v>9.5000000000000001E-2</v>
      </c>
      <c r="U1899" s="82">
        <f t="shared" si="760"/>
        <v>1.007345749</v>
      </c>
      <c r="V1899" s="79">
        <f t="shared" si="761"/>
        <v>2.2894704300000002</v>
      </c>
      <c r="W1899" s="79">
        <f t="shared" si="762"/>
        <v>0</v>
      </c>
      <c r="X1899" s="157" t="str">
        <f t="shared" si="763"/>
        <v>A+J=</v>
      </c>
      <c r="Y1899" s="81">
        <f t="shared" si="764"/>
        <v>46438</v>
      </c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78">
        <f t="shared" si="744"/>
        <v>46438</v>
      </c>
      <c r="B1900" s="79">
        <f t="shared" si="746"/>
        <v>314.09549057999999</v>
      </c>
      <c r="C1900" s="79">
        <f t="shared" si="743"/>
        <v>309.99295133999999</v>
      </c>
      <c r="D1900" s="77">
        <f t="shared" si="747"/>
        <v>7205.03</v>
      </c>
      <c r="E1900" s="54">
        <f>IF(K1900=1,VLOOKUP(A1899,[1]Plan1!$JH$192:$JI$400,2),E1899)</f>
        <v>7245.38</v>
      </c>
      <c r="F1900" s="56">
        <f t="shared" si="748"/>
        <v>45737</v>
      </c>
      <c r="G1900" s="80">
        <f t="shared" si="749"/>
        <v>5.6002542668107669E-3</v>
      </c>
      <c r="H1900" s="81">
        <f>IF(DAY(A1900)=H$11,VLOOKUP(A1900,AF$120:AK$452,4),H1899)</f>
        <v>46466</v>
      </c>
      <c r="I1900" s="81">
        <f t="shared" si="750"/>
        <v>46438</v>
      </c>
      <c r="J1900" s="55">
        <f t="shared" si="751"/>
        <v>31</v>
      </c>
      <c r="K1900" s="55">
        <f t="shared" si="752"/>
        <v>31</v>
      </c>
      <c r="L1900" s="79">
        <f t="shared" si="753"/>
        <v>1.0056002500000001</v>
      </c>
      <c r="M1900" s="82">
        <v>1</v>
      </c>
      <c r="N1900" s="82">
        <f t="shared" si="754"/>
        <v>1</v>
      </c>
      <c r="O1900" s="79">
        <f t="shared" si="755"/>
        <v>1.0056002500000001</v>
      </c>
      <c r="P1900" s="79">
        <f t="shared" si="756"/>
        <v>311.72898936000001</v>
      </c>
      <c r="Q1900" s="83">
        <f t="shared" si="757"/>
        <v>62</v>
      </c>
      <c r="R1900" s="85">
        <f t="shared" si="758"/>
        <v>5.5555E-2</v>
      </c>
      <c r="S1900" s="79">
        <f t="shared" si="759"/>
        <v>17.318104000000002</v>
      </c>
      <c r="T1900" s="85">
        <f t="shared" si="745"/>
        <v>9.5000000000000001E-2</v>
      </c>
      <c r="U1900" s="82">
        <f t="shared" si="760"/>
        <v>1.0075915339999999</v>
      </c>
      <c r="V1900" s="79">
        <f t="shared" si="761"/>
        <v>2.36650122</v>
      </c>
      <c r="W1900" s="79">
        <f t="shared" si="762"/>
        <v>19.684605220000002</v>
      </c>
      <c r="X1900" s="157" t="str">
        <f t="shared" si="763"/>
        <v>A+J=</v>
      </c>
      <c r="Y1900" s="81">
        <f t="shared" si="764"/>
        <v>46438</v>
      </c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78">
        <f t="shared" si="744"/>
        <v>46439</v>
      </c>
      <c r="B1901" s="79">
        <f t="shared" si="746"/>
        <v>294.54915920999997</v>
      </c>
      <c r="C1901" s="79">
        <f t="shared" ref="C1901:C1964" si="765">IF(Q1900&gt;0,(P1900-S1900),C1900)</f>
        <v>294.41088536000001</v>
      </c>
      <c r="D1901" s="77">
        <f t="shared" si="747"/>
        <v>7205.03</v>
      </c>
      <c r="E1901" s="54">
        <f>IF(K1901=1,VLOOKUP(A1900,[1]Plan1!$JH$192:$JI$400,2),E1900)</f>
        <v>7245.38</v>
      </c>
      <c r="F1901" s="56">
        <f t="shared" si="748"/>
        <v>45737</v>
      </c>
      <c r="G1901" s="80">
        <f t="shared" si="749"/>
        <v>5.6002542668107669E-3</v>
      </c>
      <c r="H1901" s="81">
        <f>IF(DAY(A1901)=H$11,VLOOKUP(A1901,AF$120:AK$452,4),H1900)</f>
        <v>46466</v>
      </c>
      <c r="I1901" s="81">
        <f t="shared" si="750"/>
        <v>46466</v>
      </c>
      <c r="J1901" s="55">
        <f t="shared" si="751"/>
        <v>28</v>
      </c>
      <c r="K1901" s="55">
        <f t="shared" si="752"/>
        <v>1</v>
      </c>
      <c r="L1901" s="79">
        <f t="shared" si="753"/>
        <v>1.0001994700000001</v>
      </c>
      <c r="M1901" s="82">
        <v>1</v>
      </c>
      <c r="N1901" s="82">
        <f t="shared" si="754"/>
        <v>1</v>
      </c>
      <c r="O1901" s="79">
        <f t="shared" si="755"/>
        <v>1.0001994700000001</v>
      </c>
      <c r="P1901" s="79">
        <f t="shared" si="756"/>
        <v>294.46961148999998</v>
      </c>
      <c r="Q1901" s="83">
        <f t="shared" si="757"/>
        <v>0</v>
      </c>
      <c r="R1901" s="85">
        <f t="shared" si="758"/>
        <v>0</v>
      </c>
      <c r="S1901" s="79">
        <f t="shared" si="759"/>
        <v>0</v>
      </c>
      <c r="T1901" s="85">
        <f t="shared" si="745"/>
        <v>9.5000000000000001E-2</v>
      </c>
      <c r="U1901" s="82">
        <f t="shared" si="760"/>
        <v>1.0002701389999999</v>
      </c>
      <c r="V1901" s="79">
        <f t="shared" si="761"/>
        <v>7.9547720000000002E-2</v>
      </c>
      <c r="W1901" s="79">
        <f t="shared" si="762"/>
        <v>0</v>
      </c>
      <c r="X1901" s="157" t="str">
        <f t="shared" si="763"/>
        <v>A+J=</v>
      </c>
      <c r="Y1901" s="81">
        <f t="shared" si="764"/>
        <v>46466</v>
      </c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78">
        <f t="shared" si="744"/>
        <v>46440</v>
      </c>
      <c r="B1902" s="79">
        <f t="shared" si="746"/>
        <v>294.68749779999996</v>
      </c>
      <c r="C1902" s="79">
        <f t="shared" si="765"/>
        <v>294.41088536000001</v>
      </c>
      <c r="D1902" s="77">
        <f t="shared" si="747"/>
        <v>7205.03</v>
      </c>
      <c r="E1902" s="54">
        <f>IF(K1902=1,VLOOKUP(A1901,[1]Plan1!$JH$192:$JI$400,2),E1901)</f>
        <v>7245.38</v>
      </c>
      <c r="F1902" s="56">
        <f t="shared" si="748"/>
        <v>45737</v>
      </c>
      <c r="G1902" s="80">
        <f t="shared" si="749"/>
        <v>5.6002542668107669E-3</v>
      </c>
      <c r="H1902" s="81">
        <f>IF(DAY(A1902)=H$11,VLOOKUP(A1902,AF$120:AK$452,4),H1901)</f>
        <v>46466</v>
      </c>
      <c r="I1902" s="81">
        <f t="shared" si="750"/>
        <v>46466</v>
      </c>
      <c r="J1902" s="55">
        <f t="shared" si="751"/>
        <v>28</v>
      </c>
      <c r="K1902" s="55">
        <f t="shared" si="752"/>
        <v>2</v>
      </c>
      <c r="L1902" s="79">
        <f t="shared" si="753"/>
        <v>1.0003989799999999</v>
      </c>
      <c r="M1902" s="82">
        <v>1</v>
      </c>
      <c r="N1902" s="82">
        <f t="shared" si="754"/>
        <v>1</v>
      </c>
      <c r="O1902" s="79">
        <f t="shared" si="755"/>
        <v>1.0003989799999999</v>
      </c>
      <c r="P1902" s="79">
        <f t="shared" si="756"/>
        <v>294.52834940999998</v>
      </c>
      <c r="Q1902" s="83">
        <f t="shared" si="757"/>
        <v>0</v>
      </c>
      <c r="R1902" s="85">
        <f t="shared" si="758"/>
        <v>0</v>
      </c>
      <c r="S1902" s="79">
        <f t="shared" si="759"/>
        <v>0</v>
      </c>
      <c r="T1902" s="85">
        <f t="shared" si="745"/>
        <v>9.5000000000000001E-2</v>
      </c>
      <c r="U1902" s="82">
        <f t="shared" si="760"/>
        <v>1.0005403500000001</v>
      </c>
      <c r="V1902" s="79">
        <f t="shared" si="761"/>
        <v>0.15914839</v>
      </c>
      <c r="W1902" s="79">
        <f t="shared" si="762"/>
        <v>0</v>
      </c>
      <c r="X1902" s="157" t="str">
        <f t="shared" si="763"/>
        <v>A+J=</v>
      </c>
      <c r="Y1902" s="81">
        <f t="shared" si="764"/>
        <v>46466</v>
      </c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78">
        <f t="shared" si="744"/>
        <v>46441</v>
      </c>
      <c r="B1903" s="79">
        <f t="shared" si="746"/>
        <v>294.82590170999998</v>
      </c>
      <c r="C1903" s="79">
        <f t="shared" si="765"/>
        <v>294.41088536000001</v>
      </c>
      <c r="D1903" s="77">
        <f t="shared" si="747"/>
        <v>7205.03</v>
      </c>
      <c r="E1903" s="54">
        <f>IF(K1903=1,VLOOKUP(A1902,[1]Plan1!$JH$192:$JI$400,2),E1902)</f>
        <v>7245.38</v>
      </c>
      <c r="F1903" s="56">
        <f t="shared" si="748"/>
        <v>45737</v>
      </c>
      <c r="G1903" s="80">
        <f t="shared" si="749"/>
        <v>5.6002542668107669E-3</v>
      </c>
      <c r="H1903" s="81">
        <f>IF(DAY(A1903)=H$11,VLOOKUP(A1903,AF$120:AK$452,4),H1902)</f>
        <v>46466</v>
      </c>
      <c r="I1903" s="81">
        <f t="shared" si="750"/>
        <v>46466</v>
      </c>
      <c r="J1903" s="55">
        <f t="shared" si="751"/>
        <v>28</v>
      </c>
      <c r="K1903" s="55">
        <f t="shared" si="752"/>
        <v>3</v>
      </c>
      <c r="L1903" s="79">
        <f t="shared" si="753"/>
        <v>1.00059853</v>
      </c>
      <c r="M1903" s="82">
        <v>1</v>
      </c>
      <c r="N1903" s="82">
        <f t="shared" si="754"/>
        <v>1</v>
      </c>
      <c r="O1903" s="79">
        <f t="shared" si="755"/>
        <v>1.00059853</v>
      </c>
      <c r="P1903" s="79">
        <f t="shared" si="756"/>
        <v>294.58709909999999</v>
      </c>
      <c r="Q1903" s="83">
        <f t="shared" si="757"/>
        <v>0</v>
      </c>
      <c r="R1903" s="85">
        <f t="shared" si="758"/>
        <v>0</v>
      </c>
      <c r="S1903" s="79">
        <f t="shared" si="759"/>
        <v>0</v>
      </c>
      <c r="T1903" s="85">
        <f t="shared" si="745"/>
        <v>9.5000000000000001E-2</v>
      </c>
      <c r="U1903" s="82">
        <f t="shared" si="760"/>
        <v>1.0008106349999999</v>
      </c>
      <c r="V1903" s="79">
        <f t="shared" si="761"/>
        <v>0.23880261</v>
      </c>
      <c r="W1903" s="79">
        <f t="shared" si="762"/>
        <v>0</v>
      </c>
      <c r="X1903" s="157" t="str">
        <f t="shared" si="763"/>
        <v>A+J=</v>
      </c>
      <c r="Y1903" s="81">
        <f t="shared" si="764"/>
        <v>46466</v>
      </c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78">
        <f t="shared" si="744"/>
        <v>46442</v>
      </c>
      <c r="B1904" s="79">
        <f t="shared" si="746"/>
        <v>294.96437068</v>
      </c>
      <c r="C1904" s="79">
        <f t="shared" si="765"/>
        <v>294.41088536000001</v>
      </c>
      <c r="D1904" s="77">
        <f t="shared" si="747"/>
        <v>7205.03</v>
      </c>
      <c r="E1904" s="54">
        <f>IF(K1904=1,VLOOKUP(A1903,[1]Plan1!$JH$192:$JI$400,2),E1903)</f>
        <v>7245.38</v>
      </c>
      <c r="F1904" s="56">
        <f t="shared" si="748"/>
        <v>45737</v>
      </c>
      <c r="G1904" s="80">
        <f t="shared" si="749"/>
        <v>5.6002542668107669E-3</v>
      </c>
      <c r="H1904" s="81">
        <f>IF(DAY(A1904)=H$11,VLOOKUP(A1904,AF$120:AK$452,4),H1903)</f>
        <v>46466</v>
      </c>
      <c r="I1904" s="81">
        <f t="shared" si="750"/>
        <v>46466</v>
      </c>
      <c r="J1904" s="55">
        <f t="shared" si="751"/>
        <v>28</v>
      </c>
      <c r="K1904" s="55">
        <f t="shared" si="752"/>
        <v>4</v>
      </c>
      <c r="L1904" s="79">
        <f t="shared" si="753"/>
        <v>1.00079812</v>
      </c>
      <c r="M1904" s="82">
        <v>1</v>
      </c>
      <c r="N1904" s="82">
        <f t="shared" si="754"/>
        <v>1</v>
      </c>
      <c r="O1904" s="79">
        <f t="shared" si="755"/>
        <v>1.00079812</v>
      </c>
      <c r="P1904" s="79">
        <f t="shared" si="756"/>
        <v>294.64586057000002</v>
      </c>
      <c r="Q1904" s="83">
        <f t="shared" si="757"/>
        <v>0</v>
      </c>
      <c r="R1904" s="85">
        <f t="shared" si="758"/>
        <v>0</v>
      </c>
      <c r="S1904" s="79">
        <f t="shared" si="759"/>
        <v>0</v>
      </c>
      <c r="T1904" s="85">
        <f t="shared" si="745"/>
        <v>9.5000000000000001E-2</v>
      </c>
      <c r="U1904" s="82">
        <f t="shared" si="760"/>
        <v>1.001080993</v>
      </c>
      <c r="V1904" s="79">
        <f t="shared" si="761"/>
        <v>0.31851011000000001</v>
      </c>
      <c r="W1904" s="79">
        <f t="shared" si="762"/>
        <v>0</v>
      </c>
      <c r="X1904" s="157" t="str">
        <f t="shared" si="763"/>
        <v>A+J=</v>
      </c>
      <c r="Y1904" s="81">
        <f t="shared" si="764"/>
        <v>46466</v>
      </c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78">
        <f t="shared" si="744"/>
        <v>46443</v>
      </c>
      <c r="B1905" s="79">
        <f t="shared" si="746"/>
        <v>295.10290473000003</v>
      </c>
      <c r="C1905" s="79">
        <f t="shared" si="765"/>
        <v>294.41088536000001</v>
      </c>
      <c r="D1905" s="77">
        <f t="shared" si="747"/>
        <v>7205.03</v>
      </c>
      <c r="E1905" s="54">
        <f>IF(K1905=1,VLOOKUP(A1904,[1]Plan1!$JH$192:$JI$400,2),E1904)</f>
        <v>7245.38</v>
      </c>
      <c r="F1905" s="56">
        <f t="shared" si="748"/>
        <v>45737</v>
      </c>
      <c r="G1905" s="80">
        <f t="shared" si="749"/>
        <v>5.6002542668107669E-3</v>
      </c>
      <c r="H1905" s="81">
        <f>IF(DAY(A1905)=H$11,VLOOKUP(A1905,AF$120:AK$452,4),H1904)</f>
        <v>46466</v>
      </c>
      <c r="I1905" s="81">
        <f t="shared" si="750"/>
        <v>46466</v>
      </c>
      <c r="J1905" s="55">
        <f t="shared" si="751"/>
        <v>28</v>
      </c>
      <c r="K1905" s="55">
        <f t="shared" si="752"/>
        <v>5</v>
      </c>
      <c r="L1905" s="79">
        <f t="shared" si="753"/>
        <v>1.00099775</v>
      </c>
      <c r="M1905" s="82">
        <v>1</v>
      </c>
      <c r="N1905" s="82">
        <f t="shared" si="754"/>
        <v>1</v>
      </c>
      <c r="O1905" s="79">
        <f t="shared" si="755"/>
        <v>1.00099775</v>
      </c>
      <c r="P1905" s="79">
        <f t="shared" si="756"/>
        <v>294.70463382000003</v>
      </c>
      <c r="Q1905" s="83">
        <f t="shared" si="757"/>
        <v>0</v>
      </c>
      <c r="R1905" s="85">
        <f t="shared" si="758"/>
        <v>0</v>
      </c>
      <c r="S1905" s="79">
        <f t="shared" si="759"/>
        <v>0</v>
      </c>
      <c r="T1905" s="85">
        <f t="shared" si="745"/>
        <v>9.5000000000000001E-2</v>
      </c>
      <c r="U1905" s="82">
        <f t="shared" si="760"/>
        <v>1.0013514240000001</v>
      </c>
      <c r="V1905" s="79">
        <f t="shared" si="761"/>
        <v>0.39827090999999998</v>
      </c>
      <c r="W1905" s="79">
        <f t="shared" si="762"/>
        <v>0</v>
      </c>
      <c r="X1905" s="157" t="str">
        <f t="shared" si="763"/>
        <v>A+J=</v>
      </c>
      <c r="Y1905" s="81">
        <f t="shared" si="764"/>
        <v>46466</v>
      </c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78">
        <f t="shared" si="744"/>
        <v>46444</v>
      </c>
      <c r="B1906" s="79">
        <f t="shared" si="746"/>
        <v>295.24150387999998</v>
      </c>
      <c r="C1906" s="79">
        <f t="shared" si="765"/>
        <v>294.41088536000001</v>
      </c>
      <c r="D1906" s="77">
        <f t="shared" si="747"/>
        <v>7205.03</v>
      </c>
      <c r="E1906" s="54">
        <f>IF(K1906=1,VLOOKUP(A1905,[1]Plan1!$JH$192:$JI$400,2),E1905)</f>
        <v>7245.38</v>
      </c>
      <c r="F1906" s="56">
        <f t="shared" si="748"/>
        <v>45737</v>
      </c>
      <c r="G1906" s="80">
        <f t="shared" si="749"/>
        <v>5.6002542668107669E-3</v>
      </c>
      <c r="H1906" s="81">
        <f>IF(DAY(A1906)=H$11,VLOOKUP(A1906,AF$120:AK$452,4),H1905)</f>
        <v>46466</v>
      </c>
      <c r="I1906" s="81">
        <f t="shared" si="750"/>
        <v>46466</v>
      </c>
      <c r="J1906" s="55">
        <f t="shared" si="751"/>
        <v>28</v>
      </c>
      <c r="K1906" s="55">
        <f t="shared" si="752"/>
        <v>6</v>
      </c>
      <c r="L1906" s="79">
        <f t="shared" si="753"/>
        <v>1.00119742</v>
      </c>
      <c r="M1906" s="82">
        <v>1</v>
      </c>
      <c r="N1906" s="82">
        <f t="shared" si="754"/>
        <v>1</v>
      </c>
      <c r="O1906" s="79">
        <f t="shared" si="755"/>
        <v>1.00119742</v>
      </c>
      <c r="P1906" s="79">
        <f t="shared" si="756"/>
        <v>294.76341883999999</v>
      </c>
      <c r="Q1906" s="83">
        <f t="shared" si="757"/>
        <v>0</v>
      </c>
      <c r="R1906" s="85">
        <f t="shared" si="758"/>
        <v>0</v>
      </c>
      <c r="S1906" s="79">
        <f t="shared" si="759"/>
        <v>0</v>
      </c>
      <c r="T1906" s="85">
        <f t="shared" si="745"/>
        <v>9.5000000000000001E-2</v>
      </c>
      <c r="U1906" s="82">
        <f t="shared" si="760"/>
        <v>1.0016219280000001</v>
      </c>
      <c r="V1906" s="79">
        <f t="shared" si="761"/>
        <v>0.47808504000000002</v>
      </c>
      <c r="W1906" s="79">
        <f t="shared" si="762"/>
        <v>0</v>
      </c>
      <c r="X1906" s="157" t="str">
        <f t="shared" si="763"/>
        <v>A+J=</v>
      </c>
      <c r="Y1906" s="81">
        <f t="shared" si="764"/>
        <v>46466</v>
      </c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78">
        <f t="shared" si="744"/>
        <v>46445</v>
      </c>
      <c r="B1907" s="79">
        <f t="shared" si="746"/>
        <v>295.38016786000003</v>
      </c>
      <c r="C1907" s="79">
        <f t="shared" si="765"/>
        <v>294.41088536000001</v>
      </c>
      <c r="D1907" s="77">
        <f t="shared" si="747"/>
        <v>7205.03</v>
      </c>
      <c r="E1907" s="54">
        <f>IF(K1907=1,VLOOKUP(A1906,[1]Plan1!$JH$192:$JI$400,2),E1906)</f>
        <v>7245.38</v>
      </c>
      <c r="F1907" s="56">
        <f t="shared" si="748"/>
        <v>45737</v>
      </c>
      <c r="G1907" s="80">
        <f t="shared" si="749"/>
        <v>5.6002542668107669E-3</v>
      </c>
      <c r="H1907" s="81">
        <f>IF(DAY(A1907)=H$11,VLOOKUP(A1907,AF$120:AK$452,4),H1906)</f>
        <v>46466</v>
      </c>
      <c r="I1907" s="81">
        <f t="shared" si="750"/>
        <v>46466</v>
      </c>
      <c r="J1907" s="55">
        <f t="shared" si="751"/>
        <v>28</v>
      </c>
      <c r="K1907" s="55">
        <f t="shared" si="752"/>
        <v>7</v>
      </c>
      <c r="L1907" s="79">
        <f t="shared" si="753"/>
        <v>1.00139713</v>
      </c>
      <c r="M1907" s="82">
        <v>1</v>
      </c>
      <c r="N1907" s="82">
        <f t="shared" si="754"/>
        <v>1</v>
      </c>
      <c r="O1907" s="79">
        <f t="shared" si="755"/>
        <v>1.00139713</v>
      </c>
      <c r="P1907" s="79">
        <f t="shared" si="756"/>
        <v>294.82221564000002</v>
      </c>
      <c r="Q1907" s="83">
        <f t="shared" si="757"/>
        <v>0</v>
      </c>
      <c r="R1907" s="85">
        <f t="shared" si="758"/>
        <v>0</v>
      </c>
      <c r="S1907" s="79">
        <f t="shared" si="759"/>
        <v>0</v>
      </c>
      <c r="T1907" s="85">
        <f t="shared" si="745"/>
        <v>9.5000000000000001E-2</v>
      </c>
      <c r="U1907" s="82">
        <f t="shared" si="760"/>
        <v>1.001892504</v>
      </c>
      <c r="V1907" s="79">
        <f t="shared" si="761"/>
        <v>0.55795222</v>
      </c>
      <c r="W1907" s="79">
        <f t="shared" si="762"/>
        <v>0</v>
      </c>
      <c r="X1907" s="157" t="str">
        <f t="shared" si="763"/>
        <v>A+J=</v>
      </c>
      <c r="Y1907" s="81">
        <f t="shared" si="764"/>
        <v>46466</v>
      </c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78">
        <f t="shared" si="744"/>
        <v>46446</v>
      </c>
      <c r="B1908" s="79">
        <f t="shared" si="746"/>
        <v>295.51889727000002</v>
      </c>
      <c r="C1908" s="79">
        <f t="shared" si="765"/>
        <v>294.41088536000001</v>
      </c>
      <c r="D1908" s="77">
        <f t="shared" si="747"/>
        <v>7205.03</v>
      </c>
      <c r="E1908" s="54">
        <f>IF(K1908=1,VLOOKUP(A1907,[1]Plan1!$JH$192:$JI$400,2),E1907)</f>
        <v>7245.38</v>
      </c>
      <c r="F1908" s="56">
        <f t="shared" si="748"/>
        <v>45737</v>
      </c>
      <c r="G1908" s="80">
        <f t="shared" si="749"/>
        <v>5.6002542668107669E-3</v>
      </c>
      <c r="H1908" s="81">
        <f>IF(DAY(A1908)=H$11,VLOOKUP(A1908,AF$120:AK$452,4),H1907)</f>
        <v>46466</v>
      </c>
      <c r="I1908" s="81">
        <f t="shared" si="750"/>
        <v>46466</v>
      </c>
      <c r="J1908" s="55">
        <f t="shared" si="751"/>
        <v>28</v>
      </c>
      <c r="K1908" s="55">
        <f t="shared" si="752"/>
        <v>8</v>
      </c>
      <c r="L1908" s="79">
        <f t="shared" si="753"/>
        <v>1.0015968799999999</v>
      </c>
      <c r="M1908" s="82">
        <v>1</v>
      </c>
      <c r="N1908" s="82">
        <f t="shared" si="754"/>
        <v>1</v>
      </c>
      <c r="O1908" s="79">
        <f t="shared" si="755"/>
        <v>1.0015968799999999</v>
      </c>
      <c r="P1908" s="79">
        <f t="shared" si="756"/>
        <v>294.88102421000002</v>
      </c>
      <c r="Q1908" s="83">
        <f t="shared" si="757"/>
        <v>0</v>
      </c>
      <c r="R1908" s="85">
        <f t="shared" si="758"/>
        <v>0</v>
      </c>
      <c r="S1908" s="79">
        <f t="shared" si="759"/>
        <v>0</v>
      </c>
      <c r="T1908" s="85">
        <f t="shared" si="745"/>
        <v>9.5000000000000001E-2</v>
      </c>
      <c r="U1908" s="82">
        <f t="shared" si="760"/>
        <v>1.002163154</v>
      </c>
      <c r="V1908" s="79">
        <f t="shared" si="761"/>
        <v>0.63787305999999999</v>
      </c>
      <c r="W1908" s="79">
        <f t="shared" si="762"/>
        <v>0</v>
      </c>
      <c r="X1908" s="157" t="str">
        <f t="shared" si="763"/>
        <v>A+J=</v>
      </c>
      <c r="Y1908" s="81">
        <f t="shared" si="764"/>
        <v>46466</v>
      </c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78">
        <f t="shared" si="744"/>
        <v>46447</v>
      </c>
      <c r="B1909" s="79">
        <f t="shared" si="746"/>
        <v>295.65769215</v>
      </c>
      <c r="C1909" s="79">
        <f t="shared" si="765"/>
        <v>294.41088536000001</v>
      </c>
      <c r="D1909" s="77">
        <f t="shared" si="747"/>
        <v>7205.03</v>
      </c>
      <c r="E1909" s="54">
        <f>IF(K1909=1,VLOOKUP(A1908,[1]Plan1!$JH$192:$JI$400,2),E1908)</f>
        <v>7245.38</v>
      </c>
      <c r="F1909" s="56">
        <f t="shared" si="748"/>
        <v>45737</v>
      </c>
      <c r="G1909" s="80">
        <f t="shared" si="749"/>
        <v>5.6002542668107669E-3</v>
      </c>
      <c r="H1909" s="81">
        <f>IF(DAY(A1909)=H$11,VLOOKUP(A1909,AF$120:AK$452,4),H1908)</f>
        <v>46466</v>
      </c>
      <c r="I1909" s="81">
        <f t="shared" si="750"/>
        <v>46466</v>
      </c>
      <c r="J1909" s="55">
        <f t="shared" si="751"/>
        <v>28</v>
      </c>
      <c r="K1909" s="55">
        <f t="shared" si="752"/>
        <v>9</v>
      </c>
      <c r="L1909" s="79">
        <f t="shared" si="753"/>
        <v>1.0017966700000001</v>
      </c>
      <c r="M1909" s="82">
        <v>1</v>
      </c>
      <c r="N1909" s="82">
        <f t="shared" si="754"/>
        <v>1</v>
      </c>
      <c r="O1909" s="79">
        <f t="shared" si="755"/>
        <v>1.0017966700000001</v>
      </c>
      <c r="P1909" s="79">
        <f t="shared" si="756"/>
        <v>294.93984455999998</v>
      </c>
      <c r="Q1909" s="83">
        <f t="shared" si="757"/>
        <v>0</v>
      </c>
      <c r="R1909" s="85">
        <f t="shared" si="758"/>
        <v>0</v>
      </c>
      <c r="S1909" s="79">
        <f t="shared" si="759"/>
        <v>0</v>
      </c>
      <c r="T1909" s="85">
        <f t="shared" si="745"/>
        <v>9.5000000000000001E-2</v>
      </c>
      <c r="U1909" s="82">
        <f t="shared" si="760"/>
        <v>1.0024338779999999</v>
      </c>
      <c r="V1909" s="79">
        <f t="shared" si="761"/>
        <v>0.71784758999999998</v>
      </c>
      <c r="W1909" s="79">
        <f t="shared" si="762"/>
        <v>0</v>
      </c>
      <c r="X1909" s="157" t="str">
        <f t="shared" si="763"/>
        <v>A+J=</v>
      </c>
      <c r="Y1909" s="81">
        <f t="shared" si="764"/>
        <v>46466</v>
      </c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78">
        <f t="shared" si="744"/>
        <v>46448</v>
      </c>
      <c r="B1910" s="79">
        <f t="shared" si="746"/>
        <v>295.79655194000003</v>
      </c>
      <c r="C1910" s="79">
        <f t="shared" si="765"/>
        <v>294.41088536000001</v>
      </c>
      <c r="D1910" s="77">
        <f t="shared" si="747"/>
        <v>7205.03</v>
      </c>
      <c r="E1910" s="54">
        <f>IF(K1910=1,VLOOKUP(A1909,[1]Plan1!$JH$192:$JI$400,2),E1909)</f>
        <v>7245.38</v>
      </c>
      <c r="F1910" s="56">
        <f t="shared" si="748"/>
        <v>45737</v>
      </c>
      <c r="G1910" s="80">
        <f t="shared" si="749"/>
        <v>5.6002542668107669E-3</v>
      </c>
      <c r="H1910" s="81">
        <f>IF(DAY(A1910)=H$11,VLOOKUP(A1910,AF$120:AK$452,4),H1909)</f>
        <v>46466</v>
      </c>
      <c r="I1910" s="81">
        <f t="shared" si="750"/>
        <v>46466</v>
      </c>
      <c r="J1910" s="55">
        <f t="shared" si="751"/>
        <v>28</v>
      </c>
      <c r="K1910" s="55">
        <f t="shared" si="752"/>
        <v>10</v>
      </c>
      <c r="L1910" s="79">
        <f t="shared" si="753"/>
        <v>1.0019965</v>
      </c>
      <c r="M1910" s="82">
        <v>1</v>
      </c>
      <c r="N1910" s="82">
        <f t="shared" si="754"/>
        <v>1</v>
      </c>
      <c r="O1910" s="79">
        <f t="shared" si="755"/>
        <v>1.0019965</v>
      </c>
      <c r="P1910" s="79">
        <f t="shared" si="756"/>
        <v>294.99867669000002</v>
      </c>
      <c r="Q1910" s="83">
        <f t="shared" si="757"/>
        <v>0</v>
      </c>
      <c r="R1910" s="85">
        <f t="shared" si="758"/>
        <v>0</v>
      </c>
      <c r="S1910" s="79">
        <f t="shared" si="759"/>
        <v>0</v>
      </c>
      <c r="T1910" s="85">
        <f t="shared" si="745"/>
        <v>9.5000000000000001E-2</v>
      </c>
      <c r="U1910" s="82">
        <f t="shared" si="760"/>
        <v>1.0027046740000001</v>
      </c>
      <c r="V1910" s="79">
        <f t="shared" si="761"/>
        <v>0.79787525000000004</v>
      </c>
      <c r="W1910" s="79">
        <f t="shared" si="762"/>
        <v>0</v>
      </c>
      <c r="X1910" s="157" t="str">
        <f t="shared" si="763"/>
        <v>A+J=</v>
      </c>
      <c r="Y1910" s="81">
        <f t="shared" si="764"/>
        <v>46466</v>
      </c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78">
        <f t="shared" si="744"/>
        <v>46449</v>
      </c>
      <c r="B1911" s="79">
        <f t="shared" si="746"/>
        <v>295.93547692000004</v>
      </c>
      <c r="C1911" s="79">
        <f t="shared" si="765"/>
        <v>294.41088536000001</v>
      </c>
      <c r="D1911" s="77">
        <f t="shared" si="747"/>
        <v>7205.03</v>
      </c>
      <c r="E1911" s="54">
        <f>IF(K1911=1,VLOOKUP(A1910,[1]Plan1!$JH$192:$JI$400,2),E1910)</f>
        <v>7245.38</v>
      </c>
      <c r="F1911" s="56">
        <f t="shared" si="748"/>
        <v>45737</v>
      </c>
      <c r="G1911" s="80">
        <f t="shared" si="749"/>
        <v>5.6002542668107669E-3</v>
      </c>
      <c r="H1911" s="81">
        <f>IF(DAY(A1911)=H$11,VLOOKUP(A1911,AF$120:AK$452,4),H1910)</f>
        <v>46466</v>
      </c>
      <c r="I1911" s="81">
        <f t="shared" si="750"/>
        <v>46466</v>
      </c>
      <c r="J1911" s="55">
        <f t="shared" si="751"/>
        <v>28</v>
      </c>
      <c r="K1911" s="55">
        <f t="shared" si="752"/>
        <v>11</v>
      </c>
      <c r="L1911" s="79">
        <f t="shared" si="753"/>
        <v>1.0021963700000001</v>
      </c>
      <c r="M1911" s="82">
        <v>1</v>
      </c>
      <c r="N1911" s="82">
        <f t="shared" si="754"/>
        <v>1</v>
      </c>
      <c r="O1911" s="79">
        <f t="shared" si="755"/>
        <v>1.0021963700000001</v>
      </c>
      <c r="P1911" s="79">
        <f t="shared" si="756"/>
        <v>295.05752059000002</v>
      </c>
      <c r="Q1911" s="83">
        <f t="shared" si="757"/>
        <v>0</v>
      </c>
      <c r="R1911" s="85">
        <f t="shared" si="758"/>
        <v>0</v>
      </c>
      <c r="S1911" s="79">
        <f t="shared" si="759"/>
        <v>0</v>
      </c>
      <c r="T1911" s="85">
        <f t="shared" si="745"/>
        <v>9.5000000000000001E-2</v>
      </c>
      <c r="U1911" s="82">
        <f t="shared" si="760"/>
        <v>1.002975543</v>
      </c>
      <c r="V1911" s="79">
        <f t="shared" si="761"/>
        <v>0.87795632999999995</v>
      </c>
      <c r="W1911" s="79">
        <f t="shared" si="762"/>
        <v>0</v>
      </c>
      <c r="X1911" s="157" t="str">
        <f t="shared" si="763"/>
        <v>A+J=</v>
      </c>
      <c r="Y1911" s="81">
        <f t="shared" si="764"/>
        <v>46466</v>
      </c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78">
        <f t="shared" si="744"/>
        <v>46450</v>
      </c>
      <c r="B1912" s="79">
        <f t="shared" si="746"/>
        <v>296.07446449999998</v>
      </c>
      <c r="C1912" s="79">
        <f t="shared" si="765"/>
        <v>294.41088536000001</v>
      </c>
      <c r="D1912" s="77">
        <f t="shared" si="747"/>
        <v>7205.03</v>
      </c>
      <c r="E1912" s="54">
        <f>IF(K1912=1,VLOOKUP(A1911,[1]Plan1!$JH$192:$JI$400,2),E1911)</f>
        <v>7245.38</v>
      </c>
      <c r="F1912" s="56">
        <f t="shared" si="748"/>
        <v>45737</v>
      </c>
      <c r="G1912" s="80">
        <f t="shared" si="749"/>
        <v>5.6002542668107669E-3</v>
      </c>
      <c r="H1912" s="81">
        <f>IF(DAY(A1912)=H$11,VLOOKUP(A1912,AF$120:AK$452,4),H1911)</f>
        <v>46466</v>
      </c>
      <c r="I1912" s="81">
        <f t="shared" si="750"/>
        <v>46466</v>
      </c>
      <c r="J1912" s="55">
        <f t="shared" si="751"/>
        <v>28</v>
      </c>
      <c r="K1912" s="55">
        <f t="shared" si="752"/>
        <v>12</v>
      </c>
      <c r="L1912" s="79">
        <f t="shared" si="753"/>
        <v>1.00239627</v>
      </c>
      <c r="M1912" s="82">
        <v>1</v>
      </c>
      <c r="N1912" s="82">
        <f t="shared" si="754"/>
        <v>1</v>
      </c>
      <c r="O1912" s="79">
        <f t="shared" si="755"/>
        <v>1.00239627</v>
      </c>
      <c r="P1912" s="79">
        <f t="shared" si="756"/>
        <v>295.11637332999999</v>
      </c>
      <c r="Q1912" s="83">
        <f t="shared" si="757"/>
        <v>0</v>
      </c>
      <c r="R1912" s="85">
        <f t="shared" si="758"/>
        <v>0</v>
      </c>
      <c r="S1912" s="79">
        <f t="shared" si="759"/>
        <v>0</v>
      </c>
      <c r="T1912" s="85">
        <f t="shared" si="745"/>
        <v>9.5000000000000001E-2</v>
      </c>
      <c r="U1912" s="82">
        <f t="shared" si="760"/>
        <v>1.0032464860000001</v>
      </c>
      <c r="V1912" s="79">
        <f t="shared" si="761"/>
        <v>0.95809116999999999</v>
      </c>
      <c r="W1912" s="79">
        <f t="shared" si="762"/>
        <v>0</v>
      </c>
      <c r="X1912" s="157" t="str">
        <f t="shared" si="763"/>
        <v>A+J=</v>
      </c>
      <c r="Y1912" s="81">
        <f t="shared" si="764"/>
        <v>46466</v>
      </c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78">
        <f t="shared" si="744"/>
        <v>46451</v>
      </c>
      <c r="B1913" s="79">
        <f t="shared" si="746"/>
        <v>296.21351998</v>
      </c>
      <c r="C1913" s="79">
        <f t="shared" si="765"/>
        <v>294.41088536000001</v>
      </c>
      <c r="D1913" s="77">
        <f t="shared" si="747"/>
        <v>7205.03</v>
      </c>
      <c r="E1913" s="54">
        <f>IF(K1913=1,VLOOKUP(A1912,[1]Plan1!$JH$192:$JI$400,2),E1912)</f>
        <v>7245.38</v>
      </c>
      <c r="F1913" s="56">
        <f t="shared" si="748"/>
        <v>45737</v>
      </c>
      <c r="G1913" s="80">
        <f t="shared" si="749"/>
        <v>5.6002542668107669E-3</v>
      </c>
      <c r="H1913" s="81">
        <f>IF(DAY(A1913)=H$11,VLOOKUP(A1913,AF$120:AK$452,4),H1912)</f>
        <v>46466</v>
      </c>
      <c r="I1913" s="81">
        <f t="shared" si="750"/>
        <v>46466</v>
      </c>
      <c r="J1913" s="55">
        <f t="shared" si="751"/>
        <v>28</v>
      </c>
      <c r="K1913" s="55">
        <f t="shared" si="752"/>
        <v>13</v>
      </c>
      <c r="L1913" s="79">
        <f t="shared" si="753"/>
        <v>1.00259622</v>
      </c>
      <c r="M1913" s="82">
        <v>1</v>
      </c>
      <c r="N1913" s="82">
        <f t="shared" si="754"/>
        <v>1</v>
      </c>
      <c r="O1913" s="79">
        <f t="shared" si="755"/>
        <v>1.00259622</v>
      </c>
      <c r="P1913" s="79">
        <f t="shared" si="756"/>
        <v>295.17524078000002</v>
      </c>
      <c r="Q1913" s="83">
        <f t="shared" si="757"/>
        <v>0</v>
      </c>
      <c r="R1913" s="85">
        <f t="shared" si="758"/>
        <v>0</v>
      </c>
      <c r="S1913" s="79">
        <f t="shared" si="759"/>
        <v>0</v>
      </c>
      <c r="T1913" s="85">
        <f t="shared" si="745"/>
        <v>9.5000000000000001E-2</v>
      </c>
      <c r="U1913" s="82">
        <f t="shared" si="760"/>
        <v>1.0035175009999999</v>
      </c>
      <c r="V1913" s="79">
        <f t="shared" si="761"/>
        <v>1.0382792000000001</v>
      </c>
      <c r="W1913" s="79">
        <f t="shared" si="762"/>
        <v>0</v>
      </c>
      <c r="X1913" s="157" t="str">
        <f t="shared" si="763"/>
        <v>A+J=</v>
      </c>
      <c r="Y1913" s="81">
        <f t="shared" si="764"/>
        <v>46466</v>
      </c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78">
        <f t="shared" si="744"/>
        <v>46452</v>
      </c>
      <c r="B1914" s="79">
        <f t="shared" si="746"/>
        <v>296.35264104999999</v>
      </c>
      <c r="C1914" s="79">
        <f t="shared" si="765"/>
        <v>294.41088536000001</v>
      </c>
      <c r="D1914" s="77">
        <f t="shared" si="747"/>
        <v>7205.03</v>
      </c>
      <c r="E1914" s="54">
        <f>IF(K1914=1,VLOOKUP(A1913,[1]Plan1!$JH$192:$JI$400,2),E1913)</f>
        <v>7245.38</v>
      </c>
      <c r="F1914" s="56">
        <f t="shared" si="748"/>
        <v>45737</v>
      </c>
      <c r="G1914" s="80">
        <f t="shared" si="749"/>
        <v>5.6002542668107669E-3</v>
      </c>
      <c r="H1914" s="81">
        <f>IF(DAY(A1914)=H$11,VLOOKUP(A1914,AF$120:AK$452,4),H1913)</f>
        <v>46466</v>
      </c>
      <c r="I1914" s="81">
        <f t="shared" si="750"/>
        <v>46466</v>
      </c>
      <c r="J1914" s="55">
        <f t="shared" si="751"/>
        <v>28</v>
      </c>
      <c r="K1914" s="55">
        <f t="shared" si="752"/>
        <v>14</v>
      </c>
      <c r="L1914" s="79">
        <f t="shared" si="753"/>
        <v>1.0027962100000001</v>
      </c>
      <c r="M1914" s="82">
        <v>1</v>
      </c>
      <c r="N1914" s="82">
        <f t="shared" si="754"/>
        <v>1</v>
      </c>
      <c r="O1914" s="79">
        <f t="shared" si="755"/>
        <v>1.0027962100000001</v>
      </c>
      <c r="P1914" s="79">
        <f t="shared" si="756"/>
        <v>295.23412001999998</v>
      </c>
      <c r="Q1914" s="83">
        <f t="shared" si="757"/>
        <v>0</v>
      </c>
      <c r="R1914" s="85">
        <f t="shared" si="758"/>
        <v>0</v>
      </c>
      <c r="S1914" s="79">
        <f t="shared" si="759"/>
        <v>0</v>
      </c>
      <c r="T1914" s="85">
        <f t="shared" si="745"/>
        <v>9.5000000000000001E-2</v>
      </c>
      <c r="U1914" s="82">
        <f t="shared" si="760"/>
        <v>1.0037885900000001</v>
      </c>
      <c r="V1914" s="79">
        <f t="shared" si="761"/>
        <v>1.1185210299999999</v>
      </c>
      <c r="W1914" s="79">
        <f t="shared" si="762"/>
        <v>0</v>
      </c>
      <c r="X1914" s="157" t="str">
        <f t="shared" si="763"/>
        <v>A+J=</v>
      </c>
      <c r="Y1914" s="81">
        <f t="shared" si="764"/>
        <v>46466</v>
      </c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78">
        <f t="shared" si="744"/>
        <v>46453</v>
      </c>
      <c r="B1915" s="79">
        <f t="shared" si="746"/>
        <v>296.49182771</v>
      </c>
      <c r="C1915" s="79">
        <f t="shared" si="765"/>
        <v>294.41088536000001</v>
      </c>
      <c r="D1915" s="77">
        <f t="shared" si="747"/>
        <v>7205.03</v>
      </c>
      <c r="E1915" s="54">
        <f>IF(K1915=1,VLOOKUP(A1914,[1]Plan1!$JH$192:$JI$400,2),E1914)</f>
        <v>7245.38</v>
      </c>
      <c r="F1915" s="56">
        <f t="shared" si="748"/>
        <v>45737</v>
      </c>
      <c r="G1915" s="80">
        <f t="shared" si="749"/>
        <v>5.6002542668107669E-3</v>
      </c>
      <c r="H1915" s="81">
        <f>IF(DAY(A1915)=H$11,VLOOKUP(A1915,AF$120:AK$452,4),H1914)</f>
        <v>46466</v>
      </c>
      <c r="I1915" s="81">
        <f t="shared" si="750"/>
        <v>46466</v>
      </c>
      <c r="J1915" s="55">
        <f t="shared" si="751"/>
        <v>28</v>
      </c>
      <c r="K1915" s="55">
        <f t="shared" si="752"/>
        <v>15</v>
      </c>
      <c r="L1915" s="79">
        <f t="shared" si="753"/>
        <v>1.0029962400000001</v>
      </c>
      <c r="M1915" s="82">
        <v>1</v>
      </c>
      <c r="N1915" s="82">
        <f t="shared" si="754"/>
        <v>1</v>
      </c>
      <c r="O1915" s="79">
        <f t="shared" si="755"/>
        <v>1.0029962400000001</v>
      </c>
      <c r="P1915" s="79">
        <f t="shared" si="756"/>
        <v>295.29301103</v>
      </c>
      <c r="Q1915" s="83">
        <f t="shared" si="757"/>
        <v>0</v>
      </c>
      <c r="R1915" s="85">
        <f t="shared" si="758"/>
        <v>0</v>
      </c>
      <c r="S1915" s="79">
        <f t="shared" si="759"/>
        <v>0</v>
      </c>
      <c r="T1915" s="85">
        <f t="shared" si="745"/>
        <v>9.5000000000000001E-2</v>
      </c>
      <c r="U1915" s="82">
        <f t="shared" si="760"/>
        <v>1.0040597529999999</v>
      </c>
      <c r="V1915" s="79">
        <f t="shared" si="761"/>
        <v>1.19881668</v>
      </c>
      <c r="W1915" s="79">
        <f t="shared" si="762"/>
        <v>0</v>
      </c>
      <c r="X1915" s="157" t="str">
        <f t="shared" si="763"/>
        <v>A+J=</v>
      </c>
      <c r="Y1915" s="81">
        <f t="shared" si="764"/>
        <v>46466</v>
      </c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78">
        <f t="shared" si="744"/>
        <v>46454</v>
      </c>
      <c r="B1916" s="79">
        <f t="shared" si="746"/>
        <v>296.63107939999998</v>
      </c>
      <c r="C1916" s="79">
        <f t="shared" si="765"/>
        <v>294.41088536000001</v>
      </c>
      <c r="D1916" s="77">
        <f t="shared" si="747"/>
        <v>7205.03</v>
      </c>
      <c r="E1916" s="54">
        <f>IF(K1916=1,VLOOKUP(A1915,[1]Plan1!$JH$192:$JI$400,2),E1915)</f>
        <v>7245.38</v>
      </c>
      <c r="F1916" s="56">
        <f t="shared" si="748"/>
        <v>45737</v>
      </c>
      <c r="G1916" s="80">
        <f t="shared" si="749"/>
        <v>5.6002542668107669E-3</v>
      </c>
      <c r="H1916" s="81">
        <f>IF(DAY(A1916)=H$11,VLOOKUP(A1916,AF$120:AK$452,4),H1915)</f>
        <v>46466</v>
      </c>
      <c r="I1916" s="81">
        <f t="shared" si="750"/>
        <v>46466</v>
      </c>
      <c r="J1916" s="55">
        <f t="shared" si="751"/>
        <v>28</v>
      </c>
      <c r="K1916" s="55">
        <f t="shared" si="752"/>
        <v>16</v>
      </c>
      <c r="L1916" s="79">
        <f t="shared" si="753"/>
        <v>1.0031963100000001</v>
      </c>
      <c r="M1916" s="82">
        <v>1</v>
      </c>
      <c r="N1916" s="82">
        <f t="shared" si="754"/>
        <v>1</v>
      </c>
      <c r="O1916" s="79">
        <f t="shared" si="755"/>
        <v>1.0031963100000001</v>
      </c>
      <c r="P1916" s="79">
        <f t="shared" si="756"/>
        <v>295.35191380999999</v>
      </c>
      <c r="Q1916" s="83">
        <f t="shared" si="757"/>
        <v>0</v>
      </c>
      <c r="R1916" s="85">
        <f t="shared" si="758"/>
        <v>0</v>
      </c>
      <c r="S1916" s="79">
        <f t="shared" si="759"/>
        <v>0</v>
      </c>
      <c r="T1916" s="85">
        <f t="shared" si="745"/>
        <v>9.5000000000000001E-2</v>
      </c>
      <c r="U1916" s="82">
        <f t="shared" si="760"/>
        <v>1.004330988</v>
      </c>
      <c r="V1916" s="79">
        <f t="shared" si="761"/>
        <v>1.2791655900000001</v>
      </c>
      <c r="W1916" s="79">
        <f t="shared" si="762"/>
        <v>0</v>
      </c>
      <c r="X1916" s="157" t="str">
        <f t="shared" si="763"/>
        <v>A+J=</v>
      </c>
      <c r="Y1916" s="81">
        <f t="shared" si="764"/>
        <v>46466</v>
      </c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78">
        <f t="shared" si="744"/>
        <v>46455</v>
      </c>
      <c r="B1917" s="79">
        <f t="shared" si="746"/>
        <v>296.77039673000002</v>
      </c>
      <c r="C1917" s="79">
        <f t="shared" si="765"/>
        <v>294.41088536000001</v>
      </c>
      <c r="D1917" s="77">
        <f t="shared" si="747"/>
        <v>7205.03</v>
      </c>
      <c r="E1917" s="54">
        <f>IF(K1917=1,VLOOKUP(A1916,[1]Plan1!$JH$192:$JI$400,2),E1916)</f>
        <v>7245.38</v>
      </c>
      <c r="F1917" s="56">
        <f t="shared" si="748"/>
        <v>45737</v>
      </c>
      <c r="G1917" s="80">
        <f t="shared" si="749"/>
        <v>5.6002542668107669E-3</v>
      </c>
      <c r="H1917" s="81">
        <f>IF(DAY(A1917)=H$11,VLOOKUP(A1917,AF$120:AK$452,4),H1916)</f>
        <v>46466</v>
      </c>
      <c r="I1917" s="81">
        <f t="shared" si="750"/>
        <v>46466</v>
      </c>
      <c r="J1917" s="55">
        <f t="shared" si="751"/>
        <v>28</v>
      </c>
      <c r="K1917" s="55">
        <f t="shared" si="752"/>
        <v>17</v>
      </c>
      <c r="L1917" s="79">
        <f t="shared" si="753"/>
        <v>1.0033964200000001</v>
      </c>
      <c r="M1917" s="82">
        <v>1</v>
      </c>
      <c r="N1917" s="82">
        <f t="shared" si="754"/>
        <v>1</v>
      </c>
      <c r="O1917" s="79">
        <f t="shared" si="755"/>
        <v>1.0033964200000001</v>
      </c>
      <c r="P1917" s="79">
        <f t="shared" si="756"/>
        <v>295.41082836999999</v>
      </c>
      <c r="Q1917" s="83">
        <f t="shared" si="757"/>
        <v>0</v>
      </c>
      <c r="R1917" s="85">
        <f t="shared" si="758"/>
        <v>0</v>
      </c>
      <c r="S1917" s="79">
        <f t="shared" si="759"/>
        <v>0</v>
      </c>
      <c r="T1917" s="85">
        <f t="shared" si="745"/>
        <v>9.5000000000000001E-2</v>
      </c>
      <c r="U1917" s="82">
        <f t="shared" si="760"/>
        <v>1.0046022969999999</v>
      </c>
      <c r="V1917" s="79">
        <f t="shared" si="761"/>
        <v>1.3595683599999999</v>
      </c>
      <c r="W1917" s="79">
        <f t="shared" si="762"/>
        <v>0</v>
      </c>
      <c r="X1917" s="157" t="str">
        <f t="shared" si="763"/>
        <v>A+J=</v>
      </c>
      <c r="Y1917" s="81">
        <f t="shared" si="764"/>
        <v>46466</v>
      </c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78">
        <f t="shared" si="744"/>
        <v>46456</v>
      </c>
      <c r="B1918" s="79">
        <f t="shared" si="746"/>
        <v>296.90977944000002</v>
      </c>
      <c r="C1918" s="79">
        <f t="shared" si="765"/>
        <v>294.41088536000001</v>
      </c>
      <c r="D1918" s="77">
        <f t="shared" si="747"/>
        <v>7205.03</v>
      </c>
      <c r="E1918" s="54">
        <f>IF(K1918=1,VLOOKUP(A1917,[1]Plan1!$JH$192:$JI$400,2),E1917)</f>
        <v>7245.38</v>
      </c>
      <c r="F1918" s="56">
        <f t="shared" si="748"/>
        <v>45737</v>
      </c>
      <c r="G1918" s="80">
        <f t="shared" si="749"/>
        <v>5.6002542668107669E-3</v>
      </c>
      <c r="H1918" s="81">
        <f>IF(DAY(A1918)=H$11,VLOOKUP(A1918,AF$120:AK$452,4),H1917)</f>
        <v>46466</v>
      </c>
      <c r="I1918" s="81">
        <f t="shared" si="750"/>
        <v>46466</v>
      </c>
      <c r="J1918" s="55">
        <f t="shared" si="751"/>
        <v>28</v>
      </c>
      <c r="K1918" s="55">
        <f t="shared" si="752"/>
        <v>18</v>
      </c>
      <c r="L1918" s="79">
        <f t="shared" si="753"/>
        <v>1.00359657</v>
      </c>
      <c r="M1918" s="82">
        <v>1</v>
      </c>
      <c r="N1918" s="82">
        <f t="shared" si="754"/>
        <v>1</v>
      </c>
      <c r="O1918" s="79">
        <f t="shared" si="755"/>
        <v>1.00359657</v>
      </c>
      <c r="P1918" s="79">
        <f t="shared" si="756"/>
        <v>295.46975471000002</v>
      </c>
      <c r="Q1918" s="83">
        <f t="shared" si="757"/>
        <v>0</v>
      </c>
      <c r="R1918" s="85">
        <f t="shared" si="758"/>
        <v>0</v>
      </c>
      <c r="S1918" s="79">
        <f t="shared" si="759"/>
        <v>0</v>
      </c>
      <c r="T1918" s="85">
        <f t="shared" si="745"/>
        <v>9.5000000000000001E-2</v>
      </c>
      <c r="U1918" s="82">
        <f t="shared" si="760"/>
        <v>1.0048736789999999</v>
      </c>
      <c r="V1918" s="79">
        <f t="shared" si="761"/>
        <v>1.44002473</v>
      </c>
      <c r="W1918" s="79">
        <f t="shared" si="762"/>
        <v>0</v>
      </c>
      <c r="X1918" s="157" t="str">
        <f t="shared" si="763"/>
        <v>A+J=</v>
      </c>
      <c r="Y1918" s="81">
        <f t="shared" si="764"/>
        <v>46466</v>
      </c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78">
        <f t="shared" si="744"/>
        <v>46457</v>
      </c>
      <c r="B1919" s="79">
        <f t="shared" si="746"/>
        <v>297.04922755000001</v>
      </c>
      <c r="C1919" s="79">
        <f t="shared" si="765"/>
        <v>294.41088536000001</v>
      </c>
      <c r="D1919" s="77">
        <f t="shared" si="747"/>
        <v>7205.03</v>
      </c>
      <c r="E1919" s="54">
        <f>IF(K1919=1,VLOOKUP(A1918,[1]Plan1!$JH$192:$JI$400,2),E1918)</f>
        <v>7245.38</v>
      </c>
      <c r="F1919" s="56">
        <f t="shared" si="748"/>
        <v>45737</v>
      </c>
      <c r="G1919" s="80">
        <f t="shared" si="749"/>
        <v>5.6002542668107669E-3</v>
      </c>
      <c r="H1919" s="81">
        <f>IF(DAY(A1919)=H$11,VLOOKUP(A1919,AF$120:AK$452,4),H1918)</f>
        <v>46466</v>
      </c>
      <c r="I1919" s="81">
        <f t="shared" si="750"/>
        <v>46466</v>
      </c>
      <c r="J1919" s="55">
        <f t="shared" si="751"/>
        <v>28</v>
      </c>
      <c r="K1919" s="55">
        <f t="shared" si="752"/>
        <v>19</v>
      </c>
      <c r="L1919" s="79">
        <f t="shared" si="753"/>
        <v>1.00379676</v>
      </c>
      <c r="M1919" s="82">
        <v>1</v>
      </c>
      <c r="N1919" s="82">
        <f t="shared" si="754"/>
        <v>1</v>
      </c>
      <c r="O1919" s="79">
        <f t="shared" si="755"/>
        <v>1.00379676</v>
      </c>
      <c r="P1919" s="79">
        <f t="shared" si="756"/>
        <v>295.52869283000001</v>
      </c>
      <c r="Q1919" s="83">
        <f t="shared" si="757"/>
        <v>0</v>
      </c>
      <c r="R1919" s="85">
        <f t="shared" si="758"/>
        <v>0</v>
      </c>
      <c r="S1919" s="79">
        <f t="shared" si="759"/>
        <v>0</v>
      </c>
      <c r="T1919" s="85">
        <f t="shared" si="745"/>
        <v>9.5000000000000001E-2</v>
      </c>
      <c r="U1919" s="82">
        <f t="shared" si="760"/>
        <v>1.0051451339999999</v>
      </c>
      <c r="V1919" s="79">
        <f t="shared" si="761"/>
        <v>1.5205347199999999</v>
      </c>
      <c r="W1919" s="79">
        <f t="shared" si="762"/>
        <v>0</v>
      </c>
      <c r="X1919" s="157" t="str">
        <f t="shared" si="763"/>
        <v>A+J=</v>
      </c>
      <c r="Y1919" s="81">
        <f t="shared" si="764"/>
        <v>46466</v>
      </c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78">
        <f t="shared" si="744"/>
        <v>46458</v>
      </c>
      <c r="B1920" s="79">
        <f t="shared" si="746"/>
        <v>297.18873841000004</v>
      </c>
      <c r="C1920" s="79">
        <f t="shared" si="765"/>
        <v>294.41088536000001</v>
      </c>
      <c r="D1920" s="77">
        <f t="shared" si="747"/>
        <v>7205.03</v>
      </c>
      <c r="E1920" s="54">
        <f>IF(K1920=1,VLOOKUP(A1919,[1]Plan1!$JH$192:$JI$400,2),E1919)</f>
        <v>7245.38</v>
      </c>
      <c r="F1920" s="56">
        <f t="shared" si="748"/>
        <v>45737</v>
      </c>
      <c r="G1920" s="80">
        <f t="shared" si="749"/>
        <v>5.6002542668107669E-3</v>
      </c>
      <c r="H1920" s="81">
        <f>IF(DAY(A1920)=H$11,VLOOKUP(A1920,AF$120:AK$452,4),H1919)</f>
        <v>46466</v>
      </c>
      <c r="I1920" s="81">
        <f t="shared" si="750"/>
        <v>46466</v>
      </c>
      <c r="J1920" s="55">
        <f t="shared" si="751"/>
        <v>28</v>
      </c>
      <c r="K1920" s="55">
        <f t="shared" si="752"/>
        <v>20</v>
      </c>
      <c r="L1920" s="79">
        <f t="shared" si="753"/>
        <v>1.0039969799999999</v>
      </c>
      <c r="M1920" s="82">
        <v>1</v>
      </c>
      <c r="N1920" s="82">
        <f t="shared" si="754"/>
        <v>1</v>
      </c>
      <c r="O1920" s="79">
        <f t="shared" si="755"/>
        <v>1.0039969799999999</v>
      </c>
      <c r="P1920" s="79">
        <f t="shared" si="756"/>
        <v>295.58763978000002</v>
      </c>
      <c r="Q1920" s="83">
        <f t="shared" si="757"/>
        <v>0</v>
      </c>
      <c r="R1920" s="85">
        <f t="shared" si="758"/>
        <v>0</v>
      </c>
      <c r="S1920" s="79">
        <f t="shared" si="759"/>
        <v>0</v>
      </c>
      <c r="T1920" s="85">
        <f t="shared" si="745"/>
        <v>9.5000000000000001E-2</v>
      </c>
      <c r="U1920" s="82">
        <f t="shared" si="760"/>
        <v>1.0054166630000001</v>
      </c>
      <c r="V1920" s="79">
        <f t="shared" si="761"/>
        <v>1.6010986300000001</v>
      </c>
      <c r="W1920" s="79">
        <f t="shared" si="762"/>
        <v>0</v>
      </c>
      <c r="X1920" s="157" t="str">
        <f t="shared" si="763"/>
        <v>A+J=</v>
      </c>
      <c r="Y1920" s="81">
        <f t="shared" si="764"/>
        <v>46466</v>
      </c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78">
        <f t="shared" si="744"/>
        <v>46459</v>
      </c>
      <c r="B1921" s="79">
        <f t="shared" si="746"/>
        <v>297.32831764999997</v>
      </c>
      <c r="C1921" s="79">
        <f t="shared" si="765"/>
        <v>294.41088536000001</v>
      </c>
      <c r="D1921" s="77">
        <f t="shared" si="747"/>
        <v>7205.03</v>
      </c>
      <c r="E1921" s="54">
        <f>IF(K1921=1,VLOOKUP(A1920,[1]Plan1!$JH$192:$JI$400,2),E1920)</f>
        <v>7245.38</v>
      </c>
      <c r="F1921" s="56">
        <f t="shared" si="748"/>
        <v>45737</v>
      </c>
      <c r="G1921" s="80">
        <f t="shared" si="749"/>
        <v>5.6002542668107669E-3</v>
      </c>
      <c r="H1921" s="81">
        <f>IF(DAY(A1921)=H$11,VLOOKUP(A1921,AF$120:AK$452,4),H1920)</f>
        <v>46466</v>
      </c>
      <c r="I1921" s="81">
        <f t="shared" si="750"/>
        <v>46466</v>
      </c>
      <c r="J1921" s="55">
        <f t="shared" si="751"/>
        <v>28</v>
      </c>
      <c r="K1921" s="55">
        <f t="shared" si="752"/>
        <v>21</v>
      </c>
      <c r="L1921" s="79">
        <f t="shared" si="753"/>
        <v>1.00419725</v>
      </c>
      <c r="M1921" s="82">
        <v>1</v>
      </c>
      <c r="N1921" s="82">
        <f t="shared" si="754"/>
        <v>1</v>
      </c>
      <c r="O1921" s="79">
        <f t="shared" si="755"/>
        <v>1.00419725</v>
      </c>
      <c r="P1921" s="79">
        <f t="shared" si="756"/>
        <v>295.64660143999998</v>
      </c>
      <c r="Q1921" s="83">
        <f t="shared" si="757"/>
        <v>0</v>
      </c>
      <c r="R1921" s="85">
        <f t="shared" si="758"/>
        <v>0</v>
      </c>
      <c r="S1921" s="79">
        <f t="shared" si="759"/>
        <v>0</v>
      </c>
      <c r="T1921" s="85">
        <f t="shared" si="745"/>
        <v>9.5000000000000001E-2</v>
      </c>
      <c r="U1921" s="82">
        <f t="shared" si="760"/>
        <v>1.0056882650000001</v>
      </c>
      <c r="V1921" s="79">
        <f t="shared" si="761"/>
        <v>1.68171621</v>
      </c>
      <c r="W1921" s="79">
        <f t="shared" si="762"/>
        <v>0</v>
      </c>
      <c r="X1921" s="157" t="str">
        <f t="shared" si="763"/>
        <v>A+J=</v>
      </c>
      <c r="Y1921" s="81">
        <f t="shared" si="764"/>
        <v>46466</v>
      </c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78">
        <f t="shared" si="744"/>
        <v>46460</v>
      </c>
      <c r="B1922" s="79">
        <f t="shared" si="746"/>
        <v>297.46796236999995</v>
      </c>
      <c r="C1922" s="79">
        <f t="shared" si="765"/>
        <v>294.41088536000001</v>
      </c>
      <c r="D1922" s="77">
        <f t="shared" si="747"/>
        <v>7205.03</v>
      </c>
      <c r="E1922" s="54">
        <f>IF(K1922=1,VLOOKUP(A1921,[1]Plan1!$JH$192:$JI$400,2),E1921)</f>
        <v>7245.38</v>
      </c>
      <c r="F1922" s="56">
        <f t="shared" si="748"/>
        <v>45737</v>
      </c>
      <c r="G1922" s="80">
        <f t="shared" si="749"/>
        <v>5.6002542668107669E-3</v>
      </c>
      <c r="H1922" s="81">
        <f>IF(DAY(A1922)=H$11,VLOOKUP(A1922,AF$120:AK$452,4),H1921)</f>
        <v>46466</v>
      </c>
      <c r="I1922" s="81">
        <f t="shared" si="750"/>
        <v>46466</v>
      </c>
      <c r="J1922" s="55">
        <f t="shared" si="751"/>
        <v>28</v>
      </c>
      <c r="K1922" s="55">
        <f t="shared" si="752"/>
        <v>22</v>
      </c>
      <c r="L1922" s="79">
        <f t="shared" si="753"/>
        <v>1.0043975599999999</v>
      </c>
      <c r="M1922" s="82">
        <v>1</v>
      </c>
      <c r="N1922" s="82">
        <f t="shared" si="754"/>
        <v>1</v>
      </c>
      <c r="O1922" s="79">
        <f t="shared" si="755"/>
        <v>1.0043975599999999</v>
      </c>
      <c r="P1922" s="79">
        <f t="shared" si="756"/>
        <v>295.70557488999998</v>
      </c>
      <c r="Q1922" s="83">
        <f t="shared" si="757"/>
        <v>0</v>
      </c>
      <c r="R1922" s="85">
        <f t="shared" si="758"/>
        <v>0</v>
      </c>
      <c r="S1922" s="79">
        <f t="shared" si="759"/>
        <v>0</v>
      </c>
      <c r="T1922" s="85">
        <f t="shared" si="745"/>
        <v>9.5000000000000001E-2</v>
      </c>
      <c r="U1922" s="82">
        <f t="shared" si="760"/>
        <v>1.0059599400000001</v>
      </c>
      <c r="V1922" s="79">
        <f t="shared" si="761"/>
        <v>1.7623874799999999</v>
      </c>
      <c r="W1922" s="79">
        <f t="shared" si="762"/>
        <v>0</v>
      </c>
      <c r="X1922" s="157" t="str">
        <f t="shared" si="763"/>
        <v>A+J=</v>
      </c>
      <c r="Y1922" s="81">
        <f t="shared" si="764"/>
        <v>46466</v>
      </c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78">
        <f t="shared" si="744"/>
        <v>46461</v>
      </c>
      <c r="B1923" s="79">
        <f t="shared" si="746"/>
        <v>297.60767285999998</v>
      </c>
      <c r="C1923" s="79">
        <f t="shared" si="765"/>
        <v>294.41088536000001</v>
      </c>
      <c r="D1923" s="77">
        <f t="shared" si="747"/>
        <v>7205.03</v>
      </c>
      <c r="E1923" s="54">
        <f>IF(K1923=1,VLOOKUP(A1922,[1]Plan1!$JH$192:$JI$400,2),E1922)</f>
        <v>7245.38</v>
      </c>
      <c r="F1923" s="56">
        <f t="shared" si="748"/>
        <v>45737</v>
      </c>
      <c r="G1923" s="80">
        <f t="shared" si="749"/>
        <v>5.6002542668107669E-3</v>
      </c>
      <c r="H1923" s="81">
        <f>IF(DAY(A1923)=H$11,VLOOKUP(A1923,AF$120:AK$452,4),H1922)</f>
        <v>46466</v>
      </c>
      <c r="I1923" s="81">
        <f t="shared" si="750"/>
        <v>46466</v>
      </c>
      <c r="J1923" s="55">
        <f t="shared" si="751"/>
        <v>28</v>
      </c>
      <c r="K1923" s="55">
        <f t="shared" si="752"/>
        <v>23</v>
      </c>
      <c r="L1923" s="79">
        <f t="shared" si="753"/>
        <v>1.00459791</v>
      </c>
      <c r="M1923" s="82">
        <v>1</v>
      </c>
      <c r="N1923" s="82">
        <f t="shared" si="754"/>
        <v>1</v>
      </c>
      <c r="O1923" s="79">
        <f t="shared" si="755"/>
        <v>1.00459791</v>
      </c>
      <c r="P1923" s="79">
        <f t="shared" si="756"/>
        <v>295.76456010999999</v>
      </c>
      <c r="Q1923" s="83">
        <f t="shared" si="757"/>
        <v>0</v>
      </c>
      <c r="R1923" s="85">
        <f t="shared" si="758"/>
        <v>0</v>
      </c>
      <c r="S1923" s="79">
        <f t="shared" si="759"/>
        <v>0</v>
      </c>
      <c r="T1923" s="85">
        <f t="shared" si="745"/>
        <v>9.5000000000000001E-2</v>
      </c>
      <c r="U1923" s="82">
        <f t="shared" si="760"/>
        <v>1.006231689</v>
      </c>
      <c r="V1923" s="79">
        <f t="shared" si="761"/>
        <v>1.84311275</v>
      </c>
      <c r="W1923" s="79">
        <f t="shared" si="762"/>
        <v>0</v>
      </c>
      <c r="X1923" s="157" t="str">
        <f t="shared" si="763"/>
        <v>A+J=</v>
      </c>
      <c r="Y1923" s="81">
        <f t="shared" si="764"/>
        <v>46466</v>
      </c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78">
        <f t="shared" si="744"/>
        <v>46462</v>
      </c>
      <c r="B1924" s="79">
        <f t="shared" si="746"/>
        <v>297.74744886000002</v>
      </c>
      <c r="C1924" s="79">
        <f t="shared" si="765"/>
        <v>294.41088536000001</v>
      </c>
      <c r="D1924" s="77">
        <f t="shared" si="747"/>
        <v>7205.03</v>
      </c>
      <c r="E1924" s="54">
        <f>IF(K1924=1,VLOOKUP(A1923,[1]Plan1!$JH$192:$JI$400,2),E1923)</f>
        <v>7245.38</v>
      </c>
      <c r="F1924" s="56">
        <f t="shared" si="748"/>
        <v>45737</v>
      </c>
      <c r="G1924" s="80">
        <f t="shared" si="749"/>
        <v>5.6002542668107669E-3</v>
      </c>
      <c r="H1924" s="81">
        <f>IF(DAY(A1924)=H$11,VLOOKUP(A1924,AF$120:AK$452,4),H1923)</f>
        <v>46466</v>
      </c>
      <c r="I1924" s="81">
        <f t="shared" si="750"/>
        <v>46466</v>
      </c>
      <c r="J1924" s="55">
        <f t="shared" si="751"/>
        <v>28</v>
      </c>
      <c r="K1924" s="55">
        <f t="shared" si="752"/>
        <v>24</v>
      </c>
      <c r="L1924" s="79">
        <f t="shared" si="753"/>
        <v>1.0047983</v>
      </c>
      <c r="M1924" s="82">
        <v>1</v>
      </c>
      <c r="N1924" s="82">
        <f t="shared" si="754"/>
        <v>1</v>
      </c>
      <c r="O1924" s="79">
        <f t="shared" si="755"/>
        <v>1.0047983</v>
      </c>
      <c r="P1924" s="79">
        <f t="shared" si="756"/>
        <v>295.82355711000002</v>
      </c>
      <c r="Q1924" s="83">
        <f t="shared" si="757"/>
        <v>0</v>
      </c>
      <c r="R1924" s="85">
        <f t="shared" si="758"/>
        <v>0</v>
      </c>
      <c r="S1924" s="79">
        <f t="shared" si="759"/>
        <v>0</v>
      </c>
      <c r="T1924" s="85">
        <f t="shared" si="745"/>
        <v>9.5000000000000001E-2</v>
      </c>
      <c r="U1924" s="82">
        <f t="shared" si="760"/>
        <v>1.006503511</v>
      </c>
      <c r="V1924" s="79">
        <f t="shared" si="761"/>
        <v>1.9238917499999999</v>
      </c>
      <c r="W1924" s="79">
        <f t="shared" si="762"/>
        <v>0</v>
      </c>
      <c r="X1924" s="157" t="str">
        <f t="shared" si="763"/>
        <v>A+J=</v>
      </c>
      <c r="Y1924" s="81">
        <f t="shared" si="764"/>
        <v>46466</v>
      </c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78">
        <f t="shared" si="744"/>
        <v>46463</v>
      </c>
      <c r="B1925" s="79">
        <f t="shared" si="746"/>
        <v>297.88728772000002</v>
      </c>
      <c r="C1925" s="79">
        <f t="shared" si="765"/>
        <v>294.41088536000001</v>
      </c>
      <c r="D1925" s="77">
        <f t="shared" si="747"/>
        <v>7205.03</v>
      </c>
      <c r="E1925" s="54">
        <f>IF(K1925=1,VLOOKUP(A1924,[1]Plan1!$JH$192:$JI$400,2),E1924)</f>
        <v>7245.38</v>
      </c>
      <c r="F1925" s="56">
        <f t="shared" si="748"/>
        <v>45737</v>
      </c>
      <c r="G1925" s="80">
        <f t="shared" si="749"/>
        <v>5.6002542668107669E-3</v>
      </c>
      <c r="H1925" s="81">
        <f>IF(DAY(A1925)=H$11,VLOOKUP(A1925,AF$120:AK$452,4),H1924)</f>
        <v>46466</v>
      </c>
      <c r="I1925" s="81">
        <f t="shared" si="750"/>
        <v>46466</v>
      </c>
      <c r="J1925" s="55">
        <f t="shared" si="751"/>
        <v>28</v>
      </c>
      <c r="K1925" s="55">
        <f t="shared" si="752"/>
        <v>25</v>
      </c>
      <c r="L1925" s="79">
        <f t="shared" si="753"/>
        <v>1.0049987199999999</v>
      </c>
      <c r="M1925" s="82">
        <v>1</v>
      </c>
      <c r="N1925" s="82">
        <f t="shared" si="754"/>
        <v>1</v>
      </c>
      <c r="O1925" s="79">
        <f t="shared" si="755"/>
        <v>1.0049987199999999</v>
      </c>
      <c r="P1925" s="79">
        <f t="shared" si="756"/>
        <v>295.88256294000001</v>
      </c>
      <c r="Q1925" s="83">
        <f t="shared" si="757"/>
        <v>0</v>
      </c>
      <c r="R1925" s="85">
        <f t="shared" si="758"/>
        <v>0</v>
      </c>
      <c r="S1925" s="79">
        <f t="shared" si="759"/>
        <v>0</v>
      </c>
      <c r="T1925" s="85">
        <f t="shared" si="745"/>
        <v>9.5000000000000001E-2</v>
      </c>
      <c r="U1925" s="82">
        <f t="shared" si="760"/>
        <v>1.0067754069999999</v>
      </c>
      <c r="V1925" s="79">
        <f t="shared" si="761"/>
        <v>2.0047247800000001</v>
      </c>
      <c r="W1925" s="79">
        <f t="shared" si="762"/>
        <v>0</v>
      </c>
      <c r="X1925" s="157" t="str">
        <f t="shared" si="763"/>
        <v>A+J=</v>
      </c>
      <c r="Y1925" s="81">
        <f t="shared" si="764"/>
        <v>46466</v>
      </c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78">
        <f t="shared" si="744"/>
        <v>46464</v>
      </c>
      <c r="B1926" s="79">
        <f t="shared" si="746"/>
        <v>298.02719510000003</v>
      </c>
      <c r="C1926" s="79">
        <f t="shared" si="765"/>
        <v>294.41088536000001</v>
      </c>
      <c r="D1926" s="77">
        <f t="shared" si="747"/>
        <v>7205.03</v>
      </c>
      <c r="E1926" s="54">
        <f>IF(K1926=1,VLOOKUP(A1925,[1]Plan1!$JH$192:$JI$400,2),E1925)</f>
        <v>7245.38</v>
      </c>
      <c r="F1926" s="56">
        <f t="shared" si="748"/>
        <v>45737</v>
      </c>
      <c r="G1926" s="80">
        <f t="shared" si="749"/>
        <v>5.6002542668107669E-3</v>
      </c>
      <c r="H1926" s="81">
        <f>IF(DAY(A1926)=H$11,VLOOKUP(A1926,AF$120:AK$452,4),H1925)</f>
        <v>46466</v>
      </c>
      <c r="I1926" s="81">
        <f t="shared" si="750"/>
        <v>46466</v>
      </c>
      <c r="J1926" s="55">
        <f t="shared" si="751"/>
        <v>28</v>
      </c>
      <c r="K1926" s="55">
        <f t="shared" si="752"/>
        <v>26</v>
      </c>
      <c r="L1926" s="79">
        <f t="shared" si="753"/>
        <v>1.0051991899999999</v>
      </c>
      <c r="M1926" s="82">
        <v>1</v>
      </c>
      <c r="N1926" s="82">
        <f t="shared" si="754"/>
        <v>1</v>
      </c>
      <c r="O1926" s="79">
        <f t="shared" si="755"/>
        <v>1.0051991899999999</v>
      </c>
      <c r="P1926" s="79">
        <f t="shared" si="756"/>
        <v>295.94158349000003</v>
      </c>
      <c r="Q1926" s="83">
        <f t="shared" si="757"/>
        <v>0</v>
      </c>
      <c r="R1926" s="85">
        <f t="shared" si="758"/>
        <v>0</v>
      </c>
      <c r="S1926" s="79">
        <f t="shared" si="759"/>
        <v>0</v>
      </c>
      <c r="T1926" s="85">
        <f t="shared" si="745"/>
        <v>9.5000000000000001E-2</v>
      </c>
      <c r="U1926" s="82">
        <f t="shared" si="760"/>
        <v>1.007047376</v>
      </c>
      <c r="V1926" s="79">
        <f t="shared" si="761"/>
        <v>2.0856116099999999</v>
      </c>
      <c r="W1926" s="79">
        <f t="shared" si="762"/>
        <v>0</v>
      </c>
      <c r="X1926" s="157" t="str">
        <f t="shared" si="763"/>
        <v>A+J=</v>
      </c>
      <c r="Y1926" s="81">
        <f t="shared" si="764"/>
        <v>46466</v>
      </c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78">
        <f t="shared" si="744"/>
        <v>46465</v>
      </c>
      <c r="B1927" s="79">
        <f t="shared" si="746"/>
        <v>298.16716803999998</v>
      </c>
      <c r="C1927" s="79">
        <f t="shared" si="765"/>
        <v>294.41088536000001</v>
      </c>
      <c r="D1927" s="77">
        <f t="shared" si="747"/>
        <v>7205.03</v>
      </c>
      <c r="E1927" s="54">
        <f>IF(K1927=1,VLOOKUP(A1926,[1]Plan1!$JH$192:$JI$400,2),E1926)</f>
        <v>7245.38</v>
      </c>
      <c r="F1927" s="56">
        <f t="shared" si="748"/>
        <v>45737</v>
      </c>
      <c r="G1927" s="80">
        <f t="shared" si="749"/>
        <v>5.6002542668107669E-3</v>
      </c>
      <c r="H1927" s="81">
        <f>IF(DAY(A1927)=H$11,VLOOKUP(A1927,AF$120:AK$452,4),H1926)</f>
        <v>46466</v>
      </c>
      <c r="I1927" s="81">
        <f t="shared" si="750"/>
        <v>46466</v>
      </c>
      <c r="J1927" s="55">
        <f t="shared" si="751"/>
        <v>28</v>
      </c>
      <c r="K1927" s="55">
        <f t="shared" si="752"/>
        <v>27</v>
      </c>
      <c r="L1927" s="79">
        <f t="shared" si="753"/>
        <v>1.0053996999999999</v>
      </c>
      <c r="M1927" s="82">
        <v>1</v>
      </c>
      <c r="N1927" s="82">
        <f t="shared" si="754"/>
        <v>1</v>
      </c>
      <c r="O1927" s="79">
        <f t="shared" si="755"/>
        <v>1.0053996999999999</v>
      </c>
      <c r="P1927" s="79">
        <f t="shared" si="756"/>
        <v>296.00061581</v>
      </c>
      <c r="Q1927" s="83">
        <f t="shared" si="757"/>
        <v>0</v>
      </c>
      <c r="R1927" s="85">
        <f t="shared" si="758"/>
        <v>0</v>
      </c>
      <c r="S1927" s="79">
        <f t="shared" si="759"/>
        <v>0</v>
      </c>
      <c r="T1927" s="85">
        <f t="shared" si="745"/>
        <v>9.5000000000000001E-2</v>
      </c>
      <c r="U1927" s="82">
        <f t="shared" si="760"/>
        <v>1.007319418</v>
      </c>
      <c r="V1927" s="79">
        <f t="shared" si="761"/>
        <v>2.1665522300000002</v>
      </c>
      <c r="W1927" s="79">
        <f t="shared" si="762"/>
        <v>0</v>
      </c>
      <c r="X1927" s="157" t="str">
        <f t="shared" si="763"/>
        <v>A+J=</v>
      </c>
      <c r="Y1927" s="81">
        <f t="shared" si="764"/>
        <v>46466</v>
      </c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78">
        <f t="shared" si="744"/>
        <v>46466</v>
      </c>
      <c r="B1928" s="79">
        <f t="shared" si="746"/>
        <v>298.30720688999997</v>
      </c>
      <c r="C1928" s="79">
        <f t="shared" si="765"/>
        <v>294.41088536000001</v>
      </c>
      <c r="D1928" s="77">
        <f t="shared" si="747"/>
        <v>7205.03</v>
      </c>
      <c r="E1928" s="54">
        <f>IF(K1928=1,VLOOKUP(A1927,[1]Plan1!$JH$192:$JI$400,2),E1927)</f>
        <v>7245.38</v>
      </c>
      <c r="F1928" s="56">
        <f t="shared" si="748"/>
        <v>45737</v>
      </c>
      <c r="G1928" s="80">
        <f t="shared" si="749"/>
        <v>5.6002542668107669E-3</v>
      </c>
      <c r="H1928" s="81">
        <f>IF(DAY(A1928)=H$11,VLOOKUP(A1928,AF$120:AK$452,4),H1927)</f>
        <v>46497</v>
      </c>
      <c r="I1928" s="81">
        <f t="shared" si="750"/>
        <v>46466</v>
      </c>
      <c r="J1928" s="55">
        <f t="shared" si="751"/>
        <v>28</v>
      </c>
      <c r="K1928" s="55">
        <f t="shared" si="752"/>
        <v>28</v>
      </c>
      <c r="L1928" s="79">
        <f t="shared" si="753"/>
        <v>1.0056002500000001</v>
      </c>
      <c r="M1928" s="82">
        <v>1</v>
      </c>
      <c r="N1928" s="82">
        <f t="shared" si="754"/>
        <v>1</v>
      </c>
      <c r="O1928" s="79">
        <f t="shared" si="755"/>
        <v>1.0056002500000001</v>
      </c>
      <c r="P1928" s="79">
        <f t="shared" si="756"/>
        <v>296.05965992</v>
      </c>
      <c r="Q1928" s="83">
        <f t="shared" si="757"/>
        <v>63</v>
      </c>
      <c r="R1928" s="85">
        <f t="shared" si="758"/>
        <v>5.8823E-2</v>
      </c>
      <c r="S1928" s="79">
        <f t="shared" si="759"/>
        <v>17.415117370000001</v>
      </c>
      <c r="T1928" s="85">
        <f t="shared" si="745"/>
        <v>9.5000000000000001E-2</v>
      </c>
      <c r="U1928" s="82">
        <f t="shared" si="760"/>
        <v>1.0075915339999999</v>
      </c>
      <c r="V1928" s="79">
        <f t="shared" si="761"/>
        <v>2.2475469700000001</v>
      </c>
      <c r="W1928" s="79">
        <f t="shared" si="762"/>
        <v>19.662664339999999</v>
      </c>
      <c r="X1928" s="157" t="str">
        <f t="shared" si="763"/>
        <v>A+J=</v>
      </c>
      <c r="Y1928" s="81">
        <f t="shared" si="764"/>
        <v>46466</v>
      </c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78">
        <f t="shared" si="744"/>
        <v>46467</v>
      </c>
      <c r="B1929" s="79">
        <f t="shared" si="746"/>
        <v>278.76274271</v>
      </c>
      <c r="C1929" s="79">
        <f t="shared" si="765"/>
        <v>278.64454254999998</v>
      </c>
      <c r="D1929" s="77">
        <f t="shared" si="747"/>
        <v>7205.03</v>
      </c>
      <c r="E1929" s="54">
        <f>IF(K1929=1,VLOOKUP(A1928,[1]Plan1!$JH$192:$JI$400,2),E1928)</f>
        <v>7245.38</v>
      </c>
      <c r="F1929" s="56">
        <f t="shared" si="748"/>
        <v>45737</v>
      </c>
      <c r="G1929" s="80">
        <f t="shared" si="749"/>
        <v>5.6002542668107669E-3</v>
      </c>
      <c r="H1929" s="81">
        <f>IF(DAY(A1929)=H$11,VLOOKUP(A1929,AF$120:AK$452,4),H1928)</f>
        <v>46497</v>
      </c>
      <c r="I1929" s="81">
        <f t="shared" si="750"/>
        <v>46497</v>
      </c>
      <c r="J1929" s="55">
        <f t="shared" si="751"/>
        <v>31</v>
      </c>
      <c r="K1929" s="55">
        <f t="shared" si="752"/>
        <v>1</v>
      </c>
      <c r="L1929" s="79">
        <f t="shared" si="753"/>
        <v>1.00018016</v>
      </c>
      <c r="M1929" s="82">
        <v>1</v>
      </c>
      <c r="N1929" s="82">
        <f t="shared" si="754"/>
        <v>1</v>
      </c>
      <c r="O1929" s="79">
        <f t="shared" si="755"/>
        <v>1.00018016</v>
      </c>
      <c r="P1929" s="79">
        <f t="shared" si="756"/>
        <v>278.69474315000002</v>
      </c>
      <c r="Q1929" s="83">
        <f t="shared" si="757"/>
        <v>0</v>
      </c>
      <c r="R1929" s="85">
        <f t="shared" si="758"/>
        <v>0</v>
      </c>
      <c r="S1929" s="79">
        <f t="shared" si="759"/>
        <v>0</v>
      </c>
      <c r="T1929" s="85">
        <f t="shared" si="745"/>
        <v>9.5000000000000001E-2</v>
      </c>
      <c r="U1929" s="82">
        <f t="shared" si="760"/>
        <v>1.000243993</v>
      </c>
      <c r="V1929" s="79">
        <f t="shared" si="761"/>
        <v>6.7999560000000001E-2</v>
      </c>
      <c r="W1929" s="79">
        <f t="shared" si="762"/>
        <v>0</v>
      </c>
      <c r="X1929" s="157" t="str">
        <f t="shared" si="763"/>
        <v>A+J=</v>
      </c>
      <c r="Y1929" s="81">
        <f t="shared" si="764"/>
        <v>46497</v>
      </c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78">
        <f t="shared" si="744"/>
        <v>46468</v>
      </c>
      <c r="B1930" s="79">
        <f t="shared" si="746"/>
        <v>278.88099524999996</v>
      </c>
      <c r="C1930" s="79">
        <f t="shared" si="765"/>
        <v>278.64454254999998</v>
      </c>
      <c r="D1930" s="77">
        <f t="shared" si="747"/>
        <v>7205.03</v>
      </c>
      <c r="E1930" s="54">
        <f>IF(K1930=1,VLOOKUP(A1929,[1]Plan1!$JH$192:$JI$400,2),E1929)</f>
        <v>7245.38</v>
      </c>
      <c r="F1930" s="56">
        <f t="shared" si="748"/>
        <v>45737</v>
      </c>
      <c r="G1930" s="80">
        <f t="shared" si="749"/>
        <v>5.6002542668107669E-3</v>
      </c>
      <c r="H1930" s="81">
        <f>IF(DAY(A1930)=H$11,VLOOKUP(A1930,AF$120:AK$452,4),H1929)</f>
        <v>46497</v>
      </c>
      <c r="I1930" s="81">
        <f t="shared" si="750"/>
        <v>46497</v>
      </c>
      <c r="J1930" s="55">
        <f t="shared" si="751"/>
        <v>31</v>
      </c>
      <c r="K1930" s="55">
        <f t="shared" si="752"/>
        <v>2</v>
      </c>
      <c r="L1930" s="79">
        <f t="shared" si="753"/>
        <v>1.0003603599999999</v>
      </c>
      <c r="M1930" s="82">
        <v>1</v>
      </c>
      <c r="N1930" s="82">
        <f t="shared" si="754"/>
        <v>1</v>
      </c>
      <c r="O1930" s="79">
        <f t="shared" si="755"/>
        <v>1.0003603599999999</v>
      </c>
      <c r="P1930" s="79">
        <f t="shared" si="756"/>
        <v>278.74495488999997</v>
      </c>
      <c r="Q1930" s="83">
        <f t="shared" si="757"/>
        <v>0</v>
      </c>
      <c r="R1930" s="85">
        <f t="shared" si="758"/>
        <v>0</v>
      </c>
      <c r="S1930" s="79">
        <f t="shared" si="759"/>
        <v>0</v>
      </c>
      <c r="T1930" s="85">
        <f t="shared" si="745"/>
        <v>9.5000000000000001E-2</v>
      </c>
      <c r="U1930" s="82">
        <f t="shared" si="760"/>
        <v>1.0004880460000001</v>
      </c>
      <c r="V1930" s="79">
        <f t="shared" si="761"/>
        <v>0.13604036</v>
      </c>
      <c r="W1930" s="79">
        <f t="shared" si="762"/>
        <v>0</v>
      </c>
      <c r="X1930" s="157" t="str">
        <f t="shared" si="763"/>
        <v>A+J=</v>
      </c>
      <c r="Y1930" s="81">
        <f t="shared" si="764"/>
        <v>46497</v>
      </c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78">
        <f t="shared" si="744"/>
        <v>46469</v>
      </c>
      <c r="B1931" s="79">
        <f t="shared" si="746"/>
        <v>278.99929710999999</v>
      </c>
      <c r="C1931" s="79">
        <f t="shared" si="765"/>
        <v>278.64454254999998</v>
      </c>
      <c r="D1931" s="77">
        <f t="shared" si="747"/>
        <v>7205.03</v>
      </c>
      <c r="E1931" s="54">
        <f>IF(K1931=1,VLOOKUP(A1930,[1]Plan1!$JH$192:$JI$400,2),E1930)</f>
        <v>7245.38</v>
      </c>
      <c r="F1931" s="56">
        <f t="shared" si="748"/>
        <v>45737</v>
      </c>
      <c r="G1931" s="80">
        <f t="shared" si="749"/>
        <v>5.6002542668107669E-3</v>
      </c>
      <c r="H1931" s="81">
        <f>IF(DAY(A1931)=H$11,VLOOKUP(A1931,AF$120:AK$452,4),H1930)</f>
        <v>46497</v>
      </c>
      <c r="I1931" s="81">
        <f t="shared" si="750"/>
        <v>46497</v>
      </c>
      <c r="J1931" s="55">
        <f t="shared" si="751"/>
        <v>31</v>
      </c>
      <c r="K1931" s="55">
        <f t="shared" si="752"/>
        <v>3</v>
      </c>
      <c r="L1931" s="79">
        <f t="shared" si="753"/>
        <v>1.00054059</v>
      </c>
      <c r="M1931" s="82">
        <v>1</v>
      </c>
      <c r="N1931" s="82">
        <f t="shared" si="754"/>
        <v>1</v>
      </c>
      <c r="O1931" s="79">
        <f t="shared" si="755"/>
        <v>1.00054059</v>
      </c>
      <c r="P1931" s="79">
        <f t="shared" si="756"/>
        <v>278.79517499999997</v>
      </c>
      <c r="Q1931" s="83">
        <f t="shared" si="757"/>
        <v>0</v>
      </c>
      <c r="R1931" s="85">
        <f t="shared" si="758"/>
        <v>0</v>
      </c>
      <c r="S1931" s="79">
        <f t="shared" si="759"/>
        <v>0</v>
      </c>
      <c r="T1931" s="85">
        <f t="shared" si="745"/>
        <v>9.5000000000000001E-2</v>
      </c>
      <c r="U1931" s="82">
        <f t="shared" si="760"/>
        <v>1.0007321579999999</v>
      </c>
      <c r="V1931" s="79">
        <f t="shared" si="761"/>
        <v>0.20412211</v>
      </c>
      <c r="W1931" s="79">
        <f t="shared" si="762"/>
        <v>0</v>
      </c>
      <c r="X1931" s="157" t="str">
        <f t="shared" si="763"/>
        <v>A+J=</v>
      </c>
      <c r="Y1931" s="81">
        <f t="shared" si="764"/>
        <v>46497</v>
      </c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78">
        <f t="shared" si="744"/>
        <v>46470</v>
      </c>
      <c r="B1932" s="79">
        <f t="shared" si="746"/>
        <v>279.11764858999999</v>
      </c>
      <c r="C1932" s="79">
        <f t="shared" si="765"/>
        <v>278.64454254999998</v>
      </c>
      <c r="D1932" s="77">
        <f t="shared" si="747"/>
        <v>7205.03</v>
      </c>
      <c r="E1932" s="54">
        <f>IF(K1932=1,VLOOKUP(A1931,[1]Plan1!$JH$192:$JI$400,2),E1931)</f>
        <v>7245.38</v>
      </c>
      <c r="F1932" s="56">
        <f t="shared" si="748"/>
        <v>45737</v>
      </c>
      <c r="G1932" s="80">
        <f t="shared" si="749"/>
        <v>5.6002542668107669E-3</v>
      </c>
      <c r="H1932" s="81">
        <f>IF(DAY(A1932)=H$11,VLOOKUP(A1932,AF$120:AK$452,4),H1931)</f>
        <v>46497</v>
      </c>
      <c r="I1932" s="81">
        <f t="shared" si="750"/>
        <v>46497</v>
      </c>
      <c r="J1932" s="55">
        <f t="shared" si="751"/>
        <v>31</v>
      </c>
      <c r="K1932" s="55">
        <f t="shared" si="752"/>
        <v>4</v>
      </c>
      <c r="L1932" s="79">
        <f t="shared" si="753"/>
        <v>1.00072085</v>
      </c>
      <c r="M1932" s="82">
        <v>1</v>
      </c>
      <c r="N1932" s="82">
        <f t="shared" si="754"/>
        <v>1</v>
      </c>
      <c r="O1932" s="79">
        <f t="shared" si="755"/>
        <v>1.00072085</v>
      </c>
      <c r="P1932" s="79">
        <f t="shared" si="756"/>
        <v>278.84540346</v>
      </c>
      <c r="Q1932" s="83">
        <f t="shared" si="757"/>
        <v>0</v>
      </c>
      <c r="R1932" s="85">
        <f t="shared" si="758"/>
        <v>0</v>
      </c>
      <c r="S1932" s="79">
        <f t="shared" si="759"/>
        <v>0</v>
      </c>
      <c r="T1932" s="85">
        <f t="shared" si="745"/>
        <v>9.5000000000000001E-2</v>
      </c>
      <c r="U1932" s="82">
        <f t="shared" si="760"/>
        <v>1.0009763300000001</v>
      </c>
      <c r="V1932" s="79">
        <f t="shared" si="761"/>
        <v>0.27224513</v>
      </c>
      <c r="W1932" s="79">
        <f t="shared" si="762"/>
        <v>0</v>
      </c>
      <c r="X1932" s="157" t="str">
        <f t="shared" si="763"/>
        <v>A+J=</v>
      </c>
      <c r="Y1932" s="81">
        <f t="shared" si="764"/>
        <v>46497</v>
      </c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78">
        <f t="shared" ref="A1933:A1996" si="766">(A1932+1)</f>
        <v>46471</v>
      </c>
      <c r="B1933" s="79">
        <f t="shared" si="746"/>
        <v>279.23605221000003</v>
      </c>
      <c r="C1933" s="79">
        <f t="shared" si="765"/>
        <v>278.64454254999998</v>
      </c>
      <c r="D1933" s="77">
        <f t="shared" si="747"/>
        <v>7205.03</v>
      </c>
      <c r="E1933" s="54">
        <f>IF(K1933=1,VLOOKUP(A1932,[1]Plan1!$JH$192:$JI$400,2),E1932)</f>
        <v>7245.38</v>
      </c>
      <c r="F1933" s="56">
        <f t="shared" si="748"/>
        <v>45737</v>
      </c>
      <c r="G1933" s="80">
        <f t="shared" si="749"/>
        <v>5.6002542668107669E-3</v>
      </c>
      <c r="H1933" s="81">
        <f>IF(DAY(A1933)=H$11,VLOOKUP(A1933,AF$120:AK$452,4),H1932)</f>
        <v>46497</v>
      </c>
      <c r="I1933" s="81">
        <f t="shared" si="750"/>
        <v>46497</v>
      </c>
      <c r="J1933" s="55">
        <f t="shared" si="751"/>
        <v>31</v>
      </c>
      <c r="K1933" s="55">
        <f t="shared" si="752"/>
        <v>5</v>
      </c>
      <c r="L1933" s="79">
        <f t="shared" si="753"/>
        <v>1.00090115</v>
      </c>
      <c r="M1933" s="82">
        <v>1</v>
      </c>
      <c r="N1933" s="82">
        <f t="shared" si="754"/>
        <v>1</v>
      </c>
      <c r="O1933" s="79">
        <f t="shared" si="755"/>
        <v>1.00090115</v>
      </c>
      <c r="P1933" s="79">
        <f t="shared" si="756"/>
        <v>278.89564307000001</v>
      </c>
      <c r="Q1933" s="83">
        <f t="shared" si="757"/>
        <v>0</v>
      </c>
      <c r="R1933" s="85">
        <f t="shared" si="758"/>
        <v>0</v>
      </c>
      <c r="S1933" s="79">
        <f t="shared" si="759"/>
        <v>0</v>
      </c>
      <c r="T1933" s="85">
        <f t="shared" ref="T1933:T1996" si="767">(T1932)</f>
        <v>9.5000000000000001E-2</v>
      </c>
      <c r="U1933" s="82">
        <f t="shared" si="760"/>
        <v>1.001220561</v>
      </c>
      <c r="V1933" s="79">
        <f t="shared" si="761"/>
        <v>0.34040914</v>
      </c>
      <c r="W1933" s="79">
        <f t="shared" si="762"/>
        <v>0</v>
      </c>
      <c r="X1933" s="157" t="str">
        <f t="shared" si="763"/>
        <v>A+J=</v>
      </c>
      <c r="Y1933" s="81">
        <f t="shared" si="764"/>
        <v>46497</v>
      </c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78">
        <f t="shared" si="766"/>
        <v>46472</v>
      </c>
      <c r="B1934" s="79">
        <f t="shared" si="746"/>
        <v>279.35450548</v>
      </c>
      <c r="C1934" s="79">
        <f t="shared" si="765"/>
        <v>278.64454254999998</v>
      </c>
      <c r="D1934" s="77">
        <f t="shared" si="747"/>
        <v>7205.03</v>
      </c>
      <c r="E1934" s="54">
        <f>IF(K1934=1,VLOOKUP(A1933,[1]Plan1!$JH$192:$JI$400,2),E1933)</f>
        <v>7245.38</v>
      </c>
      <c r="F1934" s="56">
        <f t="shared" si="748"/>
        <v>45737</v>
      </c>
      <c r="G1934" s="80">
        <f t="shared" si="749"/>
        <v>5.6002542668107669E-3</v>
      </c>
      <c r="H1934" s="81">
        <f>IF(DAY(A1934)=H$11,VLOOKUP(A1934,AF$120:AK$452,4),H1933)</f>
        <v>46497</v>
      </c>
      <c r="I1934" s="81">
        <f t="shared" si="750"/>
        <v>46497</v>
      </c>
      <c r="J1934" s="55">
        <f t="shared" si="751"/>
        <v>31</v>
      </c>
      <c r="K1934" s="55">
        <f t="shared" si="752"/>
        <v>6</v>
      </c>
      <c r="L1934" s="79">
        <f t="shared" si="753"/>
        <v>1.0010814800000001</v>
      </c>
      <c r="M1934" s="82">
        <v>1</v>
      </c>
      <c r="N1934" s="82">
        <f t="shared" si="754"/>
        <v>1</v>
      </c>
      <c r="O1934" s="79">
        <f t="shared" si="755"/>
        <v>1.0010814800000001</v>
      </c>
      <c r="P1934" s="79">
        <f t="shared" si="756"/>
        <v>278.94589103999999</v>
      </c>
      <c r="Q1934" s="83">
        <f t="shared" si="757"/>
        <v>0</v>
      </c>
      <c r="R1934" s="85">
        <f t="shared" si="758"/>
        <v>0</v>
      </c>
      <c r="S1934" s="79">
        <f t="shared" si="759"/>
        <v>0</v>
      </c>
      <c r="T1934" s="85">
        <f t="shared" si="767"/>
        <v>9.5000000000000001E-2</v>
      </c>
      <c r="U1934" s="82">
        <f t="shared" si="760"/>
        <v>1.001464852</v>
      </c>
      <c r="V1934" s="79">
        <f t="shared" si="761"/>
        <v>0.40861444000000002</v>
      </c>
      <c r="W1934" s="79">
        <f t="shared" si="762"/>
        <v>0</v>
      </c>
      <c r="X1934" s="157" t="str">
        <f t="shared" si="763"/>
        <v>A+J=</v>
      </c>
      <c r="Y1934" s="81">
        <f t="shared" si="764"/>
        <v>46497</v>
      </c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78">
        <f t="shared" si="766"/>
        <v>46473</v>
      </c>
      <c r="B1935" s="79">
        <f t="shared" si="746"/>
        <v>279.47300813999999</v>
      </c>
      <c r="C1935" s="79">
        <f t="shared" si="765"/>
        <v>278.64454254999998</v>
      </c>
      <c r="D1935" s="77">
        <f t="shared" si="747"/>
        <v>7205.03</v>
      </c>
      <c r="E1935" s="54">
        <f>IF(K1935=1,VLOOKUP(A1934,[1]Plan1!$JH$192:$JI$400,2),E1934)</f>
        <v>7245.38</v>
      </c>
      <c r="F1935" s="56">
        <f t="shared" si="748"/>
        <v>45737</v>
      </c>
      <c r="G1935" s="80">
        <f t="shared" si="749"/>
        <v>5.6002542668107669E-3</v>
      </c>
      <c r="H1935" s="81">
        <f>IF(DAY(A1935)=H$11,VLOOKUP(A1935,AF$120:AK$452,4),H1934)</f>
        <v>46497</v>
      </c>
      <c r="I1935" s="81">
        <f t="shared" si="750"/>
        <v>46497</v>
      </c>
      <c r="J1935" s="55">
        <f t="shared" si="751"/>
        <v>31</v>
      </c>
      <c r="K1935" s="55">
        <f t="shared" si="752"/>
        <v>7</v>
      </c>
      <c r="L1935" s="79">
        <f t="shared" si="753"/>
        <v>1.00126184</v>
      </c>
      <c r="M1935" s="82">
        <v>1</v>
      </c>
      <c r="N1935" s="82">
        <f t="shared" si="754"/>
        <v>1</v>
      </c>
      <c r="O1935" s="79">
        <f t="shared" si="755"/>
        <v>1.00126184</v>
      </c>
      <c r="P1935" s="79">
        <f t="shared" si="756"/>
        <v>278.99614737000002</v>
      </c>
      <c r="Q1935" s="83">
        <f t="shared" si="757"/>
        <v>0</v>
      </c>
      <c r="R1935" s="85">
        <f t="shared" si="758"/>
        <v>0</v>
      </c>
      <c r="S1935" s="79">
        <f t="shared" si="759"/>
        <v>0</v>
      </c>
      <c r="T1935" s="85">
        <f t="shared" si="767"/>
        <v>9.5000000000000001E-2</v>
      </c>
      <c r="U1935" s="82">
        <f t="shared" si="760"/>
        <v>1.001709202</v>
      </c>
      <c r="V1935" s="79">
        <f t="shared" si="761"/>
        <v>0.47686076999999999</v>
      </c>
      <c r="W1935" s="79">
        <f t="shared" si="762"/>
        <v>0</v>
      </c>
      <c r="X1935" s="157" t="str">
        <f t="shared" si="763"/>
        <v>A+J=</v>
      </c>
      <c r="Y1935" s="81">
        <f t="shared" si="764"/>
        <v>46497</v>
      </c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78">
        <f t="shared" si="766"/>
        <v>46474</v>
      </c>
      <c r="B1936" s="79">
        <f t="shared" ref="B1936:B1999" si="768">(P1936+V1936)</f>
        <v>279.59156075000004</v>
      </c>
      <c r="C1936" s="79">
        <f t="shared" si="765"/>
        <v>278.64454254999998</v>
      </c>
      <c r="D1936" s="77">
        <f t="shared" ref="D1936:D1999" si="769">IF(E1936=E1935,D1935,E1935)</f>
        <v>7205.03</v>
      </c>
      <c r="E1936" s="54">
        <f>IF(K1936=1,VLOOKUP(A1935,[1]Plan1!$JH$192:$JI$400,2),E1935)</f>
        <v>7245.38</v>
      </c>
      <c r="F1936" s="56">
        <f t="shared" ref="F1936:F1999" si="770">IF(D1936=D1935,F1935,EDATE(A1936,-1))</f>
        <v>45737</v>
      </c>
      <c r="G1936" s="80">
        <f t="shared" ref="G1936:G1999" si="771">(E1936/D1936)-1</f>
        <v>5.6002542668107669E-3</v>
      </c>
      <c r="H1936" s="81">
        <f>IF(DAY(A1936)=H$11,VLOOKUP(A1936,AF$120:AK$452,4),H1935)</f>
        <v>46497</v>
      </c>
      <c r="I1936" s="81">
        <f t="shared" ref="I1936:I1999" si="772">IF(A1936&gt;I1935,H1936,I1935)</f>
        <v>46497</v>
      </c>
      <c r="J1936" s="55">
        <f t="shared" ref="J1936:J1999" si="773">IF(A1935=I1935,VLOOKUP(A1935,$AF$120:$AJ$300,5),J1935)</f>
        <v>31</v>
      </c>
      <c r="K1936" s="55">
        <f t="shared" ref="K1936:K1999" si="774">IF(A1935=I1935,1,K1935+1)</f>
        <v>8</v>
      </c>
      <c r="L1936" s="79">
        <f t="shared" ref="L1936:L1999" si="775">TRUNC((E1936/D1936)^TRUNC((K1936/J1936),9),8)</f>
        <v>1.0014422300000001</v>
      </c>
      <c r="M1936" s="82">
        <v>1</v>
      </c>
      <c r="N1936" s="82">
        <f t="shared" ref="N1936:N1999" si="776">IF(I1936&gt;I1935,N1935*M1936,N1935)</f>
        <v>1</v>
      </c>
      <c r="O1936" s="79">
        <f t="shared" ref="O1936:O1999" si="777">TRUNC(TRUNC((L1936*N1936),15),8)</f>
        <v>1.0014422300000001</v>
      </c>
      <c r="P1936" s="79">
        <f t="shared" ref="P1936:P1999" si="778">TRUNC(C1936*O1936,8)</f>
        <v>279.04641206000002</v>
      </c>
      <c r="Q1936" s="83">
        <f t="shared" ref="Q1936:Q1999" si="779">IF(VLOOKUP(A1936,AB$12:AI$116,8)=VLOOKUP(A1935,AB$12:AI$116,8),0,VLOOKUP(A1936,AB$12:AI$116,8))</f>
        <v>0</v>
      </c>
      <c r="R1936" s="85">
        <f t="shared" ref="R1936:R1999" si="780">IF(Q1936&gt;0,VLOOKUP($A1936,$AB$12:$AG$116,6),0)</f>
        <v>0</v>
      </c>
      <c r="S1936" s="79">
        <f t="shared" ref="S1936:S1999" si="781">IF(R1936&gt;0,TRUNC(R1936*P1936,8),0)</f>
        <v>0</v>
      </c>
      <c r="T1936" s="85">
        <f t="shared" si="767"/>
        <v>9.5000000000000001E-2</v>
      </c>
      <c r="U1936" s="82">
        <f t="shared" ref="U1936:U1999" si="782">ROUND((1+T1936)^(30/360)^(K1936/J1936),9)</f>
        <v>1.001953613</v>
      </c>
      <c r="V1936" s="79">
        <f t="shared" ref="V1936:V1999" si="783">TRUNC((P1936*(U1936-1)),8)</f>
        <v>0.54514868999999999</v>
      </c>
      <c r="W1936" s="79">
        <f t="shared" ref="W1936:W1999" si="784">IF(Q1936&gt;0,S1936+V1936,0)</f>
        <v>0</v>
      </c>
      <c r="X1936" s="157" t="str">
        <f t="shared" si="763"/>
        <v>A+J=</v>
      </c>
      <c r="Y1936" s="81">
        <f t="shared" si="764"/>
        <v>46497</v>
      </c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78">
        <f t="shared" si="766"/>
        <v>46475</v>
      </c>
      <c r="B1937" s="79">
        <f t="shared" si="768"/>
        <v>279.71016250000002</v>
      </c>
      <c r="C1937" s="79">
        <f t="shared" si="765"/>
        <v>278.64454254999998</v>
      </c>
      <c r="D1937" s="77">
        <f t="shared" si="769"/>
        <v>7205.03</v>
      </c>
      <c r="E1937" s="54">
        <f>IF(K1937=1,VLOOKUP(A1936,[1]Plan1!$JH$192:$JI$400,2),E1936)</f>
        <v>7245.38</v>
      </c>
      <c r="F1937" s="56">
        <f t="shared" si="770"/>
        <v>45737</v>
      </c>
      <c r="G1937" s="80">
        <f t="shared" si="771"/>
        <v>5.6002542668107669E-3</v>
      </c>
      <c r="H1937" s="81">
        <f>IF(DAY(A1937)=H$11,VLOOKUP(A1937,AF$120:AK$452,4),H1936)</f>
        <v>46497</v>
      </c>
      <c r="I1937" s="81">
        <f t="shared" si="772"/>
        <v>46497</v>
      </c>
      <c r="J1937" s="55">
        <f t="shared" si="773"/>
        <v>31</v>
      </c>
      <c r="K1937" s="55">
        <f t="shared" si="774"/>
        <v>9</v>
      </c>
      <c r="L1937" s="79">
        <f t="shared" si="775"/>
        <v>1.0016226500000001</v>
      </c>
      <c r="M1937" s="82">
        <v>1</v>
      </c>
      <c r="N1937" s="82">
        <f t="shared" si="776"/>
        <v>1</v>
      </c>
      <c r="O1937" s="79">
        <f t="shared" si="777"/>
        <v>1.0016226500000001</v>
      </c>
      <c r="P1937" s="79">
        <f t="shared" si="778"/>
        <v>279.09668511000001</v>
      </c>
      <c r="Q1937" s="83">
        <f t="shared" si="779"/>
        <v>0</v>
      </c>
      <c r="R1937" s="85">
        <f t="shared" si="780"/>
        <v>0</v>
      </c>
      <c r="S1937" s="79">
        <f t="shared" si="781"/>
        <v>0</v>
      </c>
      <c r="T1937" s="85">
        <f t="shared" si="767"/>
        <v>9.5000000000000001E-2</v>
      </c>
      <c r="U1937" s="82">
        <f t="shared" si="782"/>
        <v>1.002198082</v>
      </c>
      <c r="V1937" s="79">
        <f t="shared" si="783"/>
        <v>0.61347739000000001</v>
      </c>
      <c r="W1937" s="79">
        <f t="shared" si="784"/>
        <v>0</v>
      </c>
      <c r="X1937" s="157" t="str">
        <f t="shared" ref="X1937:X2000" si="785">IF($Q1936&gt;0,VLOOKUP($A1936,$AB$12:$AK$116,9),X1936)</f>
        <v>A+J=</v>
      </c>
      <c r="Y1937" s="81">
        <f t="shared" ref="Y1937:Y2000" si="786">IF($Q1936&gt;0,VLOOKUP($A1936,$AB$12:$AK$116,10),Y1936)</f>
        <v>46497</v>
      </c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78">
        <f t="shared" si="766"/>
        <v>46476</v>
      </c>
      <c r="B1938" s="79">
        <f t="shared" si="768"/>
        <v>279.82881703999999</v>
      </c>
      <c r="C1938" s="79">
        <f t="shared" si="765"/>
        <v>278.64454254999998</v>
      </c>
      <c r="D1938" s="77">
        <f t="shared" si="769"/>
        <v>7205.03</v>
      </c>
      <c r="E1938" s="54">
        <f>IF(K1938=1,VLOOKUP(A1937,[1]Plan1!$JH$192:$JI$400,2),E1937)</f>
        <v>7245.38</v>
      </c>
      <c r="F1938" s="56">
        <f t="shared" si="770"/>
        <v>45737</v>
      </c>
      <c r="G1938" s="80">
        <f t="shared" si="771"/>
        <v>5.6002542668107669E-3</v>
      </c>
      <c r="H1938" s="81">
        <f>IF(DAY(A1938)=H$11,VLOOKUP(A1938,AF$120:AK$452,4),H1937)</f>
        <v>46497</v>
      </c>
      <c r="I1938" s="81">
        <f t="shared" si="772"/>
        <v>46497</v>
      </c>
      <c r="J1938" s="55">
        <f t="shared" si="773"/>
        <v>31</v>
      </c>
      <c r="K1938" s="55">
        <f t="shared" si="774"/>
        <v>10</v>
      </c>
      <c r="L1938" s="79">
        <f t="shared" si="775"/>
        <v>1.00180311</v>
      </c>
      <c r="M1938" s="82">
        <v>1</v>
      </c>
      <c r="N1938" s="82">
        <f t="shared" si="776"/>
        <v>1</v>
      </c>
      <c r="O1938" s="79">
        <f t="shared" si="777"/>
        <v>1.00180311</v>
      </c>
      <c r="P1938" s="79">
        <f t="shared" si="778"/>
        <v>279.14696930999997</v>
      </c>
      <c r="Q1938" s="83">
        <f t="shared" si="779"/>
        <v>0</v>
      </c>
      <c r="R1938" s="85">
        <f t="shared" si="780"/>
        <v>0</v>
      </c>
      <c r="S1938" s="79">
        <f t="shared" si="781"/>
        <v>0</v>
      </c>
      <c r="T1938" s="85">
        <f t="shared" si="767"/>
        <v>9.5000000000000001E-2</v>
      </c>
      <c r="U1938" s="82">
        <f t="shared" si="782"/>
        <v>1.0024426120000001</v>
      </c>
      <c r="V1938" s="79">
        <f t="shared" si="783"/>
        <v>0.68184772999999999</v>
      </c>
      <c r="W1938" s="79">
        <f t="shared" si="784"/>
        <v>0</v>
      </c>
      <c r="X1938" s="157" t="str">
        <f t="shared" si="785"/>
        <v>A+J=</v>
      </c>
      <c r="Y1938" s="81">
        <f t="shared" si="786"/>
        <v>46497</v>
      </c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78">
        <f t="shared" si="766"/>
        <v>46477</v>
      </c>
      <c r="B1939" s="79">
        <f t="shared" si="768"/>
        <v>279.94752102000001</v>
      </c>
      <c r="C1939" s="79">
        <f t="shared" si="765"/>
        <v>278.64454254999998</v>
      </c>
      <c r="D1939" s="77">
        <f t="shared" si="769"/>
        <v>7205.03</v>
      </c>
      <c r="E1939" s="54">
        <f>IF(K1939=1,VLOOKUP(A1938,[1]Plan1!$JH$192:$JI$400,2),E1938)</f>
        <v>7245.38</v>
      </c>
      <c r="F1939" s="56">
        <f t="shared" si="770"/>
        <v>45737</v>
      </c>
      <c r="G1939" s="80">
        <f t="shared" si="771"/>
        <v>5.6002542668107669E-3</v>
      </c>
      <c r="H1939" s="81">
        <f>IF(DAY(A1939)=H$11,VLOOKUP(A1939,AF$120:AK$452,4),H1938)</f>
        <v>46497</v>
      </c>
      <c r="I1939" s="81">
        <f t="shared" si="772"/>
        <v>46497</v>
      </c>
      <c r="J1939" s="55">
        <f t="shared" si="773"/>
        <v>31</v>
      </c>
      <c r="K1939" s="55">
        <f t="shared" si="774"/>
        <v>11</v>
      </c>
      <c r="L1939" s="79">
        <f t="shared" si="775"/>
        <v>1.0019836</v>
      </c>
      <c r="M1939" s="82">
        <v>1</v>
      </c>
      <c r="N1939" s="82">
        <f t="shared" si="776"/>
        <v>1</v>
      </c>
      <c r="O1939" s="79">
        <f t="shared" si="777"/>
        <v>1.0019836</v>
      </c>
      <c r="P1939" s="79">
        <f t="shared" si="778"/>
        <v>279.19726186000003</v>
      </c>
      <c r="Q1939" s="83">
        <f t="shared" si="779"/>
        <v>0</v>
      </c>
      <c r="R1939" s="85">
        <f t="shared" si="780"/>
        <v>0</v>
      </c>
      <c r="S1939" s="79">
        <f t="shared" si="781"/>
        <v>0</v>
      </c>
      <c r="T1939" s="85">
        <f t="shared" si="767"/>
        <v>9.5000000000000001E-2</v>
      </c>
      <c r="U1939" s="82">
        <f t="shared" si="782"/>
        <v>1.0026872010000001</v>
      </c>
      <c r="V1939" s="79">
        <f t="shared" si="783"/>
        <v>0.75025916000000004</v>
      </c>
      <c r="W1939" s="79">
        <f t="shared" si="784"/>
        <v>0</v>
      </c>
      <c r="X1939" s="157" t="str">
        <f t="shared" si="785"/>
        <v>A+J=</v>
      </c>
      <c r="Y1939" s="81">
        <f t="shared" si="786"/>
        <v>46497</v>
      </c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78">
        <f t="shared" si="766"/>
        <v>46478</v>
      </c>
      <c r="B1940" s="79">
        <f t="shared" si="768"/>
        <v>280.06627752999998</v>
      </c>
      <c r="C1940" s="79">
        <f t="shared" si="765"/>
        <v>278.64454254999998</v>
      </c>
      <c r="D1940" s="77">
        <f t="shared" si="769"/>
        <v>7205.03</v>
      </c>
      <c r="E1940" s="54">
        <f>IF(K1940=1,VLOOKUP(A1939,[1]Plan1!$JH$192:$JI$400,2),E1939)</f>
        <v>7245.38</v>
      </c>
      <c r="F1940" s="56">
        <f t="shared" si="770"/>
        <v>45737</v>
      </c>
      <c r="G1940" s="80">
        <f t="shared" si="771"/>
        <v>5.6002542668107669E-3</v>
      </c>
      <c r="H1940" s="81">
        <f>IF(DAY(A1940)=H$11,VLOOKUP(A1940,AF$120:AK$452,4),H1939)</f>
        <v>46497</v>
      </c>
      <c r="I1940" s="81">
        <f t="shared" si="772"/>
        <v>46497</v>
      </c>
      <c r="J1940" s="55">
        <f t="shared" si="773"/>
        <v>31</v>
      </c>
      <c r="K1940" s="55">
        <f t="shared" si="774"/>
        <v>12</v>
      </c>
      <c r="L1940" s="79">
        <f t="shared" si="775"/>
        <v>1.0021641299999999</v>
      </c>
      <c r="M1940" s="82">
        <v>1</v>
      </c>
      <c r="N1940" s="82">
        <f t="shared" si="776"/>
        <v>1</v>
      </c>
      <c r="O1940" s="79">
        <f t="shared" si="777"/>
        <v>1.0021641299999999</v>
      </c>
      <c r="P1940" s="79">
        <f t="shared" si="778"/>
        <v>279.24756556</v>
      </c>
      <c r="Q1940" s="83">
        <f t="shared" si="779"/>
        <v>0</v>
      </c>
      <c r="R1940" s="85">
        <f t="shared" si="780"/>
        <v>0</v>
      </c>
      <c r="S1940" s="79">
        <f t="shared" si="781"/>
        <v>0</v>
      </c>
      <c r="T1940" s="85">
        <f t="shared" si="767"/>
        <v>9.5000000000000001E-2</v>
      </c>
      <c r="U1940" s="82">
        <f t="shared" si="782"/>
        <v>1.00293185</v>
      </c>
      <c r="V1940" s="79">
        <f t="shared" si="783"/>
        <v>0.81871196999999996</v>
      </c>
      <c r="W1940" s="79">
        <f t="shared" si="784"/>
        <v>0</v>
      </c>
      <c r="X1940" s="157" t="str">
        <f t="shared" si="785"/>
        <v>A+J=</v>
      </c>
      <c r="Y1940" s="81">
        <f t="shared" si="786"/>
        <v>46497</v>
      </c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78">
        <f t="shared" si="766"/>
        <v>46479</v>
      </c>
      <c r="B1941" s="79">
        <f t="shared" si="768"/>
        <v>280.18508072000003</v>
      </c>
      <c r="C1941" s="79">
        <f t="shared" si="765"/>
        <v>278.64454254999998</v>
      </c>
      <c r="D1941" s="77">
        <f t="shared" si="769"/>
        <v>7205.03</v>
      </c>
      <c r="E1941" s="54">
        <f>IF(K1941=1,VLOOKUP(A1940,[1]Plan1!$JH$192:$JI$400,2),E1940)</f>
        <v>7245.38</v>
      </c>
      <c r="F1941" s="56">
        <f t="shared" si="770"/>
        <v>45737</v>
      </c>
      <c r="G1941" s="80">
        <f t="shared" si="771"/>
        <v>5.6002542668107669E-3</v>
      </c>
      <c r="H1941" s="81">
        <f>IF(DAY(A1941)=H$11,VLOOKUP(A1941,AF$120:AK$452,4),H1940)</f>
        <v>46497</v>
      </c>
      <c r="I1941" s="81">
        <f t="shared" si="772"/>
        <v>46497</v>
      </c>
      <c r="J1941" s="55">
        <f t="shared" si="773"/>
        <v>31</v>
      </c>
      <c r="K1941" s="55">
        <f t="shared" si="774"/>
        <v>13</v>
      </c>
      <c r="L1941" s="79">
        <f t="shared" si="775"/>
        <v>1.00234468</v>
      </c>
      <c r="M1941" s="82">
        <v>1</v>
      </c>
      <c r="N1941" s="82">
        <f t="shared" si="776"/>
        <v>1</v>
      </c>
      <c r="O1941" s="79">
        <f t="shared" si="777"/>
        <v>1.00234468</v>
      </c>
      <c r="P1941" s="79">
        <f t="shared" si="778"/>
        <v>279.29787483000001</v>
      </c>
      <c r="Q1941" s="83">
        <f t="shared" si="779"/>
        <v>0</v>
      </c>
      <c r="R1941" s="85">
        <f t="shared" si="780"/>
        <v>0</v>
      </c>
      <c r="S1941" s="79">
        <f t="shared" si="781"/>
        <v>0</v>
      </c>
      <c r="T1941" s="85">
        <f t="shared" si="767"/>
        <v>9.5000000000000001E-2</v>
      </c>
      <c r="U1941" s="82">
        <f t="shared" si="782"/>
        <v>1.0031765580000001</v>
      </c>
      <c r="V1941" s="79">
        <f t="shared" si="783"/>
        <v>0.88720589000000005</v>
      </c>
      <c r="W1941" s="79">
        <f t="shared" si="784"/>
        <v>0</v>
      </c>
      <c r="X1941" s="157" t="str">
        <f t="shared" si="785"/>
        <v>A+J=</v>
      </c>
      <c r="Y1941" s="81">
        <f t="shared" si="786"/>
        <v>46497</v>
      </c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78">
        <f t="shared" si="766"/>
        <v>46480</v>
      </c>
      <c r="B1942" s="79">
        <f t="shared" si="768"/>
        <v>280.30393649000001</v>
      </c>
      <c r="C1942" s="79">
        <f t="shared" si="765"/>
        <v>278.64454254999998</v>
      </c>
      <c r="D1942" s="77">
        <f t="shared" si="769"/>
        <v>7205.03</v>
      </c>
      <c r="E1942" s="54">
        <f>IF(K1942=1,VLOOKUP(A1941,[1]Plan1!$JH$192:$JI$400,2),E1941)</f>
        <v>7245.38</v>
      </c>
      <c r="F1942" s="56">
        <f t="shared" si="770"/>
        <v>45737</v>
      </c>
      <c r="G1942" s="80">
        <f t="shared" si="771"/>
        <v>5.6002542668107669E-3</v>
      </c>
      <c r="H1942" s="81">
        <f>IF(DAY(A1942)=H$11,VLOOKUP(A1942,AF$120:AK$452,4),H1941)</f>
        <v>46497</v>
      </c>
      <c r="I1942" s="81">
        <f t="shared" si="772"/>
        <v>46497</v>
      </c>
      <c r="J1942" s="55">
        <f t="shared" si="773"/>
        <v>31</v>
      </c>
      <c r="K1942" s="55">
        <f t="shared" si="774"/>
        <v>14</v>
      </c>
      <c r="L1942" s="79">
        <f t="shared" si="775"/>
        <v>1.00252527</v>
      </c>
      <c r="M1942" s="82">
        <v>1</v>
      </c>
      <c r="N1942" s="82">
        <f t="shared" si="776"/>
        <v>1</v>
      </c>
      <c r="O1942" s="79">
        <f t="shared" si="777"/>
        <v>1.00252527</v>
      </c>
      <c r="P1942" s="79">
        <f t="shared" si="778"/>
        <v>279.34819525</v>
      </c>
      <c r="Q1942" s="83">
        <f t="shared" si="779"/>
        <v>0</v>
      </c>
      <c r="R1942" s="85">
        <f t="shared" si="780"/>
        <v>0</v>
      </c>
      <c r="S1942" s="79">
        <f t="shared" si="781"/>
        <v>0</v>
      </c>
      <c r="T1942" s="85">
        <f t="shared" si="767"/>
        <v>9.5000000000000001E-2</v>
      </c>
      <c r="U1942" s="82">
        <f t="shared" si="782"/>
        <v>1.003421326</v>
      </c>
      <c r="V1942" s="79">
        <f t="shared" si="783"/>
        <v>0.95574124000000005</v>
      </c>
      <c r="W1942" s="79">
        <f t="shared" si="784"/>
        <v>0</v>
      </c>
      <c r="X1942" s="157" t="str">
        <f t="shared" si="785"/>
        <v>A+J=</v>
      </c>
      <c r="Y1942" s="81">
        <f t="shared" si="786"/>
        <v>46497</v>
      </c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78">
        <f t="shared" si="766"/>
        <v>46481</v>
      </c>
      <c r="B1943" s="79">
        <f t="shared" si="768"/>
        <v>280.42284203999998</v>
      </c>
      <c r="C1943" s="79">
        <f t="shared" si="765"/>
        <v>278.64454254999998</v>
      </c>
      <c r="D1943" s="77">
        <f t="shared" si="769"/>
        <v>7205.03</v>
      </c>
      <c r="E1943" s="54">
        <f>IF(K1943=1,VLOOKUP(A1942,[1]Plan1!$JH$192:$JI$400,2),E1942)</f>
        <v>7245.38</v>
      </c>
      <c r="F1943" s="56">
        <f t="shared" si="770"/>
        <v>45737</v>
      </c>
      <c r="G1943" s="80">
        <f t="shared" si="771"/>
        <v>5.6002542668107669E-3</v>
      </c>
      <c r="H1943" s="81">
        <f>IF(DAY(A1943)=H$11,VLOOKUP(A1943,AF$120:AK$452,4),H1942)</f>
        <v>46497</v>
      </c>
      <c r="I1943" s="81">
        <f t="shared" si="772"/>
        <v>46497</v>
      </c>
      <c r="J1943" s="55">
        <f t="shared" si="773"/>
        <v>31</v>
      </c>
      <c r="K1943" s="55">
        <f t="shared" si="774"/>
        <v>15</v>
      </c>
      <c r="L1943" s="79">
        <f t="shared" si="775"/>
        <v>1.0027058900000001</v>
      </c>
      <c r="M1943" s="82">
        <v>1</v>
      </c>
      <c r="N1943" s="82">
        <f t="shared" si="776"/>
        <v>1</v>
      </c>
      <c r="O1943" s="79">
        <f t="shared" si="777"/>
        <v>1.0027058900000001</v>
      </c>
      <c r="P1943" s="79">
        <f t="shared" si="778"/>
        <v>279.39852402999998</v>
      </c>
      <c r="Q1943" s="83">
        <f t="shared" si="779"/>
        <v>0</v>
      </c>
      <c r="R1943" s="85">
        <f t="shared" si="780"/>
        <v>0</v>
      </c>
      <c r="S1943" s="79">
        <f t="shared" si="781"/>
        <v>0</v>
      </c>
      <c r="T1943" s="85">
        <f t="shared" si="767"/>
        <v>9.5000000000000001E-2</v>
      </c>
      <c r="U1943" s="82">
        <f t="shared" si="782"/>
        <v>1.003666154</v>
      </c>
      <c r="V1943" s="79">
        <f t="shared" si="783"/>
        <v>1.02431801</v>
      </c>
      <c r="W1943" s="79">
        <f t="shared" si="784"/>
        <v>0</v>
      </c>
      <c r="X1943" s="157" t="str">
        <f t="shared" si="785"/>
        <v>A+J=</v>
      </c>
      <c r="Y1943" s="81">
        <f t="shared" si="786"/>
        <v>46497</v>
      </c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78">
        <f t="shared" si="766"/>
        <v>46482</v>
      </c>
      <c r="B1944" s="79">
        <f t="shared" si="768"/>
        <v>280.54179739</v>
      </c>
      <c r="C1944" s="79">
        <f t="shared" si="765"/>
        <v>278.64454254999998</v>
      </c>
      <c r="D1944" s="77">
        <f t="shared" si="769"/>
        <v>7205.03</v>
      </c>
      <c r="E1944" s="54">
        <f>IF(K1944=1,VLOOKUP(A1943,[1]Plan1!$JH$192:$JI$400,2),E1943)</f>
        <v>7245.38</v>
      </c>
      <c r="F1944" s="56">
        <f t="shared" si="770"/>
        <v>45737</v>
      </c>
      <c r="G1944" s="80">
        <f t="shared" si="771"/>
        <v>5.6002542668107669E-3</v>
      </c>
      <c r="H1944" s="81">
        <f>IF(DAY(A1944)=H$11,VLOOKUP(A1944,AF$120:AK$452,4),H1943)</f>
        <v>46497</v>
      </c>
      <c r="I1944" s="81">
        <f t="shared" si="772"/>
        <v>46497</v>
      </c>
      <c r="J1944" s="55">
        <f t="shared" si="773"/>
        <v>31</v>
      </c>
      <c r="K1944" s="55">
        <f t="shared" si="774"/>
        <v>16</v>
      </c>
      <c r="L1944" s="79">
        <f t="shared" si="775"/>
        <v>1.00288654</v>
      </c>
      <c r="M1944" s="82">
        <v>1</v>
      </c>
      <c r="N1944" s="82">
        <f t="shared" si="776"/>
        <v>1</v>
      </c>
      <c r="O1944" s="79">
        <f t="shared" si="777"/>
        <v>1.00288654</v>
      </c>
      <c r="P1944" s="79">
        <f t="shared" si="778"/>
        <v>279.44886115999998</v>
      </c>
      <c r="Q1944" s="83">
        <f t="shared" si="779"/>
        <v>0</v>
      </c>
      <c r="R1944" s="85">
        <f t="shared" si="780"/>
        <v>0</v>
      </c>
      <c r="S1944" s="79">
        <f t="shared" si="781"/>
        <v>0</v>
      </c>
      <c r="T1944" s="85">
        <f t="shared" si="767"/>
        <v>9.5000000000000001E-2</v>
      </c>
      <c r="U1944" s="82">
        <f t="shared" si="782"/>
        <v>1.0039110419999999</v>
      </c>
      <c r="V1944" s="79">
        <f t="shared" si="783"/>
        <v>1.0929362300000001</v>
      </c>
      <c r="W1944" s="79">
        <f t="shared" si="784"/>
        <v>0</v>
      </c>
      <c r="X1944" s="157" t="str">
        <f t="shared" si="785"/>
        <v>A+J=</v>
      </c>
      <c r="Y1944" s="81">
        <f t="shared" si="786"/>
        <v>46497</v>
      </c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78">
        <f t="shared" si="766"/>
        <v>46483</v>
      </c>
      <c r="B1945" s="79">
        <f t="shared" si="768"/>
        <v>280.66080508000005</v>
      </c>
      <c r="C1945" s="79">
        <f t="shared" si="765"/>
        <v>278.64454254999998</v>
      </c>
      <c r="D1945" s="77">
        <f t="shared" si="769"/>
        <v>7205.03</v>
      </c>
      <c r="E1945" s="54">
        <f>IF(K1945=1,VLOOKUP(A1944,[1]Plan1!$JH$192:$JI$400,2),E1944)</f>
        <v>7245.38</v>
      </c>
      <c r="F1945" s="56">
        <f t="shared" si="770"/>
        <v>45737</v>
      </c>
      <c r="G1945" s="80">
        <f t="shared" si="771"/>
        <v>5.6002542668107669E-3</v>
      </c>
      <c r="H1945" s="81">
        <f>IF(DAY(A1945)=H$11,VLOOKUP(A1945,AF$120:AK$452,4),H1944)</f>
        <v>46497</v>
      </c>
      <c r="I1945" s="81">
        <f t="shared" si="772"/>
        <v>46497</v>
      </c>
      <c r="J1945" s="55">
        <f t="shared" si="773"/>
        <v>31</v>
      </c>
      <c r="K1945" s="55">
        <f t="shared" si="774"/>
        <v>17</v>
      </c>
      <c r="L1945" s="79">
        <f t="shared" si="775"/>
        <v>1.0030672300000001</v>
      </c>
      <c r="M1945" s="82">
        <v>1</v>
      </c>
      <c r="N1945" s="82">
        <f t="shared" si="776"/>
        <v>1</v>
      </c>
      <c r="O1945" s="79">
        <f t="shared" si="777"/>
        <v>1.0030672300000001</v>
      </c>
      <c r="P1945" s="79">
        <f t="shared" si="778"/>
        <v>279.49920945000002</v>
      </c>
      <c r="Q1945" s="83">
        <f t="shared" si="779"/>
        <v>0</v>
      </c>
      <c r="R1945" s="85">
        <f t="shared" si="780"/>
        <v>0</v>
      </c>
      <c r="S1945" s="79">
        <f t="shared" si="781"/>
        <v>0</v>
      </c>
      <c r="T1945" s="85">
        <f t="shared" si="767"/>
        <v>9.5000000000000001E-2</v>
      </c>
      <c r="U1945" s="82">
        <f t="shared" si="782"/>
        <v>1.004155989</v>
      </c>
      <c r="V1945" s="79">
        <f t="shared" si="783"/>
        <v>1.1615956300000001</v>
      </c>
      <c r="W1945" s="79">
        <f t="shared" si="784"/>
        <v>0</v>
      </c>
      <c r="X1945" s="157" t="str">
        <f t="shared" si="785"/>
        <v>A+J=</v>
      </c>
      <c r="Y1945" s="81">
        <f t="shared" si="786"/>
        <v>46497</v>
      </c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78">
        <f t="shared" si="766"/>
        <v>46484</v>
      </c>
      <c r="B1946" s="79">
        <f t="shared" si="768"/>
        <v>280.77986261000001</v>
      </c>
      <c r="C1946" s="79">
        <f t="shared" si="765"/>
        <v>278.64454254999998</v>
      </c>
      <c r="D1946" s="77">
        <f t="shared" si="769"/>
        <v>7205.03</v>
      </c>
      <c r="E1946" s="54">
        <f>IF(K1946=1,VLOOKUP(A1945,[1]Plan1!$JH$192:$JI$400,2),E1945)</f>
        <v>7245.38</v>
      </c>
      <c r="F1946" s="56">
        <f t="shared" si="770"/>
        <v>45737</v>
      </c>
      <c r="G1946" s="80">
        <f t="shared" si="771"/>
        <v>5.6002542668107669E-3</v>
      </c>
      <c r="H1946" s="81">
        <f>IF(DAY(A1946)=H$11,VLOOKUP(A1946,AF$120:AK$452,4),H1945)</f>
        <v>46497</v>
      </c>
      <c r="I1946" s="81">
        <f t="shared" si="772"/>
        <v>46497</v>
      </c>
      <c r="J1946" s="55">
        <f t="shared" si="773"/>
        <v>31</v>
      </c>
      <c r="K1946" s="55">
        <f t="shared" si="774"/>
        <v>18</v>
      </c>
      <c r="L1946" s="79">
        <f t="shared" si="775"/>
        <v>1.00324795</v>
      </c>
      <c r="M1946" s="82">
        <v>1</v>
      </c>
      <c r="N1946" s="82">
        <f t="shared" si="776"/>
        <v>1</v>
      </c>
      <c r="O1946" s="79">
        <f t="shared" si="777"/>
        <v>1.00324795</v>
      </c>
      <c r="P1946" s="79">
        <f t="shared" si="778"/>
        <v>279.54956608999998</v>
      </c>
      <c r="Q1946" s="83">
        <f t="shared" si="779"/>
        <v>0</v>
      </c>
      <c r="R1946" s="85">
        <f t="shared" si="780"/>
        <v>0</v>
      </c>
      <c r="S1946" s="79">
        <f t="shared" si="781"/>
        <v>0</v>
      </c>
      <c r="T1946" s="85">
        <f t="shared" si="767"/>
        <v>9.5000000000000001E-2</v>
      </c>
      <c r="U1946" s="82">
        <f t="shared" si="782"/>
        <v>1.004400996</v>
      </c>
      <c r="V1946" s="79">
        <f t="shared" si="783"/>
        <v>1.23029652</v>
      </c>
      <c r="W1946" s="79">
        <f t="shared" si="784"/>
        <v>0</v>
      </c>
      <c r="X1946" s="157" t="str">
        <f t="shared" si="785"/>
        <v>A+J=</v>
      </c>
      <c r="Y1946" s="81">
        <f t="shared" si="786"/>
        <v>46497</v>
      </c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78">
        <f t="shared" si="766"/>
        <v>46485</v>
      </c>
      <c r="B1947" s="79">
        <f t="shared" si="768"/>
        <v>280.89896998</v>
      </c>
      <c r="C1947" s="79">
        <f t="shared" si="765"/>
        <v>278.64454254999998</v>
      </c>
      <c r="D1947" s="77">
        <f t="shared" si="769"/>
        <v>7205.03</v>
      </c>
      <c r="E1947" s="54">
        <f>IF(K1947=1,VLOOKUP(A1946,[1]Plan1!$JH$192:$JI$400,2),E1946)</f>
        <v>7245.38</v>
      </c>
      <c r="F1947" s="56">
        <f t="shared" si="770"/>
        <v>45737</v>
      </c>
      <c r="G1947" s="80">
        <f t="shared" si="771"/>
        <v>5.6002542668107669E-3</v>
      </c>
      <c r="H1947" s="81">
        <f>IF(DAY(A1947)=H$11,VLOOKUP(A1947,AF$120:AK$452,4),H1946)</f>
        <v>46497</v>
      </c>
      <c r="I1947" s="81">
        <f t="shared" si="772"/>
        <v>46497</v>
      </c>
      <c r="J1947" s="55">
        <f t="shared" si="773"/>
        <v>31</v>
      </c>
      <c r="K1947" s="55">
        <f t="shared" si="774"/>
        <v>19</v>
      </c>
      <c r="L1947" s="79">
        <f t="shared" si="775"/>
        <v>1.0034287</v>
      </c>
      <c r="M1947" s="82">
        <v>1</v>
      </c>
      <c r="N1947" s="82">
        <f t="shared" si="776"/>
        <v>1</v>
      </c>
      <c r="O1947" s="79">
        <f t="shared" si="777"/>
        <v>1.0034287</v>
      </c>
      <c r="P1947" s="79">
        <f t="shared" si="778"/>
        <v>279.59993108999998</v>
      </c>
      <c r="Q1947" s="83">
        <f t="shared" si="779"/>
        <v>0</v>
      </c>
      <c r="R1947" s="85">
        <f t="shared" si="780"/>
        <v>0</v>
      </c>
      <c r="S1947" s="79">
        <f t="shared" si="781"/>
        <v>0</v>
      </c>
      <c r="T1947" s="85">
        <f t="shared" si="767"/>
        <v>9.5000000000000001E-2</v>
      </c>
      <c r="U1947" s="82">
        <f t="shared" si="782"/>
        <v>1.004646063</v>
      </c>
      <c r="V1947" s="79">
        <f t="shared" si="783"/>
        <v>1.2990388900000001</v>
      </c>
      <c r="W1947" s="79">
        <f t="shared" si="784"/>
        <v>0</v>
      </c>
      <c r="X1947" s="157" t="str">
        <f t="shared" si="785"/>
        <v>A+J=</v>
      </c>
      <c r="Y1947" s="81">
        <f t="shared" si="786"/>
        <v>46497</v>
      </c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78">
        <f t="shared" si="766"/>
        <v>46486</v>
      </c>
      <c r="B1948" s="79">
        <f t="shared" si="768"/>
        <v>281.01812722</v>
      </c>
      <c r="C1948" s="79">
        <f t="shared" si="765"/>
        <v>278.64454254999998</v>
      </c>
      <c r="D1948" s="77">
        <f t="shared" si="769"/>
        <v>7205.03</v>
      </c>
      <c r="E1948" s="54">
        <f>IF(K1948=1,VLOOKUP(A1947,[1]Plan1!$JH$192:$JI$400,2),E1947)</f>
        <v>7245.38</v>
      </c>
      <c r="F1948" s="56">
        <f t="shared" si="770"/>
        <v>45737</v>
      </c>
      <c r="G1948" s="80">
        <f t="shared" si="771"/>
        <v>5.6002542668107669E-3</v>
      </c>
      <c r="H1948" s="81">
        <f>IF(DAY(A1948)=H$11,VLOOKUP(A1948,AF$120:AK$452,4),H1947)</f>
        <v>46497</v>
      </c>
      <c r="I1948" s="81">
        <f t="shared" si="772"/>
        <v>46497</v>
      </c>
      <c r="J1948" s="55">
        <f t="shared" si="773"/>
        <v>31</v>
      </c>
      <c r="K1948" s="55">
        <f t="shared" si="774"/>
        <v>20</v>
      </c>
      <c r="L1948" s="79">
        <f t="shared" si="775"/>
        <v>1.0036094799999999</v>
      </c>
      <c r="M1948" s="82">
        <v>1</v>
      </c>
      <c r="N1948" s="82">
        <f t="shared" si="776"/>
        <v>1</v>
      </c>
      <c r="O1948" s="79">
        <f t="shared" si="777"/>
        <v>1.0036094799999999</v>
      </c>
      <c r="P1948" s="79">
        <f t="shared" si="778"/>
        <v>279.65030445000002</v>
      </c>
      <c r="Q1948" s="83">
        <f t="shared" si="779"/>
        <v>0</v>
      </c>
      <c r="R1948" s="85">
        <f t="shared" si="780"/>
        <v>0</v>
      </c>
      <c r="S1948" s="79">
        <f t="shared" si="781"/>
        <v>0</v>
      </c>
      <c r="T1948" s="85">
        <f t="shared" si="767"/>
        <v>9.5000000000000001E-2</v>
      </c>
      <c r="U1948" s="82">
        <f t="shared" si="782"/>
        <v>1.0048911899999999</v>
      </c>
      <c r="V1948" s="79">
        <f t="shared" si="783"/>
        <v>1.3678227700000001</v>
      </c>
      <c r="W1948" s="79">
        <f t="shared" si="784"/>
        <v>0</v>
      </c>
      <c r="X1948" s="157" t="str">
        <f t="shared" si="785"/>
        <v>A+J=</v>
      </c>
      <c r="Y1948" s="81">
        <f t="shared" si="786"/>
        <v>46497</v>
      </c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78">
        <f t="shared" si="766"/>
        <v>46487</v>
      </c>
      <c r="B1949" s="79">
        <f t="shared" si="768"/>
        <v>281.13733685000005</v>
      </c>
      <c r="C1949" s="79">
        <f t="shared" si="765"/>
        <v>278.64454254999998</v>
      </c>
      <c r="D1949" s="77">
        <f t="shared" si="769"/>
        <v>7205.03</v>
      </c>
      <c r="E1949" s="54">
        <f>IF(K1949=1,VLOOKUP(A1948,[1]Plan1!$JH$192:$JI$400,2),E1948)</f>
        <v>7245.38</v>
      </c>
      <c r="F1949" s="56">
        <f t="shared" si="770"/>
        <v>45737</v>
      </c>
      <c r="G1949" s="80">
        <f t="shared" si="771"/>
        <v>5.6002542668107669E-3</v>
      </c>
      <c r="H1949" s="81">
        <f>IF(DAY(A1949)=H$11,VLOOKUP(A1949,AF$120:AK$452,4),H1948)</f>
        <v>46497</v>
      </c>
      <c r="I1949" s="81">
        <f t="shared" si="772"/>
        <v>46497</v>
      </c>
      <c r="J1949" s="55">
        <f t="shared" si="773"/>
        <v>31</v>
      </c>
      <c r="K1949" s="55">
        <f t="shared" si="774"/>
        <v>21</v>
      </c>
      <c r="L1949" s="79">
        <f t="shared" si="775"/>
        <v>1.0037902999999999</v>
      </c>
      <c r="M1949" s="82">
        <v>1</v>
      </c>
      <c r="N1949" s="82">
        <f t="shared" si="776"/>
        <v>1</v>
      </c>
      <c r="O1949" s="79">
        <f t="shared" si="777"/>
        <v>1.0037902999999999</v>
      </c>
      <c r="P1949" s="79">
        <f t="shared" si="778"/>
        <v>279.70068895000003</v>
      </c>
      <c r="Q1949" s="83">
        <f t="shared" si="779"/>
        <v>0</v>
      </c>
      <c r="R1949" s="85">
        <f t="shared" si="780"/>
        <v>0</v>
      </c>
      <c r="S1949" s="79">
        <f t="shared" si="781"/>
        <v>0</v>
      </c>
      <c r="T1949" s="85">
        <f t="shared" si="767"/>
        <v>9.5000000000000001E-2</v>
      </c>
      <c r="U1949" s="82">
        <f t="shared" si="782"/>
        <v>1.0051363760000001</v>
      </c>
      <c r="V1949" s="79">
        <f t="shared" si="783"/>
        <v>1.4366479000000001</v>
      </c>
      <c r="W1949" s="79">
        <f t="shared" si="784"/>
        <v>0</v>
      </c>
      <c r="X1949" s="157" t="str">
        <f t="shared" si="785"/>
        <v>A+J=</v>
      </c>
      <c r="Y1949" s="81">
        <f t="shared" si="786"/>
        <v>46497</v>
      </c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78">
        <f t="shared" si="766"/>
        <v>46488</v>
      </c>
      <c r="B1950" s="79">
        <f t="shared" si="768"/>
        <v>281.25659667000002</v>
      </c>
      <c r="C1950" s="79">
        <f t="shared" si="765"/>
        <v>278.64454254999998</v>
      </c>
      <c r="D1950" s="77">
        <f t="shared" si="769"/>
        <v>7205.03</v>
      </c>
      <c r="E1950" s="54">
        <f>IF(K1950=1,VLOOKUP(A1949,[1]Plan1!$JH$192:$JI$400,2),E1949)</f>
        <v>7245.38</v>
      </c>
      <c r="F1950" s="56">
        <f t="shared" si="770"/>
        <v>45737</v>
      </c>
      <c r="G1950" s="80">
        <f t="shared" si="771"/>
        <v>5.6002542668107669E-3</v>
      </c>
      <c r="H1950" s="81">
        <f>IF(DAY(A1950)=H$11,VLOOKUP(A1950,AF$120:AK$452,4),H1949)</f>
        <v>46497</v>
      </c>
      <c r="I1950" s="81">
        <f t="shared" si="772"/>
        <v>46497</v>
      </c>
      <c r="J1950" s="55">
        <f t="shared" si="773"/>
        <v>31</v>
      </c>
      <c r="K1950" s="55">
        <f t="shared" si="774"/>
        <v>22</v>
      </c>
      <c r="L1950" s="79">
        <f t="shared" si="775"/>
        <v>1.0039711499999999</v>
      </c>
      <c r="M1950" s="82">
        <v>1</v>
      </c>
      <c r="N1950" s="82">
        <f t="shared" si="776"/>
        <v>1</v>
      </c>
      <c r="O1950" s="79">
        <f t="shared" si="777"/>
        <v>1.0039711499999999</v>
      </c>
      <c r="P1950" s="79">
        <f t="shared" si="778"/>
        <v>279.75108182000002</v>
      </c>
      <c r="Q1950" s="83">
        <f t="shared" si="779"/>
        <v>0</v>
      </c>
      <c r="R1950" s="85">
        <f t="shared" si="780"/>
        <v>0</v>
      </c>
      <c r="S1950" s="79">
        <f t="shared" si="781"/>
        <v>0</v>
      </c>
      <c r="T1950" s="85">
        <f t="shared" si="767"/>
        <v>9.5000000000000001E-2</v>
      </c>
      <c r="U1950" s="82">
        <f t="shared" si="782"/>
        <v>1.0053816229999999</v>
      </c>
      <c r="V1950" s="79">
        <f t="shared" si="783"/>
        <v>1.50551485</v>
      </c>
      <c r="W1950" s="79">
        <f t="shared" si="784"/>
        <v>0</v>
      </c>
      <c r="X1950" s="157" t="str">
        <f t="shared" si="785"/>
        <v>A+J=</v>
      </c>
      <c r="Y1950" s="81">
        <f t="shared" si="786"/>
        <v>46497</v>
      </c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78">
        <f t="shared" si="766"/>
        <v>46489</v>
      </c>
      <c r="B1951" s="79">
        <f t="shared" si="768"/>
        <v>281.37590612000002</v>
      </c>
      <c r="C1951" s="79">
        <f t="shared" si="765"/>
        <v>278.64454254999998</v>
      </c>
      <c r="D1951" s="77">
        <f t="shared" si="769"/>
        <v>7205.03</v>
      </c>
      <c r="E1951" s="54">
        <f>IF(K1951=1,VLOOKUP(A1950,[1]Plan1!$JH$192:$JI$400,2),E1950)</f>
        <v>7245.38</v>
      </c>
      <c r="F1951" s="56">
        <f t="shared" si="770"/>
        <v>45737</v>
      </c>
      <c r="G1951" s="80">
        <f t="shared" si="771"/>
        <v>5.6002542668107669E-3</v>
      </c>
      <c r="H1951" s="81">
        <f>IF(DAY(A1951)=H$11,VLOOKUP(A1951,AF$120:AK$452,4),H1950)</f>
        <v>46497</v>
      </c>
      <c r="I1951" s="81">
        <f t="shared" si="772"/>
        <v>46497</v>
      </c>
      <c r="J1951" s="55">
        <f t="shared" si="773"/>
        <v>31</v>
      </c>
      <c r="K1951" s="55">
        <f t="shared" si="774"/>
        <v>23</v>
      </c>
      <c r="L1951" s="79">
        <f t="shared" si="775"/>
        <v>1.00415203</v>
      </c>
      <c r="M1951" s="82">
        <v>1</v>
      </c>
      <c r="N1951" s="82">
        <f t="shared" si="776"/>
        <v>1</v>
      </c>
      <c r="O1951" s="79">
        <f t="shared" si="777"/>
        <v>1.00415203</v>
      </c>
      <c r="P1951" s="79">
        <f t="shared" si="778"/>
        <v>279.80148305</v>
      </c>
      <c r="Q1951" s="83">
        <f t="shared" si="779"/>
        <v>0</v>
      </c>
      <c r="R1951" s="85">
        <f t="shared" si="780"/>
        <v>0</v>
      </c>
      <c r="S1951" s="79">
        <f t="shared" si="781"/>
        <v>0</v>
      </c>
      <c r="T1951" s="85">
        <f t="shared" si="767"/>
        <v>9.5000000000000001E-2</v>
      </c>
      <c r="U1951" s="82">
        <f t="shared" si="782"/>
        <v>1.0056269289999999</v>
      </c>
      <c r="V1951" s="79">
        <f t="shared" si="783"/>
        <v>1.5744230699999999</v>
      </c>
      <c r="W1951" s="79">
        <f t="shared" si="784"/>
        <v>0</v>
      </c>
      <c r="X1951" s="157" t="str">
        <f t="shared" si="785"/>
        <v>A+J=</v>
      </c>
      <c r="Y1951" s="81">
        <f t="shared" si="786"/>
        <v>46497</v>
      </c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78">
        <f t="shared" si="766"/>
        <v>46490</v>
      </c>
      <c r="B1952" s="79">
        <f t="shared" si="768"/>
        <v>281.49526549000001</v>
      </c>
      <c r="C1952" s="79">
        <f t="shared" si="765"/>
        <v>278.64454254999998</v>
      </c>
      <c r="D1952" s="77">
        <f t="shared" si="769"/>
        <v>7205.03</v>
      </c>
      <c r="E1952" s="54">
        <f>IF(K1952=1,VLOOKUP(A1951,[1]Plan1!$JH$192:$JI$400,2),E1951)</f>
        <v>7245.38</v>
      </c>
      <c r="F1952" s="56">
        <f t="shared" si="770"/>
        <v>45737</v>
      </c>
      <c r="G1952" s="80">
        <f t="shared" si="771"/>
        <v>5.6002542668107669E-3</v>
      </c>
      <c r="H1952" s="81">
        <f>IF(DAY(A1952)=H$11,VLOOKUP(A1952,AF$120:AK$452,4),H1951)</f>
        <v>46497</v>
      </c>
      <c r="I1952" s="81">
        <f t="shared" si="772"/>
        <v>46497</v>
      </c>
      <c r="J1952" s="55">
        <f t="shared" si="773"/>
        <v>31</v>
      </c>
      <c r="K1952" s="55">
        <f t="shared" si="774"/>
        <v>24</v>
      </c>
      <c r="L1952" s="79">
        <f t="shared" si="775"/>
        <v>1.0043329400000001</v>
      </c>
      <c r="M1952" s="82">
        <v>1</v>
      </c>
      <c r="N1952" s="82">
        <f t="shared" si="776"/>
        <v>1</v>
      </c>
      <c r="O1952" s="79">
        <f t="shared" si="777"/>
        <v>1.0043329400000001</v>
      </c>
      <c r="P1952" s="79">
        <f t="shared" si="778"/>
        <v>279.85189263000001</v>
      </c>
      <c r="Q1952" s="83">
        <f t="shared" si="779"/>
        <v>0</v>
      </c>
      <c r="R1952" s="85">
        <f t="shared" si="780"/>
        <v>0</v>
      </c>
      <c r="S1952" s="79">
        <f t="shared" si="781"/>
        <v>0</v>
      </c>
      <c r="T1952" s="85">
        <f t="shared" si="767"/>
        <v>9.5000000000000001E-2</v>
      </c>
      <c r="U1952" s="82">
        <f t="shared" si="782"/>
        <v>1.0058722950000001</v>
      </c>
      <c r="V1952" s="79">
        <f t="shared" si="783"/>
        <v>1.6433728599999999</v>
      </c>
      <c r="W1952" s="79">
        <f t="shared" si="784"/>
        <v>0</v>
      </c>
      <c r="X1952" s="157" t="str">
        <f t="shared" si="785"/>
        <v>A+J=</v>
      </c>
      <c r="Y1952" s="81">
        <f t="shared" si="786"/>
        <v>46497</v>
      </c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78">
        <f t="shared" si="766"/>
        <v>46491</v>
      </c>
      <c r="B1953" s="79">
        <f t="shared" si="768"/>
        <v>281.61467762000001</v>
      </c>
      <c r="C1953" s="79">
        <f t="shared" si="765"/>
        <v>278.64454254999998</v>
      </c>
      <c r="D1953" s="77">
        <f t="shared" si="769"/>
        <v>7205.03</v>
      </c>
      <c r="E1953" s="54">
        <f>IF(K1953=1,VLOOKUP(A1952,[1]Plan1!$JH$192:$JI$400,2),E1952)</f>
        <v>7245.38</v>
      </c>
      <c r="F1953" s="56">
        <f t="shared" si="770"/>
        <v>45737</v>
      </c>
      <c r="G1953" s="80">
        <f t="shared" si="771"/>
        <v>5.6002542668107669E-3</v>
      </c>
      <c r="H1953" s="81">
        <f>IF(DAY(A1953)=H$11,VLOOKUP(A1953,AF$120:AK$452,4),H1952)</f>
        <v>46497</v>
      </c>
      <c r="I1953" s="81">
        <f t="shared" si="772"/>
        <v>46497</v>
      </c>
      <c r="J1953" s="55">
        <f t="shared" si="773"/>
        <v>31</v>
      </c>
      <c r="K1953" s="55">
        <f t="shared" si="774"/>
        <v>25</v>
      </c>
      <c r="L1953" s="79">
        <f t="shared" si="775"/>
        <v>1.0045138899999999</v>
      </c>
      <c r="M1953" s="82">
        <v>1</v>
      </c>
      <c r="N1953" s="82">
        <f t="shared" si="776"/>
        <v>1</v>
      </c>
      <c r="O1953" s="79">
        <f t="shared" si="777"/>
        <v>1.0045138899999999</v>
      </c>
      <c r="P1953" s="79">
        <f t="shared" si="778"/>
        <v>279.90231335999999</v>
      </c>
      <c r="Q1953" s="83">
        <f t="shared" si="779"/>
        <v>0</v>
      </c>
      <c r="R1953" s="85">
        <f t="shared" si="780"/>
        <v>0</v>
      </c>
      <c r="S1953" s="79">
        <f t="shared" si="781"/>
        <v>0</v>
      </c>
      <c r="T1953" s="85">
        <f t="shared" si="767"/>
        <v>9.5000000000000001E-2</v>
      </c>
      <c r="U1953" s="82">
        <f t="shared" si="782"/>
        <v>1.0061177210000001</v>
      </c>
      <c r="V1953" s="79">
        <f t="shared" si="783"/>
        <v>1.71236426</v>
      </c>
      <c r="W1953" s="79">
        <f t="shared" si="784"/>
        <v>0</v>
      </c>
      <c r="X1953" s="157" t="str">
        <f t="shared" si="785"/>
        <v>A+J=</v>
      </c>
      <c r="Y1953" s="81">
        <f t="shared" si="786"/>
        <v>46497</v>
      </c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78">
        <f t="shared" si="766"/>
        <v>46492</v>
      </c>
      <c r="B1954" s="79">
        <f t="shared" si="768"/>
        <v>281.73413970000001</v>
      </c>
      <c r="C1954" s="79">
        <f t="shared" si="765"/>
        <v>278.64454254999998</v>
      </c>
      <c r="D1954" s="77">
        <f t="shared" si="769"/>
        <v>7205.03</v>
      </c>
      <c r="E1954" s="54">
        <f>IF(K1954=1,VLOOKUP(A1953,[1]Plan1!$JH$192:$JI$400,2),E1953)</f>
        <v>7245.38</v>
      </c>
      <c r="F1954" s="56">
        <f t="shared" si="770"/>
        <v>45737</v>
      </c>
      <c r="G1954" s="80">
        <f t="shared" si="771"/>
        <v>5.6002542668107669E-3</v>
      </c>
      <c r="H1954" s="81">
        <f>IF(DAY(A1954)=H$11,VLOOKUP(A1954,AF$120:AK$452,4),H1953)</f>
        <v>46497</v>
      </c>
      <c r="I1954" s="81">
        <f t="shared" si="772"/>
        <v>46497</v>
      </c>
      <c r="J1954" s="55">
        <f t="shared" si="773"/>
        <v>31</v>
      </c>
      <c r="K1954" s="55">
        <f t="shared" si="774"/>
        <v>26</v>
      </c>
      <c r="L1954" s="79">
        <f t="shared" si="775"/>
        <v>1.00469487</v>
      </c>
      <c r="M1954" s="82">
        <v>1</v>
      </c>
      <c r="N1954" s="82">
        <f t="shared" si="776"/>
        <v>1</v>
      </c>
      <c r="O1954" s="79">
        <f t="shared" si="777"/>
        <v>1.00469487</v>
      </c>
      <c r="P1954" s="79">
        <f t="shared" si="778"/>
        <v>279.95274245000002</v>
      </c>
      <c r="Q1954" s="83">
        <f t="shared" si="779"/>
        <v>0</v>
      </c>
      <c r="R1954" s="85">
        <f t="shared" si="780"/>
        <v>0</v>
      </c>
      <c r="S1954" s="79">
        <f t="shared" si="781"/>
        <v>0</v>
      </c>
      <c r="T1954" s="85">
        <f t="shared" si="767"/>
        <v>9.5000000000000001E-2</v>
      </c>
      <c r="U1954" s="82">
        <f t="shared" si="782"/>
        <v>1.0063632069999999</v>
      </c>
      <c r="V1954" s="79">
        <f t="shared" si="783"/>
        <v>1.7813972499999999</v>
      </c>
      <c r="W1954" s="79">
        <f t="shared" si="784"/>
        <v>0</v>
      </c>
      <c r="X1954" s="157" t="str">
        <f t="shared" si="785"/>
        <v>A+J=</v>
      </c>
      <c r="Y1954" s="81">
        <f t="shared" si="786"/>
        <v>46497</v>
      </c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78">
        <f t="shared" si="766"/>
        <v>46493</v>
      </c>
      <c r="B1955" s="79">
        <f t="shared" si="768"/>
        <v>281.85365147000005</v>
      </c>
      <c r="C1955" s="79">
        <f t="shared" si="765"/>
        <v>278.64454254999998</v>
      </c>
      <c r="D1955" s="77">
        <f t="shared" si="769"/>
        <v>7205.03</v>
      </c>
      <c r="E1955" s="54">
        <f>IF(K1955=1,VLOOKUP(A1954,[1]Plan1!$JH$192:$JI$400,2),E1954)</f>
        <v>7245.38</v>
      </c>
      <c r="F1955" s="56">
        <f t="shared" si="770"/>
        <v>45737</v>
      </c>
      <c r="G1955" s="80">
        <f t="shared" si="771"/>
        <v>5.6002542668107669E-3</v>
      </c>
      <c r="H1955" s="81">
        <f>IF(DAY(A1955)=H$11,VLOOKUP(A1955,AF$120:AK$452,4),H1954)</f>
        <v>46497</v>
      </c>
      <c r="I1955" s="81">
        <f t="shared" si="772"/>
        <v>46497</v>
      </c>
      <c r="J1955" s="55">
        <f t="shared" si="773"/>
        <v>31</v>
      </c>
      <c r="K1955" s="55">
        <f t="shared" si="774"/>
        <v>27</v>
      </c>
      <c r="L1955" s="79">
        <f t="shared" si="775"/>
        <v>1.0048758799999999</v>
      </c>
      <c r="M1955" s="82">
        <v>1</v>
      </c>
      <c r="N1955" s="82">
        <f t="shared" si="776"/>
        <v>1</v>
      </c>
      <c r="O1955" s="79">
        <f t="shared" si="777"/>
        <v>1.0048758799999999</v>
      </c>
      <c r="P1955" s="79">
        <f t="shared" si="778"/>
        <v>280.00317990000002</v>
      </c>
      <c r="Q1955" s="83">
        <f t="shared" si="779"/>
        <v>0</v>
      </c>
      <c r="R1955" s="85">
        <f t="shared" si="780"/>
        <v>0</v>
      </c>
      <c r="S1955" s="79">
        <f t="shared" si="781"/>
        <v>0</v>
      </c>
      <c r="T1955" s="85">
        <f t="shared" si="767"/>
        <v>9.5000000000000001E-2</v>
      </c>
      <c r="U1955" s="82">
        <f t="shared" si="782"/>
        <v>1.006608752</v>
      </c>
      <c r="V1955" s="79">
        <f t="shared" si="783"/>
        <v>1.8504715700000001</v>
      </c>
      <c r="W1955" s="79">
        <f t="shared" si="784"/>
        <v>0</v>
      </c>
      <c r="X1955" s="157" t="str">
        <f t="shared" si="785"/>
        <v>A+J=</v>
      </c>
      <c r="Y1955" s="81">
        <f t="shared" si="786"/>
        <v>46497</v>
      </c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78">
        <f t="shared" si="766"/>
        <v>46494</v>
      </c>
      <c r="B1956" s="79">
        <f t="shared" si="768"/>
        <v>281.97321350999999</v>
      </c>
      <c r="C1956" s="79">
        <f t="shared" si="765"/>
        <v>278.64454254999998</v>
      </c>
      <c r="D1956" s="77">
        <f t="shared" si="769"/>
        <v>7205.03</v>
      </c>
      <c r="E1956" s="54">
        <f>IF(K1956=1,VLOOKUP(A1955,[1]Plan1!$JH$192:$JI$400,2),E1955)</f>
        <v>7245.38</v>
      </c>
      <c r="F1956" s="56">
        <f t="shared" si="770"/>
        <v>45737</v>
      </c>
      <c r="G1956" s="80">
        <f t="shared" si="771"/>
        <v>5.6002542668107669E-3</v>
      </c>
      <c r="H1956" s="81">
        <f>IF(DAY(A1956)=H$11,VLOOKUP(A1956,AF$120:AK$452,4),H1955)</f>
        <v>46497</v>
      </c>
      <c r="I1956" s="81">
        <f t="shared" si="772"/>
        <v>46497</v>
      </c>
      <c r="J1956" s="55">
        <f t="shared" si="773"/>
        <v>31</v>
      </c>
      <c r="K1956" s="55">
        <f t="shared" si="774"/>
        <v>28</v>
      </c>
      <c r="L1956" s="79">
        <f t="shared" si="775"/>
        <v>1.0050569199999999</v>
      </c>
      <c r="M1956" s="82">
        <v>1</v>
      </c>
      <c r="N1956" s="82">
        <f t="shared" si="776"/>
        <v>1</v>
      </c>
      <c r="O1956" s="79">
        <f t="shared" si="777"/>
        <v>1.0050569199999999</v>
      </c>
      <c r="P1956" s="79">
        <f t="shared" si="778"/>
        <v>280.05362571000001</v>
      </c>
      <c r="Q1956" s="83">
        <f t="shared" si="779"/>
        <v>0</v>
      </c>
      <c r="R1956" s="85">
        <f t="shared" si="780"/>
        <v>0</v>
      </c>
      <c r="S1956" s="79">
        <f t="shared" si="781"/>
        <v>0</v>
      </c>
      <c r="T1956" s="85">
        <f t="shared" si="767"/>
        <v>9.5000000000000001E-2</v>
      </c>
      <c r="U1956" s="82">
        <f t="shared" si="782"/>
        <v>1.006854358</v>
      </c>
      <c r="V1956" s="79">
        <f t="shared" si="783"/>
        <v>1.9195878</v>
      </c>
      <c r="W1956" s="79">
        <f t="shared" si="784"/>
        <v>0</v>
      </c>
      <c r="X1956" s="157" t="str">
        <f t="shared" si="785"/>
        <v>A+J=</v>
      </c>
      <c r="Y1956" s="81">
        <f t="shared" si="786"/>
        <v>46497</v>
      </c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78">
        <f t="shared" si="766"/>
        <v>46495</v>
      </c>
      <c r="B1957" s="79">
        <f t="shared" si="768"/>
        <v>282.09282808</v>
      </c>
      <c r="C1957" s="79">
        <f t="shared" si="765"/>
        <v>278.64454254999998</v>
      </c>
      <c r="D1957" s="77">
        <f t="shared" si="769"/>
        <v>7205.03</v>
      </c>
      <c r="E1957" s="54">
        <f>IF(K1957=1,VLOOKUP(A1956,[1]Plan1!$JH$192:$JI$400,2),E1956)</f>
        <v>7245.38</v>
      </c>
      <c r="F1957" s="56">
        <f t="shared" si="770"/>
        <v>45737</v>
      </c>
      <c r="G1957" s="80">
        <f t="shared" si="771"/>
        <v>5.6002542668107669E-3</v>
      </c>
      <c r="H1957" s="81">
        <f>IF(DAY(A1957)=H$11,VLOOKUP(A1957,AF$120:AK$452,4),H1956)</f>
        <v>46497</v>
      </c>
      <c r="I1957" s="81">
        <f t="shared" si="772"/>
        <v>46497</v>
      </c>
      <c r="J1957" s="55">
        <f t="shared" si="773"/>
        <v>31</v>
      </c>
      <c r="K1957" s="55">
        <f t="shared" si="774"/>
        <v>29</v>
      </c>
      <c r="L1957" s="79">
        <f t="shared" si="775"/>
        <v>1.0052380000000001</v>
      </c>
      <c r="M1957" s="82">
        <v>1</v>
      </c>
      <c r="N1957" s="82">
        <f t="shared" si="776"/>
        <v>1</v>
      </c>
      <c r="O1957" s="79">
        <f t="shared" si="777"/>
        <v>1.0052380000000001</v>
      </c>
      <c r="P1957" s="79">
        <f t="shared" si="778"/>
        <v>280.10408266000002</v>
      </c>
      <c r="Q1957" s="83">
        <f t="shared" si="779"/>
        <v>0</v>
      </c>
      <c r="R1957" s="85">
        <f t="shared" si="780"/>
        <v>0</v>
      </c>
      <c r="S1957" s="79">
        <f t="shared" si="781"/>
        <v>0</v>
      </c>
      <c r="T1957" s="85">
        <f t="shared" si="767"/>
        <v>9.5000000000000001E-2</v>
      </c>
      <c r="U1957" s="82">
        <f t="shared" si="782"/>
        <v>1.007100023</v>
      </c>
      <c r="V1957" s="79">
        <f t="shared" si="783"/>
        <v>1.9887454200000001</v>
      </c>
      <c r="W1957" s="79">
        <f t="shared" si="784"/>
        <v>0</v>
      </c>
      <c r="X1957" s="157" t="str">
        <f t="shared" si="785"/>
        <v>A+J=</v>
      </c>
      <c r="Y1957" s="81">
        <f t="shared" si="786"/>
        <v>46497</v>
      </c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78">
        <f t="shared" si="766"/>
        <v>46496</v>
      </c>
      <c r="B1958" s="79">
        <f t="shared" si="768"/>
        <v>282.21249296000002</v>
      </c>
      <c r="C1958" s="79">
        <f t="shared" si="765"/>
        <v>278.64454254999998</v>
      </c>
      <c r="D1958" s="77">
        <f t="shared" si="769"/>
        <v>7205.03</v>
      </c>
      <c r="E1958" s="54">
        <f>IF(K1958=1,VLOOKUP(A1957,[1]Plan1!$JH$192:$JI$400,2),E1957)</f>
        <v>7245.38</v>
      </c>
      <c r="F1958" s="56">
        <f t="shared" si="770"/>
        <v>45737</v>
      </c>
      <c r="G1958" s="80">
        <f t="shared" si="771"/>
        <v>5.6002542668107669E-3</v>
      </c>
      <c r="H1958" s="81">
        <f>IF(DAY(A1958)=H$11,VLOOKUP(A1958,AF$120:AK$452,4),H1957)</f>
        <v>46497</v>
      </c>
      <c r="I1958" s="81">
        <f t="shared" si="772"/>
        <v>46497</v>
      </c>
      <c r="J1958" s="55">
        <f t="shared" si="773"/>
        <v>31</v>
      </c>
      <c r="K1958" s="55">
        <f t="shared" si="774"/>
        <v>30</v>
      </c>
      <c r="L1958" s="79">
        <f t="shared" si="775"/>
        <v>1.0054191100000001</v>
      </c>
      <c r="M1958" s="82">
        <v>1</v>
      </c>
      <c r="N1958" s="82">
        <f t="shared" si="776"/>
        <v>1</v>
      </c>
      <c r="O1958" s="79">
        <f t="shared" si="777"/>
        <v>1.0054191100000001</v>
      </c>
      <c r="P1958" s="79">
        <f t="shared" si="778"/>
        <v>280.15454797000001</v>
      </c>
      <c r="Q1958" s="83">
        <f t="shared" si="779"/>
        <v>0</v>
      </c>
      <c r="R1958" s="85">
        <f t="shared" si="780"/>
        <v>0</v>
      </c>
      <c r="S1958" s="79">
        <f t="shared" si="781"/>
        <v>0</v>
      </c>
      <c r="T1958" s="85">
        <f t="shared" si="767"/>
        <v>9.5000000000000001E-2</v>
      </c>
      <c r="U1958" s="82">
        <f t="shared" si="782"/>
        <v>1.007345749</v>
      </c>
      <c r="V1958" s="79">
        <f t="shared" si="783"/>
        <v>2.0579449900000002</v>
      </c>
      <c r="W1958" s="79">
        <f t="shared" si="784"/>
        <v>0</v>
      </c>
      <c r="X1958" s="157" t="str">
        <f t="shared" si="785"/>
        <v>A+J=</v>
      </c>
      <c r="Y1958" s="81">
        <f t="shared" si="786"/>
        <v>46497</v>
      </c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78">
        <f t="shared" si="766"/>
        <v>46497</v>
      </c>
      <c r="B1959" s="79">
        <f t="shared" si="768"/>
        <v>282.33220757999999</v>
      </c>
      <c r="C1959" s="79">
        <f t="shared" si="765"/>
        <v>278.64454254999998</v>
      </c>
      <c r="D1959" s="77">
        <f t="shared" si="769"/>
        <v>7205.03</v>
      </c>
      <c r="E1959" s="54">
        <f>IF(K1959=1,VLOOKUP(A1958,[1]Plan1!$JH$192:$JI$400,2),E1958)</f>
        <v>7245.38</v>
      </c>
      <c r="F1959" s="56">
        <f t="shared" si="770"/>
        <v>45737</v>
      </c>
      <c r="G1959" s="80">
        <f t="shared" si="771"/>
        <v>5.6002542668107669E-3</v>
      </c>
      <c r="H1959" s="81">
        <f>IF(DAY(A1959)=H$11,VLOOKUP(A1959,AF$120:AK$452,4),H1958)</f>
        <v>46527</v>
      </c>
      <c r="I1959" s="81">
        <f t="shared" si="772"/>
        <v>46497</v>
      </c>
      <c r="J1959" s="55">
        <f t="shared" si="773"/>
        <v>31</v>
      </c>
      <c r="K1959" s="55">
        <f t="shared" si="774"/>
        <v>31</v>
      </c>
      <c r="L1959" s="79">
        <f t="shared" si="775"/>
        <v>1.0056002500000001</v>
      </c>
      <c r="M1959" s="82">
        <v>1</v>
      </c>
      <c r="N1959" s="82">
        <f t="shared" si="776"/>
        <v>1</v>
      </c>
      <c r="O1959" s="79">
        <f t="shared" si="777"/>
        <v>1.0056002500000001</v>
      </c>
      <c r="P1959" s="79">
        <f t="shared" si="778"/>
        <v>280.20502163999998</v>
      </c>
      <c r="Q1959" s="83">
        <f t="shared" si="779"/>
        <v>64</v>
      </c>
      <c r="R1959" s="85">
        <f t="shared" si="780"/>
        <v>6.25E-2</v>
      </c>
      <c r="S1959" s="79">
        <f t="shared" si="781"/>
        <v>17.512813850000001</v>
      </c>
      <c r="T1959" s="85">
        <f t="shared" si="767"/>
        <v>9.5000000000000001E-2</v>
      </c>
      <c r="U1959" s="82">
        <f t="shared" si="782"/>
        <v>1.0075915339999999</v>
      </c>
      <c r="V1959" s="79">
        <f t="shared" si="783"/>
        <v>2.1271859399999999</v>
      </c>
      <c r="W1959" s="79">
        <f t="shared" si="784"/>
        <v>19.639999790000001</v>
      </c>
      <c r="X1959" s="157" t="str">
        <f t="shared" si="785"/>
        <v>A+J=</v>
      </c>
      <c r="Y1959" s="81">
        <f t="shared" si="786"/>
        <v>46497</v>
      </c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78">
        <f t="shared" si="766"/>
        <v>46498</v>
      </c>
      <c r="B1960" s="79">
        <f t="shared" si="768"/>
        <v>262.80735731000004</v>
      </c>
      <c r="C1960" s="79">
        <f t="shared" si="765"/>
        <v>262.69220779</v>
      </c>
      <c r="D1960" s="77">
        <f t="shared" si="769"/>
        <v>7205.03</v>
      </c>
      <c r="E1960" s="54">
        <f>IF(K1960=1,VLOOKUP(A1959,[1]Plan1!$JH$192:$JI$400,2),E1959)</f>
        <v>7245.38</v>
      </c>
      <c r="F1960" s="56">
        <f t="shared" si="770"/>
        <v>45737</v>
      </c>
      <c r="G1960" s="80">
        <f t="shared" si="771"/>
        <v>5.6002542668107669E-3</v>
      </c>
      <c r="H1960" s="81">
        <f>IF(DAY(A1960)=H$11,VLOOKUP(A1960,AF$120:AK$452,4),H1959)</f>
        <v>46527</v>
      </c>
      <c r="I1960" s="81">
        <f t="shared" si="772"/>
        <v>46527</v>
      </c>
      <c r="J1960" s="55">
        <f t="shared" si="773"/>
        <v>30</v>
      </c>
      <c r="K1960" s="55">
        <f t="shared" si="774"/>
        <v>1</v>
      </c>
      <c r="L1960" s="79">
        <f t="shared" si="775"/>
        <v>1.0001861700000001</v>
      </c>
      <c r="M1960" s="82">
        <v>1</v>
      </c>
      <c r="N1960" s="82">
        <f t="shared" si="776"/>
        <v>1</v>
      </c>
      <c r="O1960" s="79">
        <f t="shared" si="777"/>
        <v>1.0001861700000001</v>
      </c>
      <c r="P1960" s="79">
        <f t="shared" si="778"/>
        <v>262.74111319000002</v>
      </c>
      <c r="Q1960" s="83">
        <f t="shared" si="779"/>
        <v>0</v>
      </c>
      <c r="R1960" s="85">
        <f t="shared" si="780"/>
        <v>0</v>
      </c>
      <c r="S1960" s="79">
        <f t="shared" si="781"/>
        <v>0</v>
      </c>
      <c r="T1960" s="85">
        <f t="shared" si="767"/>
        <v>9.5000000000000001E-2</v>
      </c>
      <c r="U1960" s="82">
        <f t="shared" si="782"/>
        <v>1.000252127</v>
      </c>
      <c r="V1960" s="79">
        <f t="shared" si="783"/>
        <v>6.6244120000000004E-2</v>
      </c>
      <c r="W1960" s="79">
        <f t="shared" si="784"/>
        <v>0</v>
      </c>
      <c r="X1960" s="157" t="str">
        <f t="shared" si="785"/>
        <v>A+J=</v>
      </c>
      <c r="Y1960" s="81">
        <f t="shared" si="786"/>
        <v>46527</v>
      </c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78">
        <f t="shared" si="766"/>
        <v>46499</v>
      </c>
      <c r="B1961" s="79">
        <f t="shared" si="768"/>
        <v>262.92255621999999</v>
      </c>
      <c r="C1961" s="79">
        <f t="shared" si="765"/>
        <v>262.69220779</v>
      </c>
      <c r="D1961" s="77">
        <f t="shared" si="769"/>
        <v>7205.03</v>
      </c>
      <c r="E1961" s="54">
        <f>IF(K1961=1,VLOOKUP(A1960,[1]Plan1!$JH$192:$JI$400,2),E1960)</f>
        <v>7245.38</v>
      </c>
      <c r="F1961" s="56">
        <f t="shared" si="770"/>
        <v>45737</v>
      </c>
      <c r="G1961" s="80">
        <f t="shared" si="771"/>
        <v>5.6002542668107669E-3</v>
      </c>
      <c r="H1961" s="81">
        <f>IF(DAY(A1961)=H$11,VLOOKUP(A1961,AF$120:AK$452,4),H1960)</f>
        <v>46527</v>
      </c>
      <c r="I1961" s="81">
        <f t="shared" si="772"/>
        <v>46527</v>
      </c>
      <c r="J1961" s="55">
        <f t="shared" si="773"/>
        <v>30</v>
      </c>
      <c r="K1961" s="55">
        <f t="shared" si="774"/>
        <v>2</v>
      </c>
      <c r="L1961" s="79">
        <f t="shared" si="775"/>
        <v>1.00037237</v>
      </c>
      <c r="M1961" s="82">
        <v>1</v>
      </c>
      <c r="N1961" s="82">
        <f t="shared" si="776"/>
        <v>1</v>
      </c>
      <c r="O1961" s="79">
        <f t="shared" si="777"/>
        <v>1.00037237</v>
      </c>
      <c r="P1961" s="79">
        <f t="shared" si="778"/>
        <v>262.79002647999999</v>
      </c>
      <c r="Q1961" s="83">
        <f t="shared" si="779"/>
        <v>0</v>
      </c>
      <c r="R1961" s="85">
        <f t="shared" si="780"/>
        <v>0</v>
      </c>
      <c r="S1961" s="79">
        <f t="shared" si="781"/>
        <v>0</v>
      </c>
      <c r="T1961" s="85">
        <f t="shared" si="767"/>
        <v>9.5000000000000001E-2</v>
      </c>
      <c r="U1961" s="82">
        <f t="shared" si="782"/>
        <v>1.0005043179999999</v>
      </c>
      <c r="V1961" s="79">
        <f t="shared" si="783"/>
        <v>0.13252974000000001</v>
      </c>
      <c r="W1961" s="79">
        <f t="shared" si="784"/>
        <v>0</v>
      </c>
      <c r="X1961" s="157" t="str">
        <f t="shared" si="785"/>
        <v>A+J=</v>
      </c>
      <c r="Y1961" s="81">
        <f t="shared" si="786"/>
        <v>46527</v>
      </c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78">
        <f t="shared" si="766"/>
        <v>46500</v>
      </c>
      <c r="B1962" s="79">
        <f t="shared" si="768"/>
        <v>263.03780687</v>
      </c>
      <c r="C1962" s="79">
        <f t="shared" si="765"/>
        <v>262.69220779</v>
      </c>
      <c r="D1962" s="77">
        <f t="shared" si="769"/>
        <v>7205.03</v>
      </c>
      <c r="E1962" s="54">
        <f>IF(K1962=1,VLOOKUP(A1961,[1]Plan1!$JH$192:$JI$400,2),E1961)</f>
        <v>7245.38</v>
      </c>
      <c r="F1962" s="56">
        <f t="shared" si="770"/>
        <v>45737</v>
      </c>
      <c r="G1962" s="80">
        <f t="shared" si="771"/>
        <v>5.6002542668107669E-3</v>
      </c>
      <c r="H1962" s="81">
        <f>IF(DAY(A1962)=H$11,VLOOKUP(A1962,AF$120:AK$452,4),H1961)</f>
        <v>46527</v>
      </c>
      <c r="I1962" s="81">
        <f t="shared" si="772"/>
        <v>46527</v>
      </c>
      <c r="J1962" s="55">
        <f t="shared" si="773"/>
        <v>30</v>
      </c>
      <c r="K1962" s="55">
        <f t="shared" si="774"/>
        <v>3</v>
      </c>
      <c r="L1962" s="79">
        <f t="shared" si="775"/>
        <v>1.0005586099999999</v>
      </c>
      <c r="M1962" s="82">
        <v>1</v>
      </c>
      <c r="N1962" s="82">
        <f t="shared" si="776"/>
        <v>1</v>
      </c>
      <c r="O1962" s="79">
        <f t="shared" si="777"/>
        <v>1.0005586099999999</v>
      </c>
      <c r="P1962" s="79">
        <f t="shared" si="778"/>
        <v>262.83895028000001</v>
      </c>
      <c r="Q1962" s="83">
        <f t="shared" si="779"/>
        <v>0</v>
      </c>
      <c r="R1962" s="85">
        <f t="shared" si="780"/>
        <v>0</v>
      </c>
      <c r="S1962" s="79">
        <f t="shared" si="781"/>
        <v>0</v>
      </c>
      <c r="T1962" s="85">
        <f t="shared" si="767"/>
        <v>9.5000000000000001E-2</v>
      </c>
      <c r="U1962" s="82">
        <f t="shared" si="782"/>
        <v>1.000756572</v>
      </c>
      <c r="V1962" s="79">
        <f t="shared" si="783"/>
        <v>0.19885659</v>
      </c>
      <c r="W1962" s="79">
        <f t="shared" si="784"/>
        <v>0</v>
      </c>
      <c r="X1962" s="157" t="str">
        <f t="shared" si="785"/>
        <v>A+J=</v>
      </c>
      <c r="Y1962" s="81">
        <f t="shared" si="786"/>
        <v>46527</v>
      </c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78">
        <f t="shared" si="766"/>
        <v>46501</v>
      </c>
      <c r="B1963" s="79">
        <f t="shared" si="768"/>
        <v>263.15310952999999</v>
      </c>
      <c r="C1963" s="79">
        <f t="shared" si="765"/>
        <v>262.69220779</v>
      </c>
      <c r="D1963" s="77">
        <f t="shared" si="769"/>
        <v>7205.03</v>
      </c>
      <c r="E1963" s="54">
        <f>IF(K1963=1,VLOOKUP(A1962,[1]Plan1!$JH$192:$JI$400,2),E1962)</f>
        <v>7245.38</v>
      </c>
      <c r="F1963" s="56">
        <f t="shared" si="770"/>
        <v>45737</v>
      </c>
      <c r="G1963" s="80">
        <f t="shared" si="771"/>
        <v>5.6002542668107669E-3</v>
      </c>
      <c r="H1963" s="81">
        <f>IF(DAY(A1963)=H$11,VLOOKUP(A1963,AF$120:AK$452,4),H1962)</f>
        <v>46527</v>
      </c>
      <c r="I1963" s="81">
        <f t="shared" si="772"/>
        <v>46527</v>
      </c>
      <c r="J1963" s="55">
        <f t="shared" si="773"/>
        <v>30</v>
      </c>
      <c r="K1963" s="55">
        <f t="shared" si="774"/>
        <v>4</v>
      </c>
      <c r="L1963" s="79">
        <f t="shared" si="775"/>
        <v>1.00074489</v>
      </c>
      <c r="M1963" s="82">
        <v>1</v>
      </c>
      <c r="N1963" s="82">
        <f t="shared" si="776"/>
        <v>1</v>
      </c>
      <c r="O1963" s="79">
        <f t="shared" si="777"/>
        <v>1.00074489</v>
      </c>
      <c r="P1963" s="79">
        <f t="shared" si="778"/>
        <v>262.88788457999999</v>
      </c>
      <c r="Q1963" s="83">
        <f t="shared" si="779"/>
        <v>0</v>
      </c>
      <c r="R1963" s="85">
        <f t="shared" si="780"/>
        <v>0</v>
      </c>
      <c r="S1963" s="79">
        <f t="shared" si="781"/>
        <v>0</v>
      </c>
      <c r="T1963" s="85">
        <f t="shared" si="767"/>
        <v>9.5000000000000001E-2</v>
      </c>
      <c r="U1963" s="82">
        <f t="shared" si="782"/>
        <v>1.00100889</v>
      </c>
      <c r="V1963" s="79">
        <f t="shared" si="783"/>
        <v>0.26522495000000001</v>
      </c>
      <c r="W1963" s="79">
        <f t="shared" si="784"/>
        <v>0</v>
      </c>
      <c r="X1963" s="157" t="str">
        <f t="shared" si="785"/>
        <v>A+J=</v>
      </c>
      <c r="Y1963" s="81">
        <f t="shared" si="786"/>
        <v>46527</v>
      </c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78">
        <f t="shared" si="766"/>
        <v>46502</v>
      </c>
      <c r="B1964" s="79">
        <f t="shared" si="768"/>
        <v>263.26846161999998</v>
      </c>
      <c r="C1964" s="79">
        <f t="shared" si="765"/>
        <v>262.69220779</v>
      </c>
      <c r="D1964" s="77">
        <f t="shared" si="769"/>
        <v>7205.03</v>
      </c>
      <c r="E1964" s="54">
        <f>IF(K1964=1,VLOOKUP(A1963,[1]Plan1!$JH$192:$JI$400,2),E1963)</f>
        <v>7245.38</v>
      </c>
      <c r="F1964" s="56">
        <f t="shared" si="770"/>
        <v>45737</v>
      </c>
      <c r="G1964" s="80">
        <f t="shared" si="771"/>
        <v>5.6002542668107669E-3</v>
      </c>
      <c r="H1964" s="81">
        <f>IF(DAY(A1964)=H$11,VLOOKUP(A1964,AF$120:AK$452,4),H1963)</f>
        <v>46527</v>
      </c>
      <c r="I1964" s="81">
        <f t="shared" si="772"/>
        <v>46527</v>
      </c>
      <c r="J1964" s="55">
        <f t="shared" si="773"/>
        <v>30</v>
      </c>
      <c r="K1964" s="55">
        <f t="shared" si="774"/>
        <v>5</v>
      </c>
      <c r="L1964" s="79">
        <f t="shared" si="775"/>
        <v>1.0009311999999999</v>
      </c>
      <c r="M1964" s="82">
        <v>1</v>
      </c>
      <c r="N1964" s="82">
        <f t="shared" si="776"/>
        <v>1</v>
      </c>
      <c r="O1964" s="79">
        <f t="shared" si="777"/>
        <v>1.0009311999999999</v>
      </c>
      <c r="P1964" s="79">
        <f t="shared" si="778"/>
        <v>262.93682676999998</v>
      </c>
      <c r="Q1964" s="83">
        <f t="shared" si="779"/>
        <v>0</v>
      </c>
      <c r="R1964" s="85">
        <f t="shared" si="780"/>
        <v>0</v>
      </c>
      <c r="S1964" s="79">
        <f t="shared" si="781"/>
        <v>0</v>
      </c>
      <c r="T1964" s="85">
        <f t="shared" si="767"/>
        <v>9.5000000000000001E-2</v>
      </c>
      <c r="U1964" s="82">
        <f t="shared" si="782"/>
        <v>1.001261272</v>
      </c>
      <c r="V1964" s="79">
        <f t="shared" si="783"/>
        <v>0.33163484999999998</v>
      </c>
      <c r="W1964" s="79">
        <f t="shared" si="784"/>
        <v>0</v>
      </c>
      <c r="X1964" s="157" t="str">
        <f t="shared" si="785"/>
        <v>A+J=</v>
      </c>
      <c r="Y1964" s="81">
        <f t="shared" si="786"/>
        <v>46527</v>
      </c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78">
        <f t="shared" si="766"/>
        <v>46503</v>
      </c>
      <c r="B1965" s="79">
        <f t="shared" si="768"/>
        <v>263.38386550000001</v>
      </c>
      <c r="C1965" s="79">
        <f t="shared" ref="C1965:C2028" si="787">IF(Q1964&gt;0,(P1964-S1964),C1964)</f>
        <v>262.69220779</v>
      </c>
      <c r="D1965" s="77">
        <f t="shared" si="769"/>
        <v>7205.03</v>
      </c>
      <c r="E1965" s="54">
        <f>IF(K1965=1,VLOOKUP(A1964,[1]Plan1!$JH$192:$JI$400,2),E1964)</f>
        <v>7245.38</v>
      </c>
      <c r="F1965" s="56">
        <f t="shared" si="770"/>
        <v>45737</v>
      </c>
      <c r="G1965" s="80">
        <f t="shared" si="771"/>
        <v>5.6002542668107669E-3</v>
      </c>
      <c r="H1965" s="81">
        <f>IF(DAY(A1965)=H$11,VLOOKUP(A1965,AF$120:AK$452,4),H1964)</f>
        <v>46527</v>
      </c>
      <c r="I1965" s="81">
        <f t="shared" si="772"/>
        <v>46527</v>
      </c>
      <c r="J1965" s="55">
        <f t="shared" si="773"/>
        <v>30</v>
      </c>
      <c r="K1965" s="55">
        <f t="shared" si="774"/>
        <v>6</v>
      </c>
      <c r="L1965" s="79">
        <f t="shared" si="775"/>
        <v>1.00111755</v>
      </c>
      <c r="M1965" s="82">
        <v>1</v>
      </c>
      <c r="N1965" s="82">
        <f t="shared" si="776"/>
        <v>1</v>
      </c>
      <c r="O1965" s="79">
        <f t="shared" si="777"/>
        <v>1.00111755</v>
      </c>
      <c r="P1965" s="79">
        <f t="shared" si="778"/>
        <v>262.98577946</v>
      </c>
      <c r="Q1965" s="83">
        <f t="shared" si="779"/>
        <v>0</v>
      </c>
      <c r="R1965" s="85">
        <f t="shared" si="780"/>
        <v>0</v>
      </c>
      <c r="S1965" s="79">
        <f t="shared" si="781"/>
        <v>0</v>
      </c>
      <c r="T1965" s="85">
        <f t="shared" si="767"/>
        <v>9.5000000000000001E-2</v>
      </c>
      <c r="U1965" s="82">
        <f t="shared" si="782"/>
        <v>1.0015137169999999</v>
      </c>
      <c r="V1965" s="79">
        <f t="shared" si="783"/>
        <v>0.39808603999999997</v>
      </c>
      <c r="W1965" s="79">
        <f t="shared" si="784"/>
        <v>0</v>
      </c>
      <c r="X1965" s="157" t="str">
        <f t="shared" si="785"/>
        <v>A+J=</v>
      </c>
      <c r="Y1965" s="81">
        <f t="shared" si="786"/>
        <v>46527</v>
      </c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78">
        <f t="shared" si="766"/>
        <v>46504</v>
      </c>
      <c r="B1966" s="79">
        <f t="shared" si="768"/>
        <v>263.49931620000001</v>
      </c>
      <c r="C1966" s="79">
        <f t="shared" si="787"/>
        <v>262.69220779</v>
      </c>
      <c r="D1966" s="77">
        <f t="shared" si="769"/>
        <v>7205.03</v>
      </c>
      <c r="E1966" s="54">
        <f>IF(K1966=1,VLOOKUP(A1965,[1]Plan1!$JH$192:$JI$400,2),E1965)</f>
        <v>7245.38</v>
      </c>
      <c r="F1966" s="56">
        <f t="shared" si="770"/>
        <v>45737</v>
      </c>
      <c r="G1966" s="80">
        <f t="shared" si="771"/>
        <v>5.6002542668107669E-3</v>
      </c>
      <c r="H1966" s="81">
        <f>IF(DAY(A1966)=H$11,VLOOKUP(A1966,AF$120:AK$452,4),H1965)</f>
        <v>46527</v>
      </c>
      <c r="I1966" s="81">
        <f t="shared" si="772"/>
        <v>46527</v>
      </c>
      <c r="J1966" s="55">
        <f t="shared" si="773"/>
        <v>30</v>
      </c>
      <c r="K1966" s="55">
        <f t="shared" si="774"/>
        <v>7</v>
      </c>
      <c r="L1966" s="79">
        <f t="shared" si="775"/>
        <v>1.00130392</v>
      </c>
      <c r="M1966" s="82">
        <v>1</v>
      </c>
      <c r="N1966" s="82">
        <f t="shared" si="776"/>
        <v>1</v>
      </c>
      <c r="O1966" s="79">
        <f t="shared" si="777"/>
        <v>1.00130392</v>
      </c>
      <c r="P1966" s="79">
        <f t="shared" si="778"/>
        <v>263.03473740999999</v>
      </c>
      <c r="Q1966" s="83">
        <f t="shared" si="779"/>
        <v>0</v>
      </c>
      <c r="R1966" s="85">
        <f t="shared" si="780"/>
        <v>0</v>
      </c>
      <c r="S1966" s="79">
        <f t="shared" si="781"/>
        <v>0</v>
      </c>
      <c r="T1966" s="85">
        <f t="shared" si="767"/>
        <v>9.5000000000000001E-2</v>
      </c>
      <c r="U1966" s="82">
        <f t="shared" si="782"/>
        <v>1.001766226</v>
      </c>
      <c r="V1966" s="79">
        <f t="shared" si="783"/>
        <v>0.46457879000000002</v>
      </c>
      <c r="W1966" s="79">
        <f t="shared" si="784"/>
        <v>0</v>
      </c>
      <c r="X1966" s="157" t="str">
        <f t="shared" si="785"/>
        <v>A+J=</v>
      </c>
      <c r="Y1966" s="81">
        <f t="shared" si="786"/>
        <v>46527</v>
      </c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78">
        <f t="shared" si="766"/>
        <v>46505</v>
      </c>
      <c r="B1967" s="79">
        <f t="shared" si="768"/>
        <v>263.61482160999998</v>
      </c>
      <c r="C1967" s="79">
        <f t="shared" si="787"/>
        <v>262.69220779</v>
      </c>
      <c r="D1967" s="77">
        <f t="shared" si="769"/>
        <v>7205.03</v>
      </c>
      <c r="E1967" s="54">
        <f>IF(K1967=1,VLOOKUP(A1966,[1]Plan1!$JH$192:$JI$400,2),E1966)</f>
        <v>7245.38</v>
      </c>
      <c r="F1967" s="56">
        <f t="shared" si="770"/>
        <v>45737</v>
      </c>
      <c r="G1967" s="80">
        <f t="shared" si="771"/>
        <v>5.6002542668107669E-3</v>
      </c>
      <c r="H1967" s="81">
        <f>IF(DAY(A1967)=H$11,VLOOKUP(A1967,AF$120:AK$452,4),H1966)</f>
        <v>46527</v>
      </c>
      <c r="I1967" s="81">
        <f t="shared" si="772"/>
        <v>46527</v>
      </c>
      <c r="J1967" s="55">
        <f t="shared" si="773"/>
        <v>30</v>
      </c>
      <c r="K1967" s="55">
        <f t="shared" si="774"/>
        <v>8</v>
      </c>
      <c r="L1967" s="79">
        <f t="shared" si="775"/>
        <v>1.0014903399999999</v>
      </c>
      <c r="M1967" s="82">
        <v>1</v>
      </c>
      <c r="N1967" s="82">
        <f t="shared" si="776"/>
        <v>1</v>
      </c>
      <c r="O1967" s="79">
        <f t="shared" si="777"/>
        <v>1.0014903399999999</v>
      </c>
      <c r="P1967" s="79">
        <f t="shared" si="778"/>
        <v>263.08370848999999</v>
      </c>
      <c r="Q1967" s="83">
        <f t="shared" si="779"/>
        <v>0</v>
      </c>
      <c r="R1967" s="85">
        <f t="shared" si="780"/>
        <v>0</v>
      </c>
      <c r="S1967" s="79">
        <f t="shared" si="781"/>
        <v>0</v>
      </c>
      <c r="T1967" s="85">
        <f t="shared" si="767"/>
        <v>9.5000000000000001E-2</v>
      </c>
      <c r="U1967" s="82">
        <f t="shared" si="782"/>
        <v>1.002018799</v>
      </c>
      <c r="V1967" s="79">
        <f t="shared" si="783"/>
        <v>0.53111311999999999</v>
      </c>
      <c r="W1967" s="79">
        <f t="shared" si="784"/>
        <v>0</v>
      </c>
      <c r="X1967" s="157" t="str">
        <f t="shared" si="785"/>
        <v>A+J=</v>
      </c>
      <c r="Y1967" s="81">
        <f t="shared" si="786"/>
        <v>46527</v>
      </c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78">
        <f t="shared" si="766"/>
        <v>46506</v>
      </c>
      <c r="B1968" s="79">
        <f t="shared" si="768"/>
        <v>263.73037624</v>
      </c>
      <c r="C1968" s="79">
        <f t="shared" si="787"/>
        <v>262.69220779</v>
      </c>
      <c r="D1968" s="77">
        <f t="shared" si="769"/>
        <v>7205.03</v>
      </c>
      <c r="E1968" s="54">
        <f>IF(K1968=1,VLOOKUP(A1967,[1]Plan1!$JH$192:$JI$400,2),E1967)</f>
        <v>7245.38</v>
      </c>
      <c r="F1968" s="56">
        <f t="shared" si="770"/>
        <v>45737</v>
      </c>
      <c r="G1968" s="80">
        <f t="shared" si="771"/>
        <v>5.6002542668107669E-3</v>
      </c>
      <c r="H1968" s="81">
        <f>IF(DAY(A1968)=H$11,VLOOKUP(A1968,AF$120:AK$452,4),H1967)</f>
        <v>46527</v>
      </c>
      <c r="I1968" s="81">
        <f t="shared" si="772"/>
        <v>46527</v>
      </c>
      <c r="J1968" s="55">
        <f t="shared" si="773"/>
        <v>30</v>
      </c>
      <c r="K1968" s="55">
        <f t="shared" si="774"/>
        <v>9</v>
      </c>
      <c r="L1968" s="79">
        <f t="shared" si="775"/>
        <v>1.0016767900000001</v>
      </c>
      <c r="M1968" s="82">
        <v>1</v>
      </c>
      <c r="N1968" s="82">
        <f t="shared" si="776"/>
        <v>1</v>
      </c>
      <c r="O1968" s="79">
        <f t="shared" si="777"/>
        <v>1.0016767900000001</v>
      </c>
      <c r="P1968" s="79">
        <f t="shared" si="778"/>
        <v>263.13268744999999</v>
      </c>
      <c r="Q1968" s="83">
        <f t="shared" si="779"/>
        <v>0</v>
      </c>
      <c r="R1968" s="85">
        <f t="shared" si="780"/>
        <v>0</v>
      </c>
      <c r="S1968" s="79">
        <f t="shared" si="781"/>
        <v>0</v>
      </c>
      <c r="T1968" s="85">
        <f t="shared" si="767"/>
        <v>9.5000000000000001E-2</v>
      </c>
      <c r="U1968" s="82">
        <f t="shared" si="782"/>
        <v>1.0022714349999999</v>
      </c>
      <c r="V1968" s="79">
        <f t="shared" si="783"/>
        <v>0.59768878999999997</v>
      </c>
      <c r="W1968" s="79">
        <f t="shared" si="784"/>
        <v>0</v>
      </c>
      <c r="X1968" s="157" t="str">
        <f t="shared" si="785"/>
        <v>A+J=</v>
      </c>
      <c r="Y1968" s="81">
        <f t="shared" si="786"/>
        <v>46527</v>
      </c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78">
        <f t="shared" si="766"/>
        <v>46507</v>
      </c>
      <c r="B1969" s="79">
        <f t="shared" si="768"/>
        <v>263.84598037000001</v>
      </c>
      <c r="C1969" s="79">
        <f t="shared" si="787"/>
        <v>262.69220779</v>
      </c>
      <c r="D1969" s="77">
        <f t="shared" si="769"/>
        <v>7205.03</v>
      </c>
      <c r="E1969" s="54">
        <f>IF(K1969=1,VLOOKUP(A1968,[1]Plan1!$JH$192:$JI$400,2),E1968)</f>
        <v>7245.38</v>
      </c>
      <c r="F1969" s="56">
        <f t="shared" si="770"/>
        <v>45737</v>
      </c>
      <c r="G1969" s="80">
        <f t="shared" si="771"/>
        <v>5.6002542668107669E-3</v>
      </c>
      <c r="H1969" s="81">
        <f>IF(DAY(A1969)=H$11,VLOOKUP(A1969,AF$120:AK$452,4),H1968)</f>
        <v>46527</v>
      </c>
      <c r="I1969" s="81">
        <f t="shared" si="772"/>
        <v>46527</v>
      </c>
      <c r="J1969" s="55">
        <f t="shared" si="773"/>
        <v>30</v>
      </c>
      <c r="K1969" s="55">
        <f t="shared" si="774"/>
        <v>10</v>
      </c>
      <c r="L1969" s="79">
        <f t="shared" si="775"/>
        <v>1.0018632700000001</v>
      </c>
      <c r="M1969" s="82">
        <v>1</v>
      </c>
      <c r="N1969" s="82">
        <f t="shared" si="776"/>
        <v>1</v>
      </c>
      <c r="O1969" s="79">
        <f t="shared" si="777"/>
        <v>1.0018632700000001</v>
      </c>
      <c r="P1969" s="79">
        <f t="shared" si="778"/>
        <v>263.1816743</v>
      </c>
      <c r="Q1969" s="83">
        <f t="shared" si="779"/>
        <v>0</v>
      </c>
      <c r="R1969" s="85">
        <f t="shared" si="780"/>
        <v>0</v>
      </c>
      <c r="S1969" s="79">
        <f t="shared" si="781"/>
        <v>0</v>
      </c>
      <c r="T1969" s="85">
        <f t="shared" si="767"/>
        <v>9.5000000000000001E-2</v>
      </c>
      <c r="U1969" s="82">
        <f t="shared" si="782"/>
        <v>1.002524135</v>
      </c>
      <c r="V1969" s="79">
        <f t="shared" si="783"/>
        <v>0.66430606999999997</v>
      </c>
      <c r="W1969" s="79">
        <f t="shared" si="784"/>
        <v>0</v>
      </c>
      <c r="X1969" s="157" t="str">
        <f t="shared" si="785"/>
        <v>A+J=</v>
      </c>
      <c r="Y1969" s="81">
        <f t="shared" si="786"/>
        <v>46527</v>
      </c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78">
        <f t="shared" si="766"/>
        <v>46508</v>
      </c>
      <c r="B1970" s="79">
        <f t="shared" si="768"/>
        <v>263.96163636999995</v>
      </c>
      <c r="C1970" s="79">
        <f t="shared" si="787"/>
        <v>262.69220779</v>
      </c>
      <c r="D1970" s="77">
        <f t="shared" si="769"/>
        <v>7205.03</v>
      </c>
      <c r="E1970" s="54">
        <f>IF(K1970=1,VLOOKUP(A1969,[1]Plan1!$JH$192:$JI$400,2),E1969)</f>
        <v>7245.38</v>
      </c>
      <c r="F1970" s="56">
        <f t="shared" si="770"/>
        <v>45737</v>
      </c>
      <c r="G1970" s="80">
        <f t="shared" si="771"/>
        <v>5.6002542668107669E-3</v>
      </c>
      <c r="H1970" s="81">
        <f>IF(DAY(A1970)=H$11,VLOOKUP(A1970,AF$120:AK$452,4),H1969)</f>
        <v>46527</v>
      </c>
      <c r="I1970" s="81">
        <f t="shared" si="772"/>
        <v>46527</v>
      </c>
      <c r="J1970" s="55">
        <f t="shared" si="773"/>
        <v>30</v>
      </c>
      <c r="K1970" s="55">
        <f t="shared" si="774"/>
        <v>11</v>
      </c>
      <c r="L1970" s="79">
        <f t="shared" si="775"/>
        <v>1.0020497900000001</v>
      </c>
      <c r="M1970" s="82">
        <v>1</v>
      </c>
      <c r="N1970" s="82">
        <f t="shared" si="776"/>
        <v>1</v>
      </c>
      <c r="O1970" s="79">
        <f t="shared" si="777"/>
        <v>1.0020497900000001</v>
      </c>
      <c r="P1970" s="79">
        <f t="shared" si="778"/>
        <v>263.23067164999998</v>
      </c>
      <c r="Q1970" s="83">
        <f t="shared" si="779"/>
        <v>0</v>
      </c>
      <c r="R1970" s="85">
        <f t="shared" si="780"/>
        <v>0</v>
      </c>
      <c r="S1970" s="79">
        <f t="shared" si="781"/>
        <v>0</v>
      </c>
      <c r="T1970" s="85">
        <f t="shared" si="767"/>
        <v>9.5000000000000001E-2</v>
      </c>
      <c r="U1970" s="82">
        <f t="shared" si="782"/>
        <v>1.002776898</v>
      </c>
      <c r="V1970" s="79">
        <f t="shared" si="783"/>
        <v>0.73096472000000001</v>
      </c>
      <c r="W1970" s="79">
        <f t="shared" si="784"/>
        <v>0</v>
      </c>
      <c r="X1970" s="157" t="str">
        <f t="shared" si="785"/>
        <v>A+J=</v>
      </c>
      <c r="Y1970" s="81">
        <f t="shared" si="786"/>
        <v>46527</v>
      </c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78">
        <f t="shared" si="766"/>
        <v>46509</v>
      </c>
      <c r="B1971" s="79">
        <f t="shared" si="768"/>
        <v>264.07734216</v>
      </c>
      <c r="C1971" s="79">
        <f t="shared" si="787"/>
        <v>262.69220779</v>
      </c>
      <c r="D1971" s="77">
        <f t="shared" si="769"/>
        <v>7205.03</v>
      </c>
      <c r="E1971" s="54">
        <f>IF(K1971=1,VLOOKUP(A1970,[1]Plan1!$JH$192:$JI$400,2),E1970)</f>
        <v>7245.38</v>
      </c>
      <c r="F1971" s="56">
        <f t="shared" si="770"/>
        <v>45737</v>
      </c>
      <c r="G1971" s="80">
        <f t="shared" si="771"/>
        <v>5.6002542668107669E-3</v>
      </c>
      <c r="H1971" s="81">
        <f>IF(DAY(A1971)=H$11,VLOOKUP(A1971,AF$120:AK$452,4),H1970)</f>
        <v>46527</v>
      </c>
      <c r="I1971" s="81">
        <f t="shared" si="772"/>
        <v>46527</v>
      </c>
      <c r="J1971" s="55">
        <f t="shared" si="773"/>
        <v>30</v>
      </c>
      <c r="K1971" s="55">
        <f t="shared" si="774"/>
        <v>12</v>
      </c>
      <c r="L1971" s="79">
        <f t="shared" si="775"/>
        <v>1.0022363400000001</v>
      </c>
      <c r="M1971" s="82">
        <v>1</v>
      </c>
      <c r="N1971" s="82">
        <f t="shared" si="776"/>
        <v>1</v>
      </c>
      <c r="O1971" s="79">
        <f t="shared" si="777"/>
        <v>1.0022363400000001</v>
      </c>
      <c r="P1971" s="79">
        <f t="shared" si="778"/>
        <v>263.27967688000001</v>
      </c>
      <c r="Q1971" s="83">
        <f t="shared" si="779"/>
        <v>0</v>
      </c>
      <c r="R1971" s="85">
        <f t="shared" si="780"/>
        <v>0</v>
      </c>
      <c r="S1971" s="79">
        <f t="shared" si="781"/>
        <v>0</v>
      </c>
      <c r="T1971" s="85">
        <f t="shared" si="767"/>
        <v>9.5000000000000001E-2</v>
      </c>
      <c r="U1971" s="82">
        <f t="shared" si="782"/>
        <v>1.0030297260000001</v>
      </c>
      <c r="V1971" s="79">
        <f t="shared" si="783"/>
        <v>0.79766528000000003</v>
      </c>
      <c r="W1971" s="79">
        <f t="shared" si="784"/>
        <v>0</v>
      </c>
      <c r="X1971" s="157" t="str">
        <f t="shared" si="785"/>
        <v>A+J=</v>
      </c>
      <c r="Y1971" s="81">
        <f t="shared" si="786"/>
        <v>46527</v>
      </c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78">
        <f t="shared" si="766"/>
        <v>46510</v>
      </c>
      <c r="B1972" s="79">
        <f t="shared" si="768"/>
        <v>264.19309986000002</v>
      </c>
      <c r="C1972" s="79">
        <f t="shared" si="787"/>
        <v>262.69220779</v>
      </c>
      <c r="D1972" s="77">
        <f t="shared" si="769"/>
        <v>7205.03</v>
      </c>
      <c r="E1972" s="54">
        <f>IF(K1972=1,VLOOKUP(A1971,[1]Plan1!$JH$192:$JI$400,2),E1971)</f>
        <v>7245.38</v>
      </c>
      <c r="F1972" s="56">
        <f t="shared" si="770"/>
        <v>45737</v>
      </c>
      <c r="G1972" s="80">
        <f t="shared" si="771"/>
        <v>5.6002542668107669E-3</v>
      </c>
      <c r="H1972" s="81">
        <f>IF(DAY(A1972)=H$11,VLOOKUP(A1972,AF$120:AK$452,4),H1971)</f>
        <v>46527</v>
      </c>
      <c r="I1972" s="81">
        <f t="shared" si="772"/>
        <v>46527</v>
      </c>
      <c r="J1972" s="55">
        <f t="shared" si="773"/>
        <v>30</v>
      </c>
      <c r="K1972" s="55">
        <f t="shared" si="774"/>
        <v>13</v>
      </c>
      <c r="L1972" s="79">
        <f t="shared" si="775"/>
        <v>1.00242293</v>
      </c>
      <c r="M1972" s="82">
        <v>1</v>
      </c>
      <c r="N1972" s="82">
        <f t="shared" si="776"/>
        <v>1</v>
      </c>
      <c r="O1972" s="79">
        <f t="shared" si="777"/>
        <v>1.00242293</v>
      </c>
      <c r="P1972" s="79">
        <f t="shared" si="778"/>
        <v>263.32869262000003</v>
      </c>
      <c r="Q1972" s="83">
        <f t="shared" si="779"/>
        <v>0</v>
      </c>
      <c r="R1972" s="85">
        <f t="shared" si="780"/>
        <v>0</v>
      </c>
      <c r="S1972" s="79">
        <f t="shared" si="781"/>
        <v>0</v>
      </c>
      <c r="T1972" s="85">
        <f t="shared" si="767"/>
        <v>9.5000000000000001E-2</v>
      </c>
      <c r="U1972" s="82">
        <f t="shared" si="782"/>
        <v>1.003282617</v>
      </c>
      <c r="V1972" s="79">
        <f t="shared" si="783"/>
        <v>0.86440724000000002</v>
      </c>
      <c r="W1972" s="79">
        <f t="shared" si="784"/>
        <v>0</v>
      </c>
      <c r="X1972" s="157" t="str">
        <f t="shared" si="785"/>
        <v>A+J=</v>
      </c>
      <c r="Y1972" s="81">
        <f t="shared" si="786"/>
        <v>46527</v>
      </c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78">
        <f t="shared" si="766"/>
        <v>46511</v>
      </c>
      <c r="B1973" s="79">
        <f t="shared" si="768"/>
        <v>264.30890973999999</v>
      </c>
      <c r="C1973" s="79">
        <f t="shared" si="787"/>
        <v>262.69220779</v>
      </c>
      <c r="D1973" s="77">
        <f t="shared" si="769"/>
        <v>7205.03</v>
      </c>
      <c r="E1973" s="54">
        <f>IF(K1973=1,VLOOKUP(A1972,[1]Plan1!$JH$192:$JI$400,2),E1972)</f>
        <v>7245.38</v>
      </c>
      <c r="F1973" s="56">
        <f t="shared" si="770"/>
        <v>45737</v>
      </c>
      <c r="G1973" s="80">
        <f t="shared" si="771"/>
        <v>5.6002542668107669E-3</v>
      </c>
      <c r="H1973" s="81">
        <f>IF(DAY(A1973)=H$11,VLOOKUP(A1973,AF$120:AK$452,4),H1972)</f>
        <v>46527</v>
      </c>
      <c r="I1973" s="81">
        <f t="shared" si="772"/>
        <v>46527</v>
      </c>
      <c r="J1973" s="55">
        <f t="shared" si="773"/>
        <v>30</v>
      </c>
      <c r="K1973" s="55">
        <f t="shared" si="774"/>
        <v>14</v>
      </c>
      <c r="L1973" s="79">
        <f t="shared" si="775"/>
        <v>1.00260956</v>
      </c>
      <c r="M1973" s="82">
        <v>1</v>
      </c>
      <c r="N1973" s="82">
        <f t="shared" si="776"/>
        <v>1</v>
      </c>
      <c r="O1973" s="79">
        <f t="shared" si="777"/>
        <v>1.00260956</v>
      </c>
      <c r="P1973" s="79">
        <f t="shared" si="778"/>
        <v>263.37771886000002</v>
      </c>
      <c r="Q1973" s="83">
        <f t="shared" si="779"/>
        <v>0</v>
      </c>
      <c r="R1973" s="85">
        <f t="shared" si="780"/>
        <v>0</v>
      </c>
      <c r="S1973" s="79">
        <f t="shared" si="781"/>
        <v>0</v>
      </c>
      <c r="T1973" s="85">
        <f t="shared" si="767"/>
        <v>9.5000000000000001E-2</v>
      </c>
      <c r="U1973" s="82">
        <f t="shared" si="782"/>
        <v>1.0035355720000001</v>
      </c>
      <c r="V1973" s="79">
        <f t="shared" si="783"/>
        <v>0.93119088000000005</v>
      </c>
      <c r="W1973" s="79">
        <f t="shared" si="784"/>
        <v>0</v>
      </c>
      <c r="X1973" s="157" t="str">
        <f t="shared" si="785"/>
        <v>A+J=</v>
      </c>
      <c r="Y1973" s="81">
        <f t="shared" si="786"/>
        <v>46527</v>
      </c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78">
        <f t="shared" si="766"/>
        <v>46512</v>
      </c>
      <c r="B1974" s="79">
        <f t="shared" si="768"/>
        <v>264.42476631000005</v>
      </c>
      <c r="C1974" s="79">
        <f t="shared" si="787"/>
        <v>262.69220779</v>
      </c>
      <c r="D1974" s="77">
        <f t="shared" si="769"/>
        <v>7205.03</v>
      </c>
      <c r="E1974" s="54">
        <f>IF(K1974=1,VLOOKUP(A1973,[1]Plan1!$JH$192:$JI$400,2),E1973)</f>
        <v>7245.38</v>
      </c>
      <c r="F1974" s="56">
        <f t="shared" si="770"/>
        <v>45737</v>
      </c>
      <c r="G1974" s="80">
        <f t="shared" si="771"/>
        <v>5.6002542668107669E-3</v>
      </c>
      <c r="H1974" s="81">
        <f>IF(DAY(A1974)=H$11,VLOOKUP(A1974,AF$120:AK$452,4),H1973)</f>
        <v>46527</v>
      </c>
      <c r="I1974" s="81">
        <f t="shared" si="772"/>
        <v>46527</v>
      </c>
      <c r="J1974" s="55">
        <f t="shared" si="773"/>
        <v>30</v>
      </c>
      <c r="K1974" s="55">
        <f t="shared" si="774"/>
        <v>15</v>
      </c>
      <c r="L1974" s="79">
        <f t="shared" si="775"/>
        <v>1.0027962100000001</v>
      </c>
      <c r="M1974" s="82">
        <v>1</v>
      </c>
      <c r="N1974" s="82">
        <f t="shared" si="776"/>
        <v>1</v>
      </c>
      <c r="O1974" s="79">
        <f t="shared" si="777"/>
        <v>1.0027962100000001</v>
      </c>
      <c r="P1974" s="79">
        <f t="shared" si="778"/>
        <v>263.42675036000003</v>
      </c>
      <c r="Q1974" s="83">
        <f t="shared" si="779"/>
        <v>0</v>
      </c>
      <c r="R1974" s="85">
        <f t="shared" si="780"/>
        <v>0</v>
      </c>
      <c r="S1974" s="79">
        <f t="shared" si="781"/>
        <v>0</v>
      </c>
      <c r="T1974" s="85">
        <f t="shared" si="767"/>
        <v>9.5000000000000001E-2</v>
      </c>
      <c r="U1974" s="82">
        <f t="shared" si="782"/>
        <v>1.0037885900000001</v>
      </c>
      <c r="V1974" s="79">
        <f t="shared" si="783"/>
        <v>0.99801594999999999</v>
      </c>
      <c r="W1974" s="79">
        <f t="shared" si="784"/>
        <v>0</v>
      </c>
      <c r="X1974" s="157" t="str">
        <f t="shared" si="785"/>
        <v>A+J=</v>
      </c>
      <c r="Y1974" s="81">
        <f t="shared" si="786"/>
        <v>46527</v>
      </c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78">
        <f t="shared" si="766"/>
        <v>46513</v>
      </c>
      <c r="B1975" s="79">
        <f t="shared" si="768"/>
        <v>264.54067536000002</v>
      </c>
      <c r="C1975" s="79">
        <f t="shared" si="787"/>
        <v>262.69220779</v>
      </c>
      <c r="D1975" s="77">
        <f t="shared" si="769"/>
        <v>7205.03</v>
      </c>
      <c r="E1975" s="54">
        <f>IF(K1975=1,VLOOKUP(A1974,[1]Plan1!$JH$192:$JI$400,2),E1974)</f>
        <v>7245.38</v>
      </c>
      <c r="F1975" s="56">
        <f t="shared" si="770"/>
        <v>45737</v>
      </c>
      <c r="G1975" s="80">
        <f t="shared" si="771"/>
        <v>5.6002542668107669E-3</v>
      </c>
      <c r="H1975" s="81">
        <f>IF(DAY(A1975)=H$11,VLOOKUP(A1975,AF$120:AK$452,4),H1974)</f>
        <v>46527</v>
      </c>
      <c r="I1975" s="81">
        <f t="shared" si="772"/>
        <v>46527</v>
      </c>
      <c r="J1975" s="55">
        <f t="shared" si="773"/>
        <v>30</v>
      </c>
      <c r="K1975" s="55">
        <f t="shared" si="774"/>
        <v>16</v>
      </c>
      <c r="L1975" s="79">
        <f t="shared" si="775"/>
        <v>1.0029828999999999</v>
      </c>
      <c r="M1975" s="82">
        <v>1</v>
      </c>
      <c r="N1975" s="82">
        <f t="shared" si="776"/>
        <v>1</v>
      </c>
      <c r="O1975" s="79">
        <f t="shared" si="777"/>
        <v>1.0029828999999999</v>
      </c>
      <c r="P1975" s="79">
        <f t="shared" si="778"/>
        <v>263.47579237000002</v>
      </c>
      <c r="Q1975" s="83">
        <f t="shared" si="779"/>
        <v>0</v>
      </c>
      <c r="R1975" s="85">
        <f t="shared" si="780"/>
        <v>0</v>
      </c>
      <c r="S1975" s="79">
        <f t="shared" si="781"/>
        <v>0</v>
      </c>
      <c r="T1975" s="85">
        <f t="shared" si="767"/>
        <v>9.5000000000000001E-2</v>
      </c>
      <c r="U1975" s="82">
        <f t="shared" si="782"/>
        <v>1.0040416729999999</v>
      </c>
      <c r="V1975" s="79">
        <f t="shared" si="783"/>
        <v>1.0648829900000001</v>
      </c>
      <c r="W1975" s="79">
        <f t="shared" si="784"/>
        <v>0</v>
      </c>
      <c r="X1975" s="157" t="str">
        <f t="shared" si="785"/>
        <v>A+J=</v>
      </c>
      <c r="Y1975" s="81">
        <f t="shared" si="786"/>
        <v>46527</v>
      </c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78">
        <f t="shared" si="766"/>
        <v>46514</v>
      </c>
      <c r="B1976" s="79">
        <f t="shared" si="768"/>
        <v>264.65663640000002</v>
      </c>
      <c r="C1976" s="79">
        <f t="shared" si="787"/>
        <v>262.69220779</v>
      </c>
      <c r="D1976" s="77">
        <f t="shared" si="769"/>
        <v>7205.03</v>
      </c>
      <c r="E1976" s="54">
        <f>IF(K1976=1,VLOOKUP(A1975,[1]Plan1!$JH$192:$JI$400,2),E1975)</f>
        <v>7245.38</v>
      </c>
      <c r="F1976" s="56">
        <f t="shared" si="770"/>
        <v>45737</v>
      </c>
      <c r="G1976" s="80">
        <f t="shared" si="771"/>
        <v>5.6002542668107669E-3</v>
      </c>
      <c r="H1976" s="81">
        <f>IF(DAY(A1976)=H$11,VLOOKUP(A1976,AF$120:AK$452,4),H1975)</f>
        <v>46527</v>
      </c>
      <c r="I1976" s="81">
        <f t="shared" si="772"/>
        <v>46527</v>
      </c>
      <c r="J1976" s="55">
        <f t="shared" si="773"/>
        <v>30</v>
      </c>
      <c r="K1976" s="55">
        <f t="shared" si="774"/>
        <v>17</v>
      </c>
      <c r="L1976" s="79">
        <f t="shared" si="775"/>
        <v>1.0031696299999999</v>
      </c>
      <c r="M1976" s="82">
        <v>1</v>
      </c>
      <c r="N1976" s="82">
        <f t="shared" si="776"/>
        <v>1</v>
      </c>
      <c r="O1976" s="79">
        <f t="shared" si="777"/>
        <v>1.0031696299999999</v>
      </c>
      <c r="P1976" s="79">
        <f t="shared" si="778"/>
        <v>263.52484489</v>
      </c>
      <c r="Q1976" s="83">
        <f t="shared" si="779"/>
        <v>0</v>
      </c>
      <c r="R1976" s="85">
        <f t="shared" si="780"/>
        <v>0</v>
      </c>
      <c r="S1976" s="79">
        <f t="shared" si="781"/>
        <v>0</v>
      </c>
      <c r="T1976" s="85">
        <f t="shared" si="767"/>
        <v>9.5000000000000001E-2</v>
      </c>
      <c r="U1976" s="82">
        <f t="shared" si="782"/>
        <v>1.0042948190000001</v>
      </c>
      <c r="V1976" s="79">
        <f t="shared" si="783"/>
        <v>1.13179151</v>
      </c>
      <c r="W1976" s="79">
        <f t="shared" si="784"/>
        <v>0</v>
      </c>
      <c r="X1976" s="157" t="str">
        <f t="shared" si="785"/>
        <v>A+J=</v>
      </c>
      <c r="Y1976" s="81">
        <f t="shared" si="786"/>
        <v>46527</v>
      </c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78">
        <f t="shared" si="766"/>
        <v>46515</v>
      </c>
      <c r="B1977" s="79">
        <f t="shared" si="768"/>
        <v>264.77264704000004</v>
      </c>
      <c r="C1977" s="79">
        <f t="shared" si="787"/>
        <v>262.69220779</v>
      </c>
      <c r="D1977" s="77">
        <f t="shared" si="769"/>
        <v>7205.03</v>
      </c>
      <c r="E1977" s="54">
        <f>IF(K1977=1,VLOOKUP(A1976,[1]Plan1!$JH$192:$JI$400,2),E1976)</f>
        <v>7245.38</v>
      </c>
      <c r="F1977" s="56">
        <f t="shared" si="770"/>
        <v>45737</v>
      </c>
      <c r="G1977" s="80">
        <f t="shared" si="771"/>
        <v>5.6002542668107669E-3</v>
      </c>
      <c r="H1977" s="81">
        <f>IF(DAY(A1977)=H$11,VLOOKUP(A1977,AF$120:AK$452,4),H1976)</f>
        <v>46527</v>
      </c>
      <c r="I1977" s="81">
        <f t="shared" si="772"/>
        <v>46527</v>
      </c>
      <c r="J1977" s="55">
        <f t="shared" si="773"/>
        <v>30</v>
      </c>
      <c r="K1977" s="55">
        <f t="shared" si="774"/>
        <v>18</v>
      </c>
      <c r="L1977" s="79">
        <f t="shared" si="775"/>
        <v>1.00335639</v>
      </c>
      <c r="M1977" s="82">
        <v>1</v>
      </c>
      <c r="N1977" s="82">
        <f t="shared" si="776"/>
        <v>1</v>
      </c>
      <c r="O1977" s="79">
        <f t="shared" si="777"/>
        <v>1.00335639</v>
      </c>
      <c r="P1977" s="79">
        <f t="shared" si="778"/>
        <v>263.57390528000002</v>
      </c>
      <c r="Q1977" s="83">
        <f t="shared" si="779"/>
        <v>0</v>
      </c>
      <c r="R1977" s="85">
        <f t="shared" si="780"/>
        <v>0</v>
      </c>
      <c r="S1977" s="79">
        <f t="shared" si="781"/>
        <v>0</v>
      </c>
      <c r="T1977" s="85">
        <f t="shared" si="767"/>
        <v>9.5000000000000001E-2</v>
      </c>
      <c r="U1977" s="82">
        <f t="shared" si="782"/>
        <v>1.004548029</v>
      </c>
      <c r="V1977" s="79">
        <f t="shared" si="783"/>
        <v>1.1987417600000001</v>
      </c>
      <c r="W1977" s="79">
        <f t="shared" si="784"/>
        <v>0</v>
      </c>
      <c r="X1977" s="157" t="str">
        <f t="shared" si="785"/>
        <v>A+J=</v>
      </c>
      <c r="Y1977" s="81">
        <f t="shared" si="786"/>
        <v>46527</v>
      </c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78">
        <f t="shared" si="766"/>
        <v>46516</v>
      </c>
      <c r="B1978" s="79">
        <f t="shared" si="768"/>
        <v>264.88870996999998</v>
      </c>
      <c r="C1978" s="79">
        <f t="shared" si="787"/>
        <v>262.69220779</v>
      </c>
      <c r="D1978" s="77">
        <f t="shared" si="769"/>
        <v>7205.03</v>
      </c>
      <c r="E1978" s="54">
        <f>IF(K1978=1,VLOOKUP(A1977,[1]Plan1!$JH$192:$JI$400,2),E1977)</f>
        <v>7245.38</v>
      </c>
      <c r="F1978" s="56">
        <f t="shared" si="770"/>
        <v>45737</v>
      </c>
      <c r="G1978" s="80">
        <f t="shared" si="771"/>
        <v>5.6002542668107669E-3</v>
      </c>
      <c r="H1978" s="81">
        <f>IF(DAY(A1978)=H$11,VLOOKUP(A1978,AF$120:AK$452,4),H1977)</f>
        <v>46527</v>
      </c>
      <c r="I1978" s="81">
        <f t="shared" si="772"/>
        <v>46527</v>
      </c>
      <c r="J1978" s="55">
        <f t="shared" si="773"/>
        <v>30</v>
      </c>
      <c r="K1978" s="55">
        <f t="shared" si="774"/>
        <v>19</v>
      </c>
      <c r="L1978" s="79">
        <f t="shared" si="775"/>
        <v>1.00354319</v>
      </c>
      <c r="M1978" s="82">
        <v>1</v>
      </c>
      <c r="N1978" s="82">
        <f t="shared" si="776"/>
        <v>1</v>
      </c>
      <c r="O1978" s="79">
        <f t="shared" si="777"/>
        <v>1.00354319</v>
      </c>
      <c r="P1978" s="79">
        <f t="shared" si="778"/>
        <v>263.62297618999997</v>
      </c>
      <c r="Q1978" s="83">
        <f t="shared" si="779"/>
        <v>0</v>
      </c>
      <c r="R1978" s="85">
        <f t="shared" si="780"/>
        <v>0</v>
      </c>
      <c r="S1978" s="79">
        <f t="shared" si="781"/>
        <v>0</v>
      </c>
      <c r="T1978" s="85">
        <f t="shared" si="767"/>
        <v>9.5000000000000001E-2</v>
      </c>
      <c r="U1978" s="82">
        <f t="shared" si="782"/>
        <v>1.004801303</v>
      </c>
      <c r="V1978" s="79">
        <f t="shared" si="783"/>
        <v>1.2657337799999999</v>
      </c>
      <c r="W1978" s="79">
        <f t="shared" si="784"/>
        <v>0</v>
      </c>
      <c r="X1978" s="157" t="str">
        <f t="shared" si="785"/>
        <v>A+J=</v>
      </c>
      <c r="Y1978" s="81">
        <f t="shared" si="786"/>
        <v>46527</v>
      </c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78">
        <f t="shared" si="766"/>
        <v>46517</v>
      </c>
      <c r="B1979" s="79">
        <f t="shared" si="768"/>
        <v>265.00482253999996</v>
      </c>
      <c r="C1979" s="79">
        <f t="shared" si="787"/>
        <v>262.69220779</v>
      </c>
      <c r="D1979" s="77">
        <f t="shared" si="769"/>
        <v>7205.03</v>
      </c>
      <c r="E1979" s="54">
        <f>IF(K1979=1,VLOOKUP(A1978,[1]Plan1!$JH$192:$JI$400,2),E1978)</f>
        <v>7245.38</v>
      </c>
      <c r="F1979" s="56">
        <f t="shared" si="770"/>
        <v>45737</v>
      </c>
      <c r="G1979" s="80">
        <f t="shared" si="771"/>
        <v>5.6002542668107669E-3</v>
      </c>
      <c r="H1979" s="81">
        <f>IF(DAY(A1979)=H$11,VLOOKUP(A1979,AF$120:AK$452,4),H1978)</f>
        <v>46527</v>
      </c>
      <c r="I1979" s="81">
        <f t="shared" si="772"/>
        <v>46527</v>
      </c>
      <c r="J1979" s="55">
        <f t="shared" si="773"/>
        <v>30</v>
      </c>
      <c r="K1979" s="55">
        <f t="shared" si="774"/>
        <v>20</v>
      </c>
      <c r="L1979" s="79">
        <f t="shared" si="775"/>
        <v>1.0037300199999999</v>
      </c>
      <c r="M1979" s="82">
        <v>1</v>
      </c>
      <c r="N1979" s="82">
        <f t="shared" si="776"/>
        <v>1</v>
      </c>
      <c r="O1979" s="79">
        <f t="shared" si="777"/>
        <v>1.0037300199999999</v>
      </c>
      <c r="P1979" s="79">
        <f t="shared" si="778"/>
        <v>263.67205496999998</v>
      </c>
      <c r="Q1979" s="83">
        <f t="shared" si="779"/>
        <v>0</v>
      </c>
      <c r="R1979" s="85">
        <f t="shared" si="780"/>
        <v>0</v>
      </c>
      <c r="S1979" s="79">
        <f t="shared" si="781"/>
        <v>0</v>
      </c>
      <c r="T1979" s="85">
        <f t="shared" si="767"/>
        <v>9.5000000000000001E-2</v>
      </c>
      <c r="U1979" s="82">
        <f t="shared" si="782"/>
        <v>1.0050546410000001</v>
      </c>
      <c r="V1979" s="79">
        <f t="shared" si="783"/>
        <v>1.3327675699999999</v>
      </c>
      <c r="W1979" s="79">
        <f t="shared" si="784"/>
        <v>0</v>
      </c>
      <c r="X1979" s="157" t="str">
        <f t="shared" si="785"/>
        <v>A+J=</v>
      </c>
      <c r="Y1979" s="81">
        <f t="shared" si="786"/>
        <v>46527</v>
      </c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78">
        <f t="shared" si="766"/>
        <v>46518</v>
      </c>
      <c r="B1980" s="79">
        <f t="shared" si="768"/>
        <v>265.12098744000002</v>
      </c>
      <c r="C1980" s="79">
        <f t="shared" si="787"/>
        <v>262.69220779</v>
      </c>
      <c r="D1980" s="77">
        <f t="shared" si="769"/>
        <v>7205.03</v>
      </c>
      <c r="E1980" s="54">
        <f>IF(K1980=1,VLOOKUP(A1979,[1]Plan1!$JH$192:$JI$400,2),E1979)</f>
        <v>7245.38</v>
      </c>
      <c r="F1980" s="56">
        <f t="shared" si="770"/>
        <v>45737</v>
      </c>
      <c r="G1980" s="80">
        <f t="shared" si="771"/>
        <v>5.6002542668107669E-3</v>
      </c>
      <c r="H1980" s="81">
        <f>IF(DAY(A1980)=H$11,VLOOKUP(A1980,AF$120:AK$452,4),H1979)</f>
        <v>46527</v>
      </c>
      <c r="I1980" s="81">
        <f t="shared" si="772"/>
        <v>46527</v>
      </c>
      <c r="J1980" s="55">
        <f t="shared" si="773"/>
        <v>30</v>
      </c>
      <c r="K1980" s="55">
        <f t="shared" si="774"/>
        <v>21</v>
      </c>
      <c r="L1980" s="79">
        <f t="shared" si="775"/>
        <v>1.00391689</v>
      </c>
      <c r="M1980" s="82">
        <v>1</v>
      </c>
      <c r="N1980" s="82">
        <f t="shared" si="776"/>
        <v>1</v>
      </c>
      <c r="O1980" s="79">
        <f t="shared" si="777"/>
        <v>1.00391689</v>
      </c>
      <c r="P1980" s="79">
        <f t="shared" si="778"/>
        <v>263.72114427000002</v>
      </c>
      <c r="Q1980" s="83">
        <f t="shared" si="779"/>
        <v>0</v>
      </c>
      <c r="R1980" s="85">
        <f t="shared" si="780"/>
        <v>0</v>
      </c>
      <c r="S1980" s="79">
        <f t="shared" si="781"/>
        <v>0</v>
      </c>
      <c r="T1980" s="85">
        <f t="shared" si="767"/>
        <v>9.5000000000000001E-2</v>
      </c>
      <c r="U1980" s="82">
        <f t="shared" si="782"/>
        <v>1.0053080430000001</v>
      </c>
      <c r="V1980" s="79">
        <f t="shared" si="783"/>
        <v>1.39984317</v>
      </c>
      <c r="W1980" s="79">
        <f t="shared" si="784"/>
        <v>0</v>
      </c>
      <c r="X1980" s="157" t="str">
        <f t="shared" si="785"/>
        <v>A+J=</v>
      </c>
      <c r="Y1980" s="81">
        <f t="shared" si="786"/>
        <v>46527</v>
      </c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78">
        <f t="shared" si="766"/>
        <v>46519</v>
      </c>
      <c r="B1981" s="79">
        <f t="shared" si="768"/>
        <v>265.23720173999999</v>
      </c>
      <c r="C1981" s="79">
        <f t="shared" si="787"/>
        <v>262.69220779</v>
      </c>
      <c r="D1981" s="77">
        <f t="shared" si="769"/>
        <v>7205.03</v>
      </c>
      <c r="E1981" s="54">
        <f>IF(K1981=1,VLOOKUP(A1980,[1]Plan1!$JH$192:$JI$400,2),E1980)</f>
        <v>7245.38</v>
      </c>
      <c r="F1981" s="56">
        <f t="shared" si="770"/>
        <v>45737</v>
      </c>
      <c r="G1981" s="80">
        <f t="shared" si="771"/>
        <v>5.6002542668107669E-3</v>
      </c>
      <c r="H1981" s="81">
        <f>IF(DAY(A1981)=H$11,VLOOKUP(A1981,AF$120:AK$452,4),H1980)</f>
        <v>46527</v>
      </c>
      <c r="I1981" s="81">
        <f t="shared" si="772"/>
        <v>46527</v>
      </c>
      <c r="J1981" s="55">
        <f t="shared" si="773"/>
        <v>30</v>
      </c>
      <c r="K1981" s="55">
        <f t="shared" si="774"/>
        <v>22</v>
      </c>
      <c r="L1981" s="79">
        <f t="shared" si="775"/>
        <v>1.0041037900000001</v>
      </c>
      <c r="M1981" s="82">
        <v>1</v>
      </c>
      <c r="N1981" s="82">
        <f t="shared" si="776"/>
        <v>1</v>
      </c>
      <c r="O1981" s="79">
        <f t="shared" si="777"/>
        <v>1.0041037900000001</v>
      </c>
      <c r="P1981" s="79">
        <f t="shared" si="778"/>
        <v>263.77024144000001</v>
      </c>
      <c r="Q1981" s="83">
        <f t="shared" si="779"/>
        <v>0</v>
      </c>
      <c r="R1981" s="85">
        <f t="shared" si="780"/>
        <v>0</v>
      </c>
      <c r="S1981" s="79">
        <f t="shared" si="781"/>
        <v>0</v>
      </c>
      <c r="T1981" s="85">
        <f t="shared" si="767"/>
        <v>9.5000000000000001E-2</v>
      </c>
      <c r="U1981" s="82">
        <f t="shared" si="782"/>
        <v>1.005561508</v>
      </c>
      <c r="V1981" s="79">
        <f t="shared" si="783"/>
        <v>1.4669603</v>
      </c>
      <c r="W1981" s="79">
        <f t="shared" si="784"/>
        <v>0</v>
      </c>
      <c r="X1981" s="157" t="str">
        <f t="shared" si="785"/>
        <v>A+J=</v>
      </c>
      <c r="Y1981" s="81">
        <f t="shared" si="786"/>
        <v>46527</v>
      </c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78">
        <f t="shared" si="766"/>
        <v>46520</v>
      </c>
      <c r="B1982" s="79">
        <f t="shared" si="768"/>
        <v>265.35346600999998</v>
      </c>
      <c r="C1982" s="79">
        <f t="shared" si="787"/>
        <v>262.69220779</v>
      </c>
      <c r="D1982" s="77">
        <f t="shared" si="769"/>
        <v>7205.03</v>
      </c>
      <c r="E1982" s="54">
        <f>IF(K1982=1,VLOOKUP(A1981,[1]Plan1!$JH$192:$JI$400,2),E1981)</f>
        <v>7245.38</v>
      </c>
      <c r="F1982" s="56">
        <f t="shared" si="770"/>
        <v>45737</v>
      </c>
      <c r="G1982" s="80">
        <f t="shared" si="771"/>
        <v>5.6002542668107669E-3</v>
      </c>
      <c r="H1982" s="81">
        <f>IF(DAY(A1982)=H$11,VLOOKUP(A1982,AF$120:AK$452,4),H1981)</f>
        <v>46527</v>
      </c>
      <c r="I1982" s="81">
        <f t="shared" si="772"/>
        <v>46527</v>
      </c>
      <c r="J1982" s="55">
        <f t="shared" si="773"/>
        <v>30</v>
      </c>
      <c r="K1982" s="55">
        <f t="shared" si="774"/>
        <v>23</v>
      </c>
      <c r="L1982" s="79">
        <f t="shared" si="775"/>
        <v>1.00429072</v>
      </c>
      <c r="M1982" s="82">
        <v>1</v>
      </c>
      <c r="N1982" s="82">
        <f t="shared" si="776"/>
        <v>1</v>
      </c>
      <c r="O1982" s="79">
        <f t="shared" si="777"/>
        <v>1.00429072</v>
      </c>
      <c r="P1982" s="79">
        <f t="shared" si="778"/>
        <v>263.81934648999999</v>
      </c>
      <c r="Q1982" s="83">
        <f t="shared" si="779"/>
        <v>0</v>
      </c>
      <c r="R1982" s="85">
        <f t="shared" si="780"/>
        <v>0</v>
      </c>
      <c r="S1982" s="79">
        <f t="shared" si="781"/>
        <v>0</v>
      </c>
      <c r="T1982" s="85">
        <f t="shared" si="767"/>
        <v>9.5000000000000001E-2</v>
      </c>
      <c r="U1982" s="82">
        <f t="shared" si="782"/>
        <v>1.0058150379999999</v>
      </c>
      <c r="V1982" s="79">
        <f t="shared" si="783"/>
        <v>1.53411952</v>
      </c>
      <c r="W1982" s="79">
        <f t="shared" si="784"/>
        <v>0</v>
      </c>
      <c r="X1982" s="157" t="str">
        <f t="shared" si="785"/>
        <v>A+J=</v>
      </c>
      <c r="Y1982" s="81">
        <f t="shared" si="786"/>
        <v>46527</v>
      </c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78">
        <f t="shared" si="766"/>
        <v>46521</v>
      </c>
      <c r="B1983" s="79">
        <f t="shared" si="768"/>
        <v>265.46978238000003</v>
      </c>
      <c r="C1983" s="79">
        <f t="shared" si="787"/>
        <v>262.69220779</v>
      </c>
      <c r="D1983" s="77">
        <f t="shared" si="769"/>
        <v>7205.03</v>
      </c>
      <c r="E1983" s="54">
        <f>IF(K1983=1,VLOOKUP(A1982,[1]Plan1!$JH$192:$JI$400,2),E1982)</f>
        <v>7245.38</v>
      </c>
      <c r="F1983" s="56">
        <f t="shared" si="770"/>
        <v>45737</v>
      </c>
      <c r="G1983" s="80">
        <f t="shared" si="771"/>
        <v>5.6002542668107669E-3</v>
      </c>
      <c r="H1983" s="81">
        <f>IF(DAY(A1983)=H$11,VLOOKUP(A1983,AF$120:AK$452,4),H1982)</f>
        <v>46527</v>
      </c>
      <c r="I1983" s="81">
        <f t="shared" si="772"/>
        <v>46527</v>
      </c>
      <c r="J1983" s="55">
        <f t="shared" si="773"/>
        <v>30</v>
      </c>
      <c r="K1983" s="55">
        <f t="shared" si="774"/>
        <v>24</v>
      </c>
      <c r="L1983" s="79">
        <f t="shared" si="775"/>
        <v>1.0044776900000001</v>
      </c>
      <c r="M1983" s="82">
        <v>1</v>
      </c>
      <c r="N1983" s="82">
        <f t="shared" si="776"/>
        <v>1</v>
      </c>
      <c r="O1983" s="79">
        <f t="shared" si="777"/>
        <v>1.0044776900000001</v>
      </c>
      <c r="P1983" s="79">
        <f t="shared" si="778"/>
        <v>263.86846206000001</v>
      </c>
      <c r="Q1983" s="83">
        <f t="shared" si="779"/>
        <v>0</v>
      </c>
      <c r="R1983" s="85">
        <f t="shared" si="780"/>
        <v>0</v>
      </c>
      <c r="S1983" s="79">
        <f t="shared" si="781"/>
        <v>0</v>
      </c>
      <c r="T1983" s="85">
        <f t="shared" si="767"/>
        <v>9.5000000000000001E-2</v>
      </c>
      <c r="U1983" s="82">
        <f t="shared" si="782"/>
        <v>1.006068631</v>
      </c>
      <c r="V1983" s="79">
        <f t="shared" si="783"/>
        <v>1.6013203199999999</v>
      </c>
      <c r="W1983" s="79">
        <f t="shared" si="784"/>
        <v>0</v>
      </c>
      <c r="X1983" s="157" t="str">
        <f t="shared" si="785"/>
        <v>A+J=</v>
      </c>
      <c r="Y1983" s="81">
        <f t="shared" si="786"/>
        <v>46527</v>
      </c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78">
        <f t="shared" si="766"/>
        <v>46522</v>
      </c>
      <c r="B1984" s="79">
        <f t="shared" si="768"/>
        <v>265.58615113000002</v>
      </c>
      <c r="C1984" s="79">
        <f t="shared" si="787"/>
        <v>262.69220779</v>
      </c>
      <c r="D1984" s="77">
        <f t="shared" si="769"/>
        <v>7205.03</v>
      </c>
      <c r="E1984" s="54">
        <f>IF(K1984=1,VLOOKUP(A1983,[1]Plan1!$JH$192:$JI$400,2),E1983)</f>
        <v>7245.38</v>
      </c>
      <c r="F1984" s="56">
        <f t="shared" si="770"/>
        <v>45737</v>
      </c>
      <c r="G1984" s="80">
        <f t="shared" si="771"/>
        <v>5.6002542668107669E-3</v>
      </c>
      <c r="H1984" s="81">
        <f>IF(DAY(A1984)=H$11,VLOOKUP(A1984,AF$120:AK$452,4),H1983)</f>
        <v>46527</v>
      </c>
      <c r="I1984" s="81">
        <f t="shared" si="772"/>
        <v>46527</v>
      </c>
      <c r="J1984" s="55">
        <f t="shared" si="773"/>
        <v>30</v>
      </c>
      <c r="K1984" s="55">
        <f t="shared" si="774"/>
        <v>25</v>
      </c>
      <c r="L1984" s="79">
        <f t="shared" si="775"/>
        <v>1.0046647</v>
      </c>
      <c r="M1984" s="82">
        <v>1</v>
      </c>
      <c r="N1984" s="82">
        <f t="shared" si="776"/>
        <v>1</v>
      </c>
      <c r="O1984" s="79">
        <f t="shared" si="777"/>
        <v>1.0046647</v>
      </c>
      <c r="P1984" s="79">
        <f t="shared" si="778"/>
        <v>263.91758813000001</v>
      </c>
      <c r="Q1984" s="83">
        <f t="shared" si="779"/>
        <v>0</v>
      </c>
      <c r="R1984" s="85">
        <f t="shared" si="780"/>
        <v>0</v>
      </c>
      <c r="S1984" s="79">
        <f t="shared" si="781"/>
        <v>0</v>
      </c>
      <c r="T1984" s="85">
        <f t="shared" si="767"/>
        <v>9.5000000000000001E-2</v>
      </c>
      <c r="U1984" s="82">
        <f t="shared" si="782"/>
        <v>1.006322288</v>
      </c>
      <c r="V1984" s="79">
        <f t="shared" si="783"/>
        <v>1.668563</v>
      </c>
      <c r="W1984" s="79">
        <f t="shared" si="784"/>
        <v>0</v>
      </c>
      <c r="X1984" s="157" t="str">
        <f t="shared" si="785"/>
        <v>A+J=</v>
      </c>
      <c r="Y1984" s="81">
        <f t="shared" si="786"/>
        <v>46527</v>
      </c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78">
        <f t="shared" si="766"/>
        <v>46523</v>
      </c>
      <c r="B1985" s="79">
        <f t="shared" si="768"/>
        <v>265.70256962000002</v>
      </c>
      <c r="C1985" s="79">
        <f t="shared" si="787"/>
        <v>262.69220779</v>
      </c>
      <c r="D1985" s="77">
        <f t="shared" si="769"/>
        <v>7205.03</v>
      </c>
      <c r="E1985" s="54">
        <f>IF(K1985=1,VLOOKUP(A1984,[1]Plan1!$JH$192:$JI$400,2),E1984)</f>
        <v>7245.38</v>
      </c>
      <c r="F1985" s="56">
        <f t="shared" si="770"/>
        <v>45737</v>
      </c>
      <c r="G1985" s="80">
        <f t="shared" si="771"/>
        <v>5.6002542668107669E-3</v>
      </c>
      <c r="H1985" s="81">
        <f>IF(DAY(A1985)=H$11,VLOOKUP(A1985,AF$120:AK$452,4),H1984)</f>
        <v>46527</v>
      </c>
      <c r="I1985" s="81">
        <f t="shared" si="772"/>
        <v>46527</v>
      </c>
      <c r="J1985" s="55">
        <f t="shared" si="773"/>
        <v>30</v>
      </c>
      <c r="K1985" s="55">
        <f t="shared" si="774"/>
        <v>26</v>
      </c>
      <c r="L1985" s="79">
        <f t="shared" si="775"/>
        <v>1.0048517400000001</v>
      </c>
      <c r="M1985" s="82">
        <v>1</v>
      </c>
      <c r="N1985" s="82">
        <f t="shared" si="776"/>
        <v>1</v>
      </c>
      <c r="O1985" s="79">
        <f t="shared" si="777"/>
        <v>1.0048517400000001</v>
      </c>
      <c r="P1985" s="79">
        <f t="shared" si="778"/>
        <v>263.96672208000001</v>
      </c>
      <c r="Q1985" s="83">
        <f t="shared" si="779"/>
        <v>0</v>
      </c>
      <c r="R1985" s="85">
        <f t="shared" si="780"/>
        <v>0</v>
      </c>
      <c r="S1985" s="79">
        <f t="shared" si="781"/>
        <v>0</v>
      </c>
      <c r="T1985" s="85">
        <f t="shared" si="767"/>
        <v>9.5000000000000001E-2</v>
      </c>
      <c r="U1985" s="82">
        <f t="shared" si="782"/>
        <v>1.006576009</v>
      </c>
      <c r="V1985" s="79">
        <f t="shared" si="783"/>
        <v>1.73584754</v>
      </c>
      <c r="W1985" s="79">
        <f t="shared" si="784"/>
        <v>0</v>
      </c>
      <c r="X1985" s="157" t="str">
        <f t="shared" si="785"/>
        <v>A+J=</v>
      </c>
      <c r="Y1985" s="81">
        <f t="shared" si="786"/>
        <v>46527</v>
      </c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78">
        <f t="shared" si="766"/>
        <v>46524</v>
      </c>
      <c r="B1986" s="79">
        <f t="shared" si="768"/>
        <v>265.81904077999997</v>
      </c>
      <c r="C1986" s="79">
        <f t="shared" si="787"/>
        <v>262.69220779</v>
      </c>
      <c r="D1986" s="77">
        <f t="shared" si="769"/>
        <v>7205.03</v>
      </c>
      <c r="E1986" s="54">
        <f>IF(K1986=1,VLOOKUP(A1985,[1]Plan1!$JH$192:$JI$400,2),E1985)</f>
        <v>7245.38</v>
      </c>
      <c r="F1986" s="56">
        <f t="shared" si="770"/>
        <v>45737</v>
      </c>
      <c r="G1986" s="80">
        <f t="shared" si="771"/>
        <v>5.6002542668107669E-3</v>
      </c>
      <c r="H1986" s="81">
        <f>IF(DAY(A1986)=H$11,VLOOKUP(A1986,AF$120:AK$452,4),H1985)</f>
        <v>46527</v>
      </c>
      <c r="I1986" s="81">
        <f t="shared" si="772"/>
        <v>46527</v>
      </c>
      <c r="J1986" s="55">
        <f t="shared" si="773"/>
        <v>30</v>
      </c>
      <c r="K1986" s="55">
        <f t="shared" si="774"/>
        <v>27</v>
      </c>
      <c r="L1986" s="79">
        <f t="shared" si="775"/>
        <v>1.00503882</v>
      </c>
      <c r="M1986" s="82">
        <v>1</v>
      </c>
      <c r="N1986" s="82">
        <f t="shared" si="776"/>
        <v>1</v>
      </c>
      <c r="O1986" s="79">
        <f t="shared" si="777"/>
        <v>1.00503882</v>
      </c>
      <c r="P1986" s="79">
        <f t="shared" si="778"/>
        <v>264.01586653999999</v>
      </c>
      <c r="Q1986" s="83">
        <f t="shared" si="779"/>
        <v>0</v>
      </c>
      <c r="R1986" s="85">
        <f t="shared" si="780"/>
        <v>0</v>
      </c>
      <c r="S1986" s="79">
        <f t="shared" si="781"/>
        <v>0</v>
      </c>
      <c r="T1986" s="85">
        <f t="shared" si="767"/>
        <v>9.5000000000000001E-2</v>
      </c>
      <c r="U1986" s="82">
        <f t="shared" si="782"/>
        <v>1.006829795</v>
      </c>
      <c r="V1986" s="79">
        <f t="shared" si="783"/>
        <v>1.8031742399999999</v>
      </c>
      <c r="W1986" s="79">
        <f t="shared" si="784"/>
        <v>0</v>
      </c>
      <c r="X1986" s="157" t="str">
        <f t="shared" si="785"/>
        <v>A+J=</v>
      </c>
      <c r="Y1986" s="81">
        <f t="shared" si="786"/>
        <v>46527</v>
      </c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78">
        <f t="shared" si="766"/>
        <v>46525</v>
      </c>
      <c r="B1987" s="79">
        <f t="shared" si="768"/>
        <v>265.93556145000002</v>
      </c>
      <c r="C1987" s="79">
        <f t="shared" si="787"/>
        <v>262.69220779</v>
      </c>
      <c r="D1987" s="77">
        <f t="shared" si="769"/>
        <v>7205.03</v>
      </c>
      <c r="E1987" s="54">
        <f>IF(K1987=1,VLOOKUP(A1986,[1]Plan1!$JH$192:$JI$400,2),E1986)</f>
        <v>7245.38</v>
      </c>
      <c r="F1987" s="56">
        <f t="shared" si="770"/>
        <v>45737</v>
      </c>
      <c r="G1987" s="80">
        <f t="shared" si="771"/>
        <v>5.6002542668107669E-3</v>
      </c>
      <c r="H1987" s="81">
        <f>IF(DAY(A1987)=H$11,VLOOKUP(A1987,AF$120:AK$452,4),H1986)</f>
        <v>46527</v>
      </c>
      <c r="I1987" s="81">
        <f t="shared" si="772"/>
        <v>46527</v>
      </c>
      <c r="J1987" s="55">
        <f t="shared" si="773"/>
        <v>30</v>
      </c>
      <c r="K1987" s="55">
        <f t="shared" si="774"/>
        <v>28</v>
      </c>
      <c r="L1987" s="79">
        <f t="shared" si="775"/>
        <v>1.0052259299999999</v>
      </c>
      <c r="M1987" s="82">
        <v>1</v>
      </c>
      <c r="N1987" s="82">
        <f t="shared" si="776"/>
        <v>1</v>
      </c>
      <c r="O1987" s="79">
        <f t="shared" si="777"/>
        <v>1.0052259299999999</v>
      </c>
      <c r="P1987" s="79">
        <f t="shared" si="778"/>
        <v>264.06501887000002</v>
      </c>
      <c r="Q1987" s="83">
        <f t="shared" si="779"/>
        <v>0</v>
      </c>
      <c r="R1987" s="85">
        <f t="shared" si="780"/>
        <v>0</v>
      </c>
      <c r="S1987" s="79">
        <f t="shared" si="781"/>
        <v>0</v>
      </c>
      <c r="T1987" s="85">
        <f t="shared" si="767"/>
        <v>9.5000000000000001E-2</v>
      </c>
      <c r="U1987" s="82">
        <f t="shared" si="782"/>
        <v>1.0070836439999999</v>
      </c>
      <c r="V1987" s="79">
        <f t="shared" si="783"/>
        <v>1.87054258</v>
      </c>
      <c r="W1987" s="79">
        <f t="shared" si="784"/>
        <v>0</v>
      </c>
      <c r="X1987" s="157" t="str">
        <f t="shared" si="785"/>
        <v>A+J=</v>
      </c>
      <c r="Y1987" s="81">
        <f t="shared" si="786"/>
        <v>46527</v>
      </c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78">
        <f t="shared" si="766"/>
        <v>46526</v>
      </c>
      <c r="B1988" s="79">
        <f t="shared" si="768"/>
        <v>266.05213192999997</v>
      </c>
      <c r="C1988" s="79">
        <f t="shared" si="787"/>
        <v>262.69220779</v>
      </c>
      <c r="D1988" s="77">
        <f t="shared" si="769"/>
        <v>7205.03</v>
      </c>
      <c r="E1988" s="54">
        <f>IF(K1988=1,VLOOKUP(A1987,[1]Plan1!$JH$192:$JI$400,2),E1987)</f>
        <v>7245.38</v>
      </c>
      <c r="F1988" s="56">
        <f t="shared" si="770"/>
        <v>45737</v>
      </c>
      <c r="G1988" s="80">
        <f t="shared" si="771"/>
        <v>5.6002542668107669E-3</v>
      </c>
      <c r="H1988" s="81">
        <f>IF(DAY(A1988)=H$11,VLOOKUP(A1988,AF$120:AK$452,4),H1987)</f>
        <v>46527</v>
      </c>
      <c r="I1988" s="81">
        <f t="shared" si="772"/>
        <v>46527</v>
      </c>
      <c r="J1988" s="55">
        <f t="shared" si="773"/>
        <v>30</v>
      </c>
      <c r="K1988" s="55">
        <f t="shared" si="774"/>
        <v>29</v>
      </c>
      <c r="L1988" s="79">
        <f t="shared" si="775"/>
        <v>1.0054130699999999</v>
      </c>
      <c r="M1988" s="82">
        <v>1</v>
      </c>
      <c r="N1988" s="82">
        <f t="shared" si="776"/>
        <v>1</v>
      </c>
      <c r="O1988" s="79">
        <f t="shared" si="777"/>
        <v>1.0054130699999999</v>
      </c>
      <c r="P1988" s="79">
        <f t="shared" si="778"/>
        <v>264.11417908999999</v>
      </c>
      <c r="Q1988" s="83">
        <f t="shared" si="779"/>
        <v>0</v>
      </c>
      <c r="R1988" s="85">
        <f t="shared" si="780"/>
        <v>0</v>
      </c>
      <c r="S1988" s="79">
        <f t="shared" si="781"/>
        <v>0</v>
      </c>
      <c r="T1988" s="85">
        <f t="shared" si="767"/>
        <v>9.5000000000000001E-2</v>
      </c>
      <c r="U1988" s="82">
        <f t="shared" si="782"/>
        <v>1.0073375570000001</v>
      </c>
      <c r="V1988" s="79">
        <f t="shared" si="783"/>
        <v>1.9379528399999999</v>
      </c>
      <c r="W1988" s="79">
        <f t="shared" si="784"/>
        <v>0</v>
      </c>
      <c r="X1988" s="157" t="str">
        <f t="shared" si="785"/>
        <v>A+J=</v>
      </c>
      <c r="Y1988" s="81">
        <f t="shared" si="786"/>
        <v>46527</v>
      </c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78">
        <f t="shared" si="766"/>
        <v>46527</v>
      </c>
      <c r="B1989" s="79">
        <f t="shared" si="768"/>
        <v>266.16875486999999</v>
      </c>
      <c r="C1989" s="79">
        <f t="shared" si="787"/>
        <v>262.69220779</v>
      </c>
      <c r="D1989" s="77">
        <f t="shared" si="769"/>
        <v>7205.03</v>
      </c>
      <c r="E1989" s="54">
        <f>IF(K1989=1,VLOOKUP(A1988,[1]Plan1!$JH$192:$JI$400,2),E1988)</f>
        <v>7245.38</v>
      </c>
      <c r="F1989" s="56">
        <f t="shared" si="770"/>
        <v>45737</v>
      </c>
      <c r="G1989" s="80">
        <f t="shared" si="771"/>
        <v>5.6002542668107669E-3</v>
      </c>
      <c r="H1989" s="81">
        <f>IF(DAY(A1989)=H$11,VLOOKUP(A1989,AF$120:AK$452,4),H1988)</f>
        <v>46558</v>
      </c>
      <c r="I1989" s="81">
        <f t="shared" si="772"/>
        <v>46527</v>
      </c>
      <c r="J1989" s="55">
        <f t="shared" si="773"/>
        <v>30</v>
      </c>
      <c r="K1989" s="55">
        <f t="shared" si="774"/>
        <v>30</v>
      </c>
      <c r="L1989" s="79">
        <f t="shared" si="775"/>
        <v>1.0056002500000001</v>
      </c>
      <c r="M1989" s="82">
        <v>1</v>
      </c>
      <c r="N1989" s="82">
        <f t="shared" si="776"/>
        <v>1</v>
      </c>
      <c r="O1989" s="79">
        <f t="shared" si="777"/>
        <v>1.0056002500000001</v>
      </c>
      <c r="P1989" s="79">
        <f t="shared" si="778"/>
        <v>264.16334982000001</v>
      </c>
      <c r="Q1989" s="83">
        <f t="shared" si="779"/>
        <v>65</v>
      </c>
      <c r="R1989" s="85">
        <f t="shared" si="780"/>
        <v>6.6666000000000003E-2</v>
      </c>
      <c r="S1989" s="79">
        <f t="shared" si="781"/>
        <v>17.610713870000001</v>
      </c>
      <c r="T1989" s="85">
        <f t="shared" si="767"/>
        <v>9.5000000000000001E-2</v>
      </c>
      <c r="U1989" s="82">
        <f t="shared" si="782"/>
        <v>1.0075915339999999</v>
      </c>
      <c r="V1989" s="79">
        <f t="shared" si="783"/>
        <v>2.0054050499999998</v>
      </c>
      <c r="W1989" s="79">
        <f t="shared" si="784"/>
        <v>19.616118920000002</v>
      </c>
      <c r="X1989" s="157" t="str">
        <f t="shared" si="785"/>
        <v>A+J=</v>
      </c>
      <c r="Y1989" s="81">
        <f t="shared" si="786"/>
        <v>46527</v>
      </c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78">
        <f t="shared" si="766"/>
        <v>46528</v>
      </c>
      <c r="B1990" s="79">
        <f t="shared" si="768"/>
        <v>246.65722281999999</v>
      </c>
      <c r="C1990" s="79">
        <f t="shared" si="787"/>
        <v>246.55263595</v>
      </c>
      <c r="D1990" s="77">
        <f t="shared" si="769"/>
        <v>7205.03</v>
      </c>
      <c r="E1990" s="54">
        <f>IF(K1990=1,VLOOKUP(A1989,[1]Plan1!$JH$192:$JI$400,2),E1989)</f>
        <v>7245.38</v>
      </c>
      <c r="F1990" s="56">
        <f t="shared" si="770"/>
        <v>45737</v>
      </c>
      <c r="G1990" s="80">
        <f t="shared" si="771"/>
        <v>5.6002542668107669E-3</v>
      </c>
      <c r="H1990" s="81">
        <f>IF(DAY(A1990)=H$11,VLOOKUP(A1990,AF$120:AK$452,4),H1989)</f>
        <v>46558</v>
      </c>
      <c r="I1990" s="81">
        <f t="shared" si="772"/>
        <v>46558</v>
      </c>
      <c r="J1990" s="55">
        <f t="shared" si="773"/>
        <v>31</v>
      </c>
      <c r="K1990" s="55">
        <f t="shared" si="774"/>
        <v>1</v>
      </c>
      <c r="L1990" s="79">
        <f t="shared" si="775"/>
        <v>1.00018016</v>
      </c>
      <c r="M1990" s="82">
        <v>1</v>
      </c>
      <c r="N1990" s="82">
        <f t="shared" si="776"/>
        <v>1</v>
      </c>
      <c r="O1990" s="79">
        <f t="shared" si="777"/>
        <v>1.00018016</v>
      </c>
      <c r="P1990" s="79">
        <f t="shared" si="778"/>
        <v>246.59705486999999</v>
      </c>
      <c r="Q1990" s="83">
        <f t="shared" si="779"/>
        <v>0</v>
      </c>
      <c r="R1990" s="85">
        <f t="shared" si="780"/>
        <v>0</v>
      </c>
      <c r="S1990" s="79">
        <f t="shared" si="781"/>
        <v>0</v>
      </c>
      <c r="T1990" s="85">
        <f t="shared" si="767"/>
        <v>9.5000000000000001E-2</v>
      </c>
      <c r="U1990" s="82">
        <f t="shared" si="782"/>
        <v>1.000243993</v>
      </c>
      <c r="V1990" s="79">
        <f t="shared" si="783"/>
        <v>6.0167949999999998E-2</v>
      </c>
      <c r="W1990" s="79">
        <f t="shared" si="784"/>
        <v>0</v>
      </c>
      <c r="X1990" s="157" t="str">
        <f t="shared" si="785"/>
        <v>A+J=</v>
      </c>
      <c r="Y1990" s="81">
        <f t="shared" si="786"/>
        <v>46558</v>
      </c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78">
        <f t="shared" si="766"/>
        <v>46529</v>
      </c>
      <c r="B1991" s="79">
        <f t="shared" si="768"/>
        <v>246.76185602999999</v>
      </c>
      <c r="C1991" s="79">
        <f t="shared" si="787"/>
        <v>246.55263595</v>
      </c>
      <c r="D1991" s="77">
        <f t="shared" si="769"/>
        <v>7205.03</v>
      </c>
      <c r="E1991" s="54">
        <f>IF(K1991=1,VLOOKUP(A1990,[1]Plan1!$JH$192:$JI$400,2),E1990)</f>
        <v>7245.38</v>
      </c>
      <c r="F1991" s="56">
        <f t="shared" si="770"/>
        <v>45737</v>
      </c>
      <c r="G1991" s="80">
        <f t="shared" si="771"/>
        <v>5.6002542668107669E-3</v>
      </c>
      <c r="H1991" s="81">
        <f>IF(DAY(A1991)=H$11,VLOOKUP(A1991,AF$120:AK$452,4),H1990)</f>
        <v>46558</v>
      </c>
      <c r="I1991" s="81">
        <f t="shared" si="772"/>
        <v>46558</v>
      </c>
      <c r="J1991" s="55">
        <f t="shared" si="773"/>
        <v>31</v>
      </c>
      <c r="K1991" s="55">
        <f t="shared" si="774"/>
        <v>2</v>
      </c>
      <c r="L1991" s="79">
        <f t="shared" si="775"/>
        <v>1.0003603599999999</v>
      </c>
      <c r="M1991" s="82">
        <v>1</v>
      </c>
      <c r="N1991" s="82">
        <f t="shared" si="776"/>
        <v>1</v>
      </c>
      <c r="O1991" s="79">
        <f t="shared" si="777"/>
        <v>1.0003603599999999</v>
      </c>
      <c r="P1991" s="79">
        <f t="shared" si="778"/>
        <v>246.64148365</v>
      </c>
      <c r="Q1991" s="83">
        <f t="shared" si="779"/>
        <v>0</v>
      </c>
      <c r="R1991" s="85">
        <f t="shared" si="780"/>
        <v>0</v>
      </c>
      <c r="S1991" s="79">
        <f t="shared" si="781"/>
        <v>0</v>
      </c>
      <c r="T1991" s="85">
        <f t="shared" si="767"/>
        <v>9.5000000000000001E-2</v>
      </c>
      <c r="U1991" s="82">
        <f t="shared" si="782"/>
        <v>1.0004880460000001</v>
      </c>
      <c r="V1991" s="79">
        <f t="shared" si="783"/>
        <v>0.12037238</v>
      </c>
      <c r="W1991" s="79">
        <f t="shared" si="784"/>
        <v>0</v>
      </c>
      <c r="X1991" s="157" t="str">
        <f t="shared" si="785"/>
        <v>A+J=</v>
      </c>
      <c r="Y1991" s="81">
        <f t="shared" si="786"/>
        <v>46558</v>
      </c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78">
        <f t="shared" si="766"/>
        <v>46530</v>
      </c>
      <c r="B1992" s="79">
        <f t="shared" si="768"/>
        <v>246.86653289</v>
      </c>
      <c r="C1992" s="79">
        <f t="shared" si="787"/>
        <v>246.55263595</v>
      </c>
      <c r="D1992" s="77">
        <f t="shared" si="769"/>
        <v>7205.03</v>
      </c>
      <c r="E1992" s="54">
        <f>IF(K1992=1,VLOOKUP(A1991,[1]Plan1!$JH$192:$JI$400,2),E1991)</f>
        <v>7245.38</v>
      </c>
      <c r="F1992" s="56">
        <f t="shared" si="770"/>
        <v>45737</v>
      </c>
      <c r="G1992" s="80">
        <f t="shared" si="771"/>
        <v>5.6002542668107669E-3</v>
      </c>
      <c r="H1992" s="81">
        <f>IF(DAY(A1992)=H$11,VLOOKUP(A1992,AF$120:AK$452,4),H1991)</f>
        <v>46558</v>
      </c>
      <c r="I1992" s="81">
        <f t="shared" si="772"/>
        <v>46558</v>
      </c>
      <c r="J1992" s="55">
        <f t="shared" si="773"/>
        <v>31</v>
      </c>
      <c r="K1992" s="55">
        <f t="shared" si="774"/>
        <v>3</v>
      </c>
      <c r="L1992" s="79">
        <f t="shared" si="775"/>
        <v>1.00054059</v>
      </c>
      <c r="M1992" s="82">
        <v>1</v>
      </c>
      <c r="N1992" s="82">
        <f t="shared" si="776"/>
        <v>1</v>
      </c>
      <c r="O1992" s="79">
        <f t="shared" si="777"/>
        <v>1.00054059</v>
      </c>
      <c r="P1992" s="79">
        <f t="shared" si="778"/>
        <v>246.68591982999999</v>
      </c>
      <c r="Q1992" s="83">
        <f t="shared" si="779"/>
        <v>0</v>
      </c>
      <c r="R1992" s="85">
        <f t="shared" si="780"/>
        <v>0</v>
      </c>
      <c r="S1992" s="79">
        <f t="shared" si="781"/>
        <v>0</v>
      </c>
      <c r="T1992" s="85">
        <f t="shared" si="767"/>
        <v>9.5000000000000001E-2</v>
      </c>
      <c r="U1992" s="82">
        <f t="shared" si="782"/>
        <v>1.0007321579999999</v>
      </c>
      <c r="V1992" s="79">
        <f t="shared" si="783"/>
        <v>0.18061305999999999</v>
      </c>
      <c r="W1992" s="79">
        <f t="shared" si="784"/>
        <v>0</v>
      </c>
      <c r="X1992" s="157" t="str">
        <f t="shared" si="785"/>
        <v>A+J=</v>
      </c>
      <c r="Y1992" s="81">
        <f t="shared" si="786"/>
        <v>46558</v>
      </c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78">
        <f t="shared" si="766"/>
        <v>46531</v>
      </c>
      <c r="B1993" s="79">
        <f t="shared" si="768"/>
        <v>246.97125366</v>
      </c>
      <c r="C1993" s="79">
        <f t="shared" si="787"/>
        <v>246.55263595</v>
      </c>
      <c r="D1993" s="77">
        <f t="shared" si="769"/>
        <v>7205.03</v>
      </c>
      <c r="E1993" s="54">
        <f>IF(K1993=1,VLOOKUP(A1992,[1]Plan1!$JH$192:$JI$400,2),E1992)</f>
        <v>7245.38</v>
      </c>
      <c r="F1993" s="56">
        <f t="shared" si="770"/>
        <v>45737</v>
      </c>
      <c r="G1993" s="80">
        <f t="shared" si="771"/>
        <v>5.6002542668107669E-3</v>
      </c>
      <c r="H1993" s="81">
        <f>IF(DAY(A1993)=H$11,VLOOKUP(A1993,AF$120:AK$452,4),H1992)</f>
        <v>46558</v>
      </c>
      <c r="I1993" s="81">
        <f t="shared" si="772"/>
        <v>46558</v>
      </c>
      <c r="J1993" s="55">
        <f t="shared" si="773"/>
        <v>31</v>
      </c>
      <c r="K1993" s="55">
        <f t="shared" si="774"/>
        <v>4</v>
      </c>
      <c r="L1993" s="79">
        <f t="shared" si="775"/>
        <v>1.00072085</v>
      </c>
      <c r="M1993" s="82">
        <v>1</v>
      </c>
      <c r="N1993" s="82">
        <f t="shared" si="776"/>
        <v>1</v>
      </c>
      <c r="O1993" s="79">
        <f t="shared" si="777"/>
        <v>1.00072085</v>
      </c>
      <c r="P1993" s="79">
        <f t="shared" si="778"/>
        <v>246.73036341</v>
      </c>
      <c r="Q1993" s="83">
        <f t="shared" si="779"/>
        <v>0</v>
      </c>
      <c r="R1993" s="85">
        <f t="shared" si="780"/>
        <v>0</v>
      </c>
      <c r="S1993" s="79">
        <f t="shared" si="781"/>
        <v>0</v>
      </c>
      <c r="T1993" s="85">
        <f t="shared" si="767"/>
        <v>9.5000000000000001E-2</v>
      </c>
      <c r="U1993" s="82">
        <f t="shared" si="782"/>
        <v>1.0009763300000001</v>
      </c>
      <c r="V1993" s="79">
        <f t="shared" si="783"/>
        <v>0.24089025</v>
      </c>
      <c r="W1993" s="79">
        <f t="shared" si="784"/>
        <v>0</v>
      </c>
      <c r="X1993" s="157" t="str">
        <f t="shared" si="785"/>
        <v>A+J=</v>
      </c>
      <c r="Y1993" s="81">
        <f t="shared" si="786"/>
        <v>46558</v>
      </c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78">
        <f t="shared" si="766"/>
        <v>46532</v>
      </c>
      <c r="B1994" s="79">
        <f t="shared" si="768"/>
        <v>247.07602056000002</v>
      </c>
      <c r="C1994" s="79">
        <f t="shared" si="787"/>
        <v>246.55263595</v>
      </c>
      <c r="D1994" s="77">
        <f t="shared" si="769"/>
        <v>7205.03</v>
      </c>
      <c r="E1994" s="54">
        <f>IF(K1994=1,VLOOKUP(A1993,[1]Plan1!$JH$192:$JI$400,2),E1993)</f>
        <v>7245.38</v>
      </c>
      <c r="F1994" s="56">
        <f t="shared" si="770"/>
        <v>45737</v>
      </c>
      <c r="G1994" s="80">
        <f t="shared" si="771"/>
        <v>5.6002542668107669E-3</v>
      </c>
      <c r="H1994" s="81">
        <f>IF(DAY(A1994)=H$11,VLOOKUP(A1994,AF$120:AK$452,4),H1993)</f>
        <v>46558</v>
      </c>
      <c r="I1994" s="81">
        <f t="shared" si="772"/>
        <v>46558</v>
      </c>
      <c r="J1994" s="55">
        <f t="shared" si="773"/>
        <v>31</v>
      </c>
      <c r="K1994" s="55">
        <f t="shared" si="774"/>
        <v>5</v>
      </c>
      <c r="L1994" s="79">
        <f t="shared" si="775"/>
        <v>1.00090115</v>
      </c>
      <c r="M1994" s="82">
        <v>1</v>
      </c>
      <c r="N1994" s="82">
        <f t="shared" si="776"/>
        <v>1</v>
      </c>
      <c r="O1994" s="79">
        <f t="shared" si="777"/>
        <v>1.00090115</v>
      </c>
      <c r="P1994" s="79">
        <f t="shared" si="778"/>
        <v>246.77481685000001</v>
      </c>
      <c r="Q1994" s="83">
        <f t="shared" si="779"/>
        <v>0</v>
      </c>
      <c r="R1994" s="85">
        <f t="shared" si="780"/>
        <v>0</v>
      </c>
      <c r="S1994" s="79">
        <f t="shared" si="781"/>
        <v>0</v>
      </c>
      <c r="T1994" s="85">
        <f t="shared" si="767"/>
        <v>9.5000000000000001E-2</v>
      </c>
      <c r="U1994" s="82">
        <f t="shared" si="782"/>
        <v>1.001220561</v>
      </c>
      <c r="V1994" s="79">
        <f t="shared" si="783"/>
        <v>0.30120371000000001</v>
      </c>
      <c r="W1994" s="79">
        <f t="shared" si="784"/>
        <v>0</v>
      </c>
      <c r="X1994" s="157" t="str">
        <f t="shared" si="785"/>
        <v>A+J=</v>
      </c>
      <c r="Y1994" s="81">
        <f t="shared" si="786"/>
        <v>46558</v>
      </c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78">
        <f t="shared" si="766"/>
        <v>46533</v>
      </c>
      <c r="B1995" s="79">
        <f t="shared" si="768"/>
        <v>247.18083140000002</v>
      </c>
      <c r="C1995" s="79">
        <f t="shared" si="787"/>
        <v>246.55263595</v>
      </c>
      <c r="D1995" s="77">
        <f t="shared" si="769"/>
        <v>7205.03</v>
      </c>
      <c r="E1995" s="54">
        <f>IF(K1995=1,VLOOKUP(A1994,[1]Plan1!$JH$192:$JI$400,2),E1994)</f>
        <v>7245.38</v>
      </c>
      <c r="F1995" s="56">
        <f t="shared" si="770"/>
        <v>45737</v>
      </c>
      <c r="G1995" s="80">
        <f t="shared" si="771"/>
        <v>5.6002542668107669E-3</v>
      </c>
      <c r="H1995" s="81">
        <f>IF(DAY(A1995)=H$11,VLOOKUP(A1995,AF$120:AK$452,4),H1994)</f>
        <v>46558</v>
      </c>
      <c r="I1995" s="81">
        <f t="shared" si="772"/>
        <v>46558</v>
      </c>
      <c r="J1995" s="55">
        <f t="shared" si="773"/>
        <v>31</v>
      </c>
      <c r="K1995" s="55">
        <f t="shared" si="774"/>
        <v>6</v>
      </c>
      <c r="L1995" s="79">
        <f t="shared" si="775"/>
        <v>1.0010814800000001</v>
      </c>
      <c r="M1995" s="82">
        <v>1</v>
      </c>
      <c r="N1995" s="82">
        <f t="shared" si="776"/>
        <v>1</v>
      </c>
      <c r="O1995" s="79">
        <f t="shared" si="777"/>
        <v>1.0010814800000001</v>
      </c>
      <c r="P1995" s="79">
        <f t="shared" si="778"/>
        <v>246.81927769000001</v>
      </c>
      <c r="Q1995" s="83">
        <f t="shared" si="779"/>
        <v>0</v>
      </c>
      <c r="R1995" s="85">
        <f t="shared" si="780"/>
        <v>0</v>
      </c>
      <c r="S1995" s="79">
        <f t="shared" si="781"/>
        <v>0</v>
      </c>
      <c r="T1995" s="85">
        <f t="shared" si="767"/>
        <v>9.5000000000000001E-2</v>
      </c>
      <c r="U1995" s="82">
        <f t="shared" si="782"/>
        <v>1.001464852</v>
      </c>
      <c r="V1995" s="79">
        <f t="shared" si="783"/>
        <v>0.36155370999999997</v>
      </c>
      <c r="W1995" s="79">
        <f t="shared" si="784"/>
        <v>0</v>
      </c>
      <c r="X1995" s="157" t="str">
        <f t="shared" si="785"/>
        <v>A+J=</v>
      </c>
      <c r="Y1995" s="81">
        <f t="shared" si="786"/>
        <v>46558</v>
      </c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78">
        <f t="shared" si="766"/>
        <v>46534</v>
      </c>
      <c r="B1996" s="79">
        <f t="shared" si="768"/>
        <v>247.28568592000002</v>
      </c>
      <c r="C1996" s="79">
        <f t="shared" si="787"/>
        <v>246.55263595</v>
      </c>
      <c r="D1996" s="77">
        <f t="shared" si="769"/>
        <v>7205.03</v>
      </c>
      <c r="E1996" s="54">
        <f>IF(K1996=1,VLOOKUP(A1995,[1]Plan1!$JH$192:$JI$400,2),E1995)</f>
        <v>7245.38</v>
      </c>
      <c r="F1996" s="56">
        <f t="shared" si="770"/>
        <v>45737</v>
      </c>
      <c r="G1996" s="80">
        <f t="shared" si="771"/>
        <v>5.6002542668107669E-3</v>
      </c>
      <c r="H1996" s="81">
        <f>IF(DAY(A1996)=H$11,VLOOKUP(A1996,AF$120:AK$452,4),H1995)</f>
        <v>46558</v>
      </c>
      <c r="I1996" s="81">
        <f t="shared" si="772"/>
        <v>46558</v>
      </c>
      <c r="J1996" s="55">
        <f t="shared" si="773"/>
        <v>31</v>
      </c>
      <c r="K1996" s="55">
        <f t="shared" si="774"/>
        <v>7</v>
      </c>
      <c r="L1996" s="79">
        <f t="shared" si="775"/>
        <v>1.00126184</v>
      </c>
      <c r="M1996" s="82">
        <v>1</v>
      </c>
      <c r="N1996" s="82">
        <f t="shared" si="776"/>
        <v>1</v>
      </c>
      <c r="O1996" s="79">
        <f t="shared" si="777"/>
        <v>1.00126184</v>
      </c>
      <c r="P1996" s="79">
        <f t="shared" si="778"/>
        <v>246.86374592000001</v>
      </c>
      <c r="Q1996" s="83">
        <f t="shared" si="779"/>
        <v>0</v>
      </c>
      <c r="R1996" s="85">
        <f t="shared" si="780"/>
        <v>0</v>
      </c>
      <c r="S1996" s="79">
        <f t="shared" si="781"/>
        <v>0</v>
      </c>
      <c r="T1996" s="85">
        <f t="shared" si="767"/>
        <v>9.5000000000000001E-2</v>
      </c>
      <c r="U1996" s="82">
        <f t="shared" si="782"/>
        <v>1.001709202</v>
      </c>
      <c r="V1996" s="79">
        <f t="shared" si="783"/>
        <v>0.42193999999999998</v>
      </c>
      <c r="W1996" s="79">
        <f t="shared" si="784"/>
        <v>0</v>
      </c>
      <c r="X1996" s="157" t="str">
        <f t="shared" si="785"/>
        <v>A+J=</v>
      </c>
      <c r="Y1996" s="81">
        <f t="shared" si="786"/>
        <v>46558</v>
      </c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78">
        <f t="shared" ref="A1997:A2060" si="788">(A1996+1)</f>
        <v>46535</v>
      </c>
      <c r="B1997" s="79">
        <f t="shared" si="768"/>
        <v>247.39058466</v>
      </c>
      <c r="C1997" s="79">
        <f t="shared" si="787"/>
        <v>246.55263595</v>
      </c>
      <c r="D1997" s="77">
        <f t="shared" si="769"/>
        <v>7205.03</v>
      </c>
      <c r="E1997" s="54">
        <f>IF(K1997=1,VLOOKUP(A1996,[1]Plan1!$JH$192:$JI$400,2),E1996)</f>
        <v>7245.38</v>
      </c>
      <c r="F1997" s="56">
        <f t="shared" si="770"/>
        <v>45737</v>
      </c>
      <c r="G1997" s="80">
        <f t="shared" si="771"/>
        <v>5.6002542668107669E-3</v>
      </c>
      <c r="H1997" s="81">
        <f>IF(DAY(A1997)=H$11,VLOOKUP(A1997,AF$120:AK$452,4),H1996)</f>
        <v>46558</v>
      </c>
      <c r="I1997" s="81">
        <f t="shared" si="772"/>
        <v>46558</v>
      </c>
      <c r="J1997" s="55">
        <f t="shared" si="773"/>
        <v>31</v>
      </c>
      <c r="K1997" s="55">
        <f t="shared" si="774"/>
        <v>8</v>
      </c>
      <c r="L1997" s="79">
        <f t="shared" si="775"/>
        <v>1.0014422300000001</v>
      </c>
      <c r="M1997" s="82">
        <v>1</v>
      </c>
      <c r="N1997" s="82">
        <f t="shared" si="776"/>
        <v>1</v>
      </c>
      <c r="O1997" s="79">
        <f t="shared" si="777"/>
        <v>1.0014422300000001</v>
      </c>
      <c r="P1997" s="79">
        <f t="shared" si="778"/>
        <v>246.90822155000001</v>
      </c>
      <c r="Q1997" s="83">
        <f t="shared" si="779"/>
        <v>0</v>
      </c>
      <c r="R1997" s="85">
        <f t="shared" si="780"/>
        <v>0</v>
      </c>
      <c r="S1997" s="79">
        <f t="shared" si="781"/>
        <v>0</v>
      </c>
      <c r="T1997" s="85">
        <f t="shared" ref="T1997:T2060" si="789">(T1996)</f>
        <v>9.5000000000000001E-2</v>
      </c>
      <c r="U1997" s="82">
        <f t="shared" si="782"/>
        <v>1.001953613</v>
      </c>
      <c r="V1997" s="79">
        <f t="shared" si="783"/>
        <v>0.48236310999999998</v>
      </c>
      <c r="W1997" s="79">
        <f t="shared" si="784"/>
        <v>0</v>
      </c>
      <c r="X1997" s="157" t="str">
        <f t="shared" si="785"/>
        <v>A+J=</v>
      </c>
      <c r="Y1997" s="81">
        <f t="shared" si="786"/>
        <v>46558</v>
      </c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78">
        <f t="shared" si="788"/>
        <v>46536</v>
      </c>
      <c r="B1998" s="79">
        <f t="shared" si="768"/>
        <v>247.49552686999999</v>
      </c>
      <c r="C1998" s="79">
        <f t="shared" si="787"/>
        <v>246.55263595</v>
      </c>
      <c r="D1998" s="77">
        <f t="shared" si="769"/>
        <v>7205.03</v>
      </c>
      <c r="E1998" s="54">
        <f>IF(K1998=1,VLOOKUP(A1997,[1]Plan1!$JH$192:$JI$400,2),E1997)</f>
        <v>7245.38</v>
      </c>
      <c r="F1998" s="56">
        <f t="shared" si="770"/>
        <v>45737</v>
      </c>
      <c r="G1998" s="80">
        <f t="shared" si="771"/>
        <v>5.6002542668107669E-3</v>
      </c>
      <c r="H1998" s="81">
        <f>IF(DAY(A1998)=H$11,VLOOKUP(A1998,AF$120:AK$452,4),H1997)</f>
        <v>46558</v>
      </c>
      <c r="I1998" s="81">
        <f t="shared" si="772"/>
        <v>46558</v>
      </c>
      <c r="J1998" s="55">
        <f t="shared" si="773"/>
        <v>31</v>
      </c>
      <c r="K1998" s="55">
        <f t="shared" si="774"/>
        <v>9</v>
      </c>
      <c r="L1998" s="79">
        <f t="shared" si="775"/>
        <v>1.0016226500000001</v>
      </c>
      <c r="M1998" s="82">
        <v>1</v>
      </c>
      <c r="N1998" s="82">
        <f t="shared" si="776"/>
        <v>1</v>
      </c>
      <c r="O1998" s="79">
        <f t="shared" si="777"/>
        <v>1.0016226500000001</v>
      </c>
      <c r="P1998" s="79">
        <f t="shared" si="778"/>
        <v>246.95270457999999</v>
      </c>
      <c r="Q1998" s="83">
        <f t="shared" si="779"/>
        <v>0</v>
      </c>
      <c r="R1998" s="85">
        <f t="shared" si="780"/>
        <v>0</v>
      </c>
      <c r="S1998" s="79">
        <f t="shared" si="781"/>
        <v>0</v>
      </c>
      <c r="T1998" s="85">
        <f t="shared" si="789"/>
        <v>9.5000000000000001E-2</v>
      </c>
      <c r="U1998" s="82">
        <f t="shared" si="782"/>
        <v>1.002198082</v>
      </c>
      <c r="V1998" s="79">
        <f t="shared" si="783"/>
        <v>0.54282229000000004</v>
      </c>
      <c r="W1998" s="79">
        <f t="shared" si="784"/>
        <v>0</v>
      </c>
      <c r="X1998" s="157" t="str">
        <f t="shared" si="785"/>
        <v>A+J=</v>
      </c>
      <c r="Y1998" s="81">
        <f t="shared" si="786"/>
        <v>46558</v>
      </c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78">
        <f t="shared" si="788"/>
        <v>46537</v>
      </c>
      <c r="B1999" s="79">
        <f t="shared" si="768"/>
        <v>247.60051577999999</v>
      </c>
      <c r="C1999" s="79">
        <f t="shared" si="787"/>
        <v>246.55263595</v>
      </c>
      <c r="D1999" s="77">
        <f t="shared" si="769"/>
        <v>7205.03</v>
      </c>
      <c r="E1999" s="54">
        <f>IF(K1999=1,VLOOKUP(A1998,[1]Plan1!$JH$192:$JI$400,2),E1998)</f>
        <v>7245.38</v>
      </c>
      <c r="F1999" s="56">
        <f t="shared" si="770"/>
        <v>45737</v>
      </c>
      <c r="G1999" s="80">
        <f t="shared" si="771"/>
        <v>5.6002542668107669E-3</v>
      </c>
      <c r="H1999" s="81">
        <f>IF(DAY(A1999)=H$11,VLOOKUP(A1999,AF$120:AK$452,4),H1998)</f>
        <v>46558</v>
      </c>
      <c r="I1999" s="81">
        <f t="shared" si="772"/>
        <v>46558</v>
      </c>
      <c r="J1999" s="55">
        <f t="shared" si="773"/>
        <v>31</v>
      </c>
      <c r="K1999" s="55">
        <f t="shared" si="774"/>
        <v>10</v>
      </c>
      <c r="L1999" s="79">
        <f t="shared" si="775"/>
        <v>1.00180311</v>
      </c>
      <c r="M1999" s="82">
        <v>1</v>
      </c>
      <c r="N1999" s="82">
        <f t="shared" si="776"/>
        <v>1</v>
      </c>
      <c r="O1999" s="79">
        <f t="shared" si="777"/>
        <v>1.00180311</v>
      </c>
      <c r="P1999" s="79">
        <f t="shared" si="778"/>
        <v>246.99719747</v>
      </c>
      <c r="Q1999" s="83">
        <f t="shared" si="779"/>
        <v>0</v>
      </c>
      <c r="R1999" s="85">
        <f t="shared" si="780"/>
        <v>0</v>
      </c>
      <c r="S1999" s="79">
        <f t="shared" si="781"/>
        <v>0</v>
      </c>
      <c r="T1999" s="85">
        <f t="shared" si="789"/>
        <v>9.5000000000000001E-2</v>
      </c>
      <c r="U1999" s="82">
        <f t="shared" si="782"/>
        <v>1.0024426120000001</v>
      </c>
      <c r="V1999" s="79">
        <f t="shared" si="783"/>
        <v>0.60331831000000002</v>
      </c>
      <c r="W1999" s="79">
        <f t="shared" si="784"/>
        <v>0</v>
      </c>
      <c r="X1999" s="157" t="str">
        <f t="shared" si="785"/>
        <v>A+J=</v>
      </c>
      <c r="Y1999" s="81">
        <f t="shared" si="786"/>
        <v>46558</v>
      </c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78">
        <f t="shared" si="788"/>
        <v>46538</v>
      </c>
      <c r="B2000" s="79">
        <f t="shared" ref="B2000:B2063" si="790">(P2000+V2000)</f>
        <v>247.70554844</v>
      </c>
      <c r="C2000" s="79">
        <f t="shared" si="787"/>
        <v>246.55263595</v>
      </c>
      <c r="D2000" s="77">
        <f t="shared" ref="D2000:D2063" si="791">IF(E2000=E1999,D1999,E1999)</f>
        <v>7205.03</v>
      </c>
      <c r="E2000" s="54">
        <f>IF(K2000=1,VLOOKUP(A1999,[1]Plan1!$JH$192:$JI$400,2),E1999)</f>
        <v>7245.38</v>
      </c>
      <c r="F2000" s="56">
        <f t="shared" ref="F2000:F2063" si="792">IF(D2000=D1999,F1999,EDATE(A2000,-1))</f>
        <v>45737</v>
      </c>
      <c r="G2000" s="80">
        <f t="shared" ref="G2000:G2063" si="793">(E2000/D2000)-1</f>
        <v>5.6002542668107669E-3</v>
      </c>
      <c r="H2000" s="81">
        <f>IF(DAY(A2000)=H$11,VLOOKUP(A2000,AF$120:AK$452,4),H1999)</f>
        <v>46558</v>
      </c>
      <c r="I2000" s="81">
        <f t="shared" ref="I2000:I2063" si="794">IF(A2000&gt;I1999,H2000,I1999)</f>
        <v>46558</v>
      </c>
      <c r="J2000" s="55">
        <f t="shared" ref="J2000:J2063" si="795">IF(A1999=I1999,VLOOKUP(A1999,$AF$120:$AJ$300,5),J1999)</f>
        <v>31</v>
      </c>
      <c r="K2000" s="55">
        <f t="shared" ref="K2000:K2063" si="796">IF(A1999=I1999,1,K1999+1)</f>
        <v>11</v>
      </c>
      <c r="L2000" s="79">
        <f t="shared" ref="L2000:L2063" si="797">TRUNC((E2000/D2000)^TRUNC((K2000/J2000),9),8)</f>
        <v>1.0019836</v>
      </c>
      <c r="M2000" s="82">
        <v>1</v>
      </c>
      <c r="N2000" s="82">
        <f t="shared" ref="N2000:N2063" si="798">IF(I2000&gt;I1999,N1999*M2000,N1999)</f>
        <v>1</v>
      </c>
      <c r="O2000" s="79">
        <f t="shared" ref="O2000:O2063" si="799">TRUNC(TRUNC((L2000*N2000),15),8)</f>
        <v>1.0019836</v>
      </c>
      <c r="P2000" s="79">
        <f t="shared" ref="P2000:P2063" si="800">TRUNC(C2000*O2000,8)</f>
        <v>247.04169775</v>
      </c>
      <c r="Q2000" s="83">
        <f t="shared" ref="Q2000:Q2063" si="801">IF(VLOOKUP(A2000,AB$12:AI$116,8)=VLOOKUP(A1999,AB$12:AI$116,8),0,VLOOKUP(A2000,AB$12:AI$116,8))</f>
        <v>0</v>
      </c>
      <c r="R2000" s="85">
        <f t="shared" ref="R2000:R2063" si="802">IF(Q2000&gt;0,VLOOKUP($A2000,$AB$12:$AG$116,6),0)</f>
        <v>0</v>
      </c>
      <c r="S2000" s="79">
        <f t="shared" ref="S2000:S2063" si="803">IF(R2000&gt;0,TRUNC(R2000*P2000,8),0)</f>
        <v>0</v>
      </c>
      <c r="T2000" s="85">
        <f t="shared" si="789"/>
        <v>9.5000000000000001E-2</v>
      </c>
      <c r="U2000" s="82">
        <f t="shared" ref="U2000:U2063" si="804">ROUND((1+T2000)^(30/360)^(K2000/J2000),9)</f>
        <v>1.0026872010000001</v>
      </c>
      <c r="V2000" s="79">
        <f t="shared" ref="V2000:V2063" si="805">TRUNC((P2000*(U2000-1)),8)</f>
        <v>0.66385068999999997</v>
      </c>
      <c r="W2000" s="79">
        <f t="shared" ref="W2000:W2063" si="806">IF(Q2000&gt;0,S2000+V2000,0)</f>
        <v>0</v>
      </c>
      <c r="X2000" s="157" t="str">
        <f t="shared" si="785"/>
        <v>A+J=</v>
      </c>
      <c r="Y2000" s="81">
        <f t="shared" si="786"/>
        <v>46558</v>
      </c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78">
        <f t="shared" si="788"/>
        <v>46539</v>
      </c>
      <c r="B2001" s="79">
        <f t="shared" si="790"/>
        <v>247.81062759</v>
      </c>
      <c r="C2001" s="79">
        <f t="shared" si="787"/>
        <v>246.55263595</v>
      </c>
      <c r="D2001" s="77">
        <f t="shared" si="791"/>
        <v>7205.03</v>
      </c>
      <c r="E2001" s="54">
        <f>IF(K2001=1,VLOOKUP(A2000,[1]Plan1!$JH$192:$JI$400,2),E2000)</f>
        <v>7245.38</v>
      </c>
      <c r="F2001" s="56">
        <f t="shared" si="792"/>
        <v>45737</v>
      </c>
      <c r="G2001" s="80">
        <f t="shared" si="793"/>
        <v>5.6002542668107669E-3</v>
      </c>
      <c r="H2001" s="81">
        <f>IF(DAY(A2001)=H$11,VLOOKUP(A2001,AF$120:AK$452,4),H2000)</f>
        <v>46558</v>
      </c>
      <c r="I2001" s="81">
        <f t="shared" si="794"/>
        <v>46558</v>
      </c>
      <c r="J2001" s="55">
        <f t="shared" si="795"/>
        <v>31</v>
      </c>
      <c r="K2001" s="55">
        <f t="shared" si="796"/>
        <v>12</v>
      </c>
      <c r="L2001" s="79">
        <f t="shared" si="797"/>
        <v>1.0021641299999999</v>
      </c>
      <c r="M2001" s="82">
        <v>1</v>
      </c>
      <c r="N2001" s="82">
        <f t="shared" si="798"/>
        <v>1</v>
      </c>
      <c r="O2001" s="79">
        <f t="shared" si="799"/>
        <v>1.0021641299999999</v>
      </c>
      <c r="P2001" s="79">
        <f t="shared" si="800"/>
        <v>247.08620790000001</v>
      </c>
      <c r="Q2001" s="83">
        <f t="shared" si="801"/>
        <v>0</v>
      </c>
      <c r="R2001" s="85">
        <f t="shared" si="802"/>
        <v>0</v>
      </c>
      <c r="S2001" s="79">
        <f t="shared" si="803"/>
        <v>0</v>
      </c>
      <c r="T2001" s="85">
        <f t="shared" si="789"/>
        <v>9.5000000000000001E-2</v>
      </c>
      <c r="U2001" s="82">
        <f t="shared" si="804"/>
        <v>1.00293185</v>
      </c>
      <c r="V2001" s="79">
        <f t="shared" si="805"/>
        <v>0.72441968999999995</v>
      </c>
      <c r="W2001" s="79">
        <f t="shared" si="806"/>
        <v>0</v>
      </c>
      <c r="X2001" s="157" t="str">
        <f t="shared" ref="X2001:X2064" si="807">IF($Q2000&gt;0,VLOOKUP($A2000,$AB$12:$AK$116,9),X2000)</f>
        <v>A+J=</v>
      </c>
      <c r="Y2001" s="81">
        <f t="shared" ref="Y2001:Y2064" si="808">IF($Q2000&gt;0,VLOOKUP($A2000,$AB$12:$AK$116,10),Y2000)</f>
        <v>46558</v>
      </c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78">
        <f t="shared" si="788"/>
        <v>46540</v>
      </c>
      <c r="B2002" s="79">
        <f t="shared" si="790"/>
        <v>247.91574804999999</v>
      </c>
      <c r="C2002" s="79">
        <f t="shared" si="787"/>
        <v>246.55263595</v>
      </c>
      <c r="D2002" s="77">
        <f t="shared" si="791"/>
        <v>7205.03</v>
      </c>
      <c r="E2002" s="54">
        <f>IF(K2002=1,VLOOKUP(A2001,[1]Plan1!$JH$192:$JI$400,2),E2001)</f>
        <v>7245.38</v>
      </c>
      <c r="F2002" s="56">
        <f t="shared" si="792"/>
        <v>45737</v>
      </c>
      <c r="G2002" s="80">
        <f t="shared" si="793"/>
        <v>5.6002542668107669E-3</v>
      </c>
      <c r="H2002" s="81">
        <f>IF(DAY(A2002)=H$11,VLOOKUP(A2002,AF$120:AK$452,4),H2001)</f>
        <v>46558</v>
      </c>
      <c r="I2002" s="81">
        <f t="shared" si="794"/>
        <v>46558</v>
      </c>
      <c r="J2002" s="55">
        <f t="shared" si="795"/>
        <v>31</v>
      </c>
      <c r="K2002" s="55">
        <f t="shared" si="796"/>
        <v>13</v>
      </c>
      <c r="L2002" s="79">
        <f t="shared" si="797"/>
        <v>1.00234468</v>
      </c>
      <c r="M2002" s="82">
        <v>1</v>
      </c>
      <c r="N2002" s="82">
        <f t="shared" si="798"/>
        <v>1</v>
      </c>
      <c r="O2002" s="79">
        <f t="shared" si="799"/>
        <v>1.00234468</v>
      </c>
      <c r="P2002" s="79">
        <f t="shared" si="800"/>
        <v>247.13072298</v>
      </c>
      <c r="Q2002" s="83">
        <f t="shared" si="801"/>
        <v>0</v>
      </c>
      <c r="R2002" s="85">
        <f t="shared" si="802"/>
        <v>0</v>
      </c>
      <c r="S2002" s="79">
        <f t="shared" si="803"/>
        <v>0</v>
      </c>
      <c r="T2002" s="85">
        <f t="shared" si="789"/>
        <v>9.5000000000000001E-2</v>
      </c>
      <c r="U2002" s="82">
        <f t="shared" si="804"/>
        <v>1.0031765580000001</v>
      </c>
      <c r="V2002" s="79">
        <f t="shared" si="805"/>
        <v>0.78502506999999999</v>
      </c>
      <c r="W2002" s="79">
        <f t="shared" si="806"/>
        <v>0</v>
      </c>
      <c r="X2002" s="157" t="str">
        <f t="shared" si="807"/>
        <v>A+J=</v>
      </c>
      <c r="Y2002" s="81">
        <f t="shared" si="808"/>
        <v>46558</v>
      </c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78">
        <f t="shared" si="788"/>
        <v>46541</v>
      </c>
      <c r="B2003" s="79">
        <f t="shared" si="790"/>
        <v>248.02091502000002</v>
      </c>
      <c r="C2003" s="79">
        <f t="shared" si="787"/>
        <v>246.55263595</v>
      </c>
      <c r="D2003" s="77">
        <f t="shared" si="791"/>
        <v>7205.03</v>
      </c>
      <c r="E2003" s="54">
        <f>IF(K2003=1,VLOOKUP(A2002,[1]Plan1!$JH$192:$JI$400,2),E2002)</f>
        <v>7245.38</v>
      </c>
      <c r="F2003" s="56">
        <f t="shared" si="792"/>
        <v>45737</v>
      </c>
      <c r="G2003" s="80">
        <f t="shared" si="793"/>
        <v>5.6002542668107669E-3</v>
      </c>
      <c r="H2003" s="81">
        <f>IF(DAY(A2003)=H$11,VLOOKUP(A2003,AF$120:AK$452,4),H2002)</f>
        <v>46558</v>
      </c>
      <c r="I2003" s="81">
        <f t="shared" si="794"/>
        <v>46558</v>
      </c>
      <c r="J2003" s="55">
        <f t="shared" si="795"/>
        <v>31</v>
      </c>
      <c r="K2003" s="55">
        <f t="shared" si="796"/>
        <v>14</v>
      </c>
      <c r="L2003" s="79">
        <f t="shared" si="797"/>
        <v>1.00252527</v>
      </c>
      <c r="M2003" s="82">
        <v>1</v>
      </c>
      <c r="N2003" s="82">
        <f t="shared" si="798"/>
        <v>1</v>
      </c>
      <c r="O2003" s="79">
        <f t="shared" si="799"/>
        <v>1.00252527</v>
      </c>
      <c r="P2003" s="79">
        <f t="shared" si="800"/>
        <v>247.17524792</v>
      </c>
      <c r="Q2003" s="83">
        <f t="shared" si="801"/>
        <v>0</v>
      </c>
      <c r="R2003" s="85">
        <f t="shared" si="802"/>
        <v>0</v>
      </c>
      <c r="S2003" s="79">
        <f t="shared" si="803"/>
        <v>0</v>
      </c>
      <c r="T2003" s="85">
        <f t="shared" si="789"/>
        <v>9.5000000000000001E-2</v>
      </c>
      <c r="U2003" s="82">
        <f t="shared" si="804"/>
        <v>1.003421326</v>
      </c>
      <c r="V2003" s="79">
        <f t="shared" si="805"/>
        <v>0.8456671</v>
      </c>
      <c r="W2003" s="79">
        <f t="shared" si="806"/>
        <v>0</v>
      </c>
      <c r="X2003" s="157" t="str">
        <f t="shared" si="807"/>
        <v>A+J=</v>
      </c>
      <c r="Y2003" s="81">
        <f t="shared" si="808"/>
        <v>46558</v>
      </c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78">
        <f t="shared" si="788"/>
        <v>46542</v>
      </c>
      <c r="B2004" s="79">
        <f t="shared" si="790"/>
        <v>248.12612604</v>
      </c>
      <c r="C2004" s="79">
        <f t="shared" si="787"/>
        <v>246.55263595</v>
      </c>
      <c r="D2004" s="77">
        <f t="shared" si="791"/>
        <v>7205.03</v>
      </c>
      <c r="E2004" s="54">
        <f>IF(K2004=1,VLOOKUP(A2003,[1]Plan1!$JH$192:$JI$400,2),E2003)</f>
        <v>7245.38</v>
      </c>
      <c r="F2004" s="56">
        <f t="shared" si="792"/>
        <v>45737</v>
      </c>
      <c r="G2004" s="80">
        <f t="shared" si="793"/>
        <v>5.6002542668107669E-3</v>
      </c>
      <c r="H2004" s="81">
        <f>IF(DAY(A2004)=H$11,VLOOKUP(A2004,AF$120:AK$452,4),H2003)</f>
        <v>46558</v>
      </c>
      <c r="I2004" s="81">
        <f t="shared" si="794"/>
        <v>46558</v>
      </c>
      <c r="J2004" s="55">
        <f t="shared" si="795"/>
        <v>31</v>
      </c>
      <c r="K2004" s="55">
        <f t="shared" si="796"/>
        <v>15</v>
      </c>
      <c r="L2004" s="79">
        <f t="shared" si="797"/>
        <v>1.0027058900000001</v>
      </c>
      <c r="M2004" s="82">
        <v>1</v>
      </c>
      <c r="N2004" s="82">
        <f t="shared" si="798"/>
        <v>1</v>
      </c>
      <c r="O2004" s="79">
        <f t="shared" si="799"/>
        <v>1.0027058900000001</v>
      </c>
      <c r="P2004" s="79">
        <f t="shared" si="800"/>
        <v>247.21978025999999</v>
      </c>
      <c r="Q2004" s="83">
        <f t="shared" si="801"/>
        <v>0</v>
      </c>
      <c r="R2004" s="85">
        <f t="shared" si="802"/>
        <v>0</v>
      </c>
      <c r="S2004" s="79">
        <f t="shared" si="803"/>
        <v>0</v>
      </c>
      <c r="T2004" s="85">
        <f t="shared" si="789"/>
        <v>9.5000000000000001E-2</v>
      </c>
      <c r="U2004" s="82">
        <f t="shared" si="804"/>
        <v>1.003666154</v>
      </c>
      <c r="V2004" s="79">
        <f t="shared" si="805"/>
        <v>0.90634577999999999</v>
      </c>
      <c r="W2004" s="79">
        <f t="shared" si="806"/>
        <v>0</v>
      </c>
      <c r="X2004" s="157" t="str">
        <f t="shared" si="807"/>
        <v>A+J=</v>
      </c>
      <c r="Y2004" s="81">
        <f t="shared" si="808"/>
        <v>46558</v>
      </c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78">
        <f t="shared" si="788"/>
        <v>46543</v>
      </c>
      <c r="B2005" s="79">
        <f t="shared" si="790"/>
        <v>248.23138112999999</v>
      </c>
      <c r="C2005" s="79">
        <f t="shared" si="787"/>
        <v>246.55263595</v>
      </c>
      <c r="D2005" s="77">
        <f t="shared" si="791"/>
        <v>7205.03</v>
      </c>
      <c r="E2005" s="54">
        <f>IF(K2005=1,VLOOKUP(A2004,[1]Plan1!$JH$192:$JI$400,2),E2004)</f>
        <v>7245.38</v>
      </c>
      <c r="F2005" s="56">
        <f t="shared" si="792"/>
        <v>45737</v>
      </c>
      <c r="G2005" s="80">
        <f t="shared" si="793"/>
        <v>5.6002542668107669E-3</v>
      </c>
      <c r="H2005" s="81">
        <f>IF(DAY(A2005)=H$11,VLOOKUP(A2005,AF$120:AK$452,4),H2004)</f>
        <v>46558</v>
      </c>
      <c r="I2005" s="81">
        <f t="shared" si="794"/>
        <v>46558</v>
      </c>
      <c r="J2005" s="55">
        <f t="shared" si="795"/>
        <v>31</v>
      </c>
      <c r="K2005" s="55">
        <f t="shared" si="796"/>
        <v>16</v>
      </c>
      <c r="L2005" s="79">
        <f t="shared" si="797"/>
        <v>1.00288654</v>
      </c>
      <c r="M2005" s="82">
        <v>1</v>
      </c>
      <c r="N2005" s="82">
        <f t="shared" si="798"/>
        <v>1</v>
      </c>
      <c r="O2005" s="79">
        <f t="shared" si="799"/>
        <v>1.00288654</v>
      </c>
      <c r="P2005" s="79">
        <f t="shared" si="800"/>
        <v>247.26431998999999</v>
      </c>
      <c r="Q2005" s="83">
        <f t="shared" si="801"/>
        <v>0</v>
      </c>
      <c r="R2005" s="85">
        <f t="shared" si="802"/>
        <v>0</v>
      </c>
      <c r="S2005" s="79">
        <f t="shared" si="803"/>
        <v>0</v>
      </c>
      <c r="T2005" s="85">
        <f t="shared" si="789"/>
        <v>9.5000000000000001E-2</v>
      </c>
      <c r="U2005" s="82">
        <f t="shared" si="804"/>
        <v>1.0039110419999999</v>
      </c>
      <c r="V2005" s="79">
        <f t="shared" si="805"/>
        <v>0.96706113999999999</v>
      </c>
      <c r="W2005" s="79">
        <f t="shared" si="806"/>
        <v>0</v>
      </c>
      <c r="X2005" s="157" t="str">
        <f t="shared" si="807"/>
        <v>A+J=</v>
      </c>
      <c r="Y2005" s="81">
        <f t="shared" si="808"/>
        <v>46558</v>
      </c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78">
        <f t="shared" si="788"/>
        <v>46544</v>
      </c>
      <c r="B2006" s="79">
        <f t="shared" si="790"/>
        <v>248.33668252999999</v>
      </c>
      <c r="C2006" s="79">
        <f t="shared" si="787"/>
        <v>246.55263595</v>
      </c>
      <c r="D2006" s="77">
        <f t="shared" si="791"/>
        <v>7205.03</v>
      </c>
      <c r="E2006" s="54">
        <f>IF(K2006=1,VLOOKUP(A2005,[1]Plan1!$JH$192:$JI$400,2),E2005)</f>
        <v>7245.38</v>
      </c>
      <c r="F2006" s="56">
        <f t="shared" si="792"/>
        <v>45737</v>
      </c>
      <c r="G2006" s="80">
        <f t="shared" si="793"/>
        <v>5.6002542668107669E-3</v>
      </c>
      <c r="H2006" s="81">
        <f>IF(DAY(A2006)=H$11,VLOOKUP(A2006,AF$120:AK$452,4),H2005)</f>
        <v>46558</v>
      </c>
      <c r="I2006" s="81">
        <f t="shared" si="794"/>
        <v>46558</v>
      </c>
      <c r="J2006" s="55">
        <f t="shared" si="795"/>
        <v>31</v>
      </c>
      <c r="K2006" s="55">
        <f t="shared" si="796"/>
        <v>17</v>
      </c>
      <c r="L2006" s="79">
        <f t="shared" si="797"/>
        <v>1.0030672300000001</v>
      </c>
      <c r="M2006" s="82">
        <v>1</v>
      </c>
      <c r="N2006" s="82">
        <f t="shared" si="798"/>
        <v>1</v>
      </c>
      <c r="O2006" s="79">
        <f t="shared" si="799"/>
        <v>1.0030672300000001</v>
      </c>
      <c r="P2006" s="79">
        <f t="shared" si="800"/>
        <v>247.30886959</v>
      </c>
      <c r="Q2006" s="83">
        <f t="shared" si="801"/>
        <v>0</v>
      </c>
      <c r="R2006" s="85">
        <f t="shared" si="802"/>
        <v>0</v>
      </c>
      <c r="S2006" s="79">
        <f t="shared" si="803"/>
        <v>0</v>
      </c>
      <c r="T2006" s="85">
        <f t="shared" si="789"/>
        <v>9.5000000000000001E-2</v>
      </c>
      <c r="U2006" s="82">
        <f t="shared" si="804"/>
        <v>1.004155989</v>
      </c>
      <c r="V2006" s="79">
        <f t="shared" si="805"/>
        <v>1.02781294</v>
      </c>
      <c r="W2006" s="79">
        <f t="shared" si="806"/>
        <v>0</v>
      </c>
      <c r="X2006" s="157" t="str">
        <f t="shared" si="807"/>
        <v>A+J=</v>
      </c>
      <c r="Y2006" s="81">
        <f t="shared" si="808"/>
        <v>46558</v>
      </c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78">
        <f t="shared" si="788"/>
        <v>46545</v>
      </c>
      <c r="B2007" s="79">
        <f t="shared" si="790"/>
        <v>248.44202801999998</v>
      </c>
      <c r="C2007" s="79">
        <f t="shared" si="787"/>
        <v>246.55263595</v>
      </c>
      <c r="D2007" s="77">
        <f t="shared" si="791"/>
        <v>7205.03</v>
      </c>
      <c r="E2007" s="54">
        <f>IF(K2007=1,VLOOKUP(A2006,[1]Plan1!$JH$192:$JI$400,2),E2006)</f>
        <v>7245.38</v>
      </c>
      <c r="F2007" s="56">
        <f t="shared" si="792"/>
        <v>45737</v>
      </c>
      <c r="G2007" s="80">
        <f t="shared" si="793"/>
        <v>5.6002542668107669E-3</v>
      </c>
      <c r="H2007" s="81">
        <f>IF(DAY(A2007)=H$11,VLOOKUP(A2007,AF$120:AK$452,4),H2006)</f>
        <v>46558</v>
      </c>
      <c r="I2007" s="81">
        <f t="shared" si="794"/>
        <v>46558</v>
      </c>
      <c r="J2007" s="55">
        <f t="shared" si="795"/>
        <v>31</v>
      </c>
      <c r="K2007" s="55">
        <f t="shared" si="796"/>
        <v>18</v>
      </c>
      <c r="L2007" s="79">
        <f t="shared" si="797"/>
        <v>1.00324795</v>
      </c>
      <c r="M2007" s="82">
        <v>1</v>
      </c>
      <c r="N2007" s="82">
        <f t="shared" si="798"/>
        <v>1</v>
      </c>
      <c r="O2007" s="79">
        <f t="shared" si="799"/>
        <v>1.00324795</v>
      </c>
      <c r="P2007" s="79">
        <f t="shared" si="800"/>
        <v>247.35342657999999</v>
      </c>
      <c r="Q2007" s="83">
        <f t="shared" si="801"/>
        <v>0</v>
      </c>
      <c r="R2007" s="85">
        <f t="shared" si="802"/>
        <v>0</v>
      </c>
      <c r="S2007" s="79">
        <f t="shared" si="803"/>
        <v>0</v>
      </c>
      <c r="T2007" s="85">
        <f t="shared" si="789"/>
        <v>9.5000000000000001E-2</v>
      </c>
      <c r="U2007" s="82">
        <f t="shared" si="804"/>
        <v>1.004400996</v>
      </c>
      <c r="V2007" s="79">
        <f t="shared" si="805"/>
        <v>1.0886014399999999</v>
      </c>
      <c r="W2007" s="79">
        <f t="shared" si="806"/>
        <v>0</v>
      </c>
      <c r="X2007" s="157" t="str">
        <f t="shared" si="807"/>
        <v>A+J=</v>
      </c>
      <c r="Y2007" s="81">
        <f t="shared" si="808"/>
        <v>46558</v>
      </c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78">
        <f t="shared" si="788"/>
        <v>46546</v>
      </c>
      <c r="B2008" s="79">
        <f t="shared" si="790"/>
        <v>248.54741762</v>
      </c>
      <c r="C2008" s="79">
        <f t="shared" si="787"/>
        <v>246.55263595</v>
      </c>
      <c r="D2008" s="77">
        <f t="shared" si="791"/>
        <v>7205.03</v>
      </c>
      <c r="E2008" s="54">
        <f>IF(K2008=1,VLOOKUP(A2007,[1]Plan1!$JH$192:$JI$400,2),E2007)</f>
        <v>7245.38</v>
      </c>
      <c r="F2008" s="56">
        <f t="shared" si="792"/>
        <v>45737</v>
      </c>
      <c r="G2008" s="80">
        <f t="shared" si="793"/>
        <v>5.6002542668107669E-3</v>
      </c>
      <c r="H2008" s="81">
        <f>IF(DAY(A2008)=H$11,VLOOKUP(A2008,AF$120:AK$452,4),H2007)</f>
        <v>46558</v>
      </c>
      <c r="I2008" s="81">
        <f t="shared" si="794"/>
        <v>46558</v>
      </c>
      <c r="J2008" s="55">
        <f t="shared" si="795"/>
        <v>31</v>
      </c>
      <c r="K2008" s="55">
        <f t="shared" si="796"/>
        <v>19</v>
      </c>
      <c r="L2008" s="79">
        <f t="shared" si="797"/>
        <v>1.0034287</v>
      </c>
      <c r="M2008" s="82">
        <v>1</v>
      </c>
      <c r="N2008" s="82">
        <f t="shared" si="798"/>
        <v>1</v>
      </c>
      <c r="O2008" s="79">
        <f t="shared" si="799"/>
        <v>1.0034287</v>
      </c>
      <c r="P2008" s="79">
        <f t="shared" si="800"/>
        <v>247.39799097</v>
      </c>
      <c r="Q2008" s="83">
        <f t="shared" si="801"/>
        <v>0</v>
      </c>
      <c r="R2008" s="85">
        <f t="shared" si="802"/>
        <v>0</v>
      </c>
      <c r="S2008" s="79">
        <f t="shared" si="803"/>
        <v>0</v>
      </c>
      <c r="T2008" s="85">
        <f t="shared" si="789"/>
        <v>9.5000000000000001E-2</v>
      </c>
      <c r="U2008" s="82">
        <f t="shared" si="804"/>
        <v>1.004646063</v>
      </c>
      <c r="V2008" s="79">
        <f t="shared" si="805"/>
        <v>1.1494266500000001</v>
      </c>
      <c r="W2008" s="79">
        <f t="shared" si="806"/>
        <v>0</v>
      </c>
      <c r="X2008" s="157" t="str">
        <f t="shared" si="807"/>
        <v>A+J=</v>
      </c>
      <c r="Y2008" s="81">
        <f t="shared" si="808"/>
        <v>46558</v>
      </c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78">
        <f t="shared" si="788"/>
        <v>46547</v>
      </c>
      <c r="B2009" s="79">
        <f t="shared" si="790"/>
        <v>248.65285133</v>
      </c>
      <c r="C2009" s="79">
        <f t="shared" si="787"/>
        <v>246.55263595</v>
      </c>
      <c r="D2009" s="77">
        <f t="shared" si="791"/>
        <v>7205.03</v>
      </c>
      <c r="E2009" s="54">
        <f>IF(K2009=1,VLOOKUP(A2008,[1]Plan1!$JH$192:$JI$400,2),E2008)</f>
        <v>7245.38</v>
      </c>
      <c r="F2009" s="56">
        <f t="shared" si="792"/>
        <v>45737</v>
      </c>
      <c r="G2009" s="80">
        <f t="shared" si="793"/>
        <v>5.6002542668107669E-3</v>
      </c>
      <c r="H2009" s="81">
        <f>IF(DAY(A2009)=H$11,VLOOKUP(A2009,AF$120:AK$452,4),H2008)</f>
        <v>46558</v>
      </c>
      <c r="I2009" s="81">
        <f t="shared" si="794"/>
        <v>46558</v>
      </c>
      <c r="J2009" s="55">
        <f t="shared" si="795"/>
        <v>31</v>
      </c>
      <c r="K2009" s="55">
        <f t="shared" si="796"/>
        <v>20</v>
      </c>
      <c r="L2009" s="79">
        <f t="shared" si="797"/>
        <v>1.0036094799999999</v>
      </c>
      <c r="M2009" s="82">
        <v>1</v>
      </c>
      <c r="N2009" s="82">
        <f t="shared" si="798"/>
        <v>1</v>
      </c>
      <c r="O2009" s="79">
        <f t="shared" si="799"/>
        <v>1.0036094799999999</v>
      </c>
      <c r="P2009" s="79">
        <f t="shared" si="800"/>
        <v>247.44256275000001</v>
      </c>
      <c r="Q2009" s="83">
        <f t="shared" si="801"/>
        <v>0</v>
      </c>
      <c r="R2009" s="85">
        <f t="shared" si="802"/>
        <v>0</v>
      </c>
      <c r="S2009" s="79">
        <f t="shared" si="803"/>
        <v>0</v>
      </c>
      <c r="T2009" s="85">
        <f t="shared" si="789"/>
        <v>9.5000000000000001E-2</v>
      </c>
      <c r="U2009" s="82">
        <f t="shared" si="804"/>
        <v>1.0048911899999999</v>
      </c>
      <c r="V2009" s="79">
        <f t="shared" si="805"/>
        <v>1.2102885800000001</v>
      </c>
      <c r="W2009" s="79">
        <f t="shared" si="806"/>
        <v>0</v>
      </c>
      <c r="X2009" s="157" t="str">
        <f t="shared" si="807"/>
        <v>A+J=</v>
      </c>
      <c r="Y2009" s="81">
        <f t="shared" si="808"/>
        <v>46558</v>
      </c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78">
        <f t="shared" si="788"/>
        <v>46548</v>
      </c>
      <c r="B2010" s="79">
        <f t="shared" si="790"/>
        <v>248.75833142000002</v>
      </c>
      <c r="C2010" s="79">
        <f t="shared" si="787"/>
        <v>246.55263595</v>
      </c>
      <c r="D2010" s="77">
        <f t="shared" si="791"/>
        <v>7205.03</v>
      </c>
      <c r="E2010" s="54">
        <f>IF(K2010=1,VLOOKUP(A2009,[1]Plan1!$JH$192:$JI$400,2),E2009)</f>
        <v>7245.38</v>
      </c>
      <c r="F2010" s="56">
        <f t="shared" si="792"/>
        <v>45737</v>
      </c>
      <c r="G2010" s="80">
        <f t="shared" si="793"/>
        <v>5.6002542668107669E-3</v>
      </c>
      <c r="H2010" s="81">
        <f>IF(DAY(A2010)=H$11,VLOOKUP(A2010,AF$120:AK$452,4),H2009)</f>
        <v>46558</v>
      </c>
      <c r="I2010" s="81">
        <f t="shared" si="794"/>
        <v>46558</v>
      </c>
      <c r="J2010" s="55">
        <f t="shared" si="795"/>
        <v>31</v>
      </c>
      <c r="K2010" s="55">
        <f t="shared" si="796"/>
        <v>21</v>
      </c>
      <c r="L2010" s="79">
        <f t="shared" si="797"/>
        <v>1.0037902999999999</v>
      </c>
      <c r="M2010" s="82">
        <v>1</v>
      </c>
      <c r="N2010" s="82">
        <f t="shared" si="798"/>
        <v>1</v>
      </c>
      <c r="O2010" s="79">
        <f t="shared" si="799"/>
        <v>1.0037902999999999</v>
      </c>
      <c r="P2010" s="79">
        <f t="shared" si="800"/>
        <v>247.48714440000001</v>
      </c>
      <c r="Q2010" s="83">
        <f t="shared" si="801"/>
        <v>0</v>
      </c>
      <c r="R2010" s="85">
        <f t="shared" si="802"/>
        <v>0</v>
      </c>
      <c r="S2010" s="79">
        <f t="shared" si="803"/>
        <v>0</v>
      </c>
      <c r="T2010" s="85">
        <f t="shared" si="789"/>
        <v>9.5000000000000001E-2</v>
      </c>
      <c r="U2010" s="82">
        <f t="shared" si="804"/>
        <v>1.0051363760000001</v>
      </c>
      <c r="V2010" s="79">
        <f t="shared" si="805"/>
        <v>1.2711870199999999</v>
      </c>
      <c r="W2010" s="79">
        <f t="shared" si="806"/>
        <v>0</v>
      </c>
      <c r="X2010" s="157" t="str">
        <f t="shared" si="807"/>
        <v>A+J=</v>
      </c>
      <c r="Y2010" s="81">
        <f t="shared" si="808"/>
        <v>46558</v>
      </c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78">
        <f t="shared" si="788"/>
        <v>46549</v>
      </c>
      <c r="B2011" s="79">
        <f t="shared" si="790"/>
        <v>248.86385590999998</v>
      </c>
      <c r="C2011" s="79">
        <f t="shared" si="787"/>
        <v>246.55263595</v>
      </c>
      <c r="D2011" s="77">
        <f t="shared" si="791"/>
        <v>7205.03</v>
      </c>
      <c r="E2011" s="54">
        <f>IF(K2011=1,VLOOKUP(A2010,[1]Plan1!$JH$192:$JI$400,2),E2010)</f>
        <v>7245.38</v>
      </c>
      <c r="F2011" s="56">
        <f t="shared" si="792"/>
        <v>45737</v>
      </c>
      <c r="G2011" s="80">
        <f t="shared" si="793"/>
        <v>5.6002542668107669E-3</v>
      </c>
      <c r="H2011" s="81">
        <f>IF(DAY(A2011)=H$11,VLOOKUP(A2011,AF$120:AK$452,4),H2010)</f>
        <v>46558</v>
      </c>
      <c r="I2011" s="81">
        <f t="shared" si="794"/>
        <v>46558</v>
      </c>
      <c r="J2011" s="55">
        <f t="shared" si="795"/>
        <v>31</v>
      </c>
      <c r="K2011" s="55">
        <f t="shared" si="796"/>
        <v>22</v>
      </c>
      <c r="L2011" s="79">
        <f t="shared" si="797"/>
        <v>1.0039711499999999</v>
      </c>
      <c r="M2011" s="82">
        <v>1</v>
      </c>
      <c r="N2011" s="82">
        <f t="shared" si="798"/>
        <v>1</v>
      </c>
      <c r="O2011" s="79">
        <f t="shared" si="799"/>
        <v>1.0039711499999999</v>
      </c>
      <c r="P2011" s="79">
        <f t="shared" si="800"/>
        <v>247.53173344999999</v>
      </c>
      <c r="Q2011" s="83">
        <f t="shared" si="801"/>
        <v>0</v>
      </c>
      <c r="R2011" s="85">
        <f t="shared" si="802"/>
        <v>0</v>
      </c>
      <c r="S2011" s="79">
        <f t="shared" si="803"/>
        <v>0</v>
      </c>
      <c r="T2011" s="85">
        <f t="shared" si="789"/>
        <v>9.5000000000000001E-2</v>
      </c>
      <c r="U2011" s="82">
        <f t="shared" si="804"/>
        <v>1.0053816229999999</v>
      </c>
      <c r="V2011" s="79">
        <f t="shared" si="805"/>
        <v>1.3321224599999999</v>
      </c>
      <c r="W2011" s="79">
        <f t="shared" si="806"/>
        <v>0</v>
      </c>
      <c r="X2011" s="157" t="str">
        <f t="shared" si="807"/>
        <v>A+J=</v>
      </c>
      <c r="Y2011" s="81">
        <f t="shared" si="808"/>
        <v>46558</v>
      </c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78">
        <f t="shared" si="788"/>
        <v>46550</v>
      </c>
      <c r="B2012" s="79">
        <f t="shared" si="790"/>
        <v>248.96942432</v>
      </c>
      <c r="C2012" s="79">
        <f t="shared" si="787"/>
        <v>246.55263595</v>
      </c>
      <c r="D2012" s="77">
        <f t="shared" si="791"/>
        <v>7205.03</v>
      </c>
      <c r="E2012" s="54">
        <f>IF(K2012=1,VLOOKUP(A2011,[1]Plan1!$JH$192:$JI$400,2),E2011)</f>
        <v>7245.38</v>
      </c>
      <c r="F2012" s="56">
        <f t="shared" si="792"/>
        <v>45737</v>
      </c>
      <c r="G2012" s="80">
        <f t="shared" si="793"/>
        <v>5.6002542668107669E-3</v>
      </c>
      <c r="H2012" s="81">
        <f>IF(DAY(A2012)=H$11,VLOOKUP(A2012,AF$120:AK$452,4),H2011)</f>
        <v>46558</v>
      </c>
      <c r="I2012" s="81">
        <f t="shared" si="794"/>
        <v>46558</v>
      </c>
      <c r="J2012" s="55">
        <f t="shared" si="795"/>
        <v>31</v>
      </c>
      <c r="K2012" s="55">
        <f t="shared" si="796"/>
        <v>23</v>
      </c>
      <c r="L2012" s="79">
        <f t="shared" si="797"/>
        <v>1.00415203</v>
      </c>
      <c r="M2012" s="82">
        <v>1</v>
      </c>
      <c r="N2012" s="82">
        <f t="shared" si="798"/>
        <v>1</v>
      </c>
      <c r="O2012" s="79">
        <f t="shared" si="799"/>
        <v>1.00415203</v>
      </c>
      <c r="P2012" s="79">
        <f t="shared" si="800"/>
        <v>247.57632989000001</v>
      </c>
      <c r="Q2012" s="83">
        <f t="shared" si="801"/>
        <v>0</v>
      </c>
      <c r="R2012" s="85">
        <f t="shared" si="802"/>
        <v>0</v>
      </c>
      <c r="S2012" s="79">
        <f t="shared" si="803"/>
        <v>0</v>
      </c>
      <c r="T2012" s="85">
        <f t="shared" si="789"/>
        <v>9.5000000000000001E-2</v>
      </c>
      <c r="U2012" s="82">
        <f t="shared" si="804"/>
        <v>1.0056269289999999</v>
      </c>
      <c r="V2012" s="79">
        <f t="shared" si="805"/>
        <v>1.3930944300000001</v>
      </c>
      <c r="W2012" s="79">
        <f t="shared" si="806"/>
        <v>0</v>
      </c>
      <c r="X2012" s="157" t="str">
        <f t="shared" si="807"/>
        <v>A+J=</v>
      </c>
      <c r="Y2012" s="81">
        <f t="shared" si="808"/>
        <v>46558</v>
      </c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78">
        <f t="shared" si="788"/>
        <v>46551</v>
      </c>
      <c r="B2013" s="79">
        <f t="shared" si="790"/>
        <v>249.07503689000001</v>
      </c>
      <c r="C2013" s="79">
        <f t="shared" si="787"/>
        <v>246.55263595</v>
      </c>
      <c r="D2013" s="77">
        <f t="shared" si="791"/>
        <v>7205.03</v>
      </c>
      <c r="E2013" s="54">
        <f>IF(K2013=1,VLOOKUP(A2012,[1]Plan1!$JH$192:$JI$400,2),E2012)</f>
        <v>7245.38</v>
      </c>
      <c r="F2013" s="56">
        <f t="shared" si="792"/>
        <v>45737</v>
      </c>
      <c r="G2013" s="80">
        <f t="shared" si="793"/>
        <v>5.6002542668107669E-3</v>
      </c>
      <c r="H2013" s="81">
        <f>IF(DAY(A2013)=H$11,VLOOKUP(A2013,AF$120:AK$452,4),H2012)</f>
        <v>46558</v>
      </c>
      <c r="I2013" s="81">
        <f t="shared" si="794"/>
        <v>46558</v>
      </c>
      <c r="J2013" s="55">
        <f t="shared" si="795"/>
        <v>31</v>
      </c>
      <c r="K2013" s="55">
        <f t="shared" si="796"/>
        <v>24</v>
      </c>
      <c r="L2013" s="79">
        <f t="shared" si="797"/>
        <v>1.0043329400000001</v>
      </c>
      <c r="M2013" s="82">
        <v>1</v>
      </c>
      <c r="N2013" s="82">
        <f t="shared" si="798"/>
        <v>1</v>
      </c>
      <c r="O2013" s="79">
        <f t="shared" si="799"/>
        <v>1.0043329400000001</v>
      </c>
      <c r="P2013" s="79">
        <f t="shared" si="800"/>
        <v>247.62093372000001</v>
      </c>
      <c r="Q2013" s="83">
        <f t="shared" si="801"/>
        <v>0</v>
      </c>
      <c r="R2013" s="85">
        <f t="shared" si="802"/>
        <v>0</v>
      </c>
      <c r="S2013" s="79">
        <f t="shared" si="803"/>
        <v>0</v>
      </c>
      <c r="T2013" s="85">
        <f t="shared" si="789"/>
        <v>9.5000000000000001E-2</v>
      </c>
      <c r="U2013" s="82">
        <f t="shared" si="804"/>
        <v>1.0058722950000001</v>
      </c>
      <c r="V2013" s="79">
        <f t="shared" si="805"/>
        <v>1.45410317</v>
      </c>
      <c r="W2013" s="79">
        <f t="shared" si="806"/>
        <v>0</v>
      </c>
      <c r="X2013" s="157" t="str">
        <f t="shared" si="807"/>
        <v>A+J=</v>
      </c>
      <c r="Y2013" s="81">
        <f t="shared" si="808"/>
        <v>46558</v>
      </c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78">
        <f t="shared" si="788"/>
        <v>46552</v>
      </c>
      <c r="B2014" s="79">
        <f t="shared" si="790"/>
        <v>249.18069614000001</v>
      </c>
      <c r="C2014" s="79">
        <f t="shared" si="787"/>
        <v>246.55263595</v>
      </c>
      <c r="D2014" s="77">
        <f t="shared" si="791"/>
        <v>7205.03</v>
      </c>
      <c r="E2014" s="54">
        <f>IF(K2014=1,VLOOKUP(A2013,[1]Plan1!$JH$192:$JI$400,2),E2013)</f>
        <v>7245.38</v>
      </c>
      <c r="F2014" s="56">
        <f t="shared" si="792"/>
        <v>45737</v>
      </c>
      <c r="G2014" s="80">
        <f t="shared" si="793"/>
        <v>5.6002542668107669E-3</v>
      </c>
      <c r="H2014" s="81">
        <f>IF(DAY(A2014)=H$11,VLOOKUP(A2014,AF$120:AK$452,4),H2013)</f>
        <v>46558</v>
      </c>
      <c r="I2014" s="81">
        <f t="shared" si="794"/>
        <v>46558</v>
      </c>
      <c r="J2014" s="55">
        <f t="shared" si="795"/>
        <v>31</v>
      </c>
      <c r="K2014" s="55">
        <f t="shared" si="796"/>
        <v>25</v>
      </c>
      <c r="L2014" s="79">
        <f t="shared" si="797"/>
        <v>1.0045138899999999</v>
      </c>
      <c r="M2014" s="82">
        <v>1</v>
      </c>
      <c r="N2014" s="82">
        <f t="shared" si="798"/>
        <v>1</v>
      </c>
      <c r="O2014" s="79">
        <f t="shared" si="799"/>
        <v>1.0045138899999999</v>
      </c>
      <c r="P2014" s="79">
        <f t="shared" si="800"/>
        <v>247.66554742</v>
      </c>
      <c r="Q2014" s="83">
        <f t="shared" si="801"/>
        <v>0</v>
      </c>
      <c r="R2014" s="85">
        <f t="shared" si="802"/>
        <v>0</v>
      </c>
      <c r="S2014" s="79">
        <f t="shared" si="803"/>
        <v>0</v>
      </c>
      <c r="T2014" s="85">
        <f t="shared" si="789"/>
        <v>9.5000000000000001E-2</v>
      </c>
      <c r="U2014" s="82">
        <f t="shared" si="804"/>
        <v>1.0061177210000001</v>
      </c>
      <c r="V2014" s="79">
        <f t="shared" si="805"/>
        <v>1.51514872</v>
      </c>
      <c r="W2014" s="79">
        <f t="shared" si="806"/>
        <v>0</v>
      </c>
      <c r="X2014" s="157" t="str">
        <f t="shared" si="807"/>
        <v>A+J=</v>
      </c>
      <c r="Y2014" s="81">
        <f t="shared" si="808"/>
        <v>46558</v>
      </c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78">
        <f t="shared" si="788"/>
        <v>46553</v>
      </c>
      <c r="B2015" s="79">
        <f t="shared" si="790"/>
        <v>249.28639959</v>
      </c>
      <c r="C2015" s="79">
        <f t="shared" si="787"/>
        <v>246.55263595</v>
      </c>
      <c r="D2015" s="77">
        <f t="shared" si="791"/>
        <v>7205.03</v>
      </c>
      <c r="E2015" s="54">
        <f>IF(K2015=1,VLOOKUP(A2014,[1]Plan1!$JH$192:$JI$400,2),E2014)</f>
        <v>7245.38</v>
      </c>
      <c r="F2015" s="56">
        <f t="shared" si="792"/>
        <v>45737</v>
      </c>
      <c r="G2015" s="80">
        <f t="shared" si="793"/>
        <v>5.6002542668107669E-3</v>
      </c>
      <c r="H2015" s="81">
        <f>IF(DAY(A2015)=H$11,VLOOKUP(A2015,AF$120:AK$452,4),H2014)</f>
        <v>46558</v>
      </c>
      <c r="I2015" s="81">
        <f t="shared" si="794"/>
        <v>46558</v>
      </c>
      <c r="J2015" s="55">
        <f t="shared" si="795"/>
        <v>31</v>
      </c>
      <c r="K2015" s="55">
        <f t="shared" si="796"/>
        <v>26</v>
      </c>
      <c r="L2015" s="79">
        <f t="shared" si="797"/>
        <v>1.00469487</v>
      </c>
      <c r="M2015" s="82">
        <v>1</v>
      </c>
      <c r="N2015" s="82">
        <f t="shared" si="798"/>
        <v>1</v>
      </c>
      <c r="O2015" s="79">
        <f t="shared" si="799"/>
        <v>1.00469487</v>
      </c>
      <c r="P2015" s="79">
        <f t="shared" si="800"/>
        <v>247.71016852</v>
      </c>
      <c r="Q2015" s="83">
        <f t="shared" si="801"/>
        <v>0</v>
      </c>
      <c r="R2015" s="85">
        <f t="shared" si="802"/>
        <v>0</v>
      </c>
      <c r="S2015" s="79">
        <f t="shared" si="803"/>
        <v>0</v>
      </c>
      <c r="T2015" s="85">
        <f t="shared" si="789"/>
        <v>9.5000000000000001E-2</v>
      </c>
      <c r="U2015" s="82">
        <f t="shared" si="804"/>
        <v>1.0063632069999999</v>
      </c>
      <c r="V2015" s="79">
        <f t="shared" si="805"/>
        <v>1.57623107</v>
      </c>
      <c r="W2015" s="79">
        <f t="shared" si="806"/>
        <v>0</v>
      </c>
      <c r="X2015" s="157" t="str">
        <f t="shared" si="807"/>
        <v>A+J=</v>
      </c>
      <c r="Y2015" s="81">
        <f t="shared" si="808"/>
        <v>46558</v>
      </c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78">
        <f t="shared" si="788"/>
        <v>46554</v>
      </c>
      <c r="B2016" s="79">
        <f t="shared" si="790"/>
        <v>249.39214702000001</v>
      </c>
      <c r="C2016" s="79">
        <f t="shared" si="787"/>
        <v>246.55263595</v>
      </c>
      <c r="D2016" s="77">
        <f t="shared" si="791"/>
        <v>7205.03</v>
      </c>
      <c r="E2016" s="54">
        <f>IF(K2016=1,VLOOKUP(A2015,[1]Plan1!$JH$192:$JI$400,2),E2015)</f>
        <v>7245.38</v>
      </c>
      <c r="F2016" s="56">
        <f t="shared" si="792"/>
        <v>45737</v>
      </c>
      <c r="G2016" s="80">
        <f t="shared" si="793"/>
        <v>5.6002542668107669E-3</v>
      </c>
      <c r="H2016" s="81">
        <f>IF(DAY(A2016)=H$11,VLOOKUP(A2016,AF$120:AK$452,4),H2015)</f>
        <v>46558</v>
      </c>
      <c r="I2016" s="81">
        <f t="shared" si="794"/>
        <v>46558</v>
      </c>
      <c r="J2016" s="55">
        <f t="shared" si="795"/>
        <v>31</v>
      </c>
      <c r="K2016" s="55">
        <f t="shared" si="796"/>
        <v>27</v>
      </c>
      <c r="L2016" s="79">
        <f t="shared" si="797"/>
        <v>1.0048758799999999</v>
      </c>
      <c r="M2016" s="82">
        <v>1</v>
      </c>
      <c r="N2016" s="82">
        <f t="shared" si="798"/>
        <v>1</v>
      </c>
      <c r="O2016" s="79">
        <f t="shared" si="799"/>
        <v>1.0048758799999999</v>
      </c>
      <c r="P2016" s="79">
        <f t="shared" si="800"/>
        <v>247.75479701</v>
      </c>
      <c r="Q2016" s="83">
        <f t="shared" si="801"/>
        <v>0</v>
      </c>
      <c r="R2016" s="85">
        <f t="shared" si="802"/>
        <v>0</v>
      </c>
      <c r="S2016" s="79">
        <f t="shared" si="803"/>
        <v>0</v>
      </c>
      <c r="T2016" s="85">
        <f t="shared" si="789"/>
        <v>9.5000000000000001E-2</v>
      </c>
      <c r="U2016" s="82">
        <f t="shared" si="804"/>
        <v>1.006608752</v>
      </c>
      <c r="V2016" s="79">
        <f t="shared" si="805"/>
        <v>1.63735001</v>
      </c>
      <c r="W2016" s="79">
        <f t="shared" si="806"/>
        <v>0</v>
      </c>
      <c r="X2016" s="157" t="str">
        <f t="shared" si="807"/>
        <v>A+J=</v>
      </c>
      <c r="Y2016" s="81">
        <f t="shared" si="808"/>
        <v>46558</v>
      </c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78">
        <f t="shared" si="788"/>
        <v>46555</v>
      </c>
      <c r="B2017" s="79">
        <f t="shared" si="790"/>
        <v>249.49793892</v>
      </c>
      <c r="C2017" s="79">
        <f t="shared" si="787"/>
        <v>246.55263595</v>
      </c>
      <c r="D2017" s="77">
        <f t="shared" si="791"/>
        <v>7205.03</v>
      </c>
      <c r="E2017" s="54">
        <f>IF(K2017=1,VLOOKUP(A2016,[1]Plan1!$JH$192:$JI$400,2),E2016)</f>
        <v>7245.38</v>
      </c>
      <c r="F2017" s="56">
        <f t="shared" si="792"/>
        <v>45737</v>
      </c>
      <c r="G2017" s="80">
        <f t="shared" si="793"/>
        <v>5.6002542668107669E-3</v>
      </c>
      <c r="H2017" s="81">
        <f>IF(DAY(A2017)=H$11,VLOOKUP(A2017,AF$120:AK$452,4),H2016)</f>
        <v>46558</v>
      </c>
      <c r="I2017" s="81">
        <f t="shared" si="794"/>
        <v>46558</v>
      </c>
      <c r="J2017" s="55">
        <f t="shared" si="795"/>
        <v>31</v>
      </c>
      <c r="K2017" s="55">
        <f t="shared" si="796"/>
        <v>28</v>
      </c>
      <c r="L2017" s="79">
        <f t="shared" si="797"/>
        <v>1.0050569199999999</v>
      </c>
      <c r="M2017" s="82">
        <v>1</v>
      </c>
      <c r="N2017" s="82">
        <f t="shared" si="798"/>
        <v>1</v>
      </c>
      <c r="O2017" s="79">
        <f t="shared" si="799"/>
        <v>1.0050569199999999</v>
      </c>
      <c r="P2017" s="79">
        <f t="shared" si="800"/>
        <v>247.7994329</v>
      </c>
      <c r="Q2017" s="83">
        <f t="shared" si="801"/>
        <v>0</v>
      </c>
      <c r="R2017" s="85">
        <f t="shared" si="802"/>
        <v>0</v>
      </c>
      <c r="S2017" s="79">
        <f t="shared" si="803"/>
        <v>0</v>
      </c>
      <c r="T2017" s="85">
        <f t="shared" si="789"/>
        <v>9.5000000000000001E-2</v>
      </c>
      <c r="U2017" s="82">
        <f t="shared" si="804"/>
        <v>1.006854358</v>
      </c>
      <c r="V2017" s="79">
        <f t="shared" si="805"/>
        <v>1.6985060199999999</v>
      </c>
      <c r="W2017" s="79">
        <f t="shared" si="806"/>
        <v>0</v>
      </c>
      <c r="X2017" s="157" t="str">
        <f t="shared" si="807"/>
        <v>A+J=</v>
      </c>
      <c r="Y2017" s="81">
        <f t="shared" si="808"/>
        <v>46558</v>
      </c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78">
        <f t="shared" si="788"/>
        <v>46556</v>
      </c>
      <c r="B2018" s="79">
        <f t="shared" si="790"/>
        <v>249.60377729999999</v>
      </c>
      <c r="C2018" s="79">
        <f t="shared" si="787"/>
        <v>246.55263595</v>
      </c>
      <c r="D2018" s="77">
        <f t="shared" si="791"/>
        <v>7205.03</v>
      </c>
      <c r="E2018" s="54">
        <f>IF(K2018=1,VLOOKUP(A2017,[1]Plan1!$JH$192:$JI$400,2),E2017)</f>
        <v>7245.38</v>
      </c>
      <c r="F2018" s="56">
        <f t="shared" si="792"/>
        <v>45737</v>
      </c>
      <c r="G2018" s="80">
        <f t="shared" si="793"/>
        <v>5.6002542668107669E-3</v>
      </c>
      <c r="H2018" s="81">
        <f>IF(DAY(A2018)=H$11,VLOOKUP(A2018,AF$120:AK$452,4),H2017)</f>
        <v>46558</v>
      </c>
      <c r="I2018" s="81">
        <f t="shared" si="794"/>
        <v>46558</v>
      </c>
      <c r="J2018" s="55">
        <f t="shared" si="795"/>
        <v>31</v>
      </c>
      <c r="K2018" s="55">
        <f t="shared" si="796"/>
        <v>29</v>
      </c>
      <c r="L2018" s="79">
        <f t="shared" si="797"/>
        <v>1.0052380000000001</v>
      </c>
      <c r="M2018" s="82">
        <v>1</v>
      </c>
      <c r="N2018" s="82">
        <f t="shared" si="798"/>
        <v>1</v>
      </c>
      <c r="O2018" s="79">
        <f t="shared" si="799"/>
        <v>1.0052380000000001</v>
      </c>
      <c r="P2018" s="79">
        <f t="shared" si="800"/>
        <v>247.84407865</v>
      </c>
      <c r="Q2018" s="83">
        <f t="shared" si="801"/>
        <v>0</v>
      </c>
      <c r="R2018" s="85">
        <f t="shared" si="802"/>
        <v>0</v>
      </c>
      <c r="S2018" s="79">
        <f t="shared" si="803"/>
        <v>0</v>
      </c>
      <c r="T2018" s="85">
        <f t="shared" si="789"/>
        <v>9.5000000000000001E-2</v>
      </c>
      <c r="U2018" s="82">
        <f t="shared" si="804"/>
        <v>1.007100023</v>
      </c>
      <c r="V2018" s="79">
        <f t="shared" si="805"/>
        <v>1.75969865</v>
      </c>
      <c r="W2018" s="79">
        <f t="shared" si="806"/>
        <v>0</v>
      </c>
      <c r="X2018" s="157" t="str">
        <f t="shared" si="807"/>
        <v>A+J=</v>
      </c>
      <c r="Y2018" s="81">
        <f t="shared" si="808"/>
        <v>46558</v>
      </c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78">
        <f t="shared" si="788"/>
        <v>46557</v>
      </c>
      <c r="B2019" s="79">
        <f t="shared" si="790"/>
        <v>249.7096602</v>
      </c>
      <c r="C2019" s="79">
        <f t="shared" si="787"/>
        <v>246.55263595</v>
      </c>
      <c r="D2019" s="77">
        <f t="shared" si="791"/>
        <v>7205.03</v>
      </c>
      <c r="E2019" s="54">
        <f>IF(K2019=1,VLOOKUP(A2018,[1]Plan1!$JH$192:$JI$400,2),E2018)</f>
        <v>7245.38</v>
      </c>
      <c r="F2019" s="56">
        <f t="shared" si="792"/>
        <v>45737</v>
      </c>
      <c r="G2019" s="80">
        <f t="shared" si="793"/>
        <v>5.6002542668107669E-3</v>
      </c>
      <c r="H2019" s="81">
        <f>IF(DAY(A2019)=H$11,VLOOKUP(A2019,AF$120:AK$452,4),H2018)</f>
        <v>46558</v>
      </c>
      <c r="I2019" s="81">
        <f t="shared" si="794"/>
        <v>46558</v>
      </c>
      <c r="J2019" s="55">
        <f t="shared" si="795"/>
        <v>31</v>
      </c>
      <c r="K2019" s="55">
        <f t="shared" si="796"/>
        <v>30</v>
      </c>
      <c r="L2019" s="79">
        <f t="shared" si="797"/>
        <v>1.0054191100000001</v>
      </c>
      <c r="M2019" s="82">
        <v>1</v>
      </c>
      <c r="N2019" s="82">
        <f t="shared" si="798"/>
        <v>1</v>
      </c>
      <c r="O2019" s="79">
        <f t="shared" si="799"/>
        <v>1.0054191100000001</v>
      </c>
      <c r="P2019" s="79">
        <f t="shared" si="800"/>
        <v>247.88873179999999</v>
      </c>
      <c r="Q2019" s="83">
        <f t="shared" si="801"/>
        <v>0</v>
      </c>
      <c r="R2019" s="85">
        <f t="shared" si="802"/>
        <v>0</v>
      </c>
      <c r="S2019" s="79">
        <f t="shared" si="803"/>
        <v>0</v>
      </c>
      <c r="T2019" s="85">
        <f t="shared" si="789"/>
        <v>9.5000000000000001E-2</v>
      </c>
      <c r="U2019" s="82">
        <f t="shared" si="804"/>
        <v>1.007345749</v>
      </c>
      <c r="V2019" s="79">
        <f t="shared" si="805"/>
        <v>1.8209283999999999</v>
      </c>
      <c r="W2019" s="79">
        <f t="shared" si="806"/>
        <v>0</v>
      </c>
      <c r="X2019" s="157" t="str">
        <f t="shared" si="807"/>
        <v>A+J=</v>
      </c>
      <c r="Y2019" s="81">
        <f t="shared" si="808"/>
        <v>46558</v>
      </c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78">
        <f t="shared" si="788"/>
        <v>46558</v>
      </c>
      <c r="B2020" s="79">
        <f t="shared" si="790"/>
        <v>249.81558711000002</v>
      </c>
      <c r="C2020" s="79">
        <f t="shared" si="787"/>
        <v>246.55263595</v>
      </c>
      <c r="D2020" s="77">
        <f t="shared" si="791"/>
        <v>7205.03</v>
      </c>
      <c r="E2020" s="54">
        <f>IF(K2020=1,VLOOKUP(A2019,[1]Plan1!$JH$192:$JI$400,2),E2019)</f>
        <v>7245.38</v>
      </c>
      <c r="F2020" s="56">
        <f t="shared" si="792"/>
        <v>45737</v>
      </c>
      <c r="G2020" s="80">
        <f t="shared" si="793"/>
        <v>5.6002542668107669E-3</v>
      </c>
      <c r="H2020" s="81">
        <f>IF(DAY(A2020)=H$11,VLOOKUP(A2020,AF$120:AK$452,4),H2019)</f>
        <v>46588</v>
      </c>
      <c r="I2020" s="81">
        <f t="shared" si="794"/>
        <v>46558</v>
      </c>
      <c r="J2020" s="55">
        <f t="shared" si="795"/>
        <v>31</v>
      </c>
      <c r="K2020" s="55">
        <f t="shared" si="796"/>
        <v>31</v>
      </c>
      <c r="L2020" s="79">
        <f t="shared" si="797"/>
        <v>1.0056002500000001</v>
      </c>
      <c r="M2020" s="82">
        <v>1</v>
      </c>
      <c r="N2020" s="82">
        <f t="shared" si="798"/>
        <v>1</v>
      </c>
      <c r="O2020" s="79">
        <f t="shared" si="799"/>
        <v>1.0056002500000001</v>
      </c>
      <c r="P2020" s="79">
        <f t="shared" si="800"/>
        <v>247.93339234000001</v>
      </c>
      <c r="Q2020" s="83">
        <f t="shared" si="801"/>
        <v>66</v>
      </c>
      <c r="R2020" s="85">
        <f t="shared" si="802"/>
        <v>7.1428000000000005E-2</v>
      </c>
      <c r="S2020" s="79">
        <f t="shared" si="803"/>
        <v>17.709386339999998</v>
      </c>
      <c r="T2020" s="85">
        <f t="shared" si="789"/>
        <v>9.5000000000000001E-2</v>
      </c>
      <c r="U2020" s="82">
        <f t="shared" si="804"/>
        <v>1.0075915339999999</v>
      </c>
      <c r="V2020" s="79">
        <f t="shared" si="805"/>
        <v>1.8821947699999999</v>
      </c>
      <c r="W2020" s="79">
        <f t="shared" si="806"/>
        <v>19.59158111</v>
      </c>
      <c r="X2020" s="157" t="str">
        <f t="shared" si="807"/>
        <v>A+J=</v>
      </c>
      <c r="Y2020" s="81">
        <f t="shared" si="808"/>
        <v>46558</v>
      </c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78">
        <f t="shared" si="788"/>
        <v>46559</v>
      </c>
      <c r="B2021" s="79">
        <f t="shared" si="790"/>
        <v>230.32492329000002</v>
      </c>
      <c r="C2021" s="79">
        <f t="shared" si="787"/>
        <v>230.224006</v>
      </c>
      <c r="D2021" s="77">
        <f t="shared" si="791"/>
        <v>7205.03</v>
      </c>
      <c r="E2021" s="54">
        <f>IF(K2021=1,VLOOKUP(A2020,[1]Plan1!$JH$192:$JI$400,2),E2020)</f>
        <v>7245.38</v>
      </c>
      <c r="F2021" s="56">
        <f t="shared" si="792"/>
        <v>45737</v>
      </c>
      <c r="G2021" s="80">
        <f t="shared" si="793"/>
        <v>5.6002542668107669E-3</v>
      </c>
      <c r="H2021" s="81">
        <f>IF(DAY(A2021)=H$11,VLOOKUP(A2021,AF$120:AK$452,4),H2020)</f>
        <v>46588</v>
      </c>
      <c r="I2021" s="81">
        <f t="shared" si="794"/>
        <v>46588</v>
      </c>
      <c r="J2021" s="55">
        <f t="shared" si="795"/>
        <v>30</v>
      </c>
      <c r="K2021" s="55">
        <f t="shared" si="796"/>
        <v>1</v>
      </c>
      <c r="L2021" s="79">
        <f t="shared" si="797"/>
        <v>1.0001861700000001</v>
      </c>
      <c r="M2021" s="82">
        <v>1</v>
      </c>
      <c r="N2021" s="82">
        <f t="shared" si="798"/>
        <v>1</v>
      </c>
      <c r="O2021" s="79">
        <f t="shared" si="799"/>
        <v>1.0001861700000001</v>
      </c>
      <c r="P2021" s="79">
        <f t="shared" si="800"/>
        <v>230.2668668</v>
      </c>
      <c r="Q2021" s="83">
        <f t="shared" si="801"/>
        <v>0</v>
      </c>
      <c r="R2021" s="85">
        <f t="shared" si="802"/>
        <v>0</v>
      </c>
      <c r="S2021" s="79">
        <f t="shared" si="803"/>
        <v>0</v>
      </c>
      <c r="T2021" s="85">
        <f t="shared" si="789"/>
        <v>9.5000000000000001E-2</v>
      </c>
      <c r="U2021" s="82">
        <f t="shared" si="804"/>
        <v>1.000252127</v>
      </c>
      <c r="V2021" s="79">
        <f t="shared" si="805"/>
        <v>5.8056490000000002E-2</v>
      </c>
      <c r="W2021" s="79">
        <f t="shared" si="806"/>
        <v>0</v>
      </c>
      <c r="X2021" s="157" t="str">
        <f t="shared" si="807"/>
        <v>A+J=</v>
      </c>
      <c r="Y2021" s="81">
        <f t="shared" si="808"/>
        <v>46588</v>
      </c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78">
        <f t="shared" si="788"/>
        <v>46560</v>
      </c>
      <c r="B2022" s="79">
        <f t="shared" si="790"/>
        <v>230.42588384999999</v>
      </c>
      <c r="C2022" s="79">
        <f t="shared" si="787"/>
        <v>230.224006</v>
      </c>
      <c r="D2022" s="77">
        <f t="shared" si="791"/>
        <v>7205.03</v>
      </c>
      <c r="E2022" s="54">
        <f>IF(K2022=1,VLOOKUP(A2021,[1]Plan1!$JH$192:$JI$400,2),E2021)</f>
        <v>7245.38</v>
      </c>
      <c r="F2022" s="56">
        <f t="shared" si="792"/>
        <v>45737</v>
      </c>
      <c r="G2022" s="80">
        <f t="shared" si="793"/>
        <v>5.6002542668107669E-3</v>
      </c>
      <c r="H2022" s="81">
        <f>IF(DAY(A2022)=H$11,VLOOKUP(A2022,AF$120:AK$452,4),H2021)</f>
        <v>46588</v>
      </c>
      <c r="I2022" s="81">
        <f t="shared" si="794"/>
        <v>46588</v>
      </c>
      <c r="J2022" s="55">
        <f t="shared" si="795"/>
        <v>30</v>
      </c>
      <c r="K2022" s="55">
        <f t="shared" si="796"/>
        <v>2</v>
      </c>
      <c r="L2022" s="79">
        <f t="shared" si="797"/>
        <v>1.00037237</v>
      </c>
      <c r="M2022" s="82">
        <v>1</v>
      </c>
      <c r="N2022" s="82">
        <f t="shared" si="798"/>
        <v>1</v>
      </c>
      <c r="O2022" s="79">
        <f t="shared" si="799"/>
        <v>1.00037237</v>
      </c>
      <c r="P2022" s="79">
        <f t="shared" si="800"/>
        <v>230.30973451</v>
      </c>
      <c r="Q2022" s="83">
        <f t="shared" si="801"/>
        <v>0</v>
      </c>
      <c r="R2022" s="85">
        <f t="shared" si="802"/>
        <v>0</v>
      </c>
      <c r="S2022" s="79">
        <f t="shared" si="803"/>
        <v>0</v>
      </c>
      <c r="T2022" s="85">
        <f t="shared" si="789"/>
        <v>9.5000000000000001E-2</v>
      </c>
      <c r="U2022" s="82">
        <f t="shared" si="804"/>
        <v>1.0005043179999999</v>
      </c>
      <c r="V2022" s="79">
        <f t="shared" si="805"/>
        <v>0.11614934</v>
      </c>
      <c r="W2022" s="79">
        <f t="shared" si="806"/>
        <v>0</v>
      </c>
      <c r="X2022" s="157" t="str">
        <f t="shared" si="807"/>
        <v>A+J=</v>
      </c>
      <c r="Y2022" s="81">
        <f t="shared" si="808"/>
        <v>46588</v>
      </c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78">
        <f t="shared" si="788"/>
        <v>46561</v>
      </c>
      <c r="B2023" s="79">
        <f t="shared" si="790"/>
        <v>230.52688975999999</v>
      </c>
      <c r="C2023" s="79">
        <f t="shared" si="787"/>
        <v>230.224006</v>
      </c>
      <c r="D2023" s="77">
        <f t="shared" si="791"/>
        <v>7205.03</v>
      </c>
      <c r="E2023" s="54">
        <f>IF(K2023=1,VLOOKUP(A2022,[1]Plan1!$JH$192:$JI$400,2),E2022)</f>
        <v>7245.38</v>
      </c>
      <c r="F2023" s="56">
        <f t="shared" si="792"/>
        <v>45737</v>
      </c>
      <c r="G2023" s="80">
        <f t="shared" si="793"/>
        <v>5.6002542668107669E-3</v>
      </c>
      <c r="H2023" s="81">
        <f>IF(DAY(A2023)=H$11,VLOOKUP(A2023,AF$120:AK$452,4),H2022)</f>
        <v>46588</v>
      </c>
      <c r="I2023" s="81">
        <f t="shared" si="794"/>
        <v>46588</v>
      </c>
      <c r="J2023" s="55">
        <f t="shared" si="795"/>
        <v>30</v>
      </c>
      <c r="K2023" s="55">
        <f t="shared" si="796"/>
        <v>3</v>
      </c>
      <c r="L2023" s="79">
        <f t="shared" si="797"/>
        <v>1.0005586099999999</v>
      </c>
      <c r="M2023" s="82">
        <v>1</v>
      </c>
      <c r="N2023" s="82">
        <f t="shared" si="798"/>
        <v>1</v>
      </c>
      <c r="O2023" s="79">
        <f t="shared" si="799"/>
        <v>1.0005586099999999</v>
      </c>
      <c r="P2023" s="79">
        <f t="shared" si="800"/>
        <v>230.35261143</v>
      </c>
      <c r="Q2023" s="83">
        <f t="shared" si="801"/>
        <v>0</v>
      </c>
      <c r="R2023" s="85">
        <f t="shared" si="802"/>
        <v>0</v>
      </c>
      <c r="S2023" s="79">
        <f t="shared" si="803"/>
        <v>0</v>
      </c>
      <c r="T2023" s="85">
        <f t="shared" si="789"/>
        <v>9.5000000000000001E-2</v>
      </c>
      <c r="U2023" s="82">
        <f t="shared" si="804"/>
        <v>1.000756572</v>
      </c>
      <c r="V2023" s="79">
        <f t="shared" si="805"/>
        <v>0.17427833000000001</v>
      </c>
      <c r="W2023" s="79">
        <f t="shared" si="806"/>
        <v>0</v>
      </c>
      <c r="X2023" s="157" t="str">
        <f t="shared" si="807"/>
        <v>A+J=</v>
      </c>
      <c r="Y2023" s="81">
        <f t="shared" si="808"/>
        <v>46588</v>
      </c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78">
        <f t="shared" si="788"/>
        <v>46562</v>
      </c>
      <c r="B2024" s="79">
        <f t="shared" si="790"/>
        <v>230.62794126</v>
      </c>
      <c r="C2024" s="79">
        <f t="shared" si="787"/>
        <v>230.224006</v>
      </c>
      <c r="D2024" s="77">
        <f t="shared" si="791"/>
        <v>7205.03</v>
      </c>
      <c r="E2024" s="54">
        <f>IF(K2024=1,VLOOKUP(A2023,[1]Plan1!$JH$192:$JI$400,2),E2023)</f>
        <v>7245.38</v>
      </c>
      <c r="F2024" s="56">
        <f t="shared" si="792"/>
        <v>45737</v>
      </c>
      <c r="G2024" s="80">
        <f t="shared" si="793"/>
        <v>5.6002542668107669E-3</v>
      </c>
      <c r="H2024" s="81">
        <f>IF(DAY(A2024)=H$11,VLOOKUP(A2024,AF$120:AK$452,4),H2023)</f>
        <v>46588</v>
      </c>
      <c r="I2024" s="81">
        <f t="shared" si="794"/>
        <v>46588</v>
      </c>
      <c r="J2024" s="55">
        <f t="shared" si="795"/>
        <v>30</v>
      </c>
      <c r="K2024" s="55">
        <f t="shared" si="796"/>
        <v>4</v>
      </c>
      <c r="L2024" s="79">
        <f t="shared" si="797"/>
        <v>1.00074489</v>
      </c>
      <c r="M2024" s="82">
        <v>1</v>
      </c>
      <c r="N2024" s="82">
        <f t="shared" si="798"/>
        <v>1</v>
      </c>
      <c r="O2024" s="79">
        <f t="shared" si="799"/>
        <v>1.00074489</v>
      </c>
      <c r="P2024" s="79">
        <f t="shared" si="800"/>
        <v>230.39549754999999</v>
      </c>
      <c r="Q2024" s="83">
        <f t="shared" si="801"/>
        <v>0</v>
      </c>
      <c r="R2024" s="85">
        <f t="shared" si="802"/>
        <v>0</v>
      </c>
      <c r="S2024" s="79">
        <f t="shared" si="803"/>
        <v>0</v>
      </c>
      <c r="T2024" s="85">
        <f t="shared" si="789"/>
        <v>9.5000000000000001E-2</v>
      </c>
      <c r="U2024" s="82">
        <f t="shared" si="804"/>
        <v>1.00100889</v>
      </c>
      <c r="V2024" s="79">
        <f t="shared" si="805"/>
        <v>0.23244371</v>
      </c>
      <c r="W2024" s="79">
        <f t="shared" si="806"/>
        <v>0</v>
      </c>
      <c r="X2024" s="157" t="str">
        <f t="shared" si="807"/>
        <v>A+J=</v>
      </c>
      <c r="Y2024" s="81">
        <f t="shared" si="808"/>
        <v>46588</v>
      </c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78">
        <f t="shared" si="788"/>
        <v>46563</v>
      </c>
      <c r="B2025" s="79">
        <f t="shared" si="790"/>
        <v>230.72903607000001</v>
      </c>
      <c r="C2025" s="79">
        <f t="shared" si="787"/>
        <v>230.224006</v>
      </c>
      <c r="D2025" s="77">
        <f t="shared" si="791"/>
        <v>7205.03</v>
      </c>
      <c r="E2025" s="54">
        <f>IF(K2025=1,VLOOKUP(A2024,[1]Plan1!$JH$192:$JI$400,2),E2024)</f>
        <v>7245.38</v>
      </c>
      <c r="F2025" s="56">
        <f t="shared" si="792"/>
        <v>45737</v>
      </c>
      <c r="G2025" s="80">
        <f t="shared" si="793"/>
        <v>5.6002542668107669E-3</v>
      </c>
      <c r="H2025" s="81">
        <f>IF(DAY(A2025)=H$11,VLOOKUP(A2025,AF$120:AK$452,4),H2024)</f>
        <v>46588</v>
      </c>
      <c r="I2025" s="81">
        <f t="shared" si="794"/>
        <v>46588</v>
      </c>
      <c r="J2025" s="55">
        <f t="shared" si="795"/>
        <v>30</v>
      </c>
      <c r="K2025" s="55">
        <f t="shared" si="796"/>
        <v>5</v>
      </c>
      <c r="L2025" s="79">
        <f t="shared" si="797"/>
        <v>1.0009311999999999</v>
      </c>
      <c r="M2025" s="82">
        <v>1</v>
      </c>
      <c r="N2025" s="82">
        <f t="shared" si="798"/>
        <v>1</v>
      </c>
      <c r="O2025" s="79">
        <f t="shared" si="799"/>
        <v>1.0009311999999999</v>
      </c>
      <c r="P2025" s="79">
        <f t="shared" si="800"/>
        <v>230.43839059000001</v>
      </c>
      <c r="Q2025" s="83">
        <f t="shared" si="801"/>
        <v>0</v>
      </c>
      <c r="R2025" s="85">
        <f t="shared" si="802"/>
        <v>0</v>
      </c>
      <c r="S2025" s="79">
        <f t="shared" si="803"/>
        <v>0</v>
      </c>
      <c r="T2025" s="85">
        <f t="shared" si="789"/>
        <v>9.5000000000000001E-2</v>
      </c>
      <c r="U2025" s="82">
        <f t="shared" si="804"/>
        <v>1.001261272</v>
      </c>
      <c r="V2025" s="79">
        <f t="shared" si="805"/>
        <v>0.29064548000000001</v>
      </c>
      <c r="W2025" s="79">
        <f t="shared" si="806"/>
        <v>0</v>
      </c>
      <c r="X2025" s="157" t="str">
        <f t="shared" si="807"/>
        <v>A+J=</v>
      </c>
      <c r="Y2025" s="81">
        <f t="shared" si="808"/>
        <v>46588</v>
      </c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78">
        <f t="shared" si="788"/>
        <v>46564</v>
      </c>
      <c r="B2026" s="79">
        <f t="shared" si="790"/>
        <v>230.83017627999999</v>
      </c>
      <c r="C2026" s="79">
        <f t="shared" si="787"/>
        <v>230.224006</v>
      </c>
      <c r="D2026" s="77">
        <f t="shared" si="791"/>
        <v>7205.03</v>
      </c>
      <c r="E2026" s="54">
        <f>IF(K2026=1,VLOOKUP(A2025,[1]Plan1!$JH$192:$JI$400,2),E2025)</f>
        <v>7245.38</v>
      </c>
      <c r="F2026" s="56">
        <f t="shared" si="792"/>
        <v>45737</v>
      </c>
      <c r="G2026" s="80">
        <f t="shared" si="793"/>
        <v>5.6002542668107669E-3</v>
      </c>
      <c r="H2026" s="81">
        <f>IF(DAY(A2026)=H$11,VLOOKUP(A2026,AF$120:AK$452,4),H2025)</f>
        <v>46588</v>
      </c>
      <c r="I2026" s="81">
        <f t="shared" si="794"/>
        <v>46588</v>
      </c>
      <c r="J2026" s="55">
        <f t="shared" si="795"/>
        <v>30</v>
      </c>
      <c r="K2026" s="55">
        <f t="shared" si="796"/>
        <v>6</v>
      </c>
      <c r="L2026" s="79">
        <f t="shared" si="797"/>
        <v>1.00111755</v>
      </c>
      <c r="M2026" s="82">
        <v>1</v>
      </c>
      <c r="N2026" s="82">
        <f t="shared" si="798"/>
        <v>1</v>
      </c>
      <c r="O2026" s="79">
        <f t="shared" si="799"/>
        <v>1.00111755</v>
      </c>
      <c r="P2026" s="79">
        <f t="shared" si="800"/>
        <v>230.48129283</v>
      </c>
      <c r="Q2026" s="83">
        <f t="shared" si="801"/>
        <v>0</v>
      </c>
      <c r="R2026" s="85">
        <f t="shared" si="802"/>
        <v>0</v>
      </c>
      <c r="S2026" s="79">
        <f t="shared" si="803"/>
        <v>0</v>
      </c>
      <c r="T2026" s="85">
        <f t="shared" si="789"/>
        <v>9.5000000000000001E-2</v>
      </c>
      <c r="U2026" s="82">
        <f t="shared" si="804"/>
        <v>1.0015137169999999</v>
      </c>
      <c r="V2026" s="79">
        <f t="shared" si="805"/>
        <v>0.34888344999999998</v>
      </c>
      <c r="W2026" s="79">
        <f t="shared" si="806"/>
        <v>0</v>
      </c>
      <c r="X2026" s="157" t="str">
        <f t="shared" si="807"/>
        <v>A+J=</v>
      </c>
      <c r="Y2026" s="81">
        <f t="shared" si="808"/>
        <v>46588</v>
      </c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78">
        <f t="shared" si="788"/>
        <v>46565</v>
      </c>
      <c r="B2027" s="79">
        <f t="shared" si="790"/>
        <v>230.93135751</v>
      </c>
      <c r="C2027" s="79">
        <f t="shared" si="787"/>
        <v>230.224006</v>
      </c>
      <c r="D2027" s="77">
        <f t="shared" si="791"/>
        <v>7205.03</v>
      </c>
      <c r="E2027" s="54">
        <f>IF(K2027=1,VLOOKUP(A2026,[1]Plan1!$JH$192:$JI$400,2),E2026)</f>
        <v>7245.38</v>
      </c>
      <c r="F2027" s="56">
        <f t="shared" si="792"/>
        <v>45737</v>
      </c>
      <c r="G2027" s="80">
        <f t="shared" si="793"/>
        <v>5.6002542668107669E-3</v>
      </c>
      <c r="H2027" s="81">
        <f>IF(DAY(A2027)=H$11,VLOOKUP(A2027,AF$120:AK$452,4),H2026)</f>
        <v>46588</v>
      </c>
      <c r="I2027" s="81">
        <f t="shared" si="794"/>
        <v>46588</v>
      </c>
      <c r="J2027" s="55">
        <f t="shared" si="795"/>
        <v>30</v>
      </c>
      <c r="K2027" s="55">
        <f t="shared" si="796"/>
        <v>7</v>
      </c>
      <c r="L2027" s="79">
        <f t="shared" si="797"/>
        <v>1.00130392</v>
      </c>
      <c r="M2027" s="82">
        <v>1</v>
      </c>
      <c r="N2027" s="82">
        <f t="shared" si="798"/>
        <v>1</v>
      </c>
      <c r="O2027" s="79">
        <f t="shared" si="799"/>
        <v>1.00130392</v>
      </c>
      <c r="P2027" s="79">
        <f t="shared" si="800"/>
        <v>230.52419968000001</v>
      </c>
      <c r="Q2027" s="83">
        <f t="shared" si="801"/>
        <v>0</v>
      </c>
      <c r="R2027" s="85">
        <f t="shared" si="802"/>
        <v>0</v>
      </c>
      <c r="S2027" s="79">
        <f t="shared" si="803"/>
        <v>0</v>
      </c>
      <c r="T2027" s="85">
        <f t="shared" si="789"/>
        <v>9.5000000000000001E-2</v>
      </c>
      <c r="U2027" s="82">
        <f t="shared" si="804"/>
        <v>1.001766226</v>
      </c>
      <c r="V2027" s="79">
        <f t="shared" si="805"/>
        <v>0.40715783</v>
      </c>
      <c r="W2027" s="79">
        <f t="shared" si="806"/>
        <v>0</v>
      </c>
      <c r="X2027" s="157" t="str">
        <f t="shared" si="807"/>
        <v>A+J=</v>
      </c>
      <c r="Y2027" s="81">
        <f t="shared" si="808"/>
        <v>46588</v>
      </c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78">
        <f t="shared" si="788"/>
        <v>46566</v>
      </c>
      <c r="B2028" s="79">
        <f t="shared" si="790"/>
        <v>231.0325867</v>
      </c>
      <c r="C2028" s="79">
        <f t="shared" si="787"/>
        <v>230.224006</v>
      </c>
      <c r="D2028" s="77">
        <f t="shared" si="791"/>
        <v>7205.03</v>
      </c>
      <c r="E2028" s="54">
        <f>IF(K2028=1,VLOOKUP(A2027,[1]Plan1!$JH$192:$JI$400,2),E2027)</f>
        <v>7245.38</v>
      </c>
      <c r="F2028" s="56">
        <f t="shared" si="792"/>
        <v>45737</v>
      </c>
      <c r="G2028" s="80">
        <f t="shared" si="793"/>
        <v>5.6002542668107669E-3</v>
      </c>
      <c r="H2028" s="81">
        <f>IF(DAY(A2028)=H$11,VLOOKUP(A2028,AF$120:AK$452,4),H2027)</f>
        <v>46588</v>
      </c>
      <c r="I2028" s="81">
        <f t="shared" si="794"/>
        <v>46588</v>
      </c>
      <c r="J2028" s="55">
        <f t="shared" si="795"/>
        <v>30</v>
      </c>
      <c r="K2028" s="55">
        <f t="shared" si="796"/>
        <v>8</v>
      </c>
      <c r="L2028" s="79">
        <f t="shared" si="797"/>
        <v>1.0014903399999999</v>
      </c>
      <c r="M2028" s="82">
        <v>1</v>
      </c>
      <c r="N2028" s="82">
        <f t="shared" si="798"/>
        <v>1</v>
      </c>
      <c r="O2028" s="79">
        <f t="shared" si="799"/>
        <v>1.0014903399999999</v>
      </c>
      <c r="P2028" s="79">
        <f t="shared" si="800"/>
        <v>230.56711804</v>
      </c>
      <c r="Q2028" s="83">
        <f t="shared" si="801"/>
        <v>0</v>
      </c>
      <c r="R2028" s="85">
        <f t="shared" si="802"/>
        <v>0</v>
      </c>
      <c r="S2028" s="79">
        <f t="shared" si="803"/>
        <v>0</v>
      </c>
      <c r="T2028" s="85">
        <f t="shared" si="789"/>
        <v>9.5000000000000001E-2</v>
      </c>
      <c r="U2028" s="82">
        <f t="shared" si="804"/>
        <v>1.002018799</v>
      </c>
      <c r="V2028" s="79">
        <f t="shared" si="805"/>
        <v>0.46546865999999998</v>
      </c>
      <c r="W2028" s="79">
        <f t="shared" si="806"/>
        <v>0</v>
      </c>
      <c r="X2028" s="157" t="str">
        <f t="shared" si="807"/>
        <v>A+J=</v>
      </c>
      <c r="Y2028" s="81">
        <f t="shared" si="808"/>
        <v>46588</v>
      </c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78">
        <f t="shared" si="788"/>
        <v>46567</v>
      </c>
      <c r="B2029" s="79">
        <f t="shared" si="790"/>
        <v>231.13385903</v>
      </c>
      <c r="C2029" s="79">
        <f t="shared" ref="C2029:C2092" si="809">IF(Q2028&gt;0,(P2028-S2028),C2028)</f>
        <v>230.224006</v>
      </c>
      <c r="D2029" s="77">
        <f t="shared" si="791"/>
        <v>7205.03</v>
      </c>
      <c r="E2029" s="54">
        <f>IF(K2029=1,VLOOKUP(A2028,[1]Plan1!$JH$192:$JI$400,2),E2028)</f>
        <v>7245.38</v>
      </c>
      <c r="F2029" s="56">
        <f t="shared" si="792"/>
        <v>45737</v>
      </c>
      <c r="G2029" s="80">
        <f t="shared" si="793"/>
        <v>5.6002542668107669E-3</v>
      </c>
      <c r="H2029" s="81">
        <f>IF(DAY(A2029)=H$11,VLOOKUP(A2029,AF$120:AK$452,4),H2028)</f>
        <v>46588</v>
      </c>
      <c r="I2029" s="81">
        <f t="shared" si="794"/>
        <v>46588</v>
      </c>
      <c r="J2029" s="55">
        <f t="shared" si="795"/>
        <v>30</v>
      </c>
      <c r="K2029" s="55">
        <f t="shared" si="796"/>
        <v>9</v>
      </c>
      <c r="L2029" s="79">
        <f t="shared" si="797"/>
        <v>1.0016767900000001</v>
      </c>
      <c r="M2029" s="82">
        <v>1</v>
      </c>
      <c r="N2029" s="82">
        <f t="shared" si="798"/>
        <v>1</v>
      </c>
      <c r="O2029" s="79">
        <f t="shared" si="799"/>
        <v>1.0016767900000001</v>
      </c>
      <c r="P2029" s="79">
        <f t="shared" si="800"/>
        <v>230.61004331000001</v>
      </c>
      <c r="Q2029" s="83">
        <f t="shared" si="801"/>
        <v>0</v>
      </c>
      <c r="R2029" s="85">
        <f t="shared" si="802"/>
        <v>0</v>
      </c>
      <c r="S2029" s="79">
        <f t="shared" si="803"/>
        <v>0</v>
      </c>
      <c r="T2029" s="85">
        <f t="shared" si="789"/>
        <v>9.5000000000000001E-2</v>
      </c>
      <c r="U2029" s="82">
        <f t="shared" si="804"/>
        <v>1.0022714349999999</v>
      </c>
      <c r="V2029" s="79">
        <f t="shared" si="805"/>
        <v>0.52381571999999998</v>
      </c>
      <c r="W2029" s="79">
        <f t="shared" si="806"/>
        <v>0</v>
      </c>
      <c r="X2029" s="157" t="str">
        <f t="shared" si="807"/>
        <v>A+J=</v>
      </c>
      <c r="Y2029" s="81">
        <f t="shared" si="808"/>
        <v>46588</v>
      </c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78">
        <f t="shared" si="788"/>
        <v>46568</v>
      </c>
      <c r="B2030" s="79">
        <f t="shared" si="790"/>
        <v>231.23517472</v>
      </c>
      <c r="C2030" s="79">
        <f t="shared" si="809"/>
        <v>230.224006</v>
      </c>
      <c r="D2030" s="77">
        <f t="shared" si="791"/>
        <v>7205.03</v>
      </c>
      <c r="E2030" s="54">
        <f>IF(K2030=1,VLOOKUP(A2029,[1]Plan1!$JH$192:$JI$400,2),E2029)</f>
        <v>7245.38</v>
      </c>
      <c r="F2030" s="56">
        <f t="shared" si="792"/>
        <v>45737</v>
      </c>
      <c r="G2030" s="80">
        <f t="shared" si="793"/>
        <v>5.6002542668107669E-3</v>
      </c>
      <c r="H2030" s="81">
        <f>IF(DAY(A2030)=H$11,VLOOKUP(A2030,AF$120:AK$452,4),H2029)</f>
        <v>46588</v>
      </c>
      <c r="I2030" s="81">
        <f t="shared" si="794"/>
        <v>46588</v>
      </c>
      <c r="J2030" s="55">
        <f t="shared" si="795"/>
        <v>30</v>
      </c>
      <c r="K2030" s="55">
        <f t="shared" si="796"/>
        <v>10</v>
      </c>
      <c r="L2030" s="79">
        <f t="shared" si="797"/>
        <v>1.0018632700000001</v>
      </c>
      <c r="M2030" s="82">
        <v>1</v>
      </c>
      <c r="N2030" s="82">
        <f t="shared" si="798"/>
        <v>1</v>
      </c>
      <c r="O2030" s="79">
        <f t="shared" si="799"/>
        <v>1.0018632700000001</v>
      </c>
      <c r="P2030" s="79">
        <f t="shared" si="800"/>
        <v>230.65297548000001</v>
      </c>
      <c r="Q2030" s="83">
        <f t="shared" si="801"/>
        <v>0</v>
      </c>
      <c r="R2030" s="85">
        <f t="shared" si="802"/>
        <v>0</v>
      </c>
      <c r="S2030" s="79">
        <f t="shared" si="803"/>
        <v>0</v>
      </c>
      <c r="T2030" s="85">
        <f t="shared" si="789"/>
        <v>9.5000000000000001E-2</v>
      </c>
      <c r="U2030" s="82">
        <f t="shared" si="804"/>
        <v>1.002524135</v>
      </c>
      <c r="V2030" s="79">
        <f t="shared" si="805"/>
        <v>0.58219924000000001</v>
      </c>
      <c r="W2030" s="79">
        <f t="shared" si="806"/>
        <v>0</v>
      </c>
      <c r="X2030" s="157" t="str">
        <f t="shared" si="807"/>
        <v>A+J=</v>
      </c>
      <c r="Y2030" s="81">
        <f t="shared" si="808"/>
        <v>46588</v>
      </c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78">
        <f t="shared" si="788"/>
        <v>46569</v>
      </c>
      <c r="B2031" s="79">
        <f t="shared" si="790"/>
        <v>231.33653589000002</v>
      </c>
      <c r="C2031" s="79">
        <f t="shared" si="809"/>
        <v>230.224006</v>
      </c>
      <c r="D2031" s="77">
        <f t="shared" si="791"/>
        <v>7205.03</v>
      </c>
      <c r="E2031" s="54">
        <f>IF(K2031=1,VLOOKUP(A2030,[1]Plan1!$JH$192:$JI$400,2),E2030)</f>
        <v>7245.38</v>
      </c>
      <c r="F2031" s="56">
        <f t="shared" si="792"/>
        <v>45737</v>
      </c>
      <c r="G2031" s="80">
        <f t="shared" si="793"/>
        <v>5.6002542668107669E-3</v>
      </c>
      <c r="H2031" s="81">
        <f>IF(DAY(A2031)=H$11,VLOOKUP(A2031,AF$120:AK$452,4),H2030)</f>
        <v>46588</v>
      </c>
      <c r="I2031" s="81">
        <f t="shared" si="794"/>
        <v>46588</v>
      </c>
      <c r="J2031" s="55">
        <f t="shared" si="795"/>
        <v>30</v>
      </c>
      <c r="K2031" s="55">
        <f t="shared" si="796"/>
        <v>11</v>
      </c>
      <c r="L2031" s="79">
        <f t="shared" si="797"/>
        <v>1.0020497900000001</v>
      </c>
      <c r="M2031" s="82">
        <v>1</v>
      </c>
      <c r="N2031" s="82">
        <f t="shared" si="798"/>
        <v>1</v>
      </c>
      <c r="O2031" s="79">
        <f t="shared" si="799"/>
        <v>1.0020497900000001</v>
      </c>
      <c r="P2031" s="79">
        <f t="shared" si="800"/>
        <v>230.69591686000001</v>
      </c>
      <c r="Q2031" s="83">
        <f t="shared" si="801"/>
        <v>0</v>
      </c>
      <c r="R2031" s="85">
        <f t="shared" si="802"/>
        <v>0</v>
      </c>
      <c r="S2031" s="79">
        <f t="shared" si="803"/>
        <v>0</v>
      </c>
      <c r="T2031" s="85">
        <f t="shared" si="789"/>
        <v>9.5000000000000001E-2</v>
      </c>
      <c r="U2031" s="82">
        <f t="shared" si="804"/>
        <v>1.002776898</v>
      </c>
      <c r="V2031" s="79">
        <f t="shared" si="805"/>
        <v>0.64061902999999998</v>
      </c>
      <c r="W2031" s="79">
        <f t="shared" si="806"/>
        <v>0</v>
      </c>
      <c r="X2031" s="157" t="str">
        <f t="shared" si="807"/>
        <v>A+J=</v>
      </c>
      <c r="Y2031" s="81">
        <f t="shared" si="808"/>
        <v>46588</v>
      </c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78">
        <f t="shared" si="788"/>
        <v>46570</v>
      </c>
      <c r="B2032" s="79">
        <f t="shared" si="790"/>
        <v>231.43794068</v>
      </c>
      <c r="C2032" s="79">
        <f t="shared" si="809"/>
        <v>230.224006</v>
      </c>
      <c r="D2032" s="77">
        <f t="shared" si="791"/>
        <v>7205.03</v>
      </c>
      <c r="E2032" s="54">
        <f>IF(K2032=1,VLOOKUP(A2031,[1]Plan1!$JH$192:$JI$400,2),E2031)</f>
        <v>7245.38</v>
      </c>
      <c r="F2032" s="56">
        <f t="shared" si="792"/>
        <v>45737</v>
      </c>
      <c r="G2032" s="80">
        <f t="shared" si="793"/>
        <v>5.6002542668107669E-3</v>
      </c>
      <c r="H2032" s="81">
        <f>IF(DAY(A2032)=H$11,VLOOKUP(A2032,AF$120:AK$452,4),H2031)</f>
        <v>46588</v>
      </c>
      <c r="I2032" s="81">
        <f t="shared" si="794"/>
        <v>46588</v>
      </c>
      <c r="J2032" s="55">
        <f t="shared" si="795"/>
        <v>30</v>
      </c>
      <c r="K2032" s="55">
        <f t="shared" si="796"/>
        <v>12</v>
      </c>
      <c r="L2032" s="79">
        <f t="shared" si="797"/>
        <v>1.0022363400000001</v>
      </c>
      <c r="M2032" s="82">
        <v>1</v>
      </c>
      <c r="N2032" s="82">
        <f t="shared" si="798"/>
        <v>1</v>
      </c>
      <c r="O2032" s="79">
        <f t="shared" si="799"/>
        <v>1.0022363400000001</v>
      </c>
      <c r="P2032" s="79">
        <f t="shared" si="800"/>
        <v>230.73886515000001</v>
      </c>
      <c r="Q2032" s="83">
        <f t="shared" si="801"/>
        <v>0</v>
      </c>
      <c r="R2032" s="85">
        <f t="shared" si="802"/>
        <v>0</v>
      </c>
      <c r="S2032" s="79">
        <f t="shared" si="803"/>
        <v>0</v>
      </c>
      <c r="T2032" s="85">
        <f t="shared" si="789"/>
        <v>9.5000000000000001E-2</v>
      </c>
      <c r="U2032" s="82">
        <f t="shared" si="804"/>
        <v>1.0030297260000001</v>
      </c>
      <c r="V2032" s="79">
        <f t="shared" si="805"/>
        <v>0.69907553</v>
      </c>
      <c r="W2032" s="79">
        <f t="shared" si="806"/>
        <v>0</v>
      </c>
      <c r="X2032" s="157" t="str">
        <f t="shared" si="807"/>
        <v>A+J=</v>
      </c>
      <c r="Y2032" s="81">
        <f t="shared" si="808"/>
        <v>46588</v>
      </c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78">
        <f t="shared" si="788"/>
        <v>46571</v>
      </c>
      <c r="B2033" s="79">
        <f t="shared" si="790"/>
        <v>231.53939098000001</v>
      </c>
      <c r="C2033" s="79">
        <f t="shared" si="809"/>
        <v>230.224006</v>
      </c>
      <c r="D2033" s="77">
        <f t="shared" si="791"/>
        <v>7205.03</v>
      </c>
      <c r="E2033" s="54">
        <f>IF(K2033=1,VLOOKUP(A2032,[1]Plan1!$JH$192:$JI$400,2),E2032)</f>
        <v>7245.38</v>
      </c>
      <c r="F2033" s="56">
        <f t="shared" si="792"/>
        <v>45737</v>
      </c>
      <c r="G2033" s="80">
        <f t="shared" si="793"/>
        <v>5.6002542668107669E-3</v>
      </c>
      <c r="H2033" s="81">
        <f>IF(DAY(A2033)=H$11,VLOOKUP(A2033,AF$120:AK$452,4),H2032)</f>
        <v>46588</v>
      </c>
      <c r="I2033" s="81">
        <f t="shared" si="794"/>
        <v>46588</v>
      </c>
      <c r="J2033" s="55">
        <f t="shared" si="795"/>
        <v>30</v>
      </c>
      <c r="K2033" s="55">
        <f t="shared" si="796"/>
        <v>13</v>
      </c>
      <c r="L2033" s="79">
        <f t="shared" si="797"/>
        <v>1.00242293</v>
      </c>
      <c r="M2033" s="82">
        <v>1</v>
      </c>
      <c r="N2033" s="82">
        <f t="shared" si="798"/>
        <v>1</v>
      </c>
      <c r="O2033" s="79">
        <f t="shared" si="799"/>
        <v>1.00242293</v>
      </c>
      <c r="P2033" s="79">
        <f t="shared" si="800"/>
        <v>230.78182265000001</v>
      </c>
      <c r="Q2033" s="83">
        <f t="shared" si="801"/>
        <v>0</v>
      </c>
      <c r="R2033" s="85">
        <f t="shared" si="802"/>
        <v>0</v>
      </c>
      <c r="S2033" s="79">
        <f t="shared" si="803"/>
        <v>0</v>
      </c>
      <c r="T2033" s="85">
        <f t="shared" si="789"/>
        <v>9.5000000000000001E-2</v>
      </c>
      <c r="U2033" s="82">
        <f t="shared" si="804"/>
        <v>1.003282617</v>
      </c>
      <c r="V2033" s="79">
        <f t="shared" si="805"/>
        <v>0.75756833000000001</v>
      </c>
      <c r="W2033" s="79">
        <f t="shared" si="806"/>
        <v>0</v>
      </c>
      <c r="X2033" s="157" t="str">
        <f t="shared" si="807"/>
        <v>A+J=</v>
      </c>
      <c r="Y2033" s="81">
        <f t="shared" si="808"/>
        <v>46588</v>
      </c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78">
        <f t="shared" si="788"/>
        <v>46572</v>
      </c>
      <c r="B2034" s="79">
        <f t="shared" si="790"/>
        <v>231.64088701</v>
      </c>
      <c r="C2034" s="79">
        <f t="shared" si="809"/>
        <v>230.224006</v>
      </c>
      <c r="D2034" s="77">
        <f t="shared" si="791"/>
        <v>7205.03</v>
      </c>
      <c r="E2034" s="54">
        <f>IF(K2034=1,VLOOKUP(A2033,[1]Plan1!$JH$192:$JI$400,2),E2033)</f>
        <v>7245.38</v>
      </c>
      <c r="F2034" s="56">
        <f t="shared" si="792"/>
        <v>45737</v>
      </c>
      <c r="G2034" s="80">
        <f t="shared" si="793"/>
        <v>5.6002542668107669E-3</v>
      </c>
      <c r="H2034" s="81">
        <f>IF(DAY(A2034)=H$11,VLOOKUP(A2034,AF$120:AK$452,4),H2033)</f>
        <v>46588</v>
      </c>
      <c r="I2034" s="81">
        <f t="shared" si="794"/>
        <v>46588</v>
      </c>
      <c r="J2034" s="55">
        <f t="shared" si="795"/>
        <v>30</v>
      </c>
      <c r="K2034" s="55">
        <f t="shared" si="796"/>
        <v>14</v>
      </c>
      <c r="L2034" s="79">
        <f t="shared" si="797"/>
        <v>1.00260956</v>
      </c>
      <c r="M2034" s="82">
        <v>1</v>
      </c>
      <c r="N2034" s="82">
        <f t="shared" si="798"/>
        <v>1</v>
      </c>
      <c r="O2034" s="79">
        <f t="shared" si="799"/>
        <v>1.00260956</v>
      </c>
      <c r="P2034" s="79">
        <f t="shared" si="800"/>
        <v>230.82478935</v>
      </c>
      <c r="Q2034" s="83">
        <f t="shared" si="801"/>
        <v>0</v>
      </c>
      <c r="R2034" s="85">
        <f t="shared" si="802"/>
        <v>0</v>
      </c>
      <c r="S2034" s="79">
        <f t="shared" si="803"/>
        <v>0</v>
      </c>
      <c r="T2034" s="85">
        <f t="shared" si="789"/>
        <v>9.5000000000000001E-2</v>
      </c>
      <c r="U2034" s="82">
        <f t="shared" si="804"/>
        <v>1.0035355720000001</v>
      </c>
      <c r="V2034" s="79">
        <f t="shared" si="805"/>
        <v>0.81609765999999995</v>
      </c>
      <c r="W2034" s="79">
        <f t="shared" si="806"/>
        <v>0</v>
      </c>
      <c r="X2034" s="157" t="str">
        <f t="shared" si="807"/>
        <v>A+J=</v>
      </c>
      <c r="Y2034" s="81">
        <f t="shared" si="808"/>
        <v>46588</v>
      </c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78">
        <f t="shared" si="788"/>
        <v>46573</v>
      </c>
      <c r="B2035" s="79">
        <f t="shared" si="790"/>
        <v>231.74242393999998</v>
      </c>
      <c r="C2035" s="79">
        <f t="shared" si="809"/>
        <v>230.224006</v>
      </c>
      <c r="D2035" s="77">
        <f t="shared" si="791"/>
        <v>7205.03</v>
      </c>
      <c r="E2035" s="54">
        <f>IF(K2035=1,VLOOKUP(A2034,[1]Plan1!$JH$192:$JI$400,2),E2034)</f>
        <v>7245.38</v>
      </c>
      <c r="F2035" s="56">
        <f t="shared" si="792"/>
        <v>45737</v>
      </c>
      <c r="G2035" s="80">
        <f t="shared" si="793"/>
        <v>5.6002542668107669E-3</v>
      </c>
      <c r="H2035" s="81">
        <f>IF(DAY(A2035)=H$11,VLOOKUP(A2035,AF$120:AK$452,4),H2034)</f>
        <v>46588</v>
      </c>
      <c r="I2035" s="81">
        <f t="shared" si="794"/>
        <v>46588</v>
      </c>
      <c r="J2035" s="55">
        <f t="shared" si="795"/>
        <v>30</v>
      </c>
      <c r="K2035" s="55">
        <f t="shared" si="796"/>
        <v>15</v>
      </c>
      <c r="L2035" s="79">
        <f t="shared" si="797"/>
        <v>1.0027962100000001</v>
      </c>
      <c r="M2035" s="82">
        <v>1</v>
      </c>
      <c r="N2035" s="82">
        <f t="shared" si="798"/>
        <v>1</v>
      </c>
      <c r="O2035" s="79">
        <f t="shared" si="799"/>
        <v>1.0027962100000001</v>
      </c>
      <c r="P2035" s="79">
        <f t="shared" si="800"/>
        <v>230.86776065999999</v>
      </c>
      <c r="Q2035" s="83">
        <f t="shared" si="801"/>
        <v>0</v>
      </c>
      <c r="R2035" s="85">
        <f t="shared" si="802"/>
        <v>0</v>
      </c>
      <c r="S2035" s="79">
        <f t="shared" si="803"/>
        <v>0</v>
      </c>
      <c r="T2035" s="85">
        <f t="shared" si="789"/>
        <v>9.5000000000000001E-2</v>
      </c>
      <c r="U2035" s="82">
        <f t="shared" si="804"/>
        <v>1.0037885900000001</v>
      </c>
      <c r="V2035" s="79">
        <f t="shared" si="805"/>
        <v>0.87466328000000004</v>
      </c>
      <c r="W2035" s="79">
        <f t="shared" si="806"/>
        <v>0</v>
      </c>
      <c r="X2035" s="157" t="str">
        <f t="shared" si="807"/>
        <v>A+J=</v>
      </c>
      <c r="Y2035" s="81">
        <f t="shared" si="808"/>
        <v>46588</v>
      </c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78">
        <f t="shared" si="788"/>
        <v>46574</v>
      </c>
      <c r="B2036" s="79">
        <f t="shared" si="790"/>
        <v>231.84400687999999</v>
      </c>
      <c r="C2036" s="79">
        <f t="shared" si="809"/>
        <v>230.224006</v>
      </c>
      <c r="D2036" s="77">
        <f t="shared" si="791"/>
        <v>7205.03</v>
      </c>
      <c r="E2036" s="54">
        <f>IF(K2036=1,VLOOKUP(A2035,[1]Plan1!$JH$192:$JI$400,2),E2035)</f>
        <v>7245.38</v>
      </c>
      <c r="F2036" s="56">
        <f t="shared" si="792"/>
        <v>45737</v>
      </c>
      <c r="G2036" s="80">
        <f t="shared" si="793"/>
        <v>5.6002542668107669E-3</v>
      </c>
      <c r="H2036" s="81">
        <f>IF(DAY(A2036)=H$11,VLOOKUP(A2036,AF$120:AK$452,4),H2035)</f>
        <v>46588</v>
      </c>
      <c r="I2036" s="81">
        <f t="shared" si="794"/>
        <v>46588</v>
      </c>
      <c r="J2036" s="55">
        <f t="shared" si="795"/>
        <v>30</v>
      </c>
      <c r="K2036" s="55">
        <f t="shared" si="796"/>
        <v>16</v>
      </c>
      <c r="L2036" s="79">
        <f t="shared" si="797"/>
        <v>1.0029828999999999</v>
      </c>
      <c r="M2036" s="82">
        <v>1</v>
      </c>
      <c r="N2036" s="82">
        <f t="shared" si="798"/>
        <v>1</v>
      </c>
      <c r="O2036" s="79">
        <f t="shared" si="799"/>
        <v>1.0029828999999999</v>
      </c>
      <c r="P2036" s="79">
        <f t="shared" si="800"/>
        <v>230.91074118</v>
      </c>
      <c r="Q2036" s="83">
        <f t="shared" si="801"/>
        <v>0</v>
      </c>
      <c r="R2036" s="85">
        <f t="shared" si="802"/>
        <v>0</v>
      </c>
      <c r="S2036" s="79">
        <f t="shared" si="803"/>
        <v>0</v>
      </c>
      <c r="T2036" s="85">
        <f t="shared" si="789"/>
        <v>9.5000000000000001E-2</v>
      </c>
      <c r="U2036" s="82">
        <f t="shared" si="804"/>
        <v>1.0040416729999999</v>
      </c>
      <c r="V2036" s="79">
        <f t="shared" si="805"/>
        <v>0.93326569999999998</v>
      </c>
      <c r="W2036" s="79">
        <f t="shared" si="806"/>
        <v>0</v>
      </c>
      <c r="X2036" s="157" t="str">
        <f t="shared" si="807"/>
        <v>A+J=</v>
      </c>
      <c r="Y2036" s="81">
        <f t="shared" si="808"/>
        <v>46588</v>
      </c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78">
        <f t="shared" si="788"/>
        <v>46575</v>
      </c>
      <c r="B2037" s="79">
        <f t="shared" si="790"/>
        <v>231.94563538</v>
      </c>
      <c r="C2037" s="79">
        <f t="shared" si="809"/>
        <v>230.224006</v>
      </c>
      <c r="D2037" s="77">
        <f t="shared" si="791"/>
        <v>7205.03</v>
      </c>
      <c r="E2037" s="54">
        <f>IF(K2037=1,VLOOKUP(A2036,[1]Plan1!$JH$192:$JI$400,2),E2036)</f>
        <v>7245.38</v>
      </c>
      <c r="F2037" s="56">
        <f t="shared" si="792"/>
        <v>45737</v>
      </c>
      <c r="G2037" s="80">
        <f t="shared" si="793"/>
        <v>5.6002542668107669E-3</v>
      </c>
      <c r="H2037" s="81">
        <f>IF(DAY(A2037)=H$11,VLOOKUP(A2037,AF$120:AK$452,4),H2036)</f>
        <v>46588</v>
      </c>
      <c r="I2037" s="81">
        <f t="shared" si="794"/>
        <v>46588</v>
      </c>
      <c r="J2037" s="55">
        <f t="shared" si="795"/>
        <v>30</v>
      </c>
      <c r="K2037" s="55">
        <f t="shared" si="796"/>
        <v>17</v>
      </c>
      <c r="L2037" s="79">
        <f t="shared" si="797"/>
        <v>1.0031696299999999</v>
      </c>
      <c r="M2037" s="82">
        <v>1</v>
      </c>
      <c r="N2037" s="82">
        <f t="shared" si="798"/>
        <v>1</v>
      </c>
      <c r="O2037" s="79">
        <f t="shared" si="799"/>
        <v>1.0031696299999999</v>
      </c>
      <c r="P2037" s="79">
        <f t="shared" si="800"/>
        <v>230.95373090999999</v>
      </c>
      <c r="Q2037" s="83">
        <f t="shared" si="801"/>
        <v>0</v>
      </c>
      <c r="R2037" s="85">
        <f t="shared" si="802"/>
        <v>0</v>
      </c>
      <c r="S2037" s="79">
        <f t="shared" si="803"/>
        <v>0</v>
      </c>
      <c r="T2037" s="85">
        <f t="shared" si="789"/>
        <v>9.5000000000000001E-2</v>
      </c>
      <c r="U2037" s="82">
        <f t="shared" si="804"/>
        <v>1.0042948190000001</v>
      </c>
      <c r="V2037" s="79">
        <f t="shared" si="805"/>
        <v>0.99190447000000004</v>
      </c>
      <c r="W2037" s="79">
        <f t="shared" si="806"/>
        <v>0</v>
      </c>
      <c r="X2037" s="157" t="str">
        <f t="shared" si="807"/>
        <v>A+J=</v>
      </c>
      <c r="Y2037" s="81">
        <f t="shared" si="808"/>
        <v>46588</v>
      </c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78">
        <f t="shared" si="788"/>
        <v>46576</v>
      </c>
      <c r="B2038" s="79">
        <f t="shared" si="790"/>
        <v>232.04730735999999</v>
      </c>
      <c r="C2038" s="79">
        <f t="shared" si="809"/>
        <v>230.224006</v>
      </c>
      <c r="D2038" s="77">
        <f t="shared" si="791"/>
        <v>7205.03</v>
      </c>
      <c r="E2038" s="54">
        <f>IF(K2038=1,VLOOKUP(A2037,[1]Plan1!$JH$192:$JI$400,2),E2037)</f>
        <v>7245.38</v>
      </c>
      <c r="F2038" s="56">
        <f t="shared" si="792"/>
        <v>45737</v>
      </c>
      <c r="G2038" s="80">
        <f t="shared" si="793"/>
        <v>5.6002542668107669E-3</v>
      </c>
      <c r="H2038" s="81">
        <f>IF(DAY(A2038)=H$11,VLOOKUP(A2038,AF$120:AK$452,4),H2037)</f>
        <v>46588</v>
      </c>
      <c r="I2038" s="81">
        <f t="shared" si="794"/>
        <v>46588</v>
      </c>
      <c r="J2038" s="55">
        <f t="shared" si="795"/>
        <v>30</v>
      </c>
      <c r="K2038" s="55">
        <f t="shared" si="796"/>
        <v>18</v>
      </c>
      <c r="L2038" s="79">
        <f t="shared" si="797"/>
        <v>1.00335639</v>
      </c>
      <c r="M2038" s="82">
        <v>1</v>
      </c>
      <c r="N2038" s="82">
        <f t="shared" si="798"/>
        <v>1</v>
      </c>
      <c r="O2038" s="79">
        <f t="shared" si="799"/>
        <v>1.00335639</v>
      </c>
      <c r="P2038" s="79">
        <f t="shared" si="800"/>
        <v>230.99672755</v>
      </c>
      <c r="Q2038" s="83">
        <f t="shared" si="801"/>
        <v>0</v>
      </c>
      <c r="R2038" s="85">
        <f t="shared" si="802"/>
        <v>0</v>
      </c>
      <c r="S2038" s="79">
        <f t="shared" si="803"/>
        <v>0</v>
      </c>
      <c r="T2038" s="85">
        <f t="shared" si="789"/>
        <v>9.5000000000000001E-2</v>
      </c>
      <c r="U2038" s="82">
        <f t="shared" si="804"/>
        <v>1.004548029</v>
      </c>
      <c r="V2038" s="79">
        <f t="shared" si="805"/>
        <v>1.0505798099999999</v>
      </c>
      <c r="W2038" s="79">
        <f t="shared" si="806"/>
        <v>0</v>
      </c>
      <c r="X2038" s="157" t="str">
        <f t="shared" si="807"/>
        <v>A+J=</v>
      </c>
      <c r="Y2038" s="81">
        <f t="shared" si="808"/>
        <v>46588</v>
      </c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78">
        <f t="shared" si="788"/>
        <v>46577</v>
      </c>
      <c r="B2039" s="79">
        <f t="shared" si="790"/>
        <v>232.14902515</v>
      </c>
      <c r="C2039" s="79">
        <f t="shared" si="809"/>
        <v>230.224006</v>
      </c>
      <c r="D2039" s="77">
        <f t="shared" si="791"/>
        <v>7205.03</v>
      </c>
      <c r="E2039" s="54">
        <f>IF(K2039=1,VLOOKUP(A2038,[1]Plan1!$JH$192:$JI$400,2),E2038)</f>
        <v>7245.38</v>
      </c>
      <c r="F2039" s="56">
        <f t="shared" si="792"/>
        <v>45737</v>
      </c>
      <c r="G2039" s="80">
        <f t="shared" si="793"/>
        <v>5.6002542668107669E-3</v>
      </c>
      <c r="H2039" s="81">
        <f>IF(DAY(A2039)=H$11,VLOOKUP(A2039,AF$120:AK$452,4),H2038)</f>
        <v>46588</v>
      </c>
      <c r="I2039" s="81">
        <f t="shared" si="794"/>
        <v>46588</v>
      </c>
      <c r="J2039" s="55">
        <f t="shared" si="795"/>
        <v>30</v>
      </c>
      <c r="K2039" s="55">
        <f t="shared" si="796"/>
        <v>19</v>
      </c>
      <c r="L2039" s="79">
        <f t="shared" si="797"/>
        <v>1.00354319</v>
      </c>
      <c r="M2039" s="82">
        <v>1</v>
      </c>
      <c r="N2039" s="82">
        <f t="shared" si="798"/>
        <v>1</v>
      </c>
      <c r="O2039" s="79">
        <f t="shared" si="799"/>
        <v>1.00354319</v>
      </c>
      <c r="P2039" s="79">
        <f t="shared" si="800"/>
        <v>231.03973339000001</v>
      </c>
      <c r="Q2039" s="83">
        <f t="shared" si="801"/>
        <v>0</v>
      </c>
      <c r="R2039" s="85">
        <f t="shared" si="802"/>
        <v>0</v>
      </c>
      <c r="S2039" s="79">
        <f t="shared" si="803"/>
        <v>0</v>
      </c>
      <c r="T2039" s="85">
        <f t="shared" si="789"/>
        <v>9.5000000000000001E-2</v>
      </c>
      <c r="U2039" s="82">
        <f t="shared" si="804"/>
        <v>1.004801303</v>
      </c>
      <c r="V2039" s="79">
        <f t="shared" si="805"/>
        <v>1.1092917600000001</v>
      </c>
      <c r="W2039" s="79">
        <f t="shared" si="806"/>
        <v>0</v>
      </c>
      <c r="X2039" s="157" t="str">
        <f t="shared" si="807"/>
        <v>A+J=</v>
      </c>
      <c r="Y2039" s="81">
        <f t="shared" si="808"/>
        <v>46588</v>
      </c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78">
        <f t="shared" si="788"/>
        <v>46578</v>
      </c>
      <c r="B2040" s="79">
        <f t="shared" si="790"/>
        <v>232.25078646</v>
      </c>
      <c r="C2040" s="79">
        <f t="shared" si="809"/>
        <v>230.224006</v>
      </c>
      <c r="D2040" s="77">
        <f t="shared" si="791"/>
        <v>7205.03</v>
      </c>
      <c r="E2040" s="54">
        <f>IF(K2040=1,VLOOKUP(A2039,[1]Plan1!$JH$192:$JI$400,2),E2039)</f>
        <v>7245.38</v>
      </c>
      <c r="F2040" s="56">
        <f t="shared" si="792"/>
        <v>45737</v>
      </c>
      <c r="G2040" s="80">
        <f t="shared" si="793"/>
        <v>5.6002542668107669E-3</v>
      </c>
      <c r="H2040" s="81">
        <f>IF(DAY(A2040)=H$11,VLOOKUP(A2040,AF$120:AK$452,4),H2039)</f>
        <v>46588</v>
      </c>
      <c r="I2040" s="81">
        <f t="shared" si="794"/>
        <v>46588</v>
      </c>
      <c r="J2040" s="55">
        <f t="shared" si="795"/>
        <v>30</v>
      </c>
      <c r="K2040" s="55">
        <f t="shared" si="796"/>
        <v>20</v>
      </c>
      <c r="L2040" s="79">
        <f t="shared" si="797"/>
        <v>1.0037300199999999</v>
      </c>
      <c r="M2040" s="82">
        <v>1</v>
      </c>
      <c r="N2040" s="82">
        <f t="shared" si="798"/>
        <v>1</v>
      </c>
      <c r="O2040" s="79">
        <f t="shared" si="799"/>
        <v>1.0037300199999999</v>
      </c>
      <c r="P2040" s="79">
        <f t="shared" si="800"/>
        <v>231.08274614000001</v>
      </c>
      <c r="Q2040" s="83">
        <f t="shared" si="801"/>
        <v>0</v>
      </c>
      <c r="R2040" s="85">
        <f t="shared" si="802"/>
        <v>0</v>
      </c>
      <c r="S2040" s="79">
        <f t="shared" si="803"/>
        <v>0</v>
      </c>
      <c r="T2040" s="85">
        <f t="shared" si="789"/>
        <v>9.5000000000000001E-2</v>
      </c>
      <c r="U2040" s="82">
        <f t="shared" si="804"/>
        <v>1.0050546410000001</v>
      </c>
      <c r="V2040" s="79">
        <f t="shared" si="805"/>
        <v>1.16804032</v>
      </c>
      <c r="W2040" s="79">
        <f t="shared" si="806"/>
        <v>0</v>
      </c>
      <c r="X2040" s="157" t="str">
        <f t="shared" si="807"/>
        <v>A+J=</v>
      </c>
      <c r="Y2040" s="81">
        <f t="shared" si="808"/>
        <v>46588</v>
      </c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78">
        <f t="shared" si="788"/>
        <v>46579</v>
      </c>
      <c r="B2041" s="79">
        <f t="shared" si="790"/>
        <v>232.35259360999999</v>
      </c>
      <c r="C2041" s="79">
        <f t="shared" si="809"/>
        <v>230.224006</v>
      </c>
      <c r="D2041" s="77">
        <f t="shared" si="791"/>
        <v>7205.03</v>
      </c>
      <c r="E2041" s="54">
        <f>IF(K2041=1,VLOOKUP(A2040,[1]Plan1!$JH$192:$JI$400,2),E2040)</f>
        <v>7245.38</v>
      </c>
      <c r="F2041" s="56">
        <f t="shared" si="792"/>
        <v>45737</v>
      </c>
      <c r="G2041" s="80">
        <f t="shared" si="793"/>
        <v>5.6002542668107669E-3</v>
      </c>
      <c r="H2041" s="81">
        <f>IF(DAY(A2041)=H$11,VLOOKUP(A2041,AF$120:AK$452,4),H2040)</f>
        <v>46588</v>
      </c>
      <c r="I2041" s="81">
        <f t="shared" si="794"/>
        <v>46588</v>
      </c>
      <c r="J2041" s="55">
        <f t="shared" si="795"/>
        <v>30</v>
      </c>
      <c r="K2041" s="55">
        <f t="shared" si="796"/>
        <v>21</v>
      </c>
      <c r="L2041" s="79">
        <f t="shared" si="797"/>
        <v>1.00391689</v>
      </c>
      <c r="M2041" s="82">
        <v>1</v>
      </c>
      <c r="N2041" s="82">
        <f t="shared" si="798"/>
        <v>1</v>
      </c>
      <c r="O2041" s="79">
        <f t="shared" si="799"/>
        <v>1.00391689</v>
      </c>
      <c r="P2041" s="79">
        <f t="shared" si="800"/>
        <v>231.12576809999999</v>
      </c>
      <c r="Q2041" s="83">
        <f t="shared" si="801"/>
        <v>0</v>
      </c>
      <c r="R2041" s="85">
        <f t="shared" si="802"/>
        <v>0</v>
      </c>
      <c r="S2041" s="79">
        <f t="shared" si="803"/>
        <v>0</v>
      </c>
      <c r="T2041" s="85">
        <f t="shared" si="789"/>
        <v>9.5000000000000001E-2</v>
      </c>
      <c r="U2041" s="82">
        <f t="shared" si="804"/>
        <v>1.0053080430000001</v>
      </c>
      <c r="V2041" s="79">
        <f t="shared" si="805"/>
        <v>1.2268255100000001</v>
      </c>
      <c r="W2041" s="79">
        <f t="shared" si="806"/>
        <v>0</v>
      </c>
      <c r="X2041" s="157" t="str">
        <f t="shared" si="807"/>
        <v>A+J=</v>
      </c>
      <c r="Y2041" s="81">
        <f t="shared" si="808"/>
        <v>46588</v>
      </c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78">
        <f t="shared" si="788"/>
        <v>46580</v>
      </c>
      <c r="B2042" s="79">
        <f t="shared" si="790"/>
        <v>232.45444408</v>
      </c>
      <c r="C2042" s="79">
        <f t="shared" si="809"/>
        <v>230.224006</v>
      </c>
      <c r="D2042" s="77">
        <f t="shared" si="791"/>
        <v>7205.03</v>
      </c>
      <c r="E2042" s="54">
        <f>IF(K2042=1,VLOOKUP(A2041,[1]Plan1!$JH$192:$JI$400,2),E2041)</f>
        <v>7245.38</v>
      </c>
      <c r="F2042" s="56">
        <f t="shared" si="792"/>
        <v>45737</v>
      </c>
      <c r="G2042" s="80">
        <f t="shared" si="793"/>
        <v>5.6002542668107669E-3</v>
      </c>
      <c r="H2042" s="81">
        <f>IF(DAY(A2042)=H$11,VLOOKUP(A2042,AF$120:AK$452,4),H2041)</f>
        <v>46588</v>
      </c>
      <c r="I2042" s="81">
        <f t="shared" si="794"/>
        <v>46588</v>
      </c>
      <c r="J2042" s="55">
        <f t="shared" si="795"/>
        <v>30</v>
      </c>
      <c r="K2042" s="55">
        <f t="shared" si="796"/>
        <v>22</v>
      </c>
      <c r="L2042" s="79">
        <f t="shared" si="797"/>
        <v>1.0041037900000001</v>
      </c>
      <c r="M2042" s="82">
        <v>1</v>
      </c>
      <c r="N2042" s="82">
        <f t="shared" si="798"/>
        <v>1</v>
      </c>
      <c r="O2042" s="79">
        <f t="shared" si="799"/>
        <v>1.0041037900000001</v>
      </c>
      <c r="P2042" s="79">
        <f t="shared" si="800"/>
        <v>231.16879696999999</v>
      </c>
      <c r="Q2042" s="83">
        <f t="shared" si="801"/>
        <v>0</v>
      </c>
      <c r="R2042" s="85">
        <f t="shared" si="802"/>
        <v>0</v>
      </c>
      <c r="S2042" s="79">
        <f t="shared" si="803"/>
        <v>0</v>
      </c>
      <c r="T2042" s="85">
        <f t="shared" si="789"/>
        <v>9.5000000000000001E-2</v>
      </c>
      <c r="U2042" s="82">
        <f t="shared" si="804"/>
        <v>1.005561508</v>
      </c>
      <c r="V2042" s="79">
        <f t="shared" si="805"/>
        <v>1.28564711</v>
      </c>
      <c r="W2042" s="79">
        <f t="shared" si="806"/>
        <v>0</v>
      </c>
      <c r="X2042" s="157" t="str">
        <f t="shared" si="807"/>
        <v>A+J=</v>
      </c>
      <c r="Y2042" s="81">
        <f t="shared" si="808"/>
        <v>46588</v>
      </c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78">
        <f t="shared" si="788"/>
        <v>46581</v>
      </c>
      <c r="B2043" s="79">
        <f t="shared" si="790"/>
        <v>232.55633833000002</v>
      </c>
      <c r="C2043" s="79">
        <f t="shared" si="809"/>
        <v>230.224006</v>
      </c>
      <c r="D2043" s="77">
        <f t="shared" si="791"/>
        <v>7205.03</v>
      </c>
      <c r="E2043" s="54">
        <f>IF(K2043=1,VLOOKUP(A2042,[1]Plan1!$JH$192:$JI$400,2),E2042)</f>
        <v>7245.38</v>
      </c>
      <c r="F2043" s="56">
        <f t="shared" si="792"/>
        <v>45737</v>
      </c>
      <c r="G2043" s="80">
        <f t="shared" si="793"/>
        <v>5.6002542668107669E-3</v>
      </c>
      <c r="H2043" s="81">
        <f>IF(DAY(A2043)=H$11,VLOOKUP(A2043,AF$120:AK$452,4),H2042)</f>
        <v>46588</v>
      </c>
      <c r="I2043" s="81">
        <f t="shared" si="794"/>
        <v>46588</v>
      </c>
      <c r="J2043" s="55">
        <f t="shared" si="795"/>
        <v>30</v>
      </c>
      <c r="K2043" s="55">
        <f t="shared" si="796"/>
        <v>23</v>
      </c>
      <c r="L2043" s="79">
        <f t="shared" si="797"/>
        <v>1.00429072</v>
      </c>
      <c r="M2043" s="82">
        <v>1</v>
      </c>
      <c r="N2043" s="82">
        <f t="shared" si="798"/>
        <v>1</v>
      </c>
      <c r="O2043" s="79">
        <f t="shared" si="799"/>
        <v>1.00429072</v>
      </c>
      <c r="P2043" s="79">
        <f t="shared" si="800"/>
        <v>231.21183274000001</v>
      </c>
      <c r="Q2043" s="83">
        <f t="shared" si="801"/>
        <v>0</v>
      </c>
      <c r="R2043" s="85">
        <f t="shared" si="802"/>
        <v>0</v>
      </c>
      <c r="S2043" s="79">
        <f t="shared" si="803"/>
        <v>0</v>
      </c>
      <c r="T2043" s="85">
        <f t="shared" si="789"/>
        <v>9.5000000000000001E-2</v>
      </c>
      <c r="U2043" s="82">
        <f t="shared" si="804"/>
        <v>1.0058150379999999</v>
      </c>
      <c r="V2043" s="79">
        <f t="shared" si="805"/>
        <v>1.34450559</v>
      </c>
      <c r="W2043" s="79">
        <f t="shared" si="806"/>
        <v>0</v>
      </c>
      <c r="X2043" s="157" t="str">
        <f t="shared" si="807"/>
        <v>A+J=</v>
      </c>
      <c r="Y2043" s="81">
        <f t="shared" si="808"/>
        <v>46588</v>
      </c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78">
        <f t="shared" si="788"/>
        <v>46582</v>
      </c>
      <c r="B2044" s="79">
        <f t="shared" si="790"/>
        <v>232.65827823000001</v>
      </c>
      <c r="C2044" s="79">
        <f t="shared" si="809"/>
        <v>230.224006</v>
      </c>
      <c r="D2044" s="77">
        <f t="shared" si="791"/>
        <v>7205.03</v>
      </c>
      <c r="E2044" s="54">
        <f>IF(K2044=1,VLOOKUP(A2043,[1]Plan1!$JH$192:$JI$400,2),E2043)</f>
        <v>7245.38</v>
      </c>
      <c r="F2044" s="56">
        <f t="shared" si="792"/>
        <v>45737</v>
      </c>
      <c r="G2044" s="80">
        <f t="shared" si="793"/>
        <v>5.6002542668107669E-3</v>
      </c>
      <c r="H2044" s="81">
        <f>IF(DAY(A2044)=H$11,VLOOKUP(A2044,AF$120:AK$452,4),H2043)</f>
        <v>46588</v>
      </c>
      <c r="I2044" s="81">
        <f t="shared" si="794"/>
        <v>46588</v>
      </c>
      <c r="J2044" s="55">
        <f t="shared" si="795"/>
        <v>30</v>
      </c>
      <c r="K2044" s="55">
        <f t="shared" si="796"/>
        <v>24</v>
      </c>
      <c r="L2044" s="79">
        <f t="shared" si="797"/>
        <v>1.0044776900000001</v>
      </c>
      <c r="M2044" s="82">
        <v>1</v>
      </c>
      <c r="N2044" s="82">
        <f t="shared" si="798"/>
        <v>1</v>
      </c>
      <c r="O2044" s="79">
        <f t="shared" si="799"/>
        <v>1.0044776900000001</v>
      </c>
      <c r="P2044" s="79">
        <f t="shared" si="800"/>
        <v>231.25487772</v>
      </c>
      <c r="Q2044" s="83">
        <f t="shared" si="801"/>
        <v>0</v>
      </c>
      <c r="R2044" s="85">
        <f t="shared" si="802"/>
        <v>0</v>
      </c>
      <c r="S2044" s="79">
        <f t="shared" si="803"/>
        <v>0</v>
      </c>
      <c r="T2044" s="85">
        <f t="shared" si="789"/>
        <v>9.5000000000000001E-2</v>
      </c>
      <c r="U2044" s="82">
        <f t="shared" si="804"/>
        <v>1.006068631</v>
      </c>
      <c r="V2044" s="79">
        <f t="shared" si="805"/>
        <v>1.40340051</v>
      </c>
      <c r="W2044" s="79">
        <f t="shared" si="806"/>
        <v>0</v>
      </c>
      <c r="X2044" s="157" t="str">
        <f t="shared" si="807"/>
        <v>A+J=</v>
      </c>
      <c r="Y2044" s="81">
        <f t="shared" si="808"/>
        <v>46588</v>
      </c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78">
        <f t="shared" si="788"/>
        <v>46583</v>
      </c>
      <c r="B2045" s="79">
        <f t="shared" si="790"/>
        <v>232.76026404999999</v>
      </c>
      <c r="C2045" s="79">
        <f t="shared" si="809"/>
        <v>230.224006</v>
      </c>
      <c r="D2045" s="77">
        <f t="shared" si="791"/>
        <v>7205.03</v>
      </c>
      <c r="E2045" s="54">
        <f>IF(K2045=1,VLOOKUP(A2044,[1]Plan1!$JH$192:$JI$400,2),E2044)</f>
        <v>7245.38</v>
      </c>
      <c r="F2045" s="56">
        <f t="shared" si="792"/>
        <v>45737</v>
      </c>
      <c r="G2045" s="80">
        <f t="shared" si="793"/>
        <v>5.6002542668107669E-3</v>
      </c>
      <c r="H2045" s="81">
        <f>IF(DAY(A2045)=H$11,VLOOKUP(A2045,AF$120:AK$452,4),H2044)</f>
        <v>46588</v>
      </c>
      <c r="I2045" s="81">
        <f t="shared" si="794"/>
        <v>46588</v>
      </c>
      <c r="J2045" s="55">
        <f t="shared" si="795"/>
        <v>30</v>
      </c>
      <c r="K2045" s="55">
        <f t="shared" si="796"/>
        <v>25</v>
      </c>
      <c r="L2045" s="79">
        <f t="shared" si="797"/>
        <v>1.0046647</v>
      </c>
      <c r="M2045" s="82">
        <v>1</v>
      </c>
      <c r="N2045" s="82">
        <f t="shared" si="798"/>
        <v>1</v>
      </c>
      <c r="O2045" s="79">
        <f t="shared" si="799"/>
        <v>1.0046647</v>
      </c>
      <c r="P2045" s="79">
        <f t="shared" si="800"/>
        <v>231.29793192</v>
      </c>
      <c r="Q2045" s="83">
        <f t="shared" si="801"/>
        <v>0</v>
      </c>
      <c r="R2045" s="85">
        <f t="shared" si="802"/>
        <v>0</v>
      </c>
      <c r="S2045" s="79">
        <f t="shared" si="803"/>
        <v>0</v>
      </c>
      <c r="T2045" s="85">
        <f t="shared" si="789"/>
        <v>9.5000000000000001E-2</v>
      </c>
      <c r="U2045" s="82">
        <f t="shared" si="804"/>
        <v>1.006322288</v>
      </c>
      <c r="V2045" s="79">
        <f t="shared" si="805"/>
        <v>1.4623321300000001</v>
      </c>
      <c r="W2045" s="79">
        <f t="shared" si="806"/>
        <v>0</v>
      </c>
      <c r="X2045" s="157" t="str">
        <f t="shared" si="807"/>
        <v>A+J=</v>
      </c>
      <c r="Y2045" s="81">
        <f t="shared" si="808"/>
        <v>46588</v>
      </c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78">
        <f t="shared" si="788"/>
        <v>46584</v>
      </c>
      <c r="B2046" s="79">
        <f t="shared" si="790"/>
        <v>232.86229346000002</v>
      </c>
      <c r="C2046" s="79">
        <f t="shared" si="809"/>
        <v>230.224006</v>
      </c>
      <c r="D2046" s="77">
        <f t="shared" si="791"/>
        <v>7205.03</v>
      </c>
      <c r="E2046" s="54">
        <f>IF(K2046=1,VLOOKUP(A2045,[1]Plan1!$JH$192:$JI$400,2),E2045)</f>
        <v>7245.38</v>
      </c>
      <c r="F2046" s="56">
        <f t="shared" si="792"/>
        <v>45737</v>
      </c>
      <c r="G2046" s="80">
        <f t="shared" si="793"/>
        <v>5.6002542668107669E-3</v>
      </c>
      <c r="H2046" s="81">
        <f>IF(DAY(A2046)=H$11,VLOOKUP(A2046,AF$120:AK$452,4),H2045)</f>
        <v>46588</v>
      </c>
      <c r="I2046" s="81">
        <f t="shared" si="794"/>
        <v>46588</v>
      </c>
      <c r="J2046" s="55">
        <f t="shared" si="795"/>
        <v>30</v>
      </c>
      <c r="K2046" s="55">
        <f t="shared" si="796"/>
        <v>26</v>
      </c>
      <c r="L2046" s="79">
        <f t="shared" si="797"/>
        <v>1.0048517400000001</v>
      </c>
      <c r="M2046" s="82">
        <v>1</v>
      </c>
      <c r="N2046" s="82">
        <f t="shared" si="798"/>
        <v>1</v>
      </c>
      <c r="O2046" s="79">
        <f t="shared" si="799"/>
        <v>1.0048517400000001</v>
      </c>
      <c r="P2046" s="79">
        <f t="shared" si="800"/>
        <v>231.34099301000001</v>
      </c>
      <c r="Q2046" s="83">
        <f t="shared" si="801"/>
        <v>0</v>
      </c>
      <c r="R2046" s="85">
        <f t="shared" si="802"/>
        <v>0</v>
      </c>
      <c r="S2046" s="79">
        <f t="shared" si="803"/>
        <v>0</v>
      </c>
      <c r="T2046" s="85">
        <f t="shared" si="789"/>
        <v>9.5000000000000001E-2</v>
      </c>
      <c r="U2046" s="82">
        <f t="shared" si="804"/>
        <v>1.006576009</v>
      </c>
      <c r="V2046" s="79">
        <f t="shared" si="805"/>
        <v>1.52130045</v>
      </c>
      <c r="W2046" s="79">
        <f t="shared" si="806"/>
        <v>0</v>
      </c>
      <c r="X2046" s="157" t="str">
        <f t="shared" si="807"/>
        <v>A+J=</v>
      </c>
      <c r="Y2046" s="81">
        <f t="shared" si="808"/>
        <v>46588</v>
      </c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78">
        <f t="shared" si="788"/>
        <v>46585</v>
      </c>
      <c r="B2047" s="79">
        <f t="shared" si="790"/>
        <v>232.96436903</v>
      </c>
      <c r="C2047" s="79">
        <f t="shared" si="809"/>
        <v>230.224006</v>
      </c>
      <c r="D2047" s="77">
        <f t="shared" si="791"/>
        <v>7205.03</v>
      </c>
      <c r="E2047" s="54">
        <f>IF(K2047=1,VLOOKUP(A2046,[1]Plan1!$JH$192:$JI$400,2),E2046)</f>
        <v>7245.38</v>
      </c>
      <c r="F2047" s="56">
        <f t="shared" si="792"/>
        <v>45737</v>
      </c>
      <c r="G2047" s="80">
        <f t="shared" si="793"/>
        <v>5.6002542668107669E-3</v>
      </c>
      <c r="H2047" s="81">
        <f>IF(DAY(A2047)=H$11,VLOOKUP(A2047,AF$120:AK$452,4),H2046)</f>
        <v>46588</v>
      </c>
      <c r="I2047" s="81">
        <f t="shared" si="794"/>
        <v>46588</v>
      </c>
      <c r="J2047" s="55">
        <f t="shared" si="795"/>
        <v>30</v>
      </c>
      <c r="K2047" s="55">
        <f t="shared" si="796"/>
        <v>27</v>
      </c>
      <c r="L2047" s="79">
        <f t="shared" si="797"/>
        <v>1.00503882</v>
      </c>
      <c r="M2047" s="82">
        <v>1</v>
      </c>
      <c r="N2047" s="82">
        <f t="shared" si="798"/>
        <v>1</v>
      </c>
      <c r="O2047" s="79">
        <f t="shared" si="799"/>
        <v>1.00503882</v>
      </c>
      <c r="P2047" s="79">
        <f t="shared" si="800"/>
        <v>231.38406332</v>
      </c>
      <c r="Q2047" s="83">
        <f t="shared" si="801"/>
        <v>0</v>
      </c>
      <c r="R2047" s="85">
        <f t="shared" si="802"/>
        <v>0</v>
      </c>
      <c r="S2047" s="79">
        <f t="shared" si="803"/>
        <v>0</v>
      </c>
      <c r="T2047" s="85">
        <f t="shared" si="789"/>
        <v>9.5000000000000001E-2</v>
      </c>
      <c r="U2047" s="82">
        <f t="shared" si="804"/>
        <v>1.006829795</v>
      </c>
      <c r="V2047" s="79">
        <f t="shared" si="805"/>
        <v>1.58030571</v>
      </c>
      <c r="W2047" s="79">
        <f t="shared" si="806"/>
        <v>0</v>
      </c>
      <c r="X2047" s="157" t="str">
        <f t="shared" si="807"/>
        <v>A+J=</v>
      </c>
      <c r="Y2047" s="81">
        <f t="shared" si="808"/>
        <v>46588</v>
      </c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78">
        <f t="shared" si="788"/>
        <v>46586</v>
      </c>
      <c r="B2048" s="79">
        <f t="shared" si="790"/>
        <v>233.06648799999999</v>
      </c>
      <c r="C2048" s="79">
        <f t="shared" si="809"/>
        <v>230.224006</v>
      </c>
      <c r="D2048" s="77">
        <f t="shared" si="791"/>
        <v>7205.03</v>
      </c>
      <c r="E2048" s="54">
        <f>IF(K2048=1,VLOOKUP(A2047,[1]Plan1!$JH$192:$JI$400,2),E2047)</f>
        <v>7245.38</v>
      </c>
      <c r="F2048" s="56">
        <f t="shared" si="792"/>
        <v>45737</v>
      </c>
      <c r="G2048" s="80">
        <f t="shared" si="793"/>
        <v>5.6002542668107669E-3</v>
      </c>
      <c r="H2048" s="81">
        <f>IF(DAY(A2048)=H$11,VLOOKUP(A2048,AF$120:AK$452,4),H2047)</f>
        <v>46588</v>
      </c>
      <c r="I2048" s="81">
        <f t="shared" si="794"/>
        <v>46588</v>
      </c>
      <c r="J2048" s="55">
        <f t="shared" si="795"/>
        <v>30</v>
      </c>
      <c r="K2048" s="55">
        <f t="shared" si="796"/>
        <v>28</v>
      </c>
      <c r="L2048" s="79">
        <f t="shared" si="797"/>
        <v>1.0052259299999999</v>
      </c>
      <c r="M2048" s="82">
        <v>1</v>
      </c>
      <c r="N2048" s="82">
        <f t="shared" si="798"/>
        <v>1</v>
      </c>
      <c r="O2048" s="79">
        <f t="shared" si="799"/>
        <v>1.0052259299999999</v>
      </c>
      <c r="P2048" s="79">
        <f t="shared" si="800"/>
        <v>231.42714053</v>
      </c>
      <c r="Q2048" s="83">
        <f t="shared" si="801"/>
        <v>0</v>
      </c>
      <c r="R2048" s="85">
        <f t="shared" si="802"/>
        <v>0</v>
      </c>
      <c r="S2048" s="79">
        <f t="shared" si="803"/>
        <v>0</v>
      </c>
      <c r="T2048" s="85">
        <f t="shared" si="789"/>
        <v>9.5000000000000001E-2</v>
      </c>
      <c r="U2048" s="82">
        <f t="shared" si="804"/>
        <v>1.0070836439999999</v>
      </c>
      <c r="V2048" s="79">
        <f t="shared" si="805"/>
        <v>1.6393474699999999</v>
      </c>
      <c r="W2048" s="79">
        <f t="shared" si="806"/>
        <v>0</v>
      </c>
      <c r="X2048" s="157" t="str">
        <f t="shared" si="807"/>
        <v>A+J=</v>
      </c>
      <c r="Y2048" s="81">
        <f t="shared" si="808"/>
        <v>46588</v>
      </c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78">
        <f t="shared" si="788"/>
        <v>46587</v>
      </c>
      <c r="B2049" s="79">
        <f t="shared" si="790"/>
        <v>233.16865062000002</v>
      </c>
      <c r="C2049" s="79">
        <f t="shared" si="809"/>
        <v>230.224006</v>
      </c>
      <c r="D2049" s="77">
        <f t="shared" si="791"/>
        <v>7205.03</v>
      </c>
      <c r="E2049" s="54">
        <f>IF(K2049=1,VLOOKUP(A2048,[1]Plan1!$JH$192:$JI$400,2),E2048)</f>
        <v>7245.38</v>
      </c>
      <c r="F2049" s="56">
        <f t="shared" si="792"/>
        <v>45737</v>
      </c>
      <c r="G2049" s="80">
        <f t="shared" si="793"/>
        <v>5.6002542668107669E-3</v>
      </c>
      <c r="H2049" s="81">
        <f>IF(DAY(A2049)=H$11,VLOOKUP(A2049,AF$120:AK$452,4),H2048)</f>
        <v>46588</v>
      </c>
      <c r="I2049" s="81">
        <f t="shared" si="794"/>
        <v>46588</v>
      </c>
      <c r="J2049" s="55">
        <f t="shared" si="795"/>
        <v>30</v>
      </c>
      <c r="K2049" s="55">
        <f t="shared" si="796"/>
        <v>29</v>
      </c>
      <c r="L2049" s="79">
        <f t="shared" si="797"/>
        <v>1.0054130699999999</v>
      </c>
      <c r="M2049" s="82">
        <v>1</v>
      </c>
      <c r="N2049" s="82">
        <f t="shared" si="798"/>
        <v>1</v>
      </c>
      <c r="O2049" s="79">
        <f t="shared" si="799"/>
        <v>1.0054130699999999</v>
      </c>
      <c r="P2049" s="79">
        <f t="shared" si="800"/>
        <v>231.47022466000001</v>
      </c>
      <c r="Q2049" s="83">
        <f t="shared" si="801"/>
        <v>0</v>
      </c>
      <c r="R2049" s="85">
        <f t="shared" si="802"/>
        <v>0</v>
      </c>
      <c r="S2049" s="79">
        <f t="shared" si="803"/>
        <v>0</v>
      </c>
      <c r="T2049" s="85">
        <f t="shared" si="789"/>
        <v>9.5000000000000001E-2</v>
      </c>
      <c r="U2049" s="82">
        <f t="shared" si="804"/>
        <v>1.0073375570000001</v>
      </c>
      <c r="V2049" s="79">
        <f t="shared" si="805"/>
        <v>1.69842596</v>
      </c>
      <c r="W2049" s="79">
        <f t="shared" si="806"/>
        <v>0</v>
      </c>
      <c r="X2049" s="157" t="str">
        <f t="shared" si="807"/>
        <v>A+J=</v>
      </c>
      <c r="Y2049" s="81">
        <f t="shared" si="808"/>
        <v>46588</v>
      </c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78">
        <f t="shared" si="788"/>
        <v>46588</v>
      </c>
      <c r="B2050" s="79">
        <f t="shared" si="790"/>
        <v>233.27085920000002</v>
      </c>
      <c r="C2050" s="79">
        <f t="shared" si="809"/>
        <v>230.224006</v>
      </c>
      <c r="D2050" s="77">
        <f t="shared" si="791"/>
        <v>7205.03</v>
      </c>
      <c r="E2050" s="54">
        <f>IF(K2050=1,VLOOKUP(A2049,[1]Plan1!$JH$192:$JI$400,2),E2049)</f>
        <v>7245.38</v>
      </c>
      <c r="F2050" s="56">
        <f t="shared" si="792"/>
        <v>45737</v>
      </c>
      <c r="G2050" s="80">
        <f t="shared" si="793"/>
        <v>5.6002542668107669E-3</v>
      </c>
      <c r="H2050" s="81">
        <f>IF(DAY(A2050)=H$11,VLOOKUP(A2050,AF$120:AK$452,4),H2049)</f>
        <v>46619</v>
      </c>
      <c r="I2050" s="81">
        <f t="shared" si="794"/>
        <v>46588</v>
      </c>
      <c r="J2050" s="55">
        <f t="shared" si="795"/>
        <v>30</v>
      </c>
      <c r="K2050" s="55">
        <f t="shared" si="796"/>
        <v>30</v>
      </c>
      <c r="L2050" s="79">
        <f t="shared" si="797"/>
        <v>1.0056002500000001</v>
      </c>
      <c r="M2050" s="82">
        <v>1</v>
      </c>
      <c r="N2050" s="82">
        <f t="shared" si="798"/>
        <v>1</v>
      </c>
      <c r="O2050" s="79">
        <f t="shared" si="799"/>
        <v>1.0056002500000001</v>
      </c>
      <c r="P2050" s="79">
        <f t="shared" si="800"/>
        <v>231.51331798000001</v>
      </c>
      <c r="Q2050" s="83">
        <f t="shared" si="801"/>
        <v>67</v>
      </c>
      <c r="R2050" s="85">
        <f t="shared" si="802"/>
        <v>7.6923000000000005E-2</v>
      </c>
      <c r="S2050" s="79">
        <f t="shared" si="803"/>
        <v>17.80869895</v>
      </c>
      <c r="T2050" s="85">
        <f t="shared" si="789"/>
        <v>9.5000000000000001E-2</v>
      </c>
      <c r="U2050" s="82">
        <f t="shared" si="804"/>
        <v>1.0075915339999999</v>
      </c>
      <c r="V2050" s="79">
        <f t="shared" si="805"/>
        <v>1.75754122</v>
      </c>
      <c r="W2050" s="79">
        <f t="shared" si="806"/>
        <v>19.56624017</v>
      </c>
      <c r="X2050" s="157" t="str">
        <f t="shared" si="807"/>
        <v>A+J=</v>
      </c>
      <c r="Y2050" s="81">
        <f t="shared" si="808"/>
        <v>46588</v>
      </c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78">
        <f t="shared" si="788"/>
        <v>46589</v>
      </c>
      <c r="B2051" s="79">
        <f t="shared" si="790"/>
        <v>213.79527186999999</v>
      </c>
      <c r="C2051" s="79">
        <f t="shared" si="809"/>
        <v>213.70461903</v>
      </c>
      <c r="D2051" s="77">
        <f t="shared" si="791"/>
        <v>7205.03</v>
      </c>
      <c r="E2051" s="54">
        <f>IF(K2051=1,VLOOKUP(A2050,[1]Plan1!$JH$192:$JI$400,2),E2050)</f>
        <v>7245.38</v>
      </c>
      <c r="F2051" s="56">
        <f t="shared" si="792"/>
        <v>45737</v>
      </c>
      <c r="G2051" s="80">
        <f t="shared" si="793"/>
        <v>5.6002542668107669E-3</v>
      </c>
      <c r="H2051" s="81">
        <f>IF(DAY(A2051)=H$11,VLOOKUP(A2051,AF$120:AK$452,4),H2050)</f>
        <v>46619</v>
      </c>
      <c r="I2051" s="81">
        <f t="shared" si="794"/>
        <v>46619</v>
      </c>
      <c r="J2051" s="55">
        <f t="shared" si="795"/>
        <v>31</v>
      </c>
      <c r="K2051" s="55">
        <f t="shared" si="796"/>
        <v>1</v>
      </c>
      <c r="L2051" s="79">
        <f t="shared" si="797"/>
        <v>1.00018016</v>
      </c>
      <c r="M2051" s="82">
        <v>1</v>
      </c>
      <c r="N2051" s="82">
        <f t="shared" si="798"/>
        <v>1</v>
      </c>
      <c r="O2051" s="79">
        <f t="shared" si="799"/>
        <v>1.00018016</v>
      </c>
      <c r="P2051" s="79">
        <f t="shared" si="800"/>
        <v>213.74312004999999</v>
      </c>
      <c r="Q2051" s="83">
        <f t="shared" si="801"/>
        <v>0</v>
      </c>
      <c r="R2051" s="85">
        <f t="shared" si="802"/>
        <v>0</v>
      </c>
      <c r="S2051" s="79">
        <f t="shared" si="803"/>
        <v>0</v>
      </c>
      <c r="T2051" s="85">
        <f t="shared" si="789"/>
        <v>9.5000000000000001E-2</v>
      </c>
      <c r="U2051" s="82">
        <f t="shared" si="804"/>
        <v>1.000243993</v>
      </c>
      <c r="V2051" s="79">
        <f t="shared" si="805"/>
        <v>5.2151820000000002E-2</v>
      </c>
      <c r="W2051" s="79">
        <f t="shared" si="806"/>
        <v>0</v>
      </c>
      <c r="X2051" s="157" t="str">
        <f t="shared" si="807"/>
        <v>A+J=</v>
      </c>
      <c r="Y2051" s="81">
        <f t="shared" si="808"/>
        <v>46619</v>
      </c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78">
        <f t="shared" si="788"/>
        <v>46590</v>
      </c>
      <c r="B2052" s="79">
        <f t="shared" si="790"/>
        <v>213.88596487999999</v>
      </c>
      <c r="C2052" s="79">
        <f t="shared" si="809"/>
        <v>213.70461903</v>
      </c>
      <c r="D2052" s="77">
        <f t="shared" si="791"/>
        <v>7205.03</v>
      </c>
      <c r="E2052" s="54">
        <f>IF(K2052=1,VLOOKUP(A2051,[1]Plan1!$JH$192:$JI$400,2),E2051)</f>
        <v>7245.38</v>
      </c>
      <c r="F2052" s="56">
        <f t="shared" si="792"/>
        <v>45737</v>
      </c>
      <c r="G2052" s="80">
        <f t="shared" si="793"/>
        <v>5.6002542668107669E-3</v>
      </c>
      <c r="H2052" s="81">
        <f>IF(DAY(A2052)=H$11,VLOOKUP(A2052,AF$120:AK$452,4),H2051)</f>
        <v>46619</v>
      </c>
      <c r="I2052" s="81">
        <f t="shared" si="794"/>
        <v>46619</v>
      </c>
      <c r="J2052" s="55">
        <f t="shared" si="795"/>
        <v>31</v>
      </c>
      <c r="K2052" s="55">
        <f t="shared" si="796"/>
        <v>2</v>
      </c>
      <c r="L2052" s="79">
        <f t="shared" si="797"/>
        <v>1.0003603599999999</v>
      </c>
      <c r="M2052" s="82">
        <v>1</v>
      </c>
      <c r="N2052" s="82">
        <f t="shared" si="798"/>
        <v>1</v>
      </c>
      <c r="O2052" s="79">
        <f t="shared" si="799"/>
        <v>1.0003603599999999</v>
      </c>
      <c r="P2052" s="79">
        <f t="shared" si="800"/>
        <v>213.78162961999999</v>
      </c>
      <c r="Q2052" s="83">
        <f t="shared" si="801"/>
        <v>0</v>
      </c>
      <c r="R2052" s="85">
        <f t="shared" si="802"/>
        <v>0</v>
      </c>
      <c r="S2052" s="79">
        <f t="shared" si="803"/>
        <v>0</v>
      </c>
      <c r="T2052" s="85">
        <f t="shared" si="789"/>
        <v>9.5000000000000001E-2</v>
      </c>
      <c r="U2052" s="82">
        <f t="shared" si="804"/>
        <v>1.0004880460000001</v>
      </c>
      <c r="V2052" s="79">
        <f t="shared" si="805"/>
        <v>0.10433526</v>
      </c>
      <c r="W2052" s="79">
        <f t="shared" si="806"/>
        <v>0</v>
      </c>
      <c r="X2052" s="157" t="str">
        <f t="shared" si="807"/>
        <v>A+J=</v>
      </c>
      <c r="Y2052" s="81">
        <f t="shared" si="808"/>
        <v>46619</v>
      </c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78">
        <f t="shared" si="788"/>
        <v>46591</v>
      </c>
      <c r="B2053" s="79">
        <f t="shared" si="790"/>
        <v>213.97669574</v>
      </c>
      <c r="C2053" s="79">
        <f t="shared" si="809"/>
        <v>213.70461903</v>
      </c>
      <c r="D2053" s="77">
        <f t="shared" si="791"/>
        <v>7205.03</v>
      </c>
      <c r="E2053" s="54">
        <f>IF(K2053=1,VLOOKUP(A2052,[1]Plan1!$JH$192:$JI$400,2),E2052)</f>
        <v>7245.38</v>
      </c>
      <c r="F2053" s="56">
        <f t="shared" si="792"/>
        <v>45737</v>
      </c>
      <c r="G2053" s="80">
        <f t="shared" si="793"/>
        <v>5.6002542668107669E-3</v>
      </c>
      <c r="H2053" s="81">
        <f>IF(DAY(A2053)=H$11,VLOOKUP(A2053,AF$120:AK$452,4),H2052)</f>
        <v>46619</v>
      </c>
      <c r="I2053" s="81">
        <f t="shared" si="794"/>
        <v>46619</v>
      </c>
      <c r="J2053" s="55">
        <f t="shared" si="795"/>
        <v>31</v>
      </c>
      <c r="K2053" s="55">
        <f t="shared" si="796"/>
        <v>3</v>
      </c>
      <c r="L2053" s="79">
        <f t="shared" si="797"/>
        <v>1.00054059</v>
      </c>
      <c r="M2053" s="82">
        <v>1</v>
      </c>
      <c r="N2053" s="82">
        <f t="shared" si="798"/>
        <v>1</v>
      </c>
      <c r="O2053" s="79">
        <f t="shared" si="799"/>
        <v>1.00054059</v>
      </c>
      <c r="P2053" s="79">
        <f t="shared" si="800"/>
        <v>213.82014561</v>
      </c>
      <c r="Q2053" s="83">
        <f t="shared" si="801"/>
        <v>0</v>
      </c>
      <c r="R2053" s="85">
        <f t="shared" si="802"/>
        <v>0</v>
      </c>
      <c r="S2053" s="79">
        <f t="shared" si="803"/>
        <v>0</v>
      </c>
      <c r="T2053" s="85">
        <f t="shared" si="789"/>
        <v>9.5000000000000001E-2</v>
      </c>
      <c r="U2053" s="82">
        <f t="shared" si="804"/>
        <v>1.0007321579999999</v>
      </c>
      <c r="V2053" s="79">
        <f t="shared" si="805"/>
        <v>0.15655013000000001</v>
      </c>
      <c r="W2053" s="79">
        <f t="shared" si="806"/>
        <v>0</v>
      </c>
      <c r="X2053" s="157" t="str">
        <f t="shared" si="807"/>
        <v>A+J=</v>
      </c>
      <c r="Y2053" s="81">
        <f t="shared" si="808"/>
        <v>46619</v>
      </c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78">
        <f t="shared" si="788"/>
        <v>46592</v>
      </c>
      <c r="B2054" s="79">
        <f t="shared" si="790"/>
        <v>214.06746462999999</v>
      </c>
      <c r="C2054" s="79">
        <f t="shared" si="809"/>
        <v>213.70461903</v>
      </c>
      <c r="D2054" s="77">
        <f t="shared" si="791"/>
        <v>7205.03</v>
      </c>
      <c r="E2054" s="54">
        <f>IF(K2054=1,VLOOKUP(A2053,[1]Plan1!$JH$192:$JI$400,2),E2053)</f>
        <v>7245.38</v>
      </c>
      <c r="F2054" s="56">
        <f t="shared" si="792"/>
        <v>45737</v>
      </c>
      <c r="G2054" s="80">
        <f t="shared" si="793"/>
        <v>5.6002542668107669E-3</v>
      </c>
      <c r="H2054" s="81">
        <f>IF(DAY(A2054)=H$11,VLOOKUP(A2054,AF$120:AK$452,4),H2053)</f>
        <v>46619</v>
      </c>
      <c r="I2054" s="81">
        <f t="shared" si="794"/>
        <v>46619</v>
      </c>
      <c r="J2054" s="55">
        <f t="shared" si="795"/>
        <v>31</v>
      </c>
      <c r="K2054" s="55">
        <f t="shared" si="796"/>
        <v>4</v>
      </c>
      <c r="L2054" s="79">
        <f t="shared" si="797"/>
        <v>1.00072085</v>
      </c>
      <c r="M2054" s="82">
        <v>1</v>
      </c>
      <c r="N2054" s="82">
        <f t="shared" si="798"/>
        <v>1</v>
      </c>
      <c r="O2054" s="79">
        <f t="shared" si="799"/>
        <v>1.00072085</v>
      </c>
      <c r="P2054" s="79">
        <f t="shared" si="800"/>
        <v>213.85866799999999</v>
      </c>
      <c r="Q2054" s="83">
        <f t="shared" si="801"/>
        <v>0</v>
      </c>
      <c r="R2054" s="85">
        <f t="shared" si="802"/>
        <v>0</v>
      </c>
      <c r="S2054" s="79">
        <f t="shared" si="803"/>
        <v>0</v>
      </c>
      <c r="T2054" s="85">
        <f t="shared" si="789"/>
        <v>9.5000000000000001E-2</v>
      </c>
      <c r="U2054" s="82">
        <f t="shared" si="804"/>
        <v>1.0009763300000001</v>
      </c>
      <c r="V2054" s="79">
        <f t="shared" si="805"/>
        <v>0.20879663000000001</v>
      </c>
      <c r="W2054" s="79">
        <f t="shared" si="806"/>
        <v>0</v>
      </c>
      <c r="X2054" s="157" t="str">
        <f t="shared" si="807"/>
        <v>A+J=</v>
      </c>
      <c r="Y2054" s="81">
        <f t="shared" si="808"/>
        <v>46619</v>
      </c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78">
        <f t="shared" si="788"/>
        <v>46593</v>
      </c>
      <c r="B2055" s="79">
        <f t="shared" si="790"/>
        <v>214.15827351000001</v>
      </c>
      <c r="C2055" s="79">
        <f t="shared" si="809"/>
        <v>213.70461903</v>
      </c>
      <c r="D2055" s="77">
        <f t="shared" si="791"/>
        <v>7205.03</v>
      </c>
      <c r="E2055" s="54">
        <f>IF(K2055=1,VLOOKUP(A2054,[1]Plan1!$JH$192:$JI$400,2),E2054)</f>
        <v>7245.38</v>
      </c>
      <c r="F2055" s="56">
        <f t="shared" si="792"/>
        <v>45737</v>
      </c>
      <c r="G2055" s="80">
        <f t="shared" si="793"/>
        <v>5.6002542668107669E-3</v>
      </c>
      <c r="H2055" s="81">
        <f>IF(DAY(A2055)=H$11,VLOOKUP(A2055,AF$120:AK$452,4),H2054)</f>
        <v>46619</v>
      </c>
      <c r="I2055" s="81">
        <f t="shared" si="794"/>
        <v>46619</v>
      </c>
      <c r="J2055" s="55">
        <f t="shared" si="795"/>
        <v>31</v>
      </c>
      <c r="K2055" s="55">
        <f t="shared" si="796"/>
        <v>5</v>
      </c>
      <c r="L2055" s="79">
        <f t="shared" si="797"/>
        <v>1.00090115</v>
      </c>
      <c r="M2055" s="82">
        <v>1</v>
      </c>
      <c r="N2055" s="82">
        <f t="shared" si="798"/>
        <v>1</v>
      </c>
      <c r="O2055" s="79">
        <f t="shared" si="799"/>
        <v>1.00090115</v>
      </c>
      <c r="P2055" s="79">
        <f t="shared" si="800"/>
        <v>213.89719894000001</v>
      </c>
      <c r="Q2055" s="83">
        <f t="shared" si="801"/>
        <v>0</v>
      </c>
      <c r="R2055" s="85">
        <f t="shared" si="802"/>
        <v>0</v>
      </c>
      <c r="S2055" s="79">
        <f t="shared" si="803"/>
        <v>0</v>
      </c>
      <c r="T2055" s="85">
        <f t="shared" si="789"/>
        <v>9.5000000000000001E-2</v>
      </c>
      <c r="U2055" s="82">
        <f t="shared" si="804"/>
        <v>1.001220561</v>
      </c>
      <c r="V2055" s="79">
        <f t="shared" si="805"/>
        <v>0.26107457000000001</v>
      </c>
      <c r="W2055" s="79">
        <f t="shared" si="806"/>
        <v>0</v>
      </c>
      <c r="X2055" s="157" t="str">
        <f t="shared" si="807"/>
        <v>A+J=</v>
      </c>
      <c r="Y2055" s="81">
        <f t="shared" si="808"/>
        <v>46619</v>
      </c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78">
        <f t="shared" si="788"/>
        <v>46594</v>
      </c>
      <c r="B2056" s="79">
        <f t="shared" si="790"/>
        <v>214.24912049</v>
      </c>
      <c r="C2056" s="79">
        <f t="shared" si="809"/>
        <v>213.70461903</v>
      </c>
      <c r="D2056" s="77">
        <f t="shared" si="791"/>
        <v>7205.03</v>
      </c>
      <c r="E2056" s="54">
        <f>IF(K2056=1,VLOOKUP(A2055,[1]Plan1!$JH$192:$JI$400,2),E2055)</f>
        <v>7245.38</v>
      </c>
      <c r="F2056" s="56">
        <f t="shared" si="792"/>
        <v>45737</v>
      </c>
      <c r="G2056" s="80">
        <f t="shared" si="793"/>
        <v>5.6002542668107669E-3</v>
      </c>
      <c r="H2056" s="81">
        <f>IF(DAY(A2056)=H$11,VLOOKUP(A2056,AF$120:AK$452,4),H2055)</f>
        <v>46619</v>
      </c>
      <c r="I2056" s="81">
        <f t="shared" si="794"/>
        <v>46619</v>
      </c>
      <c r="J2056" s="55">
        <f t="shared" si="795"/>
        <v>31</v>
      </c>
      <c r="K2056" s="55">
        <f t="shared" si="796"/>
        <v>6</v>
      </c>
      <c r="L2056" s="79">
        <f t="shared" si="797"/>
        <v>1.0010814800000001</v>
      </c>
      <c r="M2056" s="82">
        <v>1</v>
      </c>
      <c r="N2056" s="82">
        <f t="shared" si="798"/>
        <v>1</v>
      </c>
      <c r="O2056" s="79">
        <f t="shared" si="799"/>
        <v>1.0010814800000001</v>
      </c>
      <c r="P2056" s="79">
        <f t="shared" si="800"/>
        <v>213.9357363</v>
      </c>
      <c r="Q2056" s="83">
        <f t="shared" si="801"/>
        <v>0</v>
      </c>
      <c r="R2056" s="85">
        <f t="shared" si="802"/>
        <v>0</v>
      </c>
      <c r="S2056" s="79">
        <f t="shared" si="803"/>
        <v>0</v>
      </c>
      <c r="T2056" s="85">
        <f t="shared" si="789"/>
        <v>9.5000000000000001E-2</v>
      </c>
      <c r="U2056" s="82">
        <f t="shared" si="804"/>
        <v>1.001464852</v>
      </c>
      <c r="V2056" s="79">
        <f t="shared" si="805"/>
        <v>0.31338419000000001</v>
      </c>
      <c r="W2056" s="79">
        <f t="shared" si="806"/>
        <v>0</v>
      </c>
      <c r="X2056" s="157" t="str">
        <f t="shared" si="807"/>
        <v>A+J=</v>
      </c>
      <c r="Y2056" s="81">
        <f t="shared" si="808"/>
        <v>46619</v>
      </c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78">
        <f t="shared" si="788"/>
        <v>46595</v>
      </c>
      <c r="B2057" s="79">
        <f t="shared" si="790"/>
        <v>214.34000532000002</v>
      </c>
      <c r="C2057" s="79">
        <f t="shared" si="809"/>
        <v>213.70461903</v>
      </c>
      <c r="D2057" s="77">
        <f t="shared" si="791"/>
        <v>7205.03</v>
      </c>
      <c r="E2057" s="54">
        <f>IF(K2057=1,VLOOKUP(A2056,[1]Plan1!$JH$192:$JI$400,2),E2056)</f>
        <v>7245.38</v>
      </c>
      <c r="F2057" s="56">
        <f t="shared" si="792"/>
        <v>45737</v>
      </c>
      <c r="G2057" s="80">
        <f t="shared" si="793"/>
        <v>5.6002542668107669E-3</v>
      </c>
      <c r="H2057" s="81">
        <f>IF(DAY(A2057)=H$11,VLOOKUP(A2057,AF$120:AK$452,4),H2056)</f>
        <v>46619</v>
      </c>
      <c r="I2057" s="81">
        <f t="shared" si="794"/>
        <v>46619</v>
      </c>
      <c r="J2057" s="55">
        <f t="shared" si="795"/>
        <v>31</v>
      </c>
      <c r="K2057" s="55">
        <f t="shared" si="796"/>
        <v>7</v>
      </c>
      <c r="L2057" s="79">
        <f t="shared" si="797"/>
        <v>1.00126184</v>
      </c>
      <c r="M2057" s="82">
        <v>1</v>
      </c>
      <c r="N2057" s="82">
        <f t="shared" si="798"/>
        <v>1</v>
      </c>
      <c r="O2057" s="79">
        <f t="shared" si="799"/>
        <v>1.00126184</v>
      </c>
      <c r="P2057" s="79">
        <f t="shared" si="800"/>
        <v>213.97428006000001</v>
      </c>
      <c r="Q2057" s="83">
        <f t="shared" si="801"/>
        <v>0</v>
      </c>
      <c r="R2057" s="85">
        <f t="shared" si="802"/>
        <v>0</v>
      </c>
      <c r="S2057" s="79">
        <f t="shared" si="803"/>
        <v>0</v>
      </c>
      <c r="T2057" s="85">
        <f t="shared" si="789"/>
        <v>9.5000000000000001E-2</v>
      </c>
      <c r="U2057" s="82">
        <f t="shared" si="804"/>
        <v>1.001709202</v>
      </c>
      <c r="V2057" s="79">
        <f t="shared" si="805"/>
        <v>0.36572526</v>
      </c>
      <c r="W2057" s="79">
        <f t="shared" si="806"/>
        <v>0</v>
      </c>
      <c r="X2057" s="157" t="str">
        <f t="shared" si="807"/>
        <v>A+J=</v>
      </c>
      <c r="Y2057" s="81">
        <f t="shared" si="808"/>
        <v>46619</v>
      </c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78">
        <f t="shared" si="788"/>
        <v>46596</v>
      </c>
      <c r="B2058" s="79">
        <f t="shared" si="790"/>
        <v>214.43092848000001</v>
      </c>
      <c r="C2058" s="79">
        <f t="shared" si="809"/>
        <v>213.70461903</v>
      </c>
      <c r="D2058" s="77">
        <f t="shared" si="791"/>
        <v>7205.03</v>
      </c>
      <c r="E2058" s="54">
        <f>IF(K2058=1,VLOOKUP(A2057,[1]Plan1!$JH$192:$JI$400,2),E2057)</f>
        <v>7245.38</v>
      </c>
      <c r="F2058" s="56">
        <f t="shared" si="792"/>
        <v>45737</v>
      </c>
      <c r="G2058" s="80">
        <f t="shared" si="793"/>
        <v>5.6002542668107669E-3</v>
      </c>
      <c r="H2058" s="81">
        <f>IF(DAY(A2058)=H$11,VLOOKUP(A2058,AF$120:AK$452,4),H2057)</f>
        <v>46619</v>
      </c>
      <c r="I2058" s="81">
        <f t="shared" si="794"/>
        <v>46619</v>
      </c>
      <c r="J2058" s="55">
        <f t="shared" si="795"/>
        <v>31</v>
      </c>
      <c r="K2058" s="55">
        <f t="shared" si="796"/>
        <v>8</v>
      </c>
      <c r="L2058" s="79">
        <f t="shared" si="797"/>
        <v>1.0014422300000001</v>
      </c>
      <c r="M2058" s="82">
        <v>1</v>
      </c>
      <c r="N2058" s="82">
        <f t="shared" si="798"/>
        <v>1</v>
      </c>
      <c r="O2058" s="79">
        <f t="shared" si="799"/>
        <v>1.0014422300000001</v>
      </c>
      <c r="P2058" s="79">
        <f t="shared" si="800"/>
        <v>214.01283024</v>
      </c>
      <c r="Q2058" s="83">
        <f t="shared" si="801"/>
        <v>0</v>
      </c>
      <c r="R2058" s="85">
        <f t="shared" si="802"/>
        <v>0</v>
      </c>
      <c r="S2058" s="79">
        <f t="shared" si="803"/>
        <v>0</v>
      </c>
      <c r="T2058" s="85">
        <f t="shared" si="789"/>
        <v>9.5000000000000001E-2</v>
      </c>
      <c r="U2058" s="82">
        <f t="shared" si="804"/>
        <v>1.001953613</v>
      </c>
      <c r="V2058" s="79">
        <f t="shared" si="805"/>
        <v>0.41809824000000001</v>
      </c>
      <c r="W2058" s="79">
        <f t="shared" si="806"/>
        <v>0</v>
      </c>
      <c r="X2058" s="157" t="str">
        <f t="shared" si="807"/>
        <v>A+J=</v>
      </c>
      <c r="Y2058" s="81">
        <f t="shared" si="808"/>
        <v>46619</v>
      </c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78">
        <f t="shared" si="788"/>
        <v>46597</v>
      </c>
      <c r="B2059" s="79">
        <f t="shared" si="790"/>
        <v>214.52188933000002</v>
      </c>
      <c r="C2059" s="79">
        <f t="shared" si="809"/>
        <v>213.70461903</v>
      </c>
      <c r="D2059" s="77">
        <f t="shared" si="791"/>
        <v>7205.03</v>
      </c>
      <c r="E2059" s="54">
        <f>IF(K2059=1,VLOOKUP(A2058,[1]Plan1!$JH$192:$JI$400,2),E2058)</f>
        <v>7245.38</v>
      </c>
      <c r="F2059" s="56">
        <f t="shared" si="792"/>
        <v>45737</v>
      </c>
      <c r="G2059" s="80">
        <f t="shared" si="793"/>
        <v>5.6002542668107669E-3</v>
      </c>
      <c r="H2059" s="81">
        <f>IF(DAY(A2059)=H$11,VLOOKUP(A2059,AF$120:AK$452,4),H2058)</f>
        <v>46619</v>
      </c>
      <c r="I2059" s="81">
        <f t="shared" si="794"/>
        <v>46619</v>
      </c>
      <c r="J2059" s="55">
        <f t="shared" si="795"/>
        <v>31</v>
      </c>
      <c r="K2059" s="55">
        <f t="shared" si="796"/>
        <v>9</v>
      </c>
      <c r="L2059" s="79">
        <f t="shared" si="797"/>
        <v>1.0016226500000001</v>
      </c>
      <c r="M2059" s="82">
        <v>1</v>
      </c>
      <c r="N2059" s="82">
        <f t="shared" si="798"/>
        <v>1</v>
      </c>
      <c r="O2059" s="79">
        <f t="shared" si="799"/>
        <v>1.0016226500000001</v>
      </c>
      <c r="P2059" s="79">
        <f t="shared" si="800"/>
        <v>214.05138683000001</v>
      </c>
      <c r="Q2059" s="83">
        <f t="shared" si="801"/>
        <v>0</v>
      </c>
      <c r="R2059" s="85">
        <f t="shared" si="802"/>
        <v>0</v>
      </c>
      <c r="S2059" s="79">
        <f t="shared" si="803"/>
        <v>0</v>
      </c>
      <c r="T2059" s="85">
        <f t="shared" si="789"/>
        <v>9.5000000000000001E-2</v>
      </c>
      <c r="U2059" s="82">
        <f t="shared" si="804"/>
        <v>1.002198082</v>
      </c>
      <c r="V2059" s="79">
        <f t="shared" si="805"/>
        <v>0.47050249999999999</v>
      </c>
      <c r="W2059" s="79">
        <f t="shared" si="806"/>
        <v>0</v>
      </c>
      <c r="X2059" s="157" t="str">
        <f t="shared" si="807"/>
        <v>A+J=</v>
      </c>
      <c r="Y2059" s="81">
        <f t="shared" si="808"/>
        <v>46619</v>
      </c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78">
        <f t="shared" si="788"/>
        <v>46598</v>
      </c>
      <c r="B2060" s="79">
        <f t="shared" si="790"/>
        <v>214.61289064000002</v>
      </c>
      <c r="C2060" s="79">
        <f t="shared" si="809"/>
        <v>213.70461903</v>
      </c>
      <c r="D2060" s="77">
        <f t="shared" si="791"/>
        <v>7205.03</v>
      </c>
      <c r="E2060" s="54">
        <f>IF(K2060=1,VLOOKUP(A2059,[1]Plan1!$JH$192:$JI$400,2),E2059)</f>
        <v>7245.38</v>
      </c>
      <c r="F2060" s="56">
        <f t="shared" si="792"/>
        <v>45737</v>
      </c>
      <c r="G2060" s="80">
        <f t="shared" si="793"/>
        <v>5.6002542668107669E-3</v>
      </c>
      <c r="H2060" s="81">
        <f>IF(DAY(A2060)=H$11,VLOOKUP(A2060,AF$120:AK$452,4),H2059)</f>
        <v>46619</v>
      </c>
      <c r="I2060" s="81">
        <f t="shared" si="794"/>
        <v>46619</v>
      </c>
      <c r="J2060" s="55">
        <f t="shared" si="795"/>
        <v>31</v>
      </c>
      <c r="K2060" s="55">
        <f t="shared" si="796"/>
        <v>10</v>
      </c>
      <c r="L2060" s="79">
        <f t="shared" si="797"/>
        <v>1.00180311</v>
      </c>
      <c r="M2060" s="82">
        <v>1</v>
      </c>
      <c r="N2060" s="82">
        <f t="shared" si="798"/>
        <v>1</v>
      </c>
      <c r="O2060" s="79">
        <f t="shared" si="799"/>
        <v>1.00180311</v>
      </c>
      <c r="P2060" s="79">
        <f t="shared" si="800"/>
        <v>214.08995196000001</v>
      </c>
      <c r="Q2060" s="83">
        <f t="shared" si="801"/>
        <v>0</v>
      </c>
      <c r="R2060" s="85">
        <f t="shared" si="802"/>
        <v>0</v>
      </c>
      <c r="S2060" s="79">
        <f t="shared" si="803"/>
        <v>0</v>
      </c>
      <c r="T2060" s="85">
        <f t="shared" si="789"/>
        <v>9.5000000000000001E-2</v>
      </c>
      <c r="U2060" s="82">
        <f t="shared" si="804"/>
        <v>1.0024426120000001</v>
      </c>
      <c r="V2060" s="79">
        <f t="shared" si="805"/>
        <v>0.52293867999999999</v>
      </c>
      <c r="W2060" s="79">
        <f t="shared" si="806"/>
        <v>0</v>
      </c>
      <c r="X2060" s="157" t="str">
        <f t="shared" si="807"/>
        <v>A+J=</v>
      </c>
      <c r="Y2060" s="81">
        <f t="shared" si="808"/>
        <v>46619</v>
      </c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78">
        <f t="shared" ref="A2061:A2124" si="810">(A2060+1)</f>
        <v>46599</v>
      </c>
      <c r="B2061" s="79">
        <f t="shared" si="790"/>
        <v>214.70392989000001</v>
      </c>
      <c r="C2061" s="79">
        <f t="shared" si="809"/>
        <v>213.70461903</v>
      </c>
      <c r="D2061" s="77">
        <f t="shared" si="791"/>
        <v>7205.03</v>
      </c>
      <c r="E2061" s="54">
        <f>IF(K2061=1,VLOOKUP(A2060,[1]Plan1!$JH$192:$JI$400,2),E2060)</f>
        <v>7245.38</v>
      </c>
      <c r="F2061" s="56">
        <f t="shared" si="792"/>
        <v>45737</v>
      </c>
      <c r="G2061" s="80">
        <f t="shared" si="793"/>
        <v>5.6002542668107669E-3</v>
      </c>
      <c r="H2061" s="81">
        <f>IF(DAY(A2061)=H$11,VLOOKUP(A2061,AF$120:AK$452,4),H2060)</f>
        <v>46619</v>
      </c>
      <c r="I2061" s="81">
        <f t="shared" si="794"/>
        <v>46619</v>
      </c>
      <c r="J2061" s="55">
        <f t="shared" si="795"/>
        <v>31</v>
      </c>
      <c r="K2061" s="55">
        <f t="shared" si="796"/>
        <v>11</v>
      </c>
      <c r="L2061" s="79">
        <f t="shared" si="797"/>
        <v>1.0019836</v>
      </c>
      <c r="M2061" s="82">
        <v>1</v>
      </c>
      <c r="N2061" s="82">
        <f t="shared" si="798"/>
        <v>1</v>
      </c>
      <c r="O2061" s="79">
        <f t="shared" si="799"/>
        <v>1.0019836</v>
      </c>
      <c r="P2061" s="79">
        <f t="shared" si="800"/>
        <v>214.12852351000001</v>
      </c>
      <c r="Q2061" s="83">
        <f t="shared" si="801"/>
        <v>0</v>
      </c>
      <c r="R2061" s="85">
        <f t="shared" si="802"/>
        <v>0</v>
      </c>
      <c r="S2061" s="79">
        <f t="shared" si="803"/>
        <v>0</v>
      </c>
      <c r="T2061" s="85">
        <f t="shared" ref="T2061:T2124" si="811">(T2060)</f>
        <v>9.5000000000000001E-2</v>
      </c>
      <c r="U2061" s="82">
        <f t="shared" si="804"/>
        <v>1.0026872010000001</v>
      </c>
      <c r="V2061" s="79">
        <f t="shared" si="805"/>
        <v>0.57540638</v>
      </c>
      <c r="W2061" s="79">
        <f t="shared" si="806"/>
        <v>0</v>
      </c>
      <c r="X2061" s="157" t="str">
        <f t="shared" si="807"/>
        <v>A+J=</v>
      </c>
      <c r="Y2061" s="81">
        <f t="shared" si="808"/>
        <v>46619</v>
      </c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78">
        <f t="shared" si="810"/>
        <v>46600</v>
      </c>
      <c r="B2062" s="79">
        <f t="shared" si="790"/>
        <v>214.79500941999999</v>
      </c>
      <c r="C2062" s="79">
        <f t="shared" si="809"/>
        <v>213.70461903</v>
      </c>
      <c r="D2062" s="77">
        <f t="shared" si="791"/>
        <v>7205.03</v>
      </c>
      <c r="E2062" s="54">
        <f>IF(K2062=1,VLOOKUP(A2061,[1]Plan1!$JH$192:$JI$400,2),E2061)</f>
        <v>7245.38</v>
      </c>
      <c r="F2062" s="56">
        <f t="shared" si="792"/>
        <v>45737</v>
      </c>
      <c r="G2062" s="80">
        <f t="shared" si="793"/>
        <v>5.6002542668107669E-3</v>
      </c>
      <c r="H2062" s="81">
        <f>IF(DAY(A2062)=H$11,VLOOKUP(A2062,AF$120:AK$452,4),H2061)</f>
        <v>46619</v>
      </c>
      <c r="I2062" s="81">
        <f t="shared" si="794"/>
        <v>46619</v>
      </c>
      <c r="J2062" s="55">
        <f t="shared" si="795"/>
        <v>31</v>
      </c>
      <c r="K2062" s="55">
        <f t="shared" si="796"/>
        <v>12</v>
      </c>
      <c r="L2062" s="79">
        <f t="shared" si="797"/>
        <v>1.0021641299999999</v>
      </c>
      <c r="M2062" s="82">
        <v>1</v>
      </c>
      <c r="N2062" s="82">
        <f t="shared" si="798"/>
        <v>1</v>
      </c>
      <c r="O2062" s="79">
        <f t="shared" si="799"/>
        <v>1.0021641299999999</v>
      </c>
      <c r="P2062" s="79">
        <f t="shared" si="800"/>
        <v>214.16710359999999</v>
      </c>
      <c r="Q2062" s="83">
        <f t="shared" si="801"/>
        <v>0</v>
      </c>
      <c r="R2062" s="85">
        <f t="shared" si="802"/>
        <v>0</v>
      </c>
      <c r="S2062" s="79">
        <f t="shared" si="803"/>
        <v>0</v>
      </c>
      <c r="T2062" s="85">
        <f t="shared" si="811"/>
        <v>9.5000000000000001E-2</v>
      </c>
      <c r="U2062" s="82">
        <f t="shared" si="804"/>
        <v>1.00293185</v>
      </c>
      <c r="V2062" s="79">
        <f t="shared" si="805"/>
        <v>0.62790581999999995</v>
      </c>
      <c r="W2062" s="79">
        <f t="shared" si="806"/>
        <v>0</v>
      </c>
      <c r="X2062" s="157" t="str">
        <f t="shared" si="807"/>
        <v>A+J=</v>
      </c>
      <c r="Y2062" s="81">
        <f t="shared" si="808"/>
        <v>46619</v>
      </c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78">
        <f t="shared" si="810"/>
        <v>46601</v>
      </c>
      <c r="B2063" s="79">
        <f t="shared" si="790"/>
        <v>214.88612476</v>
      </c>
      <c r="C2063" s="79">
        <f t="shared" si="809"/>
        <v>213.70461903</v>
      </c>
      <c r="D2063" s="77">
        <f t="shared" si="791"/>
        <v>7205.03</v>
      </c>
      <c r="E2063" s="54">
        <f>IF(K2063=1,VLOOKUP(A2062,[1]Plan1!$JH$192:$JI$400,2),E2062)</f>
        <v>7245.38</v>
      </c>
      <c r="F2063" s="56">
        <f t="shared" si="792"/>
        <v>45737</v>
      </c>
      <c r="G2063" s="80">
        <f t="shared" si="793"/>
        <v>5.6002542668107669E-3</v>
      </c>
      <c r="H2063" s="81">
        <f>IF(DAY(A2063)=H$11,VLOOKUP(A2063,AF$120:AK$452,4),H2062)</f>
        <v>46619</v>
      </c>
      <c r="I2063" s="81">
        <f t="shared" si="794"/>
        <v>46619</v>
      </c>
      <c r="J2063" s="55">
        <f t="shared" si="795"/>
        <v>31</v>
      </c>
      <c r="K2063" s="55">
        <f t="shared" si="796"/>
        <v>13</v>
      </c>
      <c r="L2063" s="79">
        <f t="shared" si="797"/>
        <v>1.00234468</v>
      </c>
      <c r="M2063" s="82">
        <v>1</v>
      </c>
      <c r="N2063" s="82">
        <f t="shared" si="798"/>
        <v>1</v>
      </c>
      <c r="O2063" s="79">
        <f t="shared" si="799"/>
        <v>1.00234468</v>
      </c>
      <c r="P2063" s="79">
        <f t="shared" si="800"/>
        <v>214.20568797000001</v>
      </c>
      <c r="Q2063" s="83">
        <f t="shared" si="801"/>
        <v>0</v>
      </c>
      <c r="R2063" s="85">
        <f t="shared" si="802"/>
        <v>0</v>
      </c>
      <c r="S2063" s="79">
        <f t="shared" si="803"/>
        <v>0</v>
      </c>
      <c r="T2063" s="85">
        <f t="shared" si="811"/>
        <v>9.5000000000000001E-2</v>
      </c>
      <c r="U2063" s="82">
        <f t="shared" si="804"/>
        <v>1.0031765580000001</v>
      </c>
      <c r="V2063" s="79">
        <f t="shared" si="805"/>
        <v>0.68043679000000001</v>
      </c>
      <c r="W2063" s="79">
        <f t="shared" si="806"/>
        <v>0</v>
      </c>
      <c r="X2063" s="157" t="str">
        <f t="shared" si="807"/>
        <v>A+J=</v>
      </c>
      <c r="Y2063" s="81">
        <f t="shared" si="808"/>
        <v>46619</v>
      </c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78">
        <f t="shared" si="810"/>
        <v>46602</v>
      </c>
      <c r="B2064" s="79">
        <f t="shared" ref="B2064:B2127" si="812">(P2064+V2064)</f>
        <v>214.97728040999999</v>
      </c>
      <c r="C2064" s="79">
        <f t="shared" si="809"/>
        <v>213.70461903</v>
      </c>
      <c r="D2064" s="77">
        <f t="shared" ref="D2064:D2127" si="813">IF(E2064=E2063,D2063,E2063)</f>
        <v>7205.03</v>
      </c>
      <c r="E2064" s="54">
        <f>IF(K2064=1,VLOOKUP(A2063,[1]Plan1!$JH$192:$JI$400,2),E2063)</f>
        <v>7245.38</v>
      </c>
      <c r="F2064" s="56">
        <f t="shared" ref="F2064:F2127" si="814">IF(D2064=D2063,F2063,EDATE(A2064,-1))</f>
        <v>45737</v>
      </c>
      <c r="G2064" s="80">
        <f t="shared" ref="G2064:G2127" si="815">(E2064/D2064)-1</f>
        <v>5.6002542668107669E-3</v>
      </c>
      <c r="H2064" s="81">
        <f>IF(DAY(A2064)=H$11,VLOOKUP(A2064,AF$120:AK$452,4),H2063)</f>
        <v>46619</v>
      </c>
      <c r="I2064" s="81">
        <f t="shared" ref="I2064:I2127" si="816">IF(A2064&gt;I2063,H2064,I2063)</f>
        <v>46619</v>
      </c>
      <c r="J2064" s="55">
        <f t="shared" ref="J2064:J2127" si="817">IF(A2063=I2063,VLOOKUP(A2063,$AF$120:$AJ$300,5),J2063)</f>
        <v>31</v>
      </c>
      <c r="K2064" s="55">
        <f t="shared" ref="K2064:K2127" si="818">IF(A2063=I2063,1,K2063+1)</f>
        <v>14</v>
      </c>
      <c r="L2064" s="79">
        <f t="shared" ref="L2064:L2127" si="819">TRUNC((E2064/D2064)^TRUNC((K2064/J2064),9),8)</f>
        <v>1.00252527</v>
      </c>
      <c r="M2064" s="82">
        <v>1</v>
      </c>
      <c r="N2064" s="82">
        <f t="shared" ref="N2064:N2127" si="820">IF(I2064&gt;I2063,N2063*M2064,N2063)</f>
        <v>1</v>
      </c>
      <c r="O2064" s="79">
        <f t="shared" ref="O2064:O2127" si="821">TRUNC(TRUNC((L2064*N2064),15),8)</f>
        <v>1.00252527</v>
      </c>
      <c r="P2064" s="79">
        <f t="shared" ref="P2064:P2127" si="822">TRUNC(C2064*O2064,8)</f>
        <v>214.24428089</v>
      </c>
      <c r="Q2064" s="83">
        <f t="shared" ref="Q2064:Q2127" si="823">IF(VLOOKUP(A2064,AB$12:AI$116,8)=VLOOKUP(A2063,AB$12:AI$116,8),0,VLOOKUP(A2064,AB$12:AI$116,8))</f>
        <v>0</v>
      </c>
      <c r="R2064" s="85">
        <f t="shared" ref="R2064:R2127" si="824">IF(Q2064&gt;0,VLOOKUP($A2064,$AB$12:$AG$116,6),0)</f>
        <v>0</v>
      </c>
      <c r="S2064" s="79">
        <f t="shared" ref="S2064:S2127" si="825">IF(R2064&gt;0,TRUNC(R2064*P2064,8),0)</f>
        <v>0</v>
      </c>
      <c r="T2064" s="85">
        <f t="shared" si="811"/>
        <v>9.5000000000000001E-2</v>
      </c>
      <c r="U2064" s="82">
        <f t="shared" ref="U2064:U2127" si="826">ROUND((1+T2064)^(30/360)^(K2064/J2064),9)</f>
        <v>1.003421326</v>
      </c>
      <c r="V2064" s="79">
        <f t="shared" ref="V2064:V2127" si="827">TRUNC((P2064*(U2064-1)),8)</f>
        <v>0.73299952000000002</v>
      </c>
      <c r="W2064" s="79">
        <f t="shared" ref="W2064:W2127" si="828">IF(Q2064&gt;0,S2064+V2064,0)</f>
        <v>0</v>
      </c>
      <c r="X2064" s="157" t="str">
        <f t="shared" si="807"/>
        <v>A+J=</v>
      </c>
      <c r="Y2064" s="81">
        <f t="shared" si="808"/>
        <v>46619</v>
      </c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78">
        <f t="shared" si="810"/>
        <v>46603</v>
      </c>
      <c r="B2065" s="79">
        <f t="shared" si="812"/>
        <v>215.06847425000001</v>
      </c>
      <c r="C2065" s="79">
        <f t="shared" si="809"/>
        <v>213.70461903</v>
      </c>
      <c r="D2065" s="77">
        <f t="shared" si="813"/>
        <v>7205.03</v>
      </c>
      <c r="E2065" s="54">
        <f>IF(K2065=1,VLOOKUP(A2064,[1]Plan1!$JH$192:$JI$400,2),E2064)</f>
        <v>7245.38</v>
      </c>
      <c r="F2065" s="56">
        <f t="shared" si="814"/>
        <v>45737</v>
      </c>
      <c r="G2065" s="80">
        <f t="shared" si="815"/>
        <v>5.6002542668107669E-3</v>
      </c>
      <c r="H2065" s="81">
        <f>IF(DAY(A2065)=H$11,VLOOKUP(A2065,AF$120:AK$452,4),H2064)</f>
        <v>46619</v>
      </c>
      <c r="I2065" s="81">
        <f t="shared" si="816"/>
        <v>46619</v>
      </c>
      <c r="J2065" s="55">
        <f t="shared" si="817"/>
        <v>31</v>
      </c>
      <c r="K2065" s="55">
        <f t="shared" si="818"/>
        <v>15</v>
      </c>
      <c r="L2065" s="79">
        <f t="shared" si="819"/>
        <v>1.0027058900000001</v>
      </c>
      <c r="M2065" s="82">
        <v>1</v>
      </c>
      <c r="N2065" s="82">
        <f t="shared" si="820"/>
        <v>1</v>
      </c>
      <c r="O2065" s="79">
        <f t="shared" si="821"/>
        <v>1.0027058900000001</v>
      </c>
      <c r="P2065" s="79">
        <f t="shared" si="822"/>
        <v>214.28288022000001</v>
      </c>
      <c r="Q2065" s="83">
        <f t="shared" si="823"/>
        <v>0</v>
      </c>
      <c r="R2065" s="85">
        <f t="shared" si="824"/>
        <v>0</v>
      </c>
      <c r="S2065" s="79">
        <f t="shared" si="825"/>
        <v>0</v>
      </c>
      <c r="T2065" s="85">
        <f t="shared" si="811"/>
        <v>9.5000000000000001E-2</v>
      </c>
      <c r="U2065" s="82">
        <f t="shared" si="826"/>
        <v>1.003666154</v>
      </c>
      <c r="V2065" s="79">
        <f t="shared" si="827"/>
        <v>0.78559403000000005</v>
      </c>
      <c r="W2065" s="79">
        <f t="shared" si="828"/>
        <v>0</v>
      </c>
      <c r="X2065" s="157" t="str">
        <f t="shared" ref="X2065:X2128" si="829">IF($Q2064&gt;0,VLOOKUP($A2064,$AB$12:$AK$116,9),X2064)</f>
        <v>A+J=</v>
      </c>
      <c r="Y2065" s="81">
        <f t="shared" ref="Y2065:Y2128" si="830">IF($Q2064&gt;0,VLOOKUP($A2064,$AB$12:$AK$116,10),Y2064)</f>
        <v>46619</v>
      </c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78">
        <f t="shared" si="810"/>
        <v>46604</v>
      </c>
      <c r="B2066" s="79">
        <f t="shared" si="812"/>
        <v>215.15970629</v>
      </c>
      <c r="C2066" s="79">
        <f t="shared" si="809"/>
        <v>213.70461903</v>
      </c>
      <c r="D2066" s="77">
        <f t="shared" si="813"/>
        <v>7205.03</v>
      </c>
      <c r="E2066" s="54">
        <f>IF(K2066=1,VLOOKUP(A2065,[1]Plan1!$JH$192:$JI$400,2),E2065)</f>
        <v>7245.38</v>
      </c>
      <c r="F2066" s="56">
        <f t="shared" si="814"/>
        <v>45737</v>
      </c>
      <c r="G2066" s="80">
        <f t="shared" si="815"/>
        <v>5.6002542668107669E-3</v>
      </c>
      <c r="H2066" s="81">
        <f>IF(DAY(A2066)=H$11,VLOOKUP(A2066,AF$120:AK$452,4),H2065)</f>
        <v>46619</v>
      </c>
      <c r="I2066" s="81">
        <f t="shared" si="816"/>
        <v>46619</v>
      </c>
      <c r="J2066" s="55">
        <f t="shared" si="817"/>
        <v>31</v>
      </c>
      <c r="K2066" s="55">
        <f t="shared" si="818"/>
        <v>16</v>
      </c>
      <c r="L2066" s="79">
        <f t="shared" si="819"/>
        <v>1.00288654</v>
      </c>
      <c r="M2066" s="82">
        <v>1</v>
      </c>
      <c r="N2066" s="82">
        <f t="shared" si="820"/>
        <v>1</v>
      </c>
      <c r="O2066" s="79">
        <f t="shared" si="821"/>
        <v>1.00288654</v>
      </c>
      <c r="P2066" s="79">
        <f t="shared" si="822"/>
        <v>214.32148595999999</v>
      </c>
      <c r="Q2066" s="83">
        <f t="shared" si="823"/>
        <v>0</v>
      </c>
      <c r="R2066" s="85">
        <f t="shared" si="824"/>
        <v>0</v>
      </c>
      <c r="S2066" s="79">
        <f t="shared" si="825"/>
        <v>0</v>
      </c>
      <c r="T2066" s="85">
        <f t="shared" si="811"/>
        <v>9.5000000000000001E-2</v>
      </c>
      <c r="U2066" s="82">
        <f t="shared" si="826"/>
        <v>1.0039110419999999</v>
      </c>
      <c r="V2066" s="79">
        <f t="shared" si="827"/>
        <v>0.83822032999999996</v>
      </c>
      <c r="W2066" s="79">
        <f t="shared" si="828"/>
        <v>0</v>
      </c>
      <c r="X2066" s="157" t="str">
        <f t="shared" si="829"/>
        <v>A+J=</v>
      </c>
      <c r="Y2066" s="81">
        <f t="shared" si="830"/>
        <v>46619</v>
      </c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78">
        <f t="shared" si="810"/>
        <v>46605</v>
      </c>
      <c r="B2067" s="79">
        <f t="shared" si="812"/>
        <v>215.25097845000002</v>
      </c>
      <c r="C2067" s="79">
        <f t="shared" si="809"/>
        <v>213.70461903</v>
      </c>
      <c r="D2067" s="77">
        <f t="shared" si="813"/>
        <v>7205.03</v>
      </c>
      <c r="E2067" s="54">
        <f>IF(K2067=1,VLOOKUP(A2066,[1]Plan1!$JH$192:$JI$400,2),E2066)</f>
        <v>7245.38</v>
      </c>
      <c r="F2067" s="56">
        <f t="shared" si="814"/>
        <v>45737</v>
      </c>
      <c r="G2067" s="80">
        <f t="shared" si="815"/>
        <v>5.6002542668107669E-3</v>
      </c>
      <c r="H2067" s="81">
        <f>IF(DAY(A2067)=H$11,VLOOKUP(A2067,AF$120:AK$452,4),H2066)</f>
        <v>46619</v>
      </c>
      <c r="I2067" s="81">
        <f t="shared" si="816"/>
        <v>46619</v>
      </c>
      <c r="J2067" s="55">
        <f t="shared" si="817"/>
        <v>31</v>
      </c>
      <c r="K2067" s="55">
        <f t="shared" si="818"/>
        <v>17</v>
      </c>
      <c r="L2067" s="79">
        <f t="shared" si="819"/>
        <v>1.0030672300000001</v>
      </c>
      <c r="M2067" s="82">
        <v>1</v>
      </c>
      <c r="N2067" s="82">
        <f t="shared" si="820"/>
        <v>1</v>
      </c>
      <c r="O2067" s="79">
        <f t="shared" si="821"/>
        <v>1.0030672300000001</v>
      </c>
      <c r="P2067" s="79">
        <f t="shared" si="822"/>
        <v>214.36010024000001</v>
      </c>
      <c r="Q2067" s="83">
        <f t="shared" si="823"/>
        <v>0</v>
      </c>
      <c r="R2067" s="85">
        <f t="shared" si="824"/>
        <v>0</v>
      </c>
      <c r="S2067" s="79">
        <f t="shared" si="825"/>
        <v>0</v>
      </c>
      <c r="T2067" s="85">
        <f t="shared" si="811"/>
        <v>9.5000000000000001E-2</v>
      </c>
      <c r="U2067" s="82">
        <f t="shared" si="826"/>
        <v>1.004155989</v>
      </c>
      <c r="V2067" s="79">
        <f t="shared" si="827"/>
        <v>0.89087821</v>
      </c>
      <c r="W2067" s="79">
        <f t="shared" si="828"/>
        <v>0</v>
      </c>
      <c r="X2067" s="157" t="str">
        <f t="shared" si="829"/>
        <v>A+J=</v>
      </c>
      <c r="Y2067" s="81">
        <f t="shared" si="830"/>
        <v>46619</v>
      </c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78">
        <f t="shared" si="810"/>
        <v>46606</v>
      </c>
      <c r="B2068" s="79">
        <f t="shared" si="812"/>
        <v>215.34228885000002</v>
      </c>
      <c r="C2068" s="79">
        <f t="shared" si="809"/>
        <v>213.70461903</v>
      </c>
      <c r="D2068" s="77">
        <f t="shared" si="813"/>
        <v>7205.03</v>
      </c>
      <c r="E2068" s="54">
        <f>IF(K2068=1,VLOOKUP(A2067,[1]Plan1!$JH$192:$JI$400,2),E2067)</f>
        <v>7245.38</v>
      </c>
      <c r="F2068" s="56">
        <f t="shared" si="814"/>
        <v>45737</v>
      </c>
      <c r="G2068" s="80">
        <f t="shared" si="815"/>
        <v>5.6002542668107669E-3</v>
      </c>
      <c r="H2068" s="81">
        <f>IF(DAY(A2068)=H$11,VLOOKUP(A2068,AF$120:AK$452,4),H2067)</f>
        <v>46619</v>
      </c>
      <c r="I2068" s="81">
        <f t="shared" si="816"/>
        <v>46619</v>
      </c>
      <c r="J2068" s="55">
        <f t="shared" si="817"/>
        <v>31</v>
      </c>
      <c r="K2068" s="55">
        <f t="shared" si="818"/>
        <v>18</v>
      </c>
      <c r="L2068" s="79">
        <f t="shared" si="819"/>
        <v>1.00324795</v>
      </c>
      <c r="M2068" s="82">
        <v>1</v>
      </c>
      <c r="N2068" s="82">
        <f t="shared" si="820"/>
        <v>1</v>
      </c>
      <c r="O2068" s="79">
        <f t="shared" si="821"/>
        <v>1.00324795</v>
      </c>
      <c r="P2068" s="79">
        <f t="shared" si="822"/>
        <v>214.39872094</v>
      </c>
      <c r="Q2068" s="83">
        <f t="shared" si="823"/>
        <v>0</v>
      </c>
      <c r="R2068" s="85">
        <f t="shared" si="824"/>
        <v>0</v>
      </c>
      <c r="S2068" s="79">
        <f t="shared" si="825"/>
        <v>0</v>
      </c>
      <c r="T2068" s="85">
        <f t="shared" si="811"/>
        <v>9.5000000000000001E-2</v>
      </c>
      <c r="U2068" s="82">
        <f t="shared" si="826"/>
        <v>1.004400996</v>
      </c>
      <c r="V2068" s="79">
        <f t="shared" si="827"/>
        <v>0.94356790999999995</v>
      </c>
      <c r="W2068" s="79">
        <f t="shared" si="828"/>
        <v>0</v>
      </c>
      <c r="X2068" s="157" t="str">
        <f t="shared" si="829"/>
        <v>A+J=</v>
      </c>
      <c r="Y2068" s="81">
        <f t="shared" si="830"/>
        <v>46619</v>
      </c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78">
        <f t="shared" si="810"/>
        <v>46607</v>
      </c>
      <c r="B2069" s="79">
        <f t="shared" si="812"/>
        <v>215.43363747000001</v>
      </c>
      <c r="C2069" s="79">
        <f t="shared" si="809"/>
        <v>213.70461903</v>
      </c>
      <c r="D2069" s="77">
        <f t="shared" si="813"/>
        <v>7205.03</v>
      </c>
      <c r="E2069" s="54">
        <f>IF(K2069=1,VLOOKUP(A2068,[1]Plan1!$JH$192:$JI$400,2),E2068)</f>
        <v>7245.38</v>
      </c>
      <c r="F2069" s="56">
        <f t="shared" si="814"/>
        <v>45737</v>
      </c>
      <c r="G2069" s="80">
        <f t="shared" si="815"/>
        <v>5.6002542668107669E-3</v>
      </c>
      <c r="H2069" s="81">
        <f>IF(DAY(A2069)=H$11,VLOOKUP(A2069,AF$120:AK$452,4),H2068)</f>
        <v>46619</v>
      </c>
      <c r="I2069" s="81">
        <f t="shared" si="816"/>
        <v>46619</v>
      </c>
      <c r="J2069" s="55">
        <f t="shared" si="817"/>
        <v>31</v>
      </c>
      <c r="K2069" s="55">
        <f t="shared" si="818"/>
        <v>19</v>
      </c>
      <c r="L2069" s="79">
        <f t="shared" si="819"/>
        <v>1.0034287</v>
      </c>
      <c r="M2069" s="82">
        <v>1</v>
      </c>
      <c r="N2069" s="82">
        <f t="shared" si="820"/>
        <v>1</v>
      </c>
      <c r="O2069" s="79">
        <f t="shared" si="821"/>
        <v>1.0034287</v>
      </c>
      <c r="P2069" s="79">
        <f t="shared" si="822"/>
        <v>214.43734805</v>
      </c>
      <c r="Q2069" s="83">
        <f t="shared" si="823"/>
        <v>0</v>
      </c>
      <c r="R2069" s="85">
        <f t="shared" si="824"/>
        <v>0</v>
      </c>
      <c r="S2069" s="79">
        <f t="shared" si="825"/>
        <v>0</v>
      </c>
      <c r="T2069" s="85">
        <f t="shared" si="811"/>
        <v>9.5000000000000001E-2</v>
      </c>
      <c r="U2069" s="82">
        <f t="shared" si="826"/>
        <v>1.004646063</v>
      </c>
      <c r="V2069" s="79">
        <f t="shared" si="827"/>
        <v>0.99628941999999998</v>
      </c>
      <c r="W2069" s="79">
        <f t="shared" si="828"/>
        <v>0</v>
      </c>
      <c r="X2069" s="157" t="str">
        <f t="shared" si="829"/>
        <v>A+J=</v>
      </c>
      <c r="Y2069" s="81">
        <f t="shared" si="830"/>
        <v>46619</v>
      </c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78">
        <f t="shared" si="810"/>
        <v>46608</v>
      </c>
      <c r="B2070" s="79">
        <f t="shared" si="812"/>
        <v>215.52502433999999</v>
      </c>
      <c r="C2070" s="79">
        <f t="shared" si="809"/>
        <v>213.70461903</v>
      </c>
      <c r="D2070" s="77">
        <f t="shared" si="813"/>
        <v>7205.03</v>
      </c>
      <c r="E2070" s="54">
        <f>IF(K2070=1,VLOOKUP(A2069,[1]Plan1!$JH$192:$JI$400,2),E2069)</f>
        <v>7245.38</v>
      </c>
      <c r="F2070" s="56">
        <f t="shared" si="814"/>
        <v>45737</v>
      </c>
      <c r="G2070" s="80">
        <f t="shared" si="815"/>
        <v>5.6002542668107669E-3</v>
      </c>
      <c r="H2070" s="81">
        <f>IF(DAY(A2070)=H$11,VLOOKUP(A2070,AF$120:AK$452,4),H2069)</f>
        <v>46619</v>
      </c>
      <c r="I2070" s="81">
        <f t="shared" si="816"/>
        <v>46619</v>
      </c>
      <c r="J2070" s="55">
        <f t="shared" si="817"/>
        <v>31</v>
      </c>
      <c r="K2070" s="55">
        <f t="shared" si="818"/>
        <v>20</v>
      </c>
      <c r="L2070" s="79">
        <f t="shared" si="819"/>
        <v>1.0036094799999999</v>
      </c>
      <c r="M2070" s="82">
        <v>1</v>
      </c>
      <c r="N2070" s="82">
        <f t="shared" si="820"/>
        <v>1</v>
      </c>
      <c r="O2070" s="79">
        <f t="shared" si="821"/>
        <v>1.0036094799999999</v>
      </c>
      <c r="P2070" s="79">
        <f t="shared" si="822"/>
        <v>214.47598156999999</v>
      </c>
      <c r="Q2070" s="83">
        <f t="shared" si="823"/>
        <v>0</v>
      </c>
      <c r="R2070" s="85">
        <f t="shared" si="824"/>
        <v>0</v>
      </c>
      <c r="S2070" s="79">
        <f t="shared" si="825"/>
        <v>0</v>
      </c>
      <c r="T2070" s="85">
        <f t="shared" si="811"/>
        <v>9.5000000000000001E-2</v>
      </c>
      <c r="U2070" s="82">
        <f t="shared" si="826"/>
        <v>1.0048911899999999</v>
      </c>
      <c r="V2070" s="79">
        <f t="shared" si="827"/>
        <v>1.04904277</v>
      </c>
      <c r="W2070" s="79">
        <f t="shared" si="828"/>
        <v>0</v>
      </c>
      <c r="X2070" s="157" t="str">
        <f t="shared" si="829"/>
        <v>A+J=</v>
      </c>
      <c r="Y2070" s="81">
        <f t="shared" si="830"/>
        <v>46619</v>
      </c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78">
        <f t="shared" si="810"/>
        <v>46609</v>
      </c>
      <c r="B2071" s="79">
        <f t="shared" si="812"/>
        <v>215.61645139999999</v>
      </c>
      <c r="C2071" s="79">
        <f t="shared" si="809"/>
        <v>213.70461903</v>
      </c>
      <c r="D2071" s="77">
        <f t="shared" si="813"/>
        <v>7205.03</v>
      </c>
      <c r="E2071" s="54">
        <f>IF(K2071=1,VLOOKUP(A2070,[1]Plan1!$JH$192:$JI$400,2),E2070)</f>
        <v>7245.38</v>
      </c>
      <c r="F2071" s="56">
        <f t="shared" si="814"/>
        <v>45737</v>
      </c>
      <c r="G2071" s="80">
        <f t="shared" si="815"/>
        <v>5.6002542668107669E-3</v>
      </c>
      <c r="H2071" s="81">
        <f>IF(DAY(A2071)=H$11,VLOOKUP(A2071,AF$120:AK$452,4),H2070)</f>
        <v>46619</v>
      </c>
      <c r="I2071" s="81">
        <f t="shared" si="816"/>
        <v>46619</v>
      </c>
      <c r="J2071" s="55">
        <f t="shared" si="817"/>
        <v>31</v>
      </c>
      <c r="K2071" s="55">
        <f t="shared" si="818"/>
        <v>21</v>
      </c>
      <c r="L2071" s="79">
        <f t="shared" si="819"/>
        <v>1.0037902999999999</v>
      </c>
      <c r="M2071" s="82">
        <v>1</v>
      </c>
      <c r="N2071" s="82">
        <f t="shared" si="820"/>
        <v>1</v>
      </c>
      <c r="O2071" s="79">
        <f t="shared" si="821"/>
        <v>1.0037902999999999</v>
      </c>
      <c r="P2071" s="79">
        <f t="shared" si="822"/>
        <v>214.51462364</v>
      </c>
      <c r="Q2071" s="83">
        <f t="shared" si="823"/>
        <v>0</v>
      </c>
      <c r="R2071" s="85">
        <f t="shared" si="824"/>
        <v>0</v>
      </c>
      <c r="S2071" s="79">
        <f t="shared" si="825"/>
        <v>0</v>
      </c>
      <c r="T2071" s="85">
        <f t="shared" si="811"/>
        <v>9.5000000000000001E-2</v>
      </c>
      <c r="U2071" s="82">
        <f t="shared" si="826"/>
        <v>1.0051363760000001</v>
      </c>
      <c r="V2071" s="79">
        <f t="shared" si="827"/>
        <v>1.1018277599999999</v>
      </c>
      <c r="W2071" s="79">
        <f t="shared" si="828"/>
        <v>0</v>
      </c>
      <c r="X2071" s="157" t="str">
        <f t="shared" si="829"/>
        <v>A+J=</v>
      </c>
      <c r="Y2071" s="81">
        <f t="shared" si="830"/>
        <v>46619</v>
      </c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78">
        <f t="shared" si="810"/>
        <v>46610</v>
      </c>
      <c r="B2072" s="79">
        <f t="shared" si="812"/>
        <v>215.70791693999999</v>
      </c>
      <c r="C2072" s="79">
        <f t="shared" si="809"/>
        <v>213.70461903</v>
      </c>
      <c r="D2072" s="77">
        <f t="shared" si="813"/>
        <v>7205.03</v>
      </c>
      <c r="E2072" s="54">
        <f>IF(K2072=1,VLOOKUP(A2071,[1]Plan1!$JH$192:$JI$400,2),E2071)</f>
        <v>7245.38</v>
      </c>
      <c r="F2072" s="56">
        <f t="shared" si="814"/>
        <v>45737</v>
      </c>
      <c r="G2072" s="80">
        <f t="shared" si="815"/>
        <v>5.6002542668107669E-3</v>
      </c>
      <c r="H2072" s="81">
        <f>IF(DAY(A2072)=H$11,VLOOKUP(A2072,AF$120:AK$452,4),H2071)</f>
        <v>46619</v>
      </c>
      <c r="I2072" s="81">
        <f t="shared" si="816"/>
        <v>46619</v>
      </c>
      <c r="J2072" s="55">
        <f t="shared" si="817"/>
        <v>31</v>
      </c>
      <c r="K2072" s="55">
        <f t="shared" si="818"/>
        <v>22</v>
      </c>
      <c r="L2072" s="79">
        <f t="shared" si="819"/>
        <v>1.0039711499999999</v>
      </c>
      <c r="M2072" s="82">
        <v>1</v>
      </c>
      <c r="N2072" s="82">
        <f t="shared" si="820"/>
        <v>1</v>
      </c>
      <c r="O2072" s="79">
        <f t="shared" si="821"/>
        <v>1.0039711499999999</v>
      </c>
      <c r="P2072" s="79">
        <f t="shared" si="822"/>
        <v>214.55327212</v>
      </c>
      <c r="Q2072" s="83">
        <f t="shared" si="823"/>
        <v>0</v>
      </c>
      <c r="R2072" s="85">
        <f t="shared" si="824"/>
        <v>0</v>
      </c>
      <c r="S2072" s="79">
        <f t="shared" si="825"/>
        <v>0</v>
      </c>
      <c r="T2072" s="85">
        <f t="shared" si="811"/>
        <v>9.5000000000000001E-2</v>
      </c>
      <c r="U2072" s="82">
        <f t="shared" si="826"/>
        <v>1.0053816229999999</v>
      </c>
      <c r="V2072" s="79">
        <f t="shared" si="827"/>
        <v>1.1546448199999999</v>
      </c>
      <c r="W2072" s="79">
        <f t="shared" si="828"/>
        <v>0</v>
      </c>
      <c r="X2072" s="157" t="str">
        <f t="shared" si="829"/>
        <v>A+J=</v>
      </c>
      <c r="Y2072" s="81">
        <f t="shared" si="830"/>
        <v>46619</v>
      </c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78">
        <f t="shared" si="810"/>
        <v>46611</v>
      </c>
      <c r="B2073" s="79">
        <f t="shared" si="812"/>
        <v>215.79942054</v>
      </c>
      <c r="C2073" s="79">
        <f t="shared" si="809"/>
        <v>213.70461903</v>
      </c>
      <c r="D2073" s="77">
        <f t="shared" si="813"/>
        <v>7205.03</v>
      </c>
      <c r="E2073" s="54">
        <f>IF(K2073=1,VLOOKUP(A2072,[1]Plan1!$JH$192:$JI$400,2),E2072)</f>
        <v>7245.38</v>
      </c>
      <c r="F2073" s="56">
        <f t="shared" si="814"/>
        <v>45737</v>
      </c>
      <c r="G2073" s="80">
        <f t="shared" si="815"/>
        <v>5.6002542668107669E-3</v>
      </c>
      <c r="H2073" s="81">
        <f>IF(DAY(A2073)=H$11,VLOOKUP(A2073,AF$120:AK$452,4),H2072)</f>
        <v>46619</v>
      </c>
      <c r="I2073" s="81">
        <f t="shared" si="816"/>
        <v>46619</v>
      </c>
      <c r="J2073" s="55">
        <f t="shared" si="817"/>
        <v>31</v>
      </c>
      <c r="K2073" s="55">
        <f t="shared" si="818"/>
        <v>23</v>
      </c>
      <c r="L2073" s="79">
        <f t="shared" si="819"/>
        <v>1.00415203</v>
      </c>
      <c r="M2073" s="82">
        <v>1</v>
      </c>
      <c r="N2073" s="82">
        <f t="shared" si="820"/>
        <v>1</v>
      </c>
      <c r="O2073" s="79">
        <f t="shared" si="821"/>
        <v>1.00415203</v>
      </c>
      <c r="P2073" s="79">
        <f t="shared" si="822"/>
        <v>214.59192701000001</v>
      </c>
      <c r="Q2073" s="83">
        <f t="shared" si="823"/>
        <v>0</v>
      </c>
      <c r="R2073" s="85">
        <f t="shared" si="824"/>
        <v>0</v>
      </c>
      <c r="S2073" s="79">
        <f t="shared" si="825"/>
        <v>0</v>
      </c>
      <c r="T2073" s="85">
        <f t="shared" si="811"/>
        <v>9.5000000000000001E-2</v>
      </c>
      <c r="U2073" s="82">
        <f t="shared" si="826"/>
        <v>1.0056269289999999</v>
      </c>
      <c r="V2073" s="79">
        <f t="shared" si="827"/>
        <v>1.20749353</v>
      </c>
      <c r="W2073" s="79">
        <f t="shared" si="828"/>
        <v>0</v>
      </c>
      <c r="X2073" s="157" t="str">
        <f t="shared" si="829"/>
        <v>A+J=</v>
      </c>
      <c r="Y2073" s="81">
        <f t="shared" si="830"/>
        <v>46619</v>
      </c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78">
        <f t="shared" si="810"/>
        <v>46612</v>
      </c>
      <c r="B2074" s="79">
        <f t="shared" si="812"/>
        <v>215.89096244999999</v>
      </c>
      <c r="C2074" s="79">
        <f t="shared" si="809"/>
        <v>213.70461903</v>
      </c>
      <c r="D2074" s="77">
        <f t="shared" si="813"/>
        <v>7205.03</v>
      </c>
      <c r="E2074" s="54">
        <f>IF(K2074=1,VLOOKUP(A2073,[1]Plan1!$JH$192:$JI$400,2),E2073)</f>
        <v>7245.38</v>
      </c>
      <c r="F2074" s="56">
        <f t="shared" si="814"/>
        <v>45737</v>
      </c>
      <c r="G2074" s="80">
        <f t="shared" si="815"/>
        <v>5.6002542668107669E-3</v>
      </c>
      <c r="H2074" s="81">
        <f>IF(DAY(A2074)=H$11,VLOOKUP(A2074,AF$120:AK$452,4),H2073)</f>
        <v>46619</v>
      </c>
      <c r="I2074" s="81">
        <f t="shared" si="816"/>
        <v>46619</v>
      </c>
      <c r="J2074" s="55">
        <f t="shared" si="817"/>
        <v>31</v>
      </c>
      <c r="K2074" s="55">
        <f t="shared" si="818"/>
        <v>24</v>
      </c>
      <c r="L2074" s="79">
        <f t="shared" si="819"/>
        <v>1.0043329400000001</v>
      </c>
      <c r="M2074" s="82">
        <v>1</v>
      </c>
      <c r="N2074" s="82">
        <f t="shared" si="820"/>
        <v>1</v>
      </c>
      <c r="O2074" s="79">
        <f t="shared" si="821"/>
        <v>1.0043329400000001</v>
      </c>
      <c r="P2074" s="79">
        <f t="shared" si="822"/>
        <v>214.63058831999999</v>
      </c>
      <c r="Q2074" s="83">
        <f t="shared" si="823"/>
        <v>0</v>
      </c>
      <c r="R2074" s="85">
        <f t="shared" si="824"/>
        <v>0</v>
      </c>
      <c r="S2074" s="79">
        <f t="shared" si="825"/>
        <v>0</v>
      </c>
      <c r="T2074" s="85">
        <f t="shared" si="811"/>
        <v>9.5000000000000001E-2</v>
      </c>
      <c r="U2074" s="82">
        <f t="shared" si="826"/>
        <v>1.0058722950000001</v>
      </c>
      <c r="V2074" s="79">
        <f t="shared" si="827"/>
        <v>1.26037413</v>
      </c>
      <c r="W2074" s="79">
        <f t="shared" si="828"/>
        <v>0</v>
      </c>
      <c r="X2074" s="157" t="str">
        <f t="shared" si="829"/>
        <v>A+J=</v>
      </c>
      <c r="Y2074" s="81">
        <f t="shared" si="830"/>
        <v>46619</v>
      </c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78">
        <f t="shared" si="810"/>
        <v>46613</v>
      </c>
      <c r="B2075" s="79">
        <f t="shared" si="812"/>
        <v>215.98254479000002</v>
      </c>
      <c r="C2075" s="79">
        <f t="shared" si="809"/>
        <v>213.70461903</v>
      </c>
      <c r="D2075" s="77">
        <f t="shared" si="813"/>
        <v>7205.03</v>
      </c>
      <c r="E2075" s="54">
        <f>IF(K2075=1,VLOOKUP(A2074,[1]Plan1!$JH$192:$JI$400,2),E2074)</f>
        <v>7245.38</v>
      </c>
      <c r="F2075" s="56">
        <f t="shared" si="814"/>
        <v>45737</v>
      </c>
      <c r="G2075" s="80">
        <f t="shared" si="815"/>
        <v>5.6002542668107669E-3</v>
      </c>
      <c r="H2075" s="81">
        <f>IF(DAY(A2075)=H$11,VLOOKUP(A2075,AF$120:AK$452,4),H2074)</f>
        <v>46619</v>
      </c>
      <c r="I2075" s="81">
        <f t="shared" si="816"/>
        <v>46619</v>
      </c>
      <c r="J2075" s="55">
        <f t="shared" si="817"/>
        <v>31</v>
      </c>
      <c r="K2075" s="55">
        <f t="shared" si="818"/>
        <v>25</v>
      </c>
      <c r="L2075" s="79">
        <f t="shared" si="819"/>
        <v>1.0045138899999999</v>
      </c>
      <c r="M2075" s="82">
        <v>1</v>
      </c>
      <c r="N2075" s="82">
        <f t="shared" si="820"/>
        <v>1</v>
      </c>
      <c r="O2075" s="79">
        <f t="shared" si="821"/>
        <v>1.0045138899999999</v>
      </c>
      <c r="P2075" s="79">
        <f t="shared" si="822"/>
        <v>214.66925817000001</v>
      </c>
      <c r="Q2075" s="83">
        <f t="shared" si="823"/>
        <v>0</v>
      </c>
      <c r="R2075" s="85">
        <f t="shared" si="824"/>
        <v>0</v>
      </c>
      <c r="S2075" s="79">
        <f t="shared" si="825"/>
        <v>0</v>
      </c>
      <c r="T2075" s="85">
        <f t="shared" si="811"/>
        <v>9.5000000000000001E-2</v>
      </c>
      <c r="U2075" s="82">
        <f t="shared" si="826"/>
        <v>1.0061177210000001</v>
      </c>
      <c r="V2075" s="79">
        <f t="shared" si="827"/>
        <v>1.31328662</v>
      </c>
      <c r="W2075" s="79">
        <f t="shared" si="828"/>
        <v>0</v>
      </c>
      <c r="X2075" s="157" t="str">
        <f t="shared" si="829"/>
        <v>A+J=</v>
      </c>
      <c r="Y2075" s="81">
        <f t="shared" si="830"/>
        <v>46619</v>
      </c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78">
        <f t="shared" si="810"/>
        <v>46614</v>
      </c>
      <c r="B2076" s="79">
        <f t="shared" si="812"/>
        <v>216.07416545999999</v>
      </c>
      <c r="C2076" s="79">
        <f t="shared" si="809"/>
        <v>213.70461903</v>
      </c>
      <c r="D2076" s="77">
        <f t="shared" si="813"/>
        <v>7205.03</v>
      </c>
      <c r="E2076" s="54">
        <f>IF(K2076=1,VLOOKUP(A2075,[1]Plan1!$JH$192:$JI$400,2),E2075)</f>
        <v>7245.38</v>
      </c>
      <c r="F2076" s="56">
        <f t="shared" si="814"/>
        <v>45737</v>
      </c>
      <c r="G2076" s="80">
        <f t="shared" si="815"/>
        <v>5.6002542668107669E-3</v>
      </c>
      <c r="H2076" s="81">
        <f>IF(DAY(A2076)=H$11,VLOOKUP(A2076,AF$120:AK$452,4),H2075)</f>
        <v>46619</v>
      </c>
      <c r="I2076" s="81">
        <f t="shared" si="816"/>
        <v>46619</v>
      </c>
      <c r="J2076" s="55">
        <f t="shared" si="817"/>
        <v>31</v>
      </c>
      <c r="K2076" s="55">
        <f t="shared" si="818"/>
        <v>26</v>
      </c>
      <c r="L2076" s="79">
        <f t="shared" si="819"/>
        <v>1.00469487</v>
      </c>
      <c r="M2076" s="82">
        <v>1</v>
      </c>
      <c r="N2076" s="82">
        <f t="shared" si="820"/>
        <v>1</v>
      </c>
      <c r="O2076" s="79">
        <f t="shared" si="821"/>
        <v>1.00469487</v>
      </c>
      <c r="P2076" s="79">
        <f t="shared" si="822"/>
        <v>214.70793442999999</v>
      </c>
      <c r="Q2076" s="83">
        <f t="shared" si="823"/>
        <v>0</v>
      </c>
      <c r="R2076" s="85">
        <f t="shared" si="824"/>
        <v>0</v>
      </c>
      <c r="S2076" s="79">
        <f t="shared" si="825"/>
        <v>0</v>
      </c>
      <c r="T2076" s="85">
        <f t="shared" si="811"/>
        <v>9.5000000000000001E-2</v>
      </c>
      <c r="U2076" s="82">
        <f t="shared" si="826"/>
        <v>1.0063632069999999</v>
      </c>
      <c r="V2076" s="79">
        <f t="shared" si="827"/>
        <v>1.36623103</v>
      </c>
      <c r="W2076" s="79">
        <f t="shared" si="828"/>
        <v>0</v>
      </c>
      <c r="X2076" s="157" t="str">
        <f t="shared" si="829"/>
        <v>A+J=</v>
      </c>
      <c r="Y2076" s="81">
        <f t="shared" si="830"/>
        <v>46619</v>
      </c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78">
        <f t="shared" si="810"/>
        <v>46615</v>
      </c>
      <c r="B2077" s="79">
        <f t="shared" si="812"/>
        <v>216.16582423</v>
      </c>
      <c r="C2077" s="79">
        <f t="shared" si="809"/>
        <v>213.70461903</v>
      </c>
      <c r="D2077" s="77">
        <f t="shared" si="813"/>
        <v>7205.03</v>
      </c>
      <c r="E2077" s="54">
        <f>IF(K2077=1,VLOOKUP(A2076,[1]Plan1!$JH$192:$JI$400,2),E2076)</f>
        <v>7245.38</v>
      </c>
      <c r="F2077" s="56">
        <f t="shared" si="814"/>
        <v>45737</v>
      </c>
      <c r="G2077" s="80">
        <f t="shared" si="815"/>
        <v>5.6002542668107669E-3</v>
      </c>
      <c r="H2077" s="81">
        <f>IF(DAY(A2077)=H$11,VLOOKUP(A2077,AF$120:AK$452,4),H2076)</f>
        <v>46619</v>
      </c>
      <c r="I2077" s="81">
        <f t="shared" si="816"/>
        <v>46619</v>
      </c>
      <c r="J2077" s="55">
        <f t="shared" si="817"/>
        <v>31</v>
      </c>
      <c r="K2077" s="55">
        <f t="shared" si="818"/>
        <v>27</v>
      </c>
      <c r="L2077" s="79">
        <f t="shared" si="819"/>
        <v>1.0048758799999999</v>
      </c>
      <c r="M2077" s="82">
        <v>1</v>
      </c>
      <c r="N2077" s="82">
        <f t="shared" si="820"/>
        <v>1</v>
      </c>
      <c r="O2077" s="79">
        <f t="shared" si="821"/>
        <v>1.0048758799999999</v>
      </c>
      <c r="P2077" s="79">
        <f t="shared" si="822"/>
        <v>214.74661710000001</v>
      </c>
      <c r="Q2077" s="83">
        <f t="shared" si="823"/>
        <v>0</v>
      </c>
      <c r="R2077" s="85">
        <f t="shared" si="824"/>
        <v>0</v>
      </c>
      <c r="S2077" s="79">
        <f t="shared" si="825"/>
        <v>0</v>
      </c>
      <c r="T2077" s="85">
        <f t="shared" si="811"/>
        <v>9.5000000000000001E-2</v>
      </c>
      <c r="U2077" s="82">
        <f t="shared" si="826"/>
        <v>1.006608752</v>
      </c>
      <c r="V2077" s="79">
        <f t="shared" si="827"/>
        <v>1.41920713</v>
      </c>
      <c r="W2077" s="79">
        <f t="shared" si="828"/>
        <v>0</v>
      </c>
      <c r="X2077" s="157" t="str">
        <f t="shared" si="829"/>
        <v>A+J=</v>
      </c>
      <c r="Y2077" s="81">
        <f t="shared" si="830"/>
        <v>46619</v>
      </c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78">
        <f t="shared" si="810"/>
        <v>46616</v>
      </c>
      <c r="B2078" s="79">
        <f t="shared" si="812"/>
        <v>216.25752156999999</v>
      </c>
      <c r="C2078" s="79">
        <f t="shared" si="809"/>
        <v>213.70461903</v>
      </c>
      <c r="D2078" s="77">
        <f t="shared" si="813"/>
        <v>7205.03</v>
      </c>
      <c r="E2078" s="54">
        <f>IF(K2078=1,VLOOKUP(A2077,[1]Plan1!$JH$192:$JI$400,2),E2077)</f>
        <v>7245.38</v>
      </c>
      <c r="F2078" s="56">
        <f t="shared" si="814"/>
        <v>45737</v>
      </c>
      <c r="G2078" s="80">
        <f t="shared" si="815"/>
        <v>5.6002542668107669E-3</v>
      </c>
      <c r="H2078" s="81">
        <f>IF(DAY(A2078)=H$11,VLOOKUP(A2078,AF$120:AK$452,4),H2077)</f>
        <v>46619</v>
      </c>
      <c r="I2078" s="81">
        <f t="shared" si="816"/>
        <v>46619</v>
      </c>
      <c r="J2078" s="55">
        <f t="shared" si="817"/>
        <v>31</v>
      </c>
      <c r="K2078" s="55">
        <f t="shared" si="818"/>
        <v>28</v>
      </c>
      <c r="L2078" s="79">
        <f t="shared" si="819"/>
        <v>1.0050569199999999</v>
      </c>
      <c r="M2078" s="82">
        <v>1</v>
      </c>
      <c r="N2078" s="82">
        <f t="shared" si="820"/>
        <v>1</v>
      </c>
      <c r="O2078" s="79">
        <f t="shared" si="821"/>
        <v>1.0050569199999999</v>
      </c>
      <c r="P2078" s="79">
        <f t="shared" si="822"/>
        <v>214.78530619</v>
      </c>
      <c r="Q2078" s="83">
        <f t="shared" si="823"/>
        <v>0</v>
      </c>
      <c r="R2078" s="85">
        <f t="shared" si="824"/>
        <v>0</v>
      </c>
      <c r="S2078" s="79">
        <f t="shared" si="825"/>
        <v>0</v>
      </c>
      <c r="T2078" s="85">
        <f t="shared" si="811"/>
        <v>9.5000000000000001E-2</v>
      </c>
      <c r="U2078" s="82">
        <f t="shared" si="826"/>
        <v>1.006854358</v>
      </c>
      <c r="V2078" s="79">
        <f t="shared" si="827"/>
        <v>1.47221538</v>
      </c>
      <c r="W2078" s="79">
        <f t="shared" si="828"/>
        <v>0</v>
      </c>
      <c r="X2078" s="157" t="str">
        <f t="shared" si="829"/>
        <v>A+J=</v>
      </c>
      <c r="Y2078" s="81">
        <f t="shared" si="830"/>
        <v>46619</v>
      </c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78">
        <f t="shared" si="810"/>
        <v>46617</v>
      </c>
      <c r="B2079" s="79">
        <f t="shared" si="812"/>
        <v>216.34925917999999</v>
      </c>
      <c r="C2079" s="79">
        <f t="shared" si="809"/>
        <v>213.70461903</v>
      </c>
      <c r="D2079" s="77">
        <f t="shared" si="813"/>
        <v>7205.03</v>
      </c>
      <c r="E2079" s="54">
        <f>IF(K2079=1,VLOOKUP(A2078,[1]Plan1!$JH$192:$JI$400,2),E2078)</f>
        <v>7245.38</v>
      </c>
      <c r="F2079" s="56">
        <f t="shared" si="814"/>
        <v>45737</v>
      </c>
      <c r="G2079" s="80">
        <f t="shared" si="815"/>
        <v>5.6002542668107669E-3</v>
      </c>
      <c r="H2079" s="81">
        <f>IF(DAY(A2079)=H$11,VLOOKUP(A2079,AF$120:AK$452,4),H2078)</f>
        <v>46619</v>
      </c>
      <c r="I2079" s="81">
        <f t="shared" si="816"/>
        <v>46619</v>
      </c>
      <c r="J2079" s="55">
        <f t="shared" si="817"/>
        <v>31</v>
      </c>
      <c r="K2079" s="55">
        <f t="shared" si="818"/>
        <v>29</v>
      </c>
      <c r="L2079" s="79">
        <f t="shared" si="819"/>
        <v>1.0052380000000001</v>
      </c>
      <c r="M2079" s="82">
        <v>1</v>
      </c>
      <c r="N2079" s="82">
        <f t="shared" si="820"/>
        <v>1</v>
      </c>
      <c r="O2079" s="79">
        <f t="shared" si="821"/>
        <v>1.0052380000000001</v>
      </c>
      <c r="P2079" s="79">
        <f t="shared" si="822"/>
        <v>214.82400382</v>
      </c>
      <c r="Q2079" s="83">
        <f t="shared" si="823"/>
        <v>0</v>
      </c>
      <c r="R2079" s="85">
        <f t="shared" si="824"/>
        <v>0</v>
      </c>
      <c r="S2079" s="79">
        <f t="shared" si="825"/>
        <v>0</v>
      </c>
      <c r="T2079" s="85">
        <f t="shared" si="811"/>
        <v>9.5000000000000001E-2</v>
      </c>
      <c r="U2079" s="82">
        <f t="shared" si="826"/>
        <v>1.007100023</v>
      </c>
      <c r="V2079" s="79">
        <f t="shared" si="827"/>
        <v>1.5252553600000001</v>
      </c>
      <c r="W2079" s="79">
        <f t="shared" si="828"/>
        <v>0</v>
      </c>
      <c r="X2079" s="157" t="str">
        <f t="shared" si="829"/>
        <v>A+J=</v>
      </c>
      <c r="Y2079" s="81">
        <f t="shared" si="830"/>
        <v>46619</v>
      </c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78">
        <f t="shared" si="810"/>
        <v>46618</v>
      </c>
      <c r="B2080" s="79">
        <f t="shared" si="812"/>
        <v>216.44103537999999</v>
      </c>
      <c r="C2080" s="79">
        <f t="shared" si="809"/>
        <v>213.70461903</v>
      </c>
      <c r="D2080" s="77">
        <f t="shared" si="813"/>
        <v>7205.03</v>
      </c>
      <c r="E2080" s="54">
        <f>IF(K2080=1,VLOOKUP(A2079,[1]Plan1!$JH$192:$JI$400,2),E2079)</f>
        <v>7245.38</v>
      </c>
      <c r="F2080" s="56">
        <f t="shared" si="814"/>
        <v>45737</v>
      </c>
      <c r="G2080" s="80">
        <f t="shared" si="815"/>
        <v>5.6002542668107669E-3</v>
      </c>
      <c r="H2080" s="81">
        <f>IF(DAY(A2080)=H$11,VLOOKUP(A2080,AF$120:AK$452,4),H2079)</f>
        <v>46619</v>
      </c>
      <c r="I2080" s="81">
        <f t="shared" si="816"/>
        <v>46619</v>
      </c>
      <c r="J2080" s="55">
        <f t="shared" si="817"/>
        <v>31</v>
      </c>
      <c r="K2080" s="55">
        <f t="shared" si="818"/>
        <v>30</v>
      </c>
      <c r="L2080" s="79">
        <f t="shared" si="819"/>
        <v>1.0054191100000001</v>
      </c>
      <c r="M2080" s="82">
        <v>1</v>
      </c>
      <c r="N2080" s="82">
        <f t="shared" si="820"/>
        <v>1</v>
      </c>
      <c r="O2080" s="79">
        <f t="shared" si="821"/>
        <v>1.0054191100000001</v>
      </c>
      <c r="P2080" s="79">
        <f t="shared" si="822"/>
        <v>214.86270786</v>
      </c>
      <c r="Q2080" s="83">
        <f t="shared" si="823"/>
        <v>0</v>
      </c>
      <c r="R2080" s="85">
        <f t="shared" si="824"/>
        <v>0</v>
      </c>
      <c r="S2080" s="79">
        <f t="shared" si="825"/>
        <v>0</v>
      </c>
      <c r="T2080" s="85">
        <f t="shared" si="811"/>
        <v>9.5000000000000001E-2</v>
      </c>
      <c r="U2080" s="82">
        <f t="shared" si="826"/>
        <v>1.007345749</v>
      </c>
      <c r="V2080" s="79">
        <f t="shared" si="827"/>
        <v>1.57832752</v>
      </c>
      <c r="W2080" s="79">
        <f t="shared" si="828"/>
        <v>0</v>
      </c>
      <c r="X2080" s="157" t="str">
        <f t="shared" si="829"/>
        <v>A+J=</v>
      </c>
      <c r="Y2080" s="81">
        <f t="shared" si="830"/>
        <v>46619</v>
      </c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78">
        <f t="shared" si="810"/>
        <v>46619</v>
      </c>
      <c r="B2081" s="79">
        <f t="shared" si="812"/>
        <v>216.53284974000002</v>
      </c>
      <c r="C2081" s="79">
        <f t="shared" si="809"/>
        <v>213.70461903</v>
      </c>
      <c r="D2081" s="77">
        <f t="shared" si="813"/>
        <v>7205.03</v>
      </c>
      <c r="E2081" s="54">
        <f>IF(K2081=1,VLOOKUP(A2080,[1]Plan1!$JH$192:$JI$400,2),E2080)</f>
        <v>7245.38</v>
      </c>
      <c r="F2081" s="56">
        <f t="shared" si="814"/>
        <v>45737</v>
      </c>
      <c r="G2081" s="80">
        <f t="shared" si="815"/>
        <v>5.6002542668107669E-3</v>
      </c>
      <c r="H2081" s="81">
        <f>IF(DAY(A2081)=H$11,VLOOKUP(A2081,AF$120:AK$452,4),H2080)</f>
        <v>46650</v>
      </c>
      <c r="I2081" s="81">
        <f t="shared" si="816"/>
        <v>46619</v>
      </c>
      <c r="J2081" s="55">
        <f t="shared" si="817"/>
        <v>31</v>
      </c>
      <c r="K2081" s="55">
        <f t="shared" si="818"/>
        <v>31</v>
      </c>
      <c r="L2081" s="79">
        <f t="shared" si="819"/>
        <v>1.0056002500000001</v>
      </c>
      <c r="M2081" s="82">
        <v>1</v>
      </c>
      <c r="N2081" s="82">
        <f t="shared" si="820"/>
        <v>1</v>
      </c>
      <c r="O2081" s="79">
        <f t="shared" si="821"/>
        <v>1.0056002500000001</v>
      </c>
      <c r="P2081" s="79">
        <f t="shared" si="822"/>
        <v>214.90141832</v>
      </c>
      <c r="Q2081" s="83">
        <f t="shared" si="823"/>
        <v>68</v>
      </c>
      <c r="R2081" s="85">
        <f t="shared" si="824"/>
        <v>8.3333000000000004E-2</v>
      </c>
      <c r="S2081" s="79">
        <f t="shared" si="825"/>
        <v>17.908379889999999</v>
      </c>
      <c r="T2081" s="85">
        <f t="shared" si="811"/>
        <v>9.5000000000000001E-2</v>
      </c>
      <c r="U2081" s="82">
        <f t="shared" si="826"/>
        <v>1.0075915339999999</v>
      </c>
      <c r="V2081" s="79">
        <f t="shared" si="827"/>
        <v>1.63143142</v>
      </c>
      <c r="W2081" s="79">
        <f t="shared" si="828"/>
        <v>19.539811309999997</v>
      </c>
      <c r="X2081" s="157" t="str">
        <f t="shared" si="829"/>
        <v>A+J=</v>
      </c>
      <c r="Y2081" s="81">
        <f t="shared" si="830"/>
        <v>46619</v>
      </c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78">
        <f t="shared" si="810"/>
        <v>46620</v>
      </c>
      <c r="B2082" s="79">
        <f t="shared" si="812"/>
        <v>197.07660227</v>
      </c>
      <c r="C2082" s="79">
        <f t="shared" si="809"/>
        <v>196.99303843000001</v>
      </c>
      <c r="D2082" s="77">
        <f t="shared" si="813"/>
        <v>7205.03</v>
      </c>
      <c r="E2082" s="54">
        <f>IF(K2082=1,VLOOKUP(A2081,[1]Plan1!$JH$192:$JI$400,2),E2081)</f>
        <v>7245.38</v>
      </c>
      <c r="F2082" s="56">
        <f t="shared" si="814"/>
        <v>45737</v>
      </c>
      <c r="G2082" s="80">
        <f t="shared" si="815"/>
        <v>5.6002542668107669E-3</v>
      </c>
      <c r="H2082" s="81">
        <f>IF(DAY(A2082)=H$11,VLOOKUP(A2082,AF$120:AK$452,4),H2081)</f>
        <v>46650</v>
      </c>
      <c r="I2082" s="81">
        <f t="shared" si="816"/>
        <v>46650</v>
      </c>
      <c r="J2082" s="55">
        <f t="shared" si="817"/>
        <v>31</v>
      </c>
      <c r="K2082" s="55">
        <f t="shared" si="818"/>
        <v>1</v>
      </c>
      <c r="L2082" s="79">
        <f t="shared" si="819"/>
        <v>1.00018016</v>
      </c>
      <c r="M2082" s="82">
        <v>1</v>
      </c>
      <c r="N2082" s="82">
        <f t="shared" si="820"/>
        <v>1</v>
      </c>
      <c r="O2082" s="79">
        <f t="shared" si="821"/>
        <v>1.00018016</v>
      </c>
      <c r="P2082" s="79">
        <f t="shared" si="822"/>
        <v>197.02852869</v>
      </c>
      <c r="Q2082" s="83">
        <f t="shared" si="823"/>
        <v>0</v>
      </c>
      <c r="R2082" s="85">
        <f t="shared" si="824"/>
        <v>0</v>
      </c>
      <c r="S2082" s="79">
        <f t="shared" si="825"/>
        <v>0</v>
      </c>
      <c r="T2082" s="85">
        <f t="shared" si="811"/>
        <v>9.5000000000000001E-2</v>
      </c>
      <c r="U2082" s="82">
        <f t="shared" si="826"/>
        <v>1.000243993</v>
      </c>
      <c r="V2082" s="79">
        <f t="shared" si="827"/>
        <v>4.8073579999999998E-2</v>
      </c>
      <c r="W2082" s="79">
        <f t="shared" si="828"/>
        <v>0</v>
      </c>
      <c r="X2082" s="157" t="str">
        <f t="shared" si="829"/>
        <v>A+J=</v>
      </c>
      <c r="Y2082" s="81">
        <f t="shared" si="830"/>
        <v>46650</v>
      </c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78">
        <f t="shared" si="810"/>
        <v>46621</v>
      </c>
      <c r="B2083" s="79">
        <f t="shared" si="812"/>
        <v>197.16020315</v>
      </c>
      <c r="C2083" s="79">
        <f t="shared" si="809"/>
        <v>196.99303843000001</v>
      </c>
      <c r="D2083" s="77">
        <f t="shared" si="813"/>
        <v>7205.03</v>
      </c>
      <c r="E2083" s="54">
        <f>IF(K2083=1,VLOOKUP(A2082,[1]Plan1!$JH$192:$JI$400,2),E2082)</f>
        <v>7245.38</v>
      </c>
      <c r="F2083" s="56">
        <f t="shared" si="814"/>
        <v>45737</v>
      </c>
      <c r="G2083" s="80">
        <f t="shared" si="815"/>
        <v>5.6002542668107669E-3</v>
      </c>
      <c r="H2083" s="81">
        <f>IF(DAY(A2083)=H$11,VLOOKUP(A2083,AF$120:AK$452,4),H2082)</f>
        <v>46650</v>
      </c>
      <c r="I2083" s="81">
        <f t="shared" si="816"/>
        <v>46650</v>
      </c>
      <c r="J2083" s="55">
        <f t="shared" si="817"/>
        <v>31</v>
      </c>
      <c r="K2083" s="55">
        <f t="shared" si="818"/>
        <v>2</v>
      </c>
      <c r="L2083" s="79">
        <f t="shared" si="819"/>
        <v>1.0003603599999999</v>
      </c>
      <c r="M2083" s="82">
        <v>1</v>
      </c>
      <c r="N2083" s="82">
        <f t="shared" si="820"/>
        <v>1</v>
      </c>
      <c r="O2083" s="79">
        <f t="shared" si="821"/>
        <v>1.0003603599999999</v>
      </c>
      <c r="P2083" s="79">
        <f t="shared" si="822"/>
        <v>197.06402684</v>
      </c>
      <c r="Q2083" s="83">
        <f t="shared" si="823"/>
        <v>0</v>
      </c>
      <c r="R2083" s="85">
        <f t="shared" si="824"/>
        <v>0</v>
      </c>
      <c r="S2083" s="79">
        <f t="shared" si="825"/>
        <v>0</v>
      </c>
      <c r="T2083" s="85">
        <f t="shared" si="811"/>
        <v>9.5000000000000001E-2</v>
      </c>
      <c r="U2083" s="82">
        <f t="shared" si="826"/>
        <v>1.0004880460000001</v>
      </c>
      <c r="V2083" s="79">
        <f t="shared" si="827"/>
        <v>9.6176310000000001E-2</v>
      </c>
      <c r="W2083" s="79">
        <f t="shared" si="828"/>
        <v>0</v>
      </c>
      <c r="X2083" s="157" t="str">
        <f t="shared" si="829"/>
        <v>A+J=</v>
      </c>
      <c r="Y2083" s="81">
        <f t="shared" si="830"/>
        <v>46650</v>
      </c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78">
        <f t="shared" si="810"/>
        <v>46622</v>
      </c>
      <c r="B2084" s="79">
        <f t="shared" si="812"/>
        <v>197.24383888</v>
      </c>
      <c r="C2084" s="79">
        <f t="shared" si="809"/>
        <v>196.99303843000001</v>
      </c>
      <c r="D2084" s="77">
        <f t="shared" si="813"/>
        <v>7205.03</v>
      </c>
      <c r="E2084" s="54">
        <f>IF(K2084=1,VLOOKUP(A2083,[1]Plan1!$JH$192:$JI$400,2),E2083)</f>
        <v>7245.38</v>
      </c>
      <c r="F2084" s="56">
        <f t="shared" si="814"/>
        <v>45737</v>
      </c>
      <c r="G2084" s="80">
        <f t="shared" si="815"/>
        <v>5.6002542668107669E-3</v>
      </c>
      <c r="H2084" s="81">
        <f>IF(DAY(A2084)=H$11,VLOOKUP(A2084,AF$120:AK$452,4),H2083)</f>
        <v>46650</v>
      </c>
      <c r="I2084" s="81">
        <f t="shared" si="816"/>
        <v>46650</v>
      </c>
      <c r="J2084" s="55">
        <f t="shared" si="817"/>
        <v>31</v>
      </c>
      <c r="K2084" s="55">
        <f t="shared" si="818"/>
        <v>3</v>
      </c>
      <c r="L2084" s="79">
        <f t="shared" si="819"/>
        <v>1.00054059</v>
      </c>
      <c r="M2084" s="82">
        <v>1</v>
      </c>
      <c r="N2084" s="82">
        <f t="shared" si="820"/>
        <v>1</v>
      </c>
      <c r="O2084" s="79">
        <f t="shared" si="821"/>
        <v>1.00054059</v>
      </c>
      <c r="P2084" s="79">
        <f t="shared" si="822"/>
        <v>197.09953089000001</v>
      </c>
      <c r="Q2084" s="83">
        <f t="shared" si="823"/>
        <v>0</v>
      </c>
      <c r="R2084" s="85">
        <f t="shared" si="824"/>
        <v>0</v>
      </c>
      <c r="S2084" s="79">
        <f t="shared" si="825"/>
        <v>0</v>
      </c>
      <c r="T2084" s="85">
        <f t="shared" si="811"/>
        <v>9.5000000000000001E-2</v>
      </c>
      <c r="U2084" s="82">
        <f t="shared" si="826"/>
        <v>1.0007321579999999</v>
      </c>
      <c r="V2084" s="79">
        <f t="shared" si="827"/>
        <v>0.14430799</v>
      </c>
      <c r="W2084" s="79">
        <f t="shared" si="828"/>
        <v>0</v>
      </c>
      <c r="X2084" s="157" t="str">
        <f t="shared" si="829"/>
        <v>A+J=</v>
      </c>
      <c r="Y2084" s="81">
        <f t="shared" si="830"/>
        <v>46650</v>
      </c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78">
        <f t="shared" si="810"/>
        <v>46623</v>
      </c>
      <c r="B2085" s="79">
        <f t="shared" si="812"/>
        <v>197.32750971000002</v>
      </c>
      <c r="C2085" s="79">
        <f t="shared" si="809"/>
        <v>196.99303843000001</v>
      </c>
      <c r="D2085" s="77">
        <f t="shared" si="813"/>
        <v>7205.03</v>
      </c>
      <c r="E2085" s="54">
        <f>IF(K2085=1,VLOOKUP(A2084,[1]Plan1!$JH$192:$JI$400,2),E2084)</f>
        <v>7245.38</v>
      </c>
      <c r="F2085" s="56">
        <f t="shared" si="814"/>
        <v>45737</v>
      </c>
      <c r="G2085" s="80">
        <f t="shared" si="815"/>
        <v>5.6002542668107669E-3</v>
      </c>
      <c r="H2085" s="81">
        <f>IF(DAY(A2085)=H$11,VLOOKUP(A2085,AF$120:AK$452,4),H2084)</f>
        <v>46650</v>
      </c>
      <c r="I2085" s="81">
        <f t="shared" si="816"/>
        <v>46650</v>
      </c>
      <c r="J2085" s="55">
        <f t="shared" si="817"/>
        <v>31</v>
      </c>
      <c r="K2085" s="55">
        <f t="shared" si="818"/>
        <v>4</v>
      </c>
      <c r="L2085" s="79">
        <f t="shared" si="819"/>
        <v>1.00072085</v>
      </c>
      <c r="M2085" s="82">
        <v>1</v>
      </c>
      <c r="N2085" s="82">
        <f t="shared" si="820"/>
        <v>1</v>
      </c>
      <c r="O2085" s="79">
        <f t="shared" si="821"/>
        <v>1.00072085</v>
      </c>
      <c r="P2085" s="79">
        <f t="shared" si="822"/>
        <v>197.13504086</v>
      </c>
      <c r="Q2085" s="83">
        <f t="shared" si="823"/>
        <v>0</v>
      </c>
      <c r="R2085" s="85">
        <f t="shared" si="824"/>
        <v>0</v>
      </c>
      <c r="S2085" s="79">
        <f t="shared" si="825"/>
        <v>0</v>
      </c>
      <c r="T2085" s="85">
        <f t="shared" si="811"/>
        <v>9.5000000000000001E-2</v>
      </c>
      <c r="U2085" s="82">
        <f t="shared" si="826"/>
        <v>1.0009763300000001</v>
      </c>
      <c r="V2085" s="79">
        <f t="shared" si="827"/>
        <v>0.19246885</v>
      </c>
      <c r="W2085" s="79">
        <f t="shared" si="828"/>
        <v>0</v>
      </c>
      <c r="X2085" s="157" t="str">
        <f t="shared" si="829"/>
        <v>A+J=</v>
      </c>
      <c r="Y2085" s="81">
        <f t="shared" si="830"/>
        <v>46650</v>
      </c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78">
        <f t="shared" si="810"/>
        <v>46624</v>
      </c>
      <c r="B2086" s="79">
        <f t="shared" si="812"/>
        <v>197.41121738999999</v>
      </c>
      <c r="C2086" s="79">
        <f t="shared" si="809"/>
        <v>196.99303843000001</v>
      </c>
      <c r="D2086" s="77">
        <f t="shared" si="813"/>
        <v>7205.03</v>
      </c>
      <c r="E2086" s="54">
        <f>IF(K2086=1,VLOOKUP(A2085,[1]Plan1!$JH$192:$JI$400,2),E2085)</f>
        <v>7245.38</v>
      </c>
      <c r="F2086" s="56">
        <f t="shared" si="814"/>
        <v>45737</v>
      </c>
      <c r="G2086" s="80">
        <f t="shared" si="815"/>
        <v>5.6002542668107669E-3</v>
      </c>
      <c r="H2086" s="81">
        <f>IF(DAY(A2086)=H$11,VLOOKUP(A2086,AF$120:AK$452,4),H2085)</f>
        <v>46650</v>
      </c>
      <c r="I2086" s="81">
        <f t="shared" si="816"/>
        <v>46650</v>
      </c>
      <c r="J2086" s="55">
        <f t="shared" si="817"/>
        <v>31</v>
      </c>
      <c r="K2086" s="55">
        <f t="shared" si="818"/>
        <v>5</v>
      </c>
      <c r="L2086" s="79">
        <f t="shared" si="819"/>
        <v>1.00090115</v>
      </c>
      <c r="M2086" s="82">
        <v>1</v>
      </c>
      <c r="N2086" s="82">
        <f t="shared" si="820"/>
        <v>1</v>
      </c>
      <c r="O2086" s="79">
        <f t="shared" si="821"/>
        <v>1.00090115</v>
      </c>
      <c r="P2086" s="79">
        <f t="shared" si="822"/>
        <v>197.17055869999999</v>
      </c>
      <c r="Q2086" s="83">
        <f t="shared" si="823"/>
        <v>0</v>
      </c>
      <c r="R2086" s="85">
        <f t="shared" si="824"/>
        <v>0</v>
      </c>
      <c r="S2086" s="79">
        <f t="shared" si="825"/>
        <v>0</v>
      </c>
      <c r="T2086" s="85">
        <f t="shared" si="811"/>
        <v>9.5000000000000001E-2</v>
      </c>
      <c r="U2086" s="82">
        <f t="shared" si="826"/>
        <v>1.001220561</v>
      </c>
      <c r="V2086" s="79">
        <f t="shared" si="827"/>
        <v>0.24065869000000001</v>
      </c>
      <c r="W2086" s="79">
        <f t="shared" si="828"/>
        <v>0</v>
      </c>
      <c r="X2086" s="157" t="str">
        <f t="shared" si="829"/>
        <v>A+J=</v>
      </c>
      <c r="Y2086" s="81">
        <f t="shared" si="830"/>
        <v>46650</v>
      </c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78">
        <f t="shared" si="810"/>
        <v>46625</v>
      </c>
      <c r="B2087" s="79">
        <f t="shared" si="812"/>
        <v>197.49496017999999</v>
      </c>
      <c r="C2087" s="79">
        <f t="shared" si="809"/>
        <v>196.99303843000001</v>
      </c>
      <c r="D2087" s="77">
        <f t="shared" si="813"/>
        <v>7205.03</v>
      </c>
      <c r="E2087" s="54">
        <f>IF(K2087=1,VLOOKUP(A2086,[1]Plan1!$JH$192:$JI$400,2),E2086)</f>
        <v>7245.38</v>
      </c>
      <c r="F2087" s="56">
        <f t="shared" si="814"/>
        <v>45737</v>
      </c>
      <c r="G2087" s="80">
        <f t="shared" si="815"/>
        <v>5.6002542668107669E-3</v>
      </c>
      <c r="H2087" s="81">
        <f>IF(DAY(A2087)=H$11,VLOOKUP(A2087,AF$120:AK$452,4),H2086)</f>
        <v>46650</v>
      </c>
      <c r="I2087" s="81">
        <f t="shared" si="816"/>
        <v>46650</v>
      </c>
      <c r="J2087" s="55">
        <f t="shared" si="817"/>
        <v>31</v>
      </c>
      <c r="K2087" s="55">
        <f t="shared" si="818"/>
        <v>6</v>
      </c>
      <c r="L2087" s="79">
        <f t="shared" si="819"/>
        <v>1.0010814800000001</v>
      </c>
      <c r="M2087" s="82">
        <v>1</v>
      </c>
      <c r="N2087" s="82">
        <f t="shared" si="820"/>
        <v>1</v>
      </c>
      <c r="O2087" s="79">
        <f t="shared" si="821"/>
        <v>1.0010814800000001</v>
      </c>
      <c r="P2087" s="79">
        <f t="shared" si="822"/>
        <v>197.20608246</v>
      </c>
      <c r="Q2087" s="83">
        <f t="shared" si="823"/>
        <v>0</v>
      </c>
      <c r="R2087" s="85">
        <f t="shared" si="824"/>
        <v>0</v>
      </c>
      <c r="S2087" s="79">
        <f t="shared" si="825"/>
        <v>0</v>
      </c>
      <c r="T2087" s="85">
        <f t="shared" si="811"/>
        <v>9.5000000000000001E-2</v>
      </c>
      <c r="U2087" s="82">
        <f t="shared" si="826"/>
        <v>1.001464852</v>
      </c>
      <c r="V2087" s="79">
        <f t="shared" si="827"/>
        <v>0.28887772</v>
      </c>
      <c r="W2087" s="79">
        <f t="shared" si="828"/>
        <v>0</v>
      </c>
      <c r="X2087" s="157" t="str">
        <f t="shared" si="829"/>
        <v>A+J=</v>
      </c>
      <c r="Y2087" s="81">
        <f t="shared" si="830"/>
        <v>46650</v>
      </c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78">
        <f t="shared" si="810"/>
        <v>46626</v>
      </c>
      <c r="B2088" s="79">
        <f t="shared" si="812"/>
        <v>197.57873787000003</v>
      </c>
      <c r="C2088" s="79">
        <f t="shared" si="809"/>
        <v>196.99303843000001</v>
      </c>
      <c r="D2088" s="77">
        <f t="shared" si="813"/>
        <v>7205.03</v>
      </c>
      <c r="E2088" s="54">
        <f>IF(K2088=1,VLOOKUP(A2087,[1]Plan1!$JH$192:$JI$400,2),E2087)</f>
        <v>7245.38</v>
      </c>
      <c r="F2088" s="56">
        <f t="shared" si="814"/>
        <v>45737</v>
      </c>
      <c r="G2088" s="80">
        <f t="shared" si="815"/>
        <v>5.6002542668107669E-3</v>
      </c>
      <c r="H2088" s="81">
        <f>IF(DAY(A2088)=H$11,VLOOKUP(A2088,AF$120:AK$452,4),H2087)</f>
        <v>46650</v>
      </c>
      <c r="I2088" s="81">
        <f t="shared" si="816"/>
        <v>46650</v>
      </c>
      <c r="J2088" s="55">
        <f t="shared" si="817"/>
        <v>31</v>
      </c>
      <c r="K2088" s="55">
        <f t="shared" si="818"/>
        <v>7</v>
      </c>
      <c r="L2088" s="79">
        <f t="shared" si="819"/>
        <v>1.00126184</v>
      </c>
      <c r="M2088" s="82">
        <v>1</v>
      </c>
      <c r="N2088" s="82">
        <f t="shared" si="820"/>
        <v>1</v>
      </c>
      <c r="O2088" s="79">
        <f t="shared" si="821"/>
        <v>1.00126184</v>
      </c>
      <c r="P2088" s="79">
        <f t="shared" si="822"/>
        <v>197.24161212000001</v>
      </c>
      <c r="Q2088" s="83">
        <f t="shared" si="823"/>
        <v>0</v>
      </c>
      <c r="R2088" s="85">
        <f t="shared" si="824"/>
        <v>0</v>
      </c>
      <c r="S2088" s="79">
        <f t="shared" si="825"/>
        <v>0</v>
      </c>
      <c r="T2088" s="85">
        <f t="shared" si="811"/>
        <v>9.5000000000000001E-2</v>
      </c>
      <c r="U2088" s="82">
        <f t="shared" si="826"/>
        <v>1.001709202</v>
      </c>
      <c r="V2088" s="79">
        <f t="shared" si="827"/>
        <v>0.33712575</v>
      </c>
      <c r="W2088" s="79">
        <f t="shared" si="828"/>
        <v>0</v>
      </c>
      <c r="X2088" s="157" t="str">
        <f t="shared" si="829"/>
        <v>A+J=</v>
      </c>
      <c r="Y2088" s="81">
        <f t="shared" si="830"/>
        <v>46650</v>
      </c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78">
        <f t="shared" si="810"/>
        <v>46627</v>
      </c>
      <c r="B2089" s="79">
        <f t="shared" si="812"/>
        <v>197.66255089000001</v>
      </c>
      <c r="C2089" s="79">
        <f t="shared" si="809"/>
        <v>196.99303843000001</v>
      </c>
      <c r="D2089" s="77">
        <f t="shared" si="813"/>
        <v>7205.03</v>
      </c>
      <c r="E2089" s="54">
        <f>IF(K2089=1,VLOOKUP(A2088,[1]Plan1!$JH$192:$JI$400,2),E2088)</f>
        <v>7245.38</v>
      </c>
      <c r="F2089" s="56">
        <f t="shared" si="814"/>
        <v>45737</v>
      </c>
      <c r="G2089" s="80">
        <f t="shared" si="815"/>
        <v>5.6002542668107669E-3</v>
      </c>
      <c r="H2089" s="81">
        <f>IF(DAY(A2089)=H$11,VLOOKUP(A2089,AF$120:AK$452,4),H2088)</f>
        <v>46650</v>
      </c>
      <c r="I2089" s="81">
        <f t="shared" si="816"/>
        <v>46650</v>
      </c>
      <c r="J2089" s="55">
        <f t="shared" si="817"/>
        <v>31</v>
      </c>
      <c r="K2089" s="55">
        <f t="shared" si="818"/>
        <v>8</v>
      </c>
      <c r="L2089" s="79">
        <f t="shared" si="819"/>
        <v>1.0014422300000001</v>
      </c>
      <c r="M2089" s="82">
        <v>1</v>
      </c>
      <c r="N2089" s="82">
        <f t="shared" si="820"/>
        <v>1</v>
      </c>
      <c r="O2089" s="79">
        <f t="shared" si="821"/>
        <v>1.0014422300000001</v>
      </c>
      <c r="P2089" s="79">
        <f t="shared" si="822"/>
        <v>197.27714768999999</v>
      </c>
      <c r="Q2089" s="83">
        <f t="shared" si="823"/>
        <v>0</v>
      </c>
      <c r="R2089" s="85">
        <f t="shared" si="824"/>
        <v>0</v>
      </c>
      <c r="S2089" s="79">
        <f t="shared" si="825"/>
        <v>0</v>
      </c>
      <c r="T2089" s="85">
        <f t="shared" si="811"/>
        <v>9.5000000000000001E-2</v>
      </c>
      <c r="U2089" s="82">
        <f t="shared" si="826"/>
        <v>1.001953613</v>
      </c>
      <c r="V2089" s="79">
        <f t="shared" si="827"/>
        <v>0.3854032</v>
      </c>
      <c r="W2089" s="79">
        <f t="shared" si="828"/>
        <v>0</v>
      </c>
      <c r="X2089" s="157" t="str">
        <f t="shared" si="829"/>
        <v>A+J=</v>
      </c>
      <c r="Y2089" s="81">
        <f t="shared" si="830"/>
        <v>46650</v>
      </c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78">
        <f t="shared" si="810"/>
        <v>46628</v>
      </c>
      <c r="B2090" s="79">
        <f t="shared" si="812"/>
        <v>197.74639865</v>
      </c>
      <c r="C2090" s="79">
        <f t="shared" si="809"/>
        <v>196.99303843000001</v>
      </c>
      <c r="D2090" s="77">
        <f t="shared" si="813"/>
        <v>7205.03</v>
      </c>
      <c r="E2090" s="54">
        <f>IF(K2090=1,VLOOKUP(A2089,[1]Plan1!$JH$192:$JI$400,2),E2089)</f>
        <v>7245.38</v>
      </c>
      <c r="F2090" s="56">
        <f t="shared" si="814"/>
        <v>45737</v>
      </c>
      <c r="G2090" s="80">
        <f t="shared" si="815"/>
        <v>5.6002542668107669E-3</v>
      </c>
      <c r="H2090" s="81">
        <f>IF(DAY(A2090)=H$11,VLOOKUP(A2090,AF$120:AK$452,4),H2089)</f>
        <v>46650</v>
      </c>
      <c r="I2090" s="81">
        <f t="shared" si="816"/>
        <v>46650</v>
      </c>
      <c r="J2090" s="55">
        <f t="shared" si="817"/>
        <v>31</v>
      </c>
      <c r="K2090" s="55">
        <f t="shared" si="818"/>
        <v>9</v>
      </c>
      <c r="L2090" s="79">
        <f t="shared" si="819"/>
        <v>1.0016226500000001</v>
      </c>
      <c r="M2090" s="82">
        <v>1</v>
      </c>
      <c r="N2090" s="82">
        <f t="shared" si="820"/>
        <v>1</v>
      </c>
      <c r="O2090" s="79">
        <f t="shared" si="821"/>
        <v>1.0016226500000001</v>
      </c>
      <c r="P2090" s="79">
        <f t="shared" si="822"/>
        <v>197.31268918000001</v>
      </c>
      <c r="Q2090" s="83">
        <f t="shared" si="823"/>
        <v>0</v>
      </c>
      <c r="R2090" s="85">
        <f t="shared" si="824"/>
        <v>0</v>
      </c>
      <c r="S2090" s="79">
        <f t="shared" si="825"/>
        <v>0</v>
      </c>
      <c r="T2090" s="85">
        <f t="shared" si="811"/>
        <v>9.5000000000000001E-2</v>
      </c>
      <c r="U2090" s="82">
        <f t="shared" si="826"/>
        <v>1.002198082</v>
      </c>
      <c r="V2090" s="79">
        <f t="shared" si="827"/>
        <v>0.43370946999999999</v>
      </c>
      <c r="W2090" s="79">
        <f t="shared" si="828"/>
        <v>0</v>
      </c>
      <c r="X2090" s="157" t="str">
        <f t="shared" si="829"/>
        <v>A+J=</v>
      </c>
      <c r="Y2090" s="81">
        <f t="shared" si="830"/>
        <v>46650</v>
      </c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78">
        <f t="shared" si="810"/>
        <v>46629</v>
      </c>
      <c r="B2091" s="79">
        <f t="shared" si="812"/>
        <v>197.83028371</v>
      </c>
      <c r="C2091" s="79">
        <f t="shared" si="809"/>
        <v>196.99303843000001</v>
      </c>
      <c r="D2091" s="77">
        <f t="shared" si="813"/>
        <v>7205.03</v>
      </c>
      <c r="E2091" s="54">
        <f>IF(K2091=1,VLOOKUP(A2090,[1]Plan1!$JH$192:$JI$400,2),E2090)</f>
        <v>7245.38</v>
      </c>
      <c r="F2091" s="56">
        <f t="shared" si="814"/>
        <v>45737</v>
      </c>
      <c r="G2091" s="80">
        <f t="shared" si="815"/>
        <v>5.6002542668107669E-3</v>
      </c>
      <c r="H2091" s="81">
        <f>IF(DAY(A2091)=H$11,VLOOKUP(A2091,AF$120:AK$452,4),H2090)</f>
        <v>46650</v>
      </c>
      <c r="I2091" s="81">
        <f t="shared" si="816"/>
        <v>46650</v>
      </c>
      <c r="J2091" s="55">
        <f t="shared" si="817"/>
        <v>31</v>
      </c>
      <c r="K2091" s="55">
        <f t="shared" si="818"/>
        <v>10</v>
      </c>
      <c r="L2091" s="79">
        <f t="shared" si="819"/>
        <v>1.00180311</v>
      </c>
      <c r="M2091" s="82">
        <v>1</v>
      </c>
      <c r="N2091" s="82">
        <f t="shared" si="820"/>
        <v>1</v>
      </c>
      <c r="O2091" s="79">
        <f t="shared" si="821"/>
        <v>1.00180311</v>
      </c>
      <c r="P2091" s="79">
        <f t="shared" si="822"/>
        <v>197.34823854000001</v>
      </c>
      <c r="Q2091" s="83">
        <f t="shared" si="823"/>
        <v>0</v>
      </c>
      <c r="R2091" s="85">
        <f t="shared" si="824"/>
        <v>0</v>
      </c>
      <c r="S2091" s="79">
        <f t="shared" si="825"/>
        <v>0</v>
      </c>
      <c r="T2091" s="85">
        <f t="shared" si="811"/>
        <v>9.5000000000000001E-2</v>
      </c>
      <c r="U2091" s="82">
        <f t="shared" si="826"/>
        <v>1.0024426120000001</v>
      </c>
      <c r="V2091" s="79">
        <f t="shared" si="827"/>
        <v>0.48204517000000002</v>
      </c>
      <c r="W2091" s="79">
        <f t="shared" si="828"/>
        <v>0</v>
      </c>
      <c r="X2091" s="157" t="str">
        <f t="shared" si="829"/>
        <v>A+J=</v>
      </c>
      <c r="Y2091" s="81">
        <f t="shared" si="830"/>
        <v>46650</v>
      </c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78">
        <f t="shared" si="810"/>
        <v>46630</v>
      </c>
      <c r="B2092" s="79">
        <f t="shared" si="812"/>
        <v>197.91420374</v>
      </c>
      <c r="C2092" s="79">
        <f t="shared" si="809"/>
        <v>196.99303843000001</v>
      </c>
      <c r="D2092" s="77">
        <f t="shared" si="813"/>
        <v>7205.03</v>
      </c>
      <c r="E2092" s="54">
        <f>IF(K2092=1,VLOOKUP(A2091,[1]Plan1!$JH$192:$JI$400,2),E2091)</f>
        <v>7245.38</v>
      </c>
      <c r="F2092" s="56">
        <f t="shared" si="814"/>
        <v>45737</v>
      </c>
      <c r="G2092" s="80">
        <f t="shared" si="815"/>
        <v>5.6002542668107669E-3</v>
      </c>
      <c r="H2092" s="81">
        <f>IF(DAY(A2092)=H$11,VLOOKUP(A2092,AF$120:AK$452,4),H2091)</f>
        <v>46650</v>
      </c>
      <c r="I2092" s="81">
        <f t="shared" si="816"/>
        <v>46650</v>
      </c>
      <c r="J2092" s="55">
        <f t="shared" si="817"/>
        <v>31</v>
      </c>
      <c r="K2092" s="55">
        <f t="shared" si="818"/>
        <v>11</v>
      </c>
      <c r="L2092" s="79">
        <f t="shared" si="819"/>
        <v>1.0019836</v>
      </c>
      <c r="M2092" s="82">
        <v>1</v>
      </c>
      <c r="N2092" s="82">
        <f t="shared" si="820"/>
        <v>1</v>
      </c>
      <c r="O2092" s="79">
        <f t="shared" si="821"/>
        <v>1.0019836</v>
      </c>
      <c r="P2092" s="79">
        <f t="shared" si="822"/>
        <v>197.38379381999999</v>
      </c>
      <c r="Q2092" s="83">
        <f t="shared" si="823"/>
        <v>0</v>
      </c>
      <c r="R2092" s="85">
        <f t="shared" si="824"/>
        <v>0</v>
      </c>
      <c r="S2092" s="79">
        <f t="shared" si="825"/>
        <v>0</v>
      </c>
      <c r="T2092" s="85">
        <f t="shared" si="811"/>
        <v>9.5000000000000001E-2</v>
      </c>
      <c r="U2092" s="82">
        <f t="shared" si="826"/>
        <v>1.0026872010000001</v>
      </c>
      <c r="V2092" s="79">
        <f t="shared" si="827"/>
        <v>0.53040991999999998</v>
      </c>
      <c r="W2092" s="79">
        <f t="shared" si="828"/>
        <v>0</v>
      </c>
      <c r="X2092" s="157" t="str">
        <f t="shared" si="829"/>
        <v>A+J=</v>
      </c>
      <c r="Y2092" s="81">
        <f t="shared" si="830"/>
        <v>46650</v>
      </c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78">
        <f t="shared" si="810"/>
        <v>46631</v>
      </c>
      <c r="B2093" s="79">
        <f t="shared" si="812"/>
        <v>197.99816091</v>
      </c>
      <c r="C2093" s="79">
        <f t="shared" ref="C2093:C2156" si="831">IF(Q2092&gt;0,(P2092-S2092),C2092)</f>
        <v>196.99303843000001</v>
      </c>
      <c r="D2093" s="77">
        <f t="shared" si="813"/>
        <v>7205.03</v>
      </c>
      <c r="E2093" s="54">
        <f>IF(K2093=1,VLOOKUP(A2092,[1]Plan1!$JH$192:$JI$400,2),E2092)</f>
        <v>7245.38</v>
      </c>
      <c r="F2093" s="56">
        <f t="shared" si="814"/>
        <v>45737</v>
      </c>
      <c r="G2093" s="80">
        <f t="shared" si="815"/>
        <v>5.6002542668107669E-3</v>
      </c>
      <c r="H2093" s="81">
        <f>IF(DAY(A2093)=H$11,VLOOKUP(A2093,AF$120:AK$452,4),H2092)</f>
        <v>46650</v>
      </c>
      <c r="I2093" s="81">
        <f t="shared" si="816"/>
        <v>46650</v>
      </c>
      <c r="J2093" s="55">
        <f t="shared" si="817"/>
        <v>31</v>
      </c>
      <c r="K2093" s="55">
        <f t="shared" si="818"/>
        <v>12</v>
      </c>
      <c r="L2093" s="79">
        <f t="shared" si="819"/>
        <v>1.0021641299999999</v>
      </c>
      <c r="M2093" s="82">
        <v>1</v>
      </c>
      <c r="N2093" s="82">
        <f t="shared" si="820"/>
        <v>1</v>
      </c>
      <c r="O2093" s="79">
        <f t="shared" si="821"/>
        <v>1.0021641299999999</v>
      </c>
      <c r="P2093" s="79">
        <f t="shared" si="822"/>
        <v>197.41935697</v>
      </c>
      <c r="Q2093" s="83">
        <f t="shared" si="823"/>
        <v>0</v>
      </c>
      <c r="R2093" s="85">
        <f t="shared" si="824"/>
        <v>0</v>
      </c>
      <c r="S2093" s="79">
        <f t="shared" si="825"/>
        <v>0</v>
      </c>
      <c r="T2093" s="85">
        <f t="shared" si="811"/>
        <v>9.5000000000000001E-2</v>
      </c>
      <c r="U2093" s="82">
        <f t="shared" si="826"/>
        <v>1.00293185</v>
      </c>
      <c r="V2093" s="79">
        <f t="shared" si="827"/>
        <v>0.57880394000000002</v>
      </c>
      <c r="W2093" s="79">
        <f t="shared" si="828"/>
        <v>0</v>
      </c>
      <c r="X2093" s="157" t="str">
        <f t="shared" si="829"/>
        <v>A+J=</v>
      </c>
      <c r="Y2093" s="81">
        <f t="shared" si="830"/>
        <v>46650</v>
      </c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78">
        <f t="shared" si="810"/>
        <v>46632</v>
      </c>
      <c r="B2094" s="79">
        <f t="shared" si="812"/>
        <v>198.08215107000001</v>
      </c>
      <c r="C2094" s="79">
        <f t="shared" si="831"/>
        <v>196.99303843000001</v>
      </c>
      <c r="D2094" s="77">
        <f t="shared" si="813"/>
        <v>7205.03</v>
      </c>
      <c r="E2094" s="54">
        <f>IF(K2094=1,VLOOKUP(A2093,[1]Plan1!$JH$192:$JI$400,2),E2093)</f>
        <v>7245.38</v>
      </c>
      <c r="F2094" s="56">
        <f t="shared" si="814"/>
        <v>45737</v>
      </c>
      <c r="G2094" s="80">
        <f t="shared" si="815"/>
        <v>5.6002542668107669E-3</v>
      </c>
      <c r="H2094" s="81">
        <f>IF(DAY(A2094)=H$11,VLOOKUP(A2094,AF$120:AK$452,4),H2093)</f>
        <v>46650</v>
      </c>
      <c r="I2094" s="81">
        <f t="shared" si="816"/>
        <v>46650</v>
      </c>
      <c r="J2094" s="55">
        <f t="shared" si="817"/>
        <v>31</v>
      </c>
      <c r="K2094" s="55">
        <f t="shared" si="818"/>
        <v>13</v>
      </c>
      <c r="L2094" s="79">
        <f t="shared" si="819"/>
        <v>1.00234468</v>
      </c>
      <c r="M2094" s="82">
        <v>1</v>
      </c>
      <c r="N2094" s="82">
        <f t="shared" si="820"/>
        <v>1</v>
      </c>
      <c r="O2094" s="79">
        <f t="shared" si="821"/>
        <v>1.00234468</v>
      </c>
      <c r="P2094" s="79">
        <f t="shared" si="822"/>
        <v>197.45492406</v>
      </c>
      <c r="Q2094" s="83">
        <f t="shared" si="823"/>
        <v>0</v>
      </c>
      <c r="R2094" s="85">
        <f t="shared" si="824"/>
        <v>0</v>
      </c>
      <c r="S2094" s="79">
        <f t="shared" si="825"/>
        <v>0</v>
      </c>
      <c r="T2094" s="85">
        <f t="shared" si="811"/>
        <v>9.5000000000000001E-2</v>
      </c>
      <c r="U2094" s="82">
        <f t="shared" si="826"/>
        <v>1.0031765580000001</v>
      </c>
      <c r="V2094" s="79">
        <f t="shared" si="827"/>
        <v>0.62722701000000003</v>
      </c>
      <c r="W2094" s="79">
        <f t="shared" si="828"/>
        <v>0</v>
      </c>
      <c r="X2094" s="157" t="str">
        <f t="shared" si="829"/>
        <v>A+J=</v>
      </c>
      <c r="Y2094" s="81">
        <f t="shared" si="830"/>
        <v>46650</v>
      </c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78">
        <f t="shared" si="810"/>
        <v>46633</v>
      </c>
      <c r="B2095" s="79">
        <f t="shared" si="812"/>
        <v>198.16617841000001</v>
      </c>
      <c r="C2095" s="79">
        <f t="shared" si="831"/>
        <v>196.99303843000001</v>
      </c>
      <c r="D2095" s="77">
        <f t="shared" si="813"/>
        <v>7205.03</v>
      </c>
      <c r="E2095" s="54">
        <f>IF(K2095=1,VLOOKUP(A2094,[1]Plan1!$JH$192:$JI$400,2),E2094)</f>
        <v>7245.38</v>
      </c>
      <c r="F2095" s="56">
        <f t="shared" si="814"/>
        <v>45737</v>
      </c>
      <c r="G2095" s="80">
        <f t="shared" si="815"/>
        <v>5.6002542668107669E-3</v>
      </c>
      <c r="H2095" s="81">
        <f>IF(DAY(A2095)=H$11,VLOOKUP(A2095,AF$120:AK$452,4),H2094)</f>
        <v>46650</v>
      </c>
      <c r="I2095" s="81">
        <f t="shared" si="816"/>
        <v>46650</v>
      </c>
      <c r="J2095" s="55">
        <f t="shared" si="817"/>
        <v>31</v>
      </c>
      <c r="K2095" s="55">
        <f t="shared" si="818"/>
        <v>14</v>
      </c>
      <c r="L2095" s="79">
        <f t="shared" si="819"/>
        <v>1.00252527</v>
      </c>
      <c r="M2095" s="82">
        <v>1</v>
      </c>
      <c r="N2095" s="82">
        <f t="shared" si="820"/>
        <v>1</v>
      </c>
      <c r="O2095" s="79">
        <f t="shared" si="821"/>
        <v>1.00252527</v>
      </c>
      <c r="P2095" s="79">
        <f t="shared" si="822"/>
        <v>197.49049904</v>
      </c>
      <c r="Q2095" s="83">
        <f t="shared" si="823"/>
        <v>0</v>
      </c>
      <c r="R2095" s="85">
        <f t="shared" si="824"/>
        <v>0</v>
      </c>
      <c r="S2095" s="79">
        <f t="shared" si="825"/>
        <v>0</v>
      </c>
      <c r="T2095" s="85">
        <f t="shared" si="811"/>
        <v>9.5000000000000001E-2</v>
      </c>
      <c r="U2095" s="82">
        <f t="shared" si="826"/>
        <v>1.003421326</v>
      </c>
      <c r="V2095" s="79">
        <f t="shared" si="827"/>
        <v>0.67567937</v>
      </c>
      <c r="W2095" s="79">
        <f t="shared" si="828"/>
        <v>0</v>
      </c>
      <c r="X2095" s="157" t="str">
        <f t="shared" si="829"/>
        <v>A+J=</v>
      </c>
      <c r="Y2095" s="81">
        <f t="shared" si="830"/>
        <v>46650</v>
      </c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78">
        <f t="shared" si="810"/>
        <v>46634</v>
      </c>
      <c r="B2096" s="79">
        <f t="shared" si="812"/>
        <v>198.25024094</v>
      </c>
      <c r="C2096" s="79">
        <f t="shared" si="831"/>
        <v>196.99303843000001</v>
      </c>
      <c r="D2096" s="77">
        <f t="shared" si="813"/>
        <v>7205.03</v>
      </c>
      <c r="E2096" s="54">
        <f>IF(K2096=1,VLOOKUP(A2095,[1]Plan1!$JH$192:$JI$400,2),E2095)</f>
        <v>7245.38</v>
      </c>
      <c r="F2096" s="56">
        <f t="shared" si="814"/>
        <v>45737</v>
      </c>
      <c r="G2096" s="80">
        <f t="shared" si="815"/>
        <v>5.6002542668107669E-3</v>
      </c>
      <c r="H2096" s="81">
        <f>IF(DAY(A2096)=H$11,VLOOKUP(A2096,AF$120:AK$452,4),H2095)</f>
        <v>46650</v>
      </c>
      <c r="I2096" s="81">
        <f t="shared" si="816"/>
        <v>46650</v>
      </c>
      <c r="J2096" s="55">
        <f t="shared" si="817"/>
        <v>31</v>
      </c>
      <c r="K2096" s="55">
        <f t="shared" si="818"/>
        <v>15</v>
      </c>
      <c r="L2096" s="79">
        <f t="shared" si="819"/>
        <v>1.0027058900000001</v>
      </c>
      <c r="M2096" s="82">
        <v>1</v>
      </c>
      <c r="N2096" s="82">
        <f t="shared" si="820"/>
        <v>1</v>
      </c>
      <c r="O2096" s="79">
        <f t="shared" si="821"/>
        <v>1.0027058900000001</v>
      </c>
      <c r="P2096" s="79">
        <f t="shared" si="822"/>
        <v>197.52607992</v>
      </c>
      <c r="Q2096" s="83">
        <f t="shared" si="823"/>
        <v>0</v>
      </c>
      <c r="R2096" s="85">
        <f t="shared" si="824"/>
        <v>0</v>
      </c>
      <c r="S2096" s="79">
        <f t="shared" si="825"/>
        <v>0</v>
      </c>
      <c r="T2096" s="85">
        <f t="shared" si="811"/>
        <v>9.5000000000000001E-2</v>
      </c>
      <c r="U2096" s="82">
        <f t="shared" si="826"/>
        <v>1.003666154</v>
      </c>
      <c r="V2096" s="79">
        <f t="shared" si="827"/>
        <v>0.72416102000000004</v>
      </c>
      <c r="W2096" s="79">
        <f t="shared" si="828"/>
        <v>0</v>
      </c>
      <c r="X2096" s="157" t="str">
        <f t="shared" si="829"/>
        <v>A+J=</v>
      </c>
      <c r="Y2096" s="81">
        <f t="shared" si="830"/>
        <v>46650</v>
      </c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78">
        <f t="shared" si="810"/>
        <v>46635</v>
      </c>
      <c r="B2097" s="79">
        <f t="shared" si="812"/>
        <v>198.33433868</v>
      </c>
      <c r="C2097" s="79">
        <f t="shared" si="831"/>
        <v>196.99303843000001</v>
      </c>
      <c r="D2097" s="77">
        <f t="shared" si="813"/>
        <v>7205.03</v>
      </c>
      <c r="E2097" s="54">
        <f>IF(K2097=1,VLOOKUP(A2096,[1]Plan1!$JH$192:$JI$400,2),E2096)</f>
        <v>7245.38</v>
      </c>
      <c r="F2097" s="56">
        <f t="shared" si="814"/>
        <v>45737</v>
      </c>
      <c r="G2097" s="80">
        <f t="shared" si="815"/>
        <v>5.6002542668107669E-3</v>
      </c>
      <c r="H2097" s="81">
        <f>IF(DAY(A2097)=H$11,VLOOKUP(A2097,AF$120:AK$452,4),H2096)</f>
        <v>46650</v>
      </c>
      <c r="I2097" s="81">
        <f t="shared" si="816"/>
        <v>46650</v>
      </c>
      <c r="J2097" s="55">
        <f t="shared" si="817"/>
        <v>31</v>
      </c>
      <c r="K2097" s="55">
        <f t="shared" si="818"/>
        <v>16</v>
      </c>
      <c r="L2097" s="79">
        <f t="shared" si="819"/>
        <v>1.00288654</v>
      </c>
      <c r="M2097" s="82">
        <v>1</v>
      </c>
      <c r="N2097" s="82">
        <f t="shared" si="820"/>
        <v>1</v>
      </c>
      <c r="O2097" s="79">
        <f t="shared" si="821"/>
        <v>1.00288654</v>
      </c>
      <c r="P2097" s="79">
        <f t="shared" si="822"/>
        <v>197.56166671</v>
      </c>
      <c r="Q2097" s="83">
        <f t="shared" si="823"/>
        <v>0</v>
      </c>
      <c r="R2097" s="85">
        <f t="shared" si="824"/>
        <v>0</v>
      </c>
      <c r="S2097" s="79">
        <f t="shared" si="825"/>
        <v>0</v>
      </c>
      <c r="T2097" s="85">
        <f t="shared" si="811"/>
        <v>9.5000000000000001E-2</v>
      </c>
      <c r="U2097" s="82">
        <f t="shared" si="826"/>
        <v>1.0039110419999999</v>
      </c>
      <c r="V2097" s="79">
        <f t="shared" si="827"/>
        <v>0.77267196999999999</v>
      </c>
      <c r="W2097" s="79">
        <f t="shared" si="828"/>
        <v>0</v>
      </c>
      <c r="X2097" s="157" t="str">
        <f t="shared" si="829"/>
        <v>A+J=</v>
      </c>
      <c r="Y2097" s="81">
        <f t="shared" si="830"/>
        <v>46650</v>
      </c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78">
        <f t="shared" si="810"/>
        <v>46636</v>
      </c>
      <c r="B2098" s="79">
        <f t="shared" si="812"/>
        <v>198.41847342</v>
      </c>
      <c r="C2098" s="79">
        <f t="shared" si="831"/>
        <v>196.99303843000001</v>
      </c>
      <c r="D2098" s="77">
        <f t="shared" si="813"/>
        <v>7205.03</v>
      </c>
      <c r="E2098" s="54">
        <f>IF(K2098=1,VLOOKUP(A2097,[1]Plan1!$JH$192:$JI$400,2),E2097)</f>
        <v>7245.38</v>
      </c>
      <c r="F2098" s="56">
        <f t="shared" si="814"/>
        <v>45737</v>
      </c>
      <c r="G2098" s="80">
        <f t="shared" si="815"/>
        <v>5.6002542668107669E-3</v>
      </c>
      <c r="H2098" s="81">
        <f>IF(DAY(A2098)=H$11,VLOOKUP(A2098,AF$120:AK$452,4),H2097)</f>
        <v>46650</v>
      </c>
      <c r="I2098" s="81">
        <f t="shared" si="816"/>
        <v>46650</v>
      </c>
      <c r="J2098" s="55">
        <f t="shared" si="817"/>
        <v>31</v>
      </c>
      <c r="K2098" s="55">
        <f t="shared" si="818"/>
        <v>17</v>
      </c>
      <c r="L2098" s="79">
        <f t="shared" si="819"/>
        <v>1.0030672300000001</v>
      </c>
      <c r="M2098" s="82">
        <v>1</v>
      </c>
      <c r="N2098" s="82">
        <f t="shared" si="820"/>
        <v>1</v>
      </c>
      <c r="O2098" s="79">
        <f t="shared" si="821"/>
        <v>1.0030672300000001</v>
      </c>
      <c r="P2098" s="79">
        <f t="shared" si="822"/>
        <v>197.59726137999999</v>
      </c>
      <c r="Q2098" s="83">
        <f t="shared" si="823"/>
        <v>0</v>
      </c>
      <c r="R2098" s="85">
        <f t="shared" si="824"/>
        <v>0</v>
      </c>
      <c r="S2098" s="79">
        <f t="shared" si="825"/>
        <v>0</v>
      </c>
      <c r="T2098" s="85">
        <f t="shared" si="811"/>
        <v>9.5000000000000001E-2</v>
      </c>
      <c r="U2098" s="82">
        <f t="shared" si="826"/>
        <v>1.004155989</v>
      </c>
      <c r="V2098" s="79">
        <f t="shared" si="827"/>
        <v>0.82121204000000003</v>
      </c>
      <c r="W2098" s="79">
        <f t="shared" si="828"/>
        <v>0</v>
      </c>
      <c r="X2098" s="157" t="str">
        <f t="shared" si="829"/>
        <v>A+J=</v>
      </c>
      <c r="Y2098" s="81">
        <f t="shared" si="830"/>
        <v>46650</v>
      </c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78">
        <f t="shared" si="810"/>
        <v>46637</v>
      </c>
      <c r="B2099" s="79">
        <f t="shared" si="812"/>
        <v>198.50264339</v>
      </c>
      <c r="C2099" s="79">
        <f t="shared" si="831"/>
        <v>196.99303843000001</v>
      </c>
      <c r="D2099" s="77">
        <f t="shared" si="813"/>
        <v>7205.03</v>
      </c>
      <c r="E2099" s="54">
        <f>IF(K2099=1,VLOOKUP(A2098,[1]Plan1!$JH$192:$JI$400,2),E2098)</f>
        <v>7245.38</v>
      </c>
      <c r="F2099" s="56">
        <f t="shared" si="814"/>
        <v>45737</v>
      </c>
      <c r="G2099" s="80">
        <f t="shared" si="815"/>
        <v>5.6002542668107669E-3</v>
      </c>
      <c r="H2099" s="81">
        <f>IF(DAY(A2099)=H$11,VLOOKUP(A2099,AF$120:AK$452,4),H2098)</f>
        <v>46650</v>
      </c>
      <c r="I2099" s="81">
        <f t="shared" si="816"/>
        <v>46650</v>
      </c>
      <c r="J2099" s="55">
        <f t="shared" si="817"/>
        <v>31</v>
      </c>
      <c r="K2099" s="55">
        <f t="shared" si="818"/>
        <v>18</v>
      </c>
      <c r="L2099" s="79">
        <f t="shared" si="819"/>
        <v>1.00324795</v>
      </c>
      <c r="M2099" s="82">
        <v>1</v>
      </c>
      <c r="N2099" s="82">
        <f t="shared" si="820"/>
        <v>1</v>
      </c>
      <c r="O2099" s="79">
        <f t="shared" si="821"/>
        <v>1.00324795</v>
      </c>
      <c r="P2099" s="79">
        <f t="shared" si="822"/>
        <v>197.63286196000001</v>
      </c>
      <c r="Q2099" s="83">
        <f t="shared" si="823"/>
        <v>0</v>
      </c>
      <c r="R2099" s="85">
        <f t="shared" si="824"/>
        <v>0</v>
      </c>
      <c r="S2099" s="79">
        <f t="shared" si="825"/>
        <v>0</v>
      </c>
      <c r="T2099" s="85">
        <f t="shared" si="811"/>
        <v>9.5000000000000001E-2</v>
      </c>
      <c r="U2099" s="82">
        <f t="shared" si="826"/>
        <v>1.004400996</v>
      </c>
      <c r="V2099" s="79">
        <f t="shared" si="827"/>
        <v>0.86978142999999997</v>
      </c>
      <c r="W2099" s="79">
        <f t="shared" si="828"/>
        <v>0</v>
      </c>
      <c r="X2099" s="157" t="str">
        <f t="shared" si="829"/>
        <v>A+J=</v>
      </c>
      <c r="Y2099" s="81">
        <f t="shared" si="830"/>
        <v>46650</v>
      </c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78">
        <f t="shared" si="810"/>
        <v>46638</v>
      </c>
      <c r="B2100" s="79">
        <f t="shared" si="812"/>
        <v>198.58684861</v>
      </c>
      <c r="C2100" s="79">
        <f t="shared" si="831"/>
        <v>196.99303843000001</v>
      </c>
      <c r="D2100" s="77">
        <f t="shared" si="813"/>
        <v>7205.03</v>
      </c>
      <c r="E2100" s="54">
        <f>IF(K2100=1,VLOOKUP(A2099,[1]Plan1!$JH$192:$JI$400,2),E2099)</f>
        <v>7245.38</v>
      </c>
      <c r="F2100" s="56">
        <f t="shared" si="814"/>
        <v>45737</v>
      </c>
      <c r="G2100" s="80">
        <f t="shared" si="815"/>
        <v>5.6002542668107669E-3</v>
      </c>
      <c r="H2100" s="81">
        <f>IF(DAY(A2100)=H$11,VLOOKUP(A2100,AF$120:AK$452,4),H2099)</f>
        <v>46650</v>
      </c>
      <c r="I2100" s="81">
        <f t="shared" si="816"/>
        <v>46650</v>
      </c>
      <c r="J2100" s="55">
        <f t="shared" si="817"/>
        <v>31</v>
      </c>
      <c r="K2100" s="55">
        <f t="shared" si="818"/>
        <v>19</v>
      </c>
      <c r="L2100" s="79">
        <f t="shared" si="819"/>
        <v>1.0034287</v>
      </c>
      <c r="M2100" s="82">
        <v>1</v>
      </c>
      <c r="N2100" s="82">
        <f t="shared" si="820"/>
        <v>1</v>
      </c>
      <c r="O2100" s="79">
        <f t="shared" si="821"/>
        <v>1.0034287</v>
      </c>
      <c r="P2100" s="79">
        <f t="shared" si="822"/>
        <v>197.66846846000001</v>
      </c>
      <c r="Q2100" s="83">
        <f t="shared" si="823"/>
        <v>0</v>
      </c>
      <c r="R2100" s="85">
        <f t="shared" si="824"/>
        <v>0</v>
      </c>
      <c r="S2100" s="79">
        <f t="shared" si="825"/>
        <v>0</v>
      </c>
      <c r="T2100" s="85">
        <f t="shared" si="811"/>
        <v>9.5000000000000001E-2</v>
      </c>
      <c r="U2100" s="82">
        <f t="shared" si="826"/>
        <v>1.004646063</v>
      </c>
      <c r="V2100" s="79">
        <f t="shared" si="827"/>
        <v>0.91838014999999995</v>
      </c>
      <c r="W2100" s="79">
        <f t="shared" si="828"/>
        <v>0</v>
      </c>
      <c r="X2100" s="157" t="str">
        <f t="shared" si="829"/>
        <v>A+J=</v>
      </c>
      <c r="Y2100" s="81">
        <f t="shared" si="830"/>
        <v>46650</v>
      </c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78">
        <f t="shared" si="810"/>
        <v>46639</v>
      </c>
      <c r="B2101" s="79">
        <f t="shared" si="812"/>
        <v>198.67108908</v>
      </c>
      <c r="C2101" s="79">
        <f t="shared" si="831"/>
        <v>196.99303843000001</v>
      </c>
      <c r="D2101" s="77">
        <f t="shared" si="813"/>
        <v>7205.03</v>
      </c>
      <c r="E2101" s="54">
        <f>IF(K2101=1,VLOOKUP(A2100,[1]Plan1!$JH$192:$JI$400,2),E2100)</f>
        <v>7245.38</v>
      </c>
      <c r="F2101" s="56">
        <f t="shared" si="814"/>
        <v>45737</v>
      </c>
      <c r="G2101" s="80">
        <f t="shared" si="815"/>
        <v>5.6002542668107669E-3</v>
      </c>
      <c r="H2101" s="81">
        <f>IF(DAY(A2101)=H$11,VLOOKUP(A2101,AF$120:AK$452,4),H2100)</f>
        <v>46650</v>
      </c>
      <c r="I2101" s="81">
        <f t="shared" si="816"/>
        <v>46650</v>
      </c>
      <c r="J2101" s="55">
        <f t="shared" si="817"/>
        <v>31</v>
      </c>
      <c r="K2101" s="55">
        <f t="shared" si="818"/>
        <v>20</v>
      </c>
      <c r="L2101" s="79">
        <f t="shared" si="819"/>
        <v>1.0036094799999999</v>
      </c>
      <c r="M2101" s="82">
        <v>1</v>
      </c>
      <c r="N2101" s="82">
        <f t="shared" si="820"/>
        <v>1</v>
      </c>
      <c r="O2101" s="79">
        <f t="shared" si="821"/>
        <v>1.0036094799999999</v>
      </c>
      <c r="P2101" s="79">
        <f t="shared" si="822"/>
        <v>197.70408086</v>
      </c>
      <c r="Q2101" s="83">
        <f t="shared" si="823"/>
        <v>0</v>
      </c>
      <c r="R2101" s="85">
        <f t="shared" si="824"/>
        <v>0</v>
      </c>
      <c r="S2101" s="79">
        <f t="shared" si="825"/>
        <v>0</v>
      </c>
      <c r="T2101" s="85">
        <f t="shared" si="811"/>
        <v>9.5000000000000001E-2</v>
      </c>
      <c r="U2101" s="82">
        <f t="shared" si="826"/>
        <v>1.0048911899999999</v>
      </c>
      <c r="V2101" s="79">
        <f t="shared" si="827"/>
        <v>0.96700821999999997</v>
      </c>
      <c r="W2101" s="79">
        <f t="shared" si="828"/>
        <v>0</v>
      </c>
      <c r="X2101" s="157" t="str">
        <f t="shared" si="829"/>
        <v>A+J=</v>
      </c>
      <c r="Y2101" s="81">
        <f t="shared" si="830"/>
        <v>46650</v>
      </c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78">
        <f t="shared" si="810"/>
        <v>46640</v>
      </c>
      <c r="B2102" s="79">
        <f t="shared" si="812"/>
        <v>198.75536658999999</v>
      </c>
      <c r="C2102" s="79">
        <f t="shared" si="831"/>
        <v>196.99303843000001</v>
      </c>
      <c r="D2102" s="77">
        <f t="shared" si="813"/>
        <v>7205.03</v>
      </c>
      <c r="E2102" s="54">
        <f>IF(K2102=1,VLOOKUP(A2101,[1]Plan1!$JH$192:$JI$400,2),E2101)</f>
        <v>7245.38</v>
      </c>
      <c r="F2102" s="56">
        <f t="shared" si="814"/>
        <v>45737</v>
      </c>
      <c r="G2102" s="80">
        <f t="shared" si="815"/>
        <v>5.6002542668107669E-3</v>
      </c>
      <c r="H2102" s="81">
        <f>IF(DAY(A2102)=H$11,VLOOKUP(A2102,AF$120:AK$452,4),H2101)</f>
        <v>46650</v>
      </c>
      <c r="I2102" s="81">
        <f t="shared" si="816"/>
        <v>46650</v>
      </c>
      <c r="J2102" s="55">
        <f t="shared" si="817"/>
        <v>31</v>
      </c>
      <c r="K2102" s="55">
        <f t="shared" si="818"/>
        <v>21</v>
      </c>
      <c r="L2102" s="79">
        <f t="shared" si="819"/>
        <v>1.0037902999999999</v>
      </c>
      <c r="M2102" s="82">
        <v>1</v>
      </c>
      <c r="N2102" s="82">
        <f t="shared" si="820"/>
        <v>1</v>
      </c>
      <c r="O2102" s="79">
        <f t="shared" si="821"/>
        <v>1.0037902999999999</v>
      </c>
      <c r="P2102" s="79">
        <f t="shared" si="822"/>
        <v>197.73970113999999</v>
      </c>
      <c r="Q2102" s="83">
        <f t="shared" si="823"/>
        <v>0</v>
      </c>
      <c r="R2102" s="85">
        <f t="shared" si="824"/>
        <v>0</v>
      </c>
      <c r="S2102" s="79">
        <f t="shared" si="825"/>
        <v>0</v>
      </c>
      <c r="T2102" s="85">
        <f t="shared" si="811"/>
        <v>9.5000000000000001E-2</v>
      </c>
      <c r="U2102" s="82">
        <f t="shared" si="826"/>
        <v>1.0051363760000001</v>
      </c>
      <c r="V2102" s="79">
        <f t="shared" si="827"/>
        <v>1.01566545</v>
      </c>
      <c r="W2102" s="79">
        <f t="shared" si="828"/>
        <v>0</v>
      </c>
      <c r="X2102" s="157" t="str">
        <f t="shared" si="829"/>
        <v>A+J=</v>
      </c>
      <c r="Y2102" s="81">
        <f t="shared" si="830"/>
        <v>46650</v>
      </c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78">
        <f t="shared" si="810"/>
        <v>46641</v>
      </c>
      <c r="B2103" s="79">
        <f t="shared" si="812"/>
        <v>198.83967958000002</v>
      </c>
      <c r="C2103" s="79">
        <f t="shared" si="831"/>
        <v>196.99303843000001</v>
      </c>
      <c r="D2103" s="77">
        <f t="shared" si="813"/>
        <v>7205.03</v>
      </c>
      <c r="E2103" s="54">
        <f>IF(K2103=1,VLOOKUP(A2102,[1]Plan1!$JH$192:$JI$400,2),E2102)</f>
        <v>7245.38</v>
      </c>
      <c r="F2103" s="56">
        <f t="shared" si="814"/>
        <v>45737</v>
      </c>
      <c r="G2103" s="80">
        <f t="shared" si="815"/>
        <v>5.6002542668107669E-3</v>
      </c>
      <c r="H2103" s="81">
        <f>IF(DAY(A2103)=H$11,VLOOKUP(A2103,AF$120:AK$452,4),H2102)</f>
        <v>46650</v>
      </c>
      <c r="I2103" s="81">
        <f t="shared" si="816"/>
        <v>46650</v>
      </c>
      <c r="J2103" s="55">
        <f t="shared" si="817"/>
        <v>31</v>
      </c>
      <c r="K2103" s="55">
        <f t="shared" si="818"/>
        <v>22</v>
      </c>
      <c r="L2103" s="79">
        <f t="shared" si="819"/>
        <v>1.0039711499999999</v>
      </c>
      <c r="M2103" s="82">
        <v>1</v>
      </c>
      <c r="N2103" s="82">
        <f t="shared" si="820"/>
        <v>1</v>
      </c>
      <c r="O2103" s="79">
        <f t="shared" si="821"/>
        <v>1.0039711499999999</v>
      </c>
      <c r="P2103" s="79">
        <f t="shared" si="822"/>
        <v>197.77532733000001</v>
      </c>
      <c r="Q2103" s="83">
        <f t="shared" si="823"/>
        <v>0</v>
      </c>
      <c r="R2103" s="85">
        <f t="shared" si="824"/>
        <v>0</v>
      </c>
      <c r="S2103" s="79">
        <f t="shared" si="825"/>
        <v>0</v>
      </c>
      <c r="T2103" s="85">
        <f t="shared" si="811"/>
        <v>9.5000000000000001E-2</v>
      </c>
      <c r="U2103" s="82">
        <f t="shared" si="826"/>
        <v>1.0053816229999999</v>
      </c>
      <c r="V2103" s="79">
        <f t="shared" si="827"/>
        <v>1.06435225</v>
      </c>
      <c r="W2103" s="79">
        <f t="shared" si="828"/>
        <v>0</v>
      </c>
      <c r="X2103" s="157" t="str">
        <f t="shared" si="829"/>
        <v>A+J=</v>
      </c>
      <c r="Y2103" s="81">
        <f t="shared" si="830"/>
        <v>46650</v>
      </c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78">
        <f t="shared" si="810"/>
        <v>46642</v>
      </c>
      <c r="B2104" s="79">
        <f t="shared" si="812"/>
        <v>198.92402765</v>
      </c>
      <c r="C2104" s="79">
        <f t="shared" si="831"/>
        <v>196.99303843000001</v>
      </c>
      <c r="D2104" s="77">
        <f t="shared" si="813"/>
        <v>7205.03</v>
      </c>
      <c r="E2104" s="54">
        <f>IF(K2104=1,VLOOKUP(A2103,[1]Plan1!$JH$192:$JI$400,2),E2103)</f>
        <v>7245.38</v>
      </c>
      <c r="F2104" s="56">
        <f t="shared" si="814"/>
        <v>45737</v>
      </c>
      <c r="G2104" s="80">
        <f t="shared" si="815"/>
        <v>5.6002542668107669E-3</v>
      </c>
      <c r="H2104" s="81">
        <f>IF(DAY(A2104)=H$11,VLOOKUP(A2104,AF$120:AK$452,4),H2103)</f>
        <v>46650</v>
      </c>
      <c r="I2104" s="81">
        <f t="shared" si="816"/>
        <v>46650</v>
      </c>
      <c r="J2104" s="55">
        <f t="shared" si="817"/>
        <v>31</v>
      </c>
      <c r="K2104" s="55">
        <f t="shared" si="818"/>
        <v>23</v>
      </c>
      <c r="L2104" s="79">
        <f t="shared" si="819"/>
        <v>1.00415203</v>
      </c>
      <c r="M2104" s="82">
        <v>1</v>
      </c>
      <c r="N2104" s="82">
        <f t="shared" si="820"/>
        <v>1</v>
      </c>
      <c r="O2104" s="79">
        <f t="shared" si="821"/>
        <v>1.00415203</v>
      </c>
      <c r="P2104" s="79">
        <f t="shared" si="822"/>
        <v>197.81095943</v>
      </c>
      <c r="Q2104" s="83">
        <f t="shared" si="823"/>
        <v>0</v>
      </c>
      <c r="R2104" s="85">
        <f t="shared" si="824"/>
        <v>0</v>
      </c>
      <c r="S2104" s="79">
        <f t="shared" si="825"/>
        <v>0</v>
      </c>
      <c r="T2104" s="85">
        <f t="shared" si="811"/>
        <v>9.5000000000000001E-2</v>
      </c>
      <c r="U2104" s="82">
        <f t="shared" si="826"/>
        <v>1.0056269289999999</v>
      </c>
      <c r="V2104" s="79">
        <f t="shared" si="827"/>
        <v>1.1130682199999999</v>
      </c>
      <c r="W2104" s="79">
        <f t="shared" si="828"/>
        <v>0</v>
      </c>
      <c r="X2104" s="157" t="str">
        <f t="shared" si="829"/>
        <v>A+J=</v>
      </c>
      <c r="Y2104" s="81">
        <f t="shared" si="830"/>
        <v>46650</v>
      </c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78">
        <f t="shared" si="810"/>
        <v>46643</v>
      </c>
      <c r="B2105" s="79">
        <f t="shared" si="812"/>
        <v>199.00841102000001</v>
      </c>
      <c r="C2105" s="79">
        <f t="shared" si="831"/>
        <v>196.99303843000001</v>
      </c>
      <c r="D2105" s="77">
        <f t="shared" si="813"/>
        <v>7205.03</v>
      </c>
      <c r="E2105" s="54">
        <f>IF(K2105=1,VLOOKUP(A2104,[1]Plan1!$JH$192:$JI$400,2),E2104)</f>
        <v>7245.38</v>
      </c>
      <c r="F2105" s="56">
        <f t="shared" si="814"/>
        <v>45737</v>
      </c>
      <c r="G2105" s="80">
        <f t="shared" si="815"/>
        <v>5.6002542668107669E-3</v>
      </c>
      <c r="H2105" s="81">
        <f>IF(DAY(A2105)=H$11,VLOOKUP(A2105,AF$120:AK$452,4),H2104)</f>
        <v>46650</v>
      </c>
      <c r="I2105" s="81">
        <f t="shared" si="816"/>
        <v>46650</v>
      </c>
      <c r="J2105" s="55">
        <f t="shared" si="817"/>
        <v>31</v>
      </c>
      <c r="K2105" s="55">
        <f t="shared" si="818"/>
        <v>24</v>
      </c>
      <c r="L2105" s="79">
        <f t="shared" si="819"/>
        <v>1.0043329400000001</v>
      </c>
      <c r="M2105" s="82">
        <v>1</v>
      </c>
      <c r="N2105" s="82">
        <f t="shared" si="820"/>
        <v>1</v>
      </c>
      <c r="O2105" s="79">
        <f t="shared" si="821"/>
        <v>1.0043329400000001</v>
      </c>
      <c r="P2105" s="79">
        <f t="shared" si="822"/>
        <v>197.84659744000001</v>
      </c>
      <c r="Q2105" s="83">
        <f t="shared" si="823"/>
        <v>0</v>
      </c>
      <c r="R2105" s="85">
        <f t="shared" si="824"/>
        <v>0</v>
      </c>
      <c r="S2105" s="79">
        <f t="shared" si="825"/>
        <v>0</v>
      </c>
      <c r="T2105" s="85">
        <f t="shared" si="811"/>
        <v>9.5000000000000001E-2</v>
      </c>
      <c r="U2105" s="82">
        <f t="shared" si="826"/>
        <v>1.0058722950000001</v>
      </c>
      <c r="V2105" s="79">
        <f t="shared" si="827"/>
        <v>1.16181358</v>
      </c>
      <c r="W2105" s="79">
        <f t="shared" si="828"/>
        <v>0</v>
      </c>
      <c r="X2105" s="157" t="str">
        <f t="shared" si="829"/>
        <v>A+J=</v>
      </c>
      <c r="Y2105" s="81">
        <f t="shared" si="830"/>
        <v>46650</v>
      </c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78">
        <f t="shared" si="810"/>
        <v>46644</v>
      </c>
      <c r="B2106" s="79">
        <f t="shared" si="812"/>
        <v>199.09283167999999</v>
      </c>
      <c r="C2106" s="79">
        <f t="shared" si="831"/>
        <v>196.99303843000001</v>
      </c>
      <c r="D2106" s="77">
        <f t="shared" si="813"/>
        <v>7205.03</v>
      </c>
      <c r="E2106" s="54">
        <f>IF(K2106=1,VLOOKUP(A2105,[1]Plan1!$JH$192:$JI$400,2),E2105)</f>
        <v>7245.38</v>
      </c>
      <c r="F2106" s="56">
        <f t="shared" si="814"/>
        <v>45737</v>
      </c>
      <c r="G2106" s="80">
        <f t="shared" si="815"/>
        <v>5.6002542668107669E-3</v>
      </c>
      <c r="H2106" s="81">
        <f>IF(DAY(A2106)=H$11,VLOOKUP(A2106,AF$120:AK$452,4),H2105)</f>
        <v>46650</v>
      </c>
      <c r="I2106" s="81">
        <f t="shared" si="816"/>
        <v>46650</v>
      </c>
      <c r="J2106" s="55">
        <f t="shared" si="817"/>
        <v>31</v>
      </c>
      <c r="K2106" s="55">
        <f t="shared" si="818"/>
        <v>25</v>
      </c>
      <c r="L2106" s="79">
        <f t="shared" si="819"/>
        <v>1.0045138899999999</v>
      </c>
      <c r="M2106" s="82">
        <v>1</v>
      </c>
      <c r="N2106" s="82">
        <f t="shared" si="820"/>
        <v>1</v>
      </c>
      <c r="O2106" s="79">
        <f t="shared" si="821"/>
        <v>1.0045138899999999</v>
      </c>
      <c r="P2106" s="79">
        <f t="shared" si="822"/>
        <v>197.88224332999999</v>
      </c>
      <c r="Q2106" s="83">
        <f t="shared" si="823"/>
        <v>0</v>
      </c>
      <c r="R2106" s="85">
        <f t="shared" si="824"/>
        <v>0</v>
      </c>
      <c r="S2106" s="79">
        <f t="shared" si="825"/>
        <v>0</v>
      </c>
      <c r="T2106" s="85">
        <f t="shared" si="811"/>
        <v>9.5000000000000001E-2</v>
      </c>
      <c r="U2106" s="82">
        <f t="shared" si="826"/>
        <v>1.0061177210000001</v>
      </c>
      <c r="V2106" s="79">
        <f t="shared" si="827"/>
        <v>1.2105883500000001</v>
      </c>
      <c r="W2106" s="79">
        <f t="shared" si="828"/>
        <v>0</v>
      </c>
      <c r="X2106" s="157" t="str">
        <f t="shared" si="829"/>
        <v>A+J=</v>
      </c>
      <c r="Y2106" s="81">
        <f t="shared" si="830"/>
        <v>46650</v>
      </c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78">
        <f t="shared" si="810"/>
        <v>46645</v>
      </c>
      <c r="B2107" s="79">
        <f t="shared" si="812"/>
        <v>199.17728766000002</v>
      </c>
      <c r="C2107" s="79">
        <f t="shared" si="831"/>
        <v>196.99303843000001</v>
      </c>
      <c r="D2107" s="77">
        <f t="shared" si="813"/>
        <v>7205.03</v>
      </c>
      <c r="E2107" s="54">
        <f>IF(K2107=1,VLOOKUP(A2106,[1]Plan1!$JH$192:$JI$400,2),E2106)</f>
        <v>7245.38</v>
      </c>
      <c r="F2107" s="56">
        <f t="shared" si="814"/>
        <v>45737</v>
      </c>
      <c r="G2107" s="80">
        <f t="shared" si="815"/>
        <v>5.6002542668107669E-3</v>
      </c>
      <c r="H2107" s="81">
        <f>IF(DAY(A2107)=H$11,VLOOKUP(A2107,AF$120:AK$452,4),H2106)</f>
        <v>46650</v>
      </c>
      <c r="I2107" s="81">
        <f t="shared" si="816"/>
        <v>46650</v>
      </c>
      <c r="J2107" s="55">
        <f t="shared" si="817"/>
        <v>31</v>
      </c>
      <c r="K2107" s="55">
        <f t="shared" si="818"/>
        <v>26</v>
      </c>
      <c r="L2107" s="79">
        <f t="shared" si="819"/>
        <v>1.00469487</v>
      </c>
      <c r="M2107" s="82">
        <v>1</v>
      </c>
      <c r="N2107" s="82">
        <f t="shared" si="820"/>
        <v>1</v>
      </c>
      <c r="O2107" s="79">
        <f t="shared" si="821"/>
        <v>1.00469487</v>
      </c>
      <c r="P2107" s="79">
        <f t="shared" si="822"/>
        <v>197.91789513000001</v>
      </c>
      <c r="Q2107" s="83">
        <f t="shared" si="823"/>
        <v>0</v>
      </c>
      <c r="R2107" s="85">
        <f t="shared" si="824"/>
        <v>0</v>
      </c>
      <c r="S2107" s="79">
        <f t="shared" si="825"/>
        <v>0</v>
      </c>
      <c r="T2107" s="85">
        <f t="shared" si="811"/>
        <v>9.5000000000000001E-2</v>
      </c>
      <c r="U2107" s="82">
        <f t="shared" si="826"/>
        <v>1.0063632069999999</v>
      </c>
      <c r="V2107" s="79">
        <f t="shared" si="827"/>
        <v>1.25939253</v>
      </c>
      <c r="W2107" s="79">
        <f t="shared" si="828"/>
        <v>0</v>
      </c>
      <c r="X2107" s="157" t="str">
        <f t="shared" si="829"/>
        <v>A+J=</v>
      </c>
      <c r="Y2107" s="81">
        <f t="shared" si="830"/>
        <v>46650</v>
      </c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78">
        <f t="shared" si="810"/>
        <v>46646</v>
      </c>
      <c r="B2108" s="79">
        <f t="shared" si="812"/>
        <v>199.26177876999998</v>
      </c>
      <c r="C2108" s="79">
        <f t="shared" si="831"/>
        <v>196.99303843000001</v>
      </c>
      <c r="D2108" s="77">
        <f t="shared" si="813"/>
        <v>7205.03</v>
      </c>
      <c r="E2108" s="54">
        <f>IF(K2108=1,VLOOKUP(A2107,[1]Plan1!$JH$192:$JI$400,2),E2107)</f>
        <v>7245.38</v>
      </c>
      <c r="F2108" s="56">
        <f t="shared" si="814"/>
        <v>45737</v>
      </c>
      <c r="G2108" s="80">
        <f t="shared" si="815"/>
        <v>5.6002542668107669E-3</v>
      </c>
      <c r="H2108" s="81">
        <f>IF(DAY(A2108)=H$11,VLOOKUP(A2108,AF$120:AK$452,4),H2107)</f>
        <v>46650</v>
      </c>
      <c r="I2108" s="81">
        <f t="shared" si="816"/>
        <v>46650</v>
      </c>
      <c r="J2108" s="55">
        <f t="shared" si="817"/>
        <v>31</v>
      </c>
      <c r="K2108" s="55">
        <f t="shared" si="818"/>
        <v>27</v>
      </c>
      <c r="L2108" s="79">
        <f t="shared" si="819"/>
        <v>1.0048758799999999</v>
      </c>
      <c r="M2108" s="82">
        <v>1</v>
      </c>
      <c r="N2108" s="82">
        <f t="shared" si="820"/>
        <v>1</v>
      </c>
      <c r="O2108" s="79">
        <f t="shared" si="821"/>
        <v>1.0048758799999999</v>
      </c>
      <c r="P2108" s="79">
        <f t="shared" si="822"/>
        <v>197.95355283999999</v>
      </c>
      <c r="Q2108" s="83">
        <f t="shared" si="823"/>
        <v>0</v>
      </c>
      <c r="R2108" s="85">
        <f t="shared" si="824"/>
        <v>0</v>
      </c>
      <c r="S2108" s="79">
        <f t="shared" si="825"/>
        <v>0</v>
      </c>
      <c r="T2108" s="85">
        <f t="shared" si="811"/>
        <v>9.5000000000000001E-2</v>
      </c>
      <c r="U2108" s="82">
        <f t="shared" si="826"/>
        <v>1.006608752</v>
      </c>
      <c r="V2108" s="79">
        <f t="shared" si="827"/>
        <v>1.3082259300000001</v>
      </c>
      <c r="W2108" s="79">
        <f t="shared" si="828"/>
        <v>0</v>
      </c>
      <c r="X2108" s="157" t="str">
        <f t="shared" si="829"/>
        <v>A+J=</v>
      </c>
      <c r="Y2108" s="81">
        <f t="shared" si="830"/>
        <v>46650</v>
      </c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78">
        <f t="shared" si="810"/>
        <v>46647</v>
      </c>
      <c r="B2109" s="79">
        <f t="shared" si="812"/>
        <v>199.34630541999999</v>
      </c>
      <c r="C2109" s="79">
        <f t="shared" si="831"/>
        <v>196.99303843000001</v>
      </c>
      <c r="D2109" s="77">
        <f t="shared" si="813"/>
        <v>7205.03</v>
      </c>
      <c r="E2109" s="54">
        <f>IF(K2109=1,VLOOKUP(A2108,[1]Plan1!$JH$192:$JI$400,2),E2108)</f>
        <v>7245.38</v>
      </c>
      <c r="F2109" s="56">
        <f t="shared" si="814"/>
        <v>45737</v>
      </c>
      <c r="G2109" s="80">
        <f t="shared" si="815"/>
        <v>5.6002542668107669E-3</v>
      </c>
      <c r="H2109" s="81">
        <f>IF(DAY(A2109)=H$11,VLOOKUP(A2109,AF$120:AK$452,4),H2108)</f>
        <v>46650</v>
      </c>
      <c r="I2109" s="81">
        <f t="shared" si="816"/>
        <v>46650</v>
      </c>
      <c r="J2109" s="55">
        <f t="shared" si="817"/>
        <v>31</v>
      </c>
      <c r="K2109" s="55">
        <f t="shared" si="818"/>
        <v>28</v>
      </c>
      <c r="L2109" s="79">
        <f t="shared" si="819"/>
        <v>1.0050569199999999</v>
      </c>
      <c r="M2109" s="82">
        <v>1</v>
      </c>
      <c r="N2109" s="82">
        <f t="shared" si="820"/>
        <v>1</v>
      </c>
      <c r="O2109" s="79">
        <f t="shared" si="821"/>
        <v>1.0050569199999999</v>
      </c>
      <c r="P2109" s="79">
        <f t="shared" si="822"/>
        <v>197.98921645999999</v>
      </c>
      <c r="Q2109" s="83">
        <f t="shared" si="823"/>
        <v>0</v>
      </c>
      <c r="R2109" s="85">
        <f t="shared" si="824"/>
        <v>0</v>
      </c>
      <c r="S2109" s="79">
        <f t="shared" si="825"/>
        <v>0</v>
      </c>
      <c r="T2109" s="85">
        <f t="shared" si="811"/>
        <v>9.5000000000000001E-2</v>
      </c>
      <c r="U2109" s="82">
        <f t="shared" si="826"/>
        <v>1.006854358</v>
      </c>
      <c r="V2109" s="79">
        <f t="shared" si="827"/>
        <v>1.35708896</v>
      </c>
      <c r="W2109" s="79">
        <f t="shared" si="828"/>
        <v>0</v>
      </c>
      <c r="X2109" s="157" t="str">
        <f t="shared" si="829"/>
        <v>A+J=</v>
      </c>
      <c r="Y2109" s="81">
        <f t="shared" si="830"/>
        <v>46650</v>
      </c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78">
        <f t="shared" si="810"/>
        <v>46648</v>
      </c>
      <c r="B2110" s="79">
        <f t="shared" si="812"/>
        <v>199.43086921</v>
      </c>
      <c r="C2110" s="79">
        <f t="shared" si="831"/>
        <v>196.99303843000001</v>
      </c>
      <c r="D2110" s="77">
        <f t="shared" si="813"/>
        <v>7205.03</v>
      </c>
      <c r="E2110" s="54">
        <f>IF(K2110=1,VLOOKUP(A2109,[1]Plan1!$JH$192:$JI$400,2),E2109)</f>
        <v>7245.38</v>
      </c>
      <c r="F2110" s="56">
        <f t="shared" si="814"/>
        <v>45737</v>
      </c>
      <c r="G2110" s="80">
        <f t="shared" si="815"/>
        <v>5.6002542668107669E-3</v>
      </c>
      <c r="H2110" s="81">
        <f>IF(DAY(A2110)=H$11,VLOOKUP(A2110,AF$120:AK$452,4),H2109)</f>
        <v>46650</v>
      </c>
      <c r="I2110" s="81">
        <f t="shared" si="816"/>
        <v>46650</v>
      </c>
      <c r="J2110" s="55">
        <f t="shared" si="817"/>
        <v>31</v>
      </c>
      <c r="K2110" s="55">
        <f t="shared" si="818"/>
        <v>29</v>
      </c>
      <c r="L2110" s="79">
        <f t="shared" si="819"/>
        <v>1.0052380000000001</v>
      </c>
      <c r="M2110" s="82">
        <v>1</v>
      </c>
      <c r="N2110" s="82">
        <f t="shared" si="820"/>
        <v>1</v>
      </c>
      <c r="O2110" s="79">
        <f t="shared" si="821"/>
        <v>1.0052380000000001</v>
      </c>
      <c r="P2110" s="79">
        <f t="shared" si="822"/>
        <v>198.02488796</v>
      </c>
      <c r="Q2110" s="83">
        <f t="shared" si="823"/>
        <v>0</v>
      </c>
      <c r="R2110" s="85">
        <f t="shared" si="824"/>
        <v>0</v>
      </c>
      <c r="S2110" s="79">
        <f t="shared" si="825"/>
        <v>0</v>
      </c>
      <c r="T2110" s="85">
        <f t="shared" si="811"/>
        <v>9.5000000000000001E-2</v>
      </c>
      <c r="U2110" s="82">
        <f t="shared" si="826"/>
        <v>1.007100023</v>
      </c>
      <c r="V2110" s="79">
        <f t="shared" si="827"/>
        <v>1.40598125</v>
      </c>
      <c r="W2110" s="79">
        <f t="shared" si="828"/>
        <v>0</v>
      </c>
      <c r="X2110" s="157" t="str">
        <f t="shared" si="829"/>
        <v>A+J=</v>
      </c>
      <c r="Y2110" s="81">
        <f t="shared" si="830"/>
        <v>46650</v>
      </c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78">
        <f t="shared" si="810"/>
        <v>46649</v>
      </c>
      <c r="B2111" s="79">
        <f t="shared" si="812"/>
        <v>199.51546857</v>
      </c>
      <c r="C2111" s="79">
        <f t="shared" si="831"/>
        <v>196.99303843000001</v>
      </c>
      <c r="D2111" s="77">
        <f t="shared" si="813"/>
        <v>7205.03</v>
      </c>
      <c r="E2111" s="54">
        <f>IF(K2111=1,VLOOKUP(A2110,[1]Plan1!$JH$192:$JI$400,2),E2110)</f>
        <v>7245.38</v>
      </c>
      <c r="F2111" s="56">
        <f t="shared" si="814"/>
        <v>45737</v>
      </c>
      <c r="G2111" s="80">
        <f t="shared" si="815"/>
        <v>5.6002542668107669E-3</v>
      </c>
      <c r="H2111" s="81">
        <f>IF(DAY(A2111)=H$11,VLOOKUP(A2111,AF$120:AK$452,4),H2110)</f>
        <v>46650</v>
      </c>
      <c r="I2111" s="81">
        <f t="shared" si="816"/>
        <v>46650</v>
      </c>
      <c r="J2111" s="55">
        <f t="shared" si="817"/>
        <v>31</v>
      </c>
      <c r="K2111" s="55">
        <f t="shared" si="818"/>
        <v>30</v>
      </c>
      <c r="L2111" s="79">
        <f t="shared" si="819"/>
        <v>1.0054191100000001</v>
      </c>
      <c r="M2111" s="82">
        <v>1</v>
      </c>
      <c r="N2111" s="82">
        <f t="shared" si="820"/>
        <v>1</v>
      </c>
      <c r="O2111" s="79">
        <f t="shared" si="821"/>
        <v>1.0054191100000001</v>
      </c>
      <c r="P2111" s="79">
        <f t="shared" si="822"/>
        <v>198.06056537000001</v>
      </c>
      <c r="Q2111" s="83">
        <f t="shared" si="823"/>
        <v>0</v>
      </c>
      <c r="R2111" s="85">
        <f t="shared" si="824"/>
        <v>0</v>
      </c>
      <c r="S2111" s="79">
        <f t="shared" si="825"/>
        <v>0</v>
      </c>
      <c r="T2111" s="85">
        <f t="shared" si="811"/>
        <v>9.5000000000000001E-2</v>
      </c>
      <c r="U2111" s="82">
        <f t="shared" si="826"/>
        <v>1.007345749</v>
      </c>
      <c r="V2111" s="79">
        <f t="shared" si="827"/>
        <v>1.4549032</v>
      </c>
      <c r="W2111" s="79">
        <f t="shared" si="828"/>
        <v>0</v>
      </c>
      <c r="X2111" s="157" t="str">
        <f t="shared" si="829"/>
        <v>A+J=</v>
      </c>
      <c r="Y2111" s="81">
        <f t="shared" si="830"/>
        <v>46650</v>
      </c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78">
        <f t="shared" si="810"/>
        <v>46650</v>
      </c>
      <c r="B2112" s="79">
        <f t="shared" si="812"/>
        <v>199.60010309</v>
      </c>
      <c r="C2112" s="79">
        <f t="shared" si="831"/>
        <v>196.99303843000001</v>
      </c>
      <c r="D2112" s="77">
        <f t="shared" si="813"/>
        <v>7205.03</v>
      </c>
      <c r="E2112" s="54">
        <f>IF(K2112=1,VLOOKUP(A2111,[1]Plan1!$JH$192:$JI$400,2),E2111)</f>
        <v>7245.38</v>
      </c>
      <c r="F2112" s="56">
        <f t="shared" si="814"/>
        <v>45737</v>
      </c>
      <c r="G2112" s="80">
        <f t="shared" si="815"/>
        <v>5.6002542668107669E-3</v>
      </c>
      <c r="H2112" s="81">
        <f>IF(DAY(A2112)=H$11,VLOOKUP(A2112,AF$120:AK$452,4),H2111)</f>
        <v>46680</v>
      </c>
      <c r="I2112" s="81">
        <f t="shared" si="816"/>
        <v>46650</v>
      </c>
      <c r="J2112" s="55">
        <f t="shared" si="817"/>
        <v>31</v>
      </c>
      <c r="K2112" s="55">
        <f t="shared" si="818"/>
        <v>31</v>
      </c>
      <c r="L2112" s="79">
        <f t="shared" si="819"/>
        <v>1.0056002500000001</v>
      </c>
      <c r="M2112" s="82">
        <v>1</v>
      </c>
      <c r="N2112" s="82">
        <f t="shared" si="820"/>
        <v>1</v>
      </c>
      <c r="O2112" s="79">
        <f t="shared" si="821"/>
        <v>1.0056002500000001</v>
      </c>
      <c r="P2112" s="79">
        <f t="shared" si="822"/>
        <v>198.09624869000001</v>
      </c>
      <c r="Q2112" s="83">
        <f t="shared" si="823"/>
        <v>69</v>
      </c>
      <c r="R2112" s="85">
        <f t="shared" si="824"/>
        <v>9.0909000000000004E-2</v>
      </c>
      <c r="S2112" s="79">
        <f t="shared" si="825"/>
        <v>18.008731869999998</v>
      </c>
      <c r="T2112" s="85">
        <f t="shared" si="811"/>
        <v>9.5000000000000001E-2</v>
      </c>
      <c r="U2112" s="82">
        <f t="shared" si="826"/>
        <v>1.0075915339999999</v>
      </c>
      <c r="V2112" s="79">
        <f t="shared" si="827"/>
        <v>1.5038544</v>
      </c>
      <c r="W2112" s="79">
        <f t="shared" si="828"/>
        <v>19.51258627</v>
      </c>
      <c r="X2112" s="157" t="str">
        <f t="shared" si="829"/>
        <v>A+J=</v>
      </c>
      <c r="Y2112" s="81">
        <f t="shared" si="830"/>
        <v>46650</v>
      </c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78">
        <f t="shared" si="810"/>
        <v>46651</v>
      </c>
      <c r="B2113" s="79">
        <f t="shared" si="812"/>
        <v>180.16645708000001</v>
      </c>
      <c r="C2113" s="79">
        <f t="shared" si="831"/>
        <v>180.08751682000002</v>
      </c>
      <c r="D2113" s="77">
        <f t="shared" si="813"/>
        <v>7205.03</v>
      </c>
      <c r="E2113" s="54">
        <f>IF(K2113=1,VLOOKUP(A2112,[1]Plan1!$JH$192:$JI$400,2),E2112)</f>
        <v>7245.38</v>
      </c>
      <c r="F2113" s="56">
        <f t="shared" si="814"/>
        <v>45737</v>
      </c>
      <c r="G2113" s="80">
        <f t="shared" si="815"/>
        <v>5.6002542668107669E-3</v>
      </c>
      <c r="H2113" s="81">
        <f>IF(DAY(A2113)=H$11,VLOOKUP(A2113,AF$120:AK$452,4),H2112)</f>
        <v>46680</v>
      </c>
      <c r="I2113" s="81">
        <f t="shared" si="816"/>
        <v>46680</v>
      </c>
      <c r="J2113" s="55">
        <f t="shared" si="817"/>
        <v>30</v>
      </c>
      <c r="K2113" s="55">
        <f t="shared" si="818"/>
        <v>1</v>
      </c>
      <c r="L2113" s="79">
        <f t="shared" si="819"/>
        <v>1.0001861700000001</v>
      </c>
      <c r="M2113" s="82">
        <v>1</v>
      </c>
      <c r="N2113" s="82">
        <f t="shared" si="820"/>
        <v>1</v>
      </c>
      <c r="O2113" s="79">
        <f t="shared" si="821"/>
        <v>1.0001861700000001</v>
      </c>
      <c r="P2113" s="79">
        <f t="shared" si="822"/>
        <v>180.12104371000001</v>
      </c>
      <c r="Q2113" s="83">
        <f t="shared" si="823"/>
        <v>0</v>
      </c>
      <c r="R2113" s="85">
        <f t="shared" si="824"/>
        <v>0</v>
      </c>
      <c r="S2113" s="79">
        <f t="shared" si="825"/>
        <v>0</v>
      </c>
      <c r="T2113" s="85">
        <f t="shared" si="811"/>
        <v>9.5000000000000001E-2</v>
      </c>
      <c r="U2113" s="82">
        <f t="shared" si="826"/>
        <v>1.000252127</v>
      </c>
      <c r="V2113" s="79">
        <f t="shared" si="827"/>
        <v>4.5413370000000002E-2</v>
      </c>
      <c r="W2113" s="79">
        <f t="shared" si="828"/>
        <v>0</v>
      </c>
      <c r="X2113" s="157" t="str">
        <f t="shared" si="829"/>
        <v>A+J=</v>
      </c>
      <c r="Y2113" s="81">
        <f t="shared" si="830"/>
        <v>46680</v>
      </c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78">
        <f t="shared" si="810"/>
        <v>46652</v>
      </c>
      <c r="B2114" s="79">
        <f t="shared" si="812"/>
        <v>180.24543119000001</v>
      </c>
      <c r="C2114" s="79">
        <f t="shared" si="831"/>
        <v>180.08751682000002</v>
      </c>
      <c r="D2114" s="77">
        <f t="shared" si="813"/>
        <v>7205.03</v>
      </c>
      <c r="E2114" s="54">
        <f>IF(K2114=1,VLOOKUP(A2113,[1]Plan1!$JH$192:$JI$400,2),E2113)</f>
        <v>7245.38</v>
      </c>
      <c r="F2114" s="56">
        <f t="shared" si="814"/>
        <v>45737</v>
      </c>
      <c r="G2114" s="80">
        <f t="shared" si="815"/>
        <v>5.6002542668107669E-3</v>
      </c>
      <c r="H2114" s="81">
        <f>IF(DAY(A2114)=H$11,VLOOKUP(A2114,AF$120:AK$452,4),H2113)</f>
        <v>46680</v>
      </c>
      <c r="I2114" s="81">
        <f t="shared" si="816"/>
        <v>46680</v>
      </c>
      <c r="J2114" s="55">
        <f t="shared" si="817"/>
        <v>30</v>
      </c>
      <c r="K2114" s="55">
        <f t="shared" si="818"/>
        <v>2</v>
      </c>
      <c r="L2114" s="79">
        <f t="shared" si="819"/>
        <v>1.00037237</v>
      </c>
      <c r="M2114" s="82">
        <v>1</v>
      </c>
      <c r="N2114" s="82">
        <f t="shared" si="820"/>
        <v>1</v>
      </c>
      <c r="O2114" s="79">
        <f t="shared" si="821"/>
        <v>1.00037237</v>
      </c>
      <c r="P2114" s="79">
        <f t="shared" si="822"/>
        <v>180.15457599999999</v>
      </c>
      <c r="Q2114" s="83">
        <f t="shared" si="823"/>
        <v>0</v>
      </c>
      <c r="R2114" s="85">
        <f t="shared" si="824"/>
        <v>0</v>
      </c>
      <c r="S2114" s="79">
        <f t="shared" si="825"/>
        <v>0</v>
      </c>
      <c r="T2114" s="85">
        <f t="shared" si="811"/>
        <v>9.5000000000000001E-2</v>
      </c>
      <c r="U2114" s="82">
        <f t="shared" si="826"/>
        <v>1.0005043179999999</v>
      </c>
      <c r="V2114" s="79">
        <f t="shared" si="827"/>
        <v>9.0855190000000002E-2</v>
      </c>
      <c r="W2114" s="79">
        <f t="shared" si="828"/>
        <v>0</v>
      </c>
      <c r="X2114" s="157" t="str">
        <f t="shared" si="829"/>
        <v>A+J=</v>
      </c>
      <c r="Y2114" s="81">
        <f t="shared" si="830"/>
        <v>46680</v>
      </c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78">
        <f t="shared" si="810"/>
        <v>46653</v>
      </c>
      <c r="B2115" s="79">
        <f t="shared" si="812"/>
        <v>180.32444078</v>
      </c>
      <c r="C2115" s="79">
        <f t="shared" si="831"/>
        <v>180.08751682000002</v>
      </c>
      <c r="D2115" s="77">
        <f t="shared" si="813"/>
        <v>7205.03</v>
      </c>
      <c r="E2115" s="54">
        <f>IF(K2115=1,VLOOKUP(A2114,[1]Plan1!$JH$192:$JI$400,2),E2114)</f>
        <v>7245.38</v>
      </c>
      <c r="F2115" s="56">
        <f t="shared" si="814"/>
        <v>45737</v>
      </c>
      <c r="G2115" s="80">
        <f t="shared" si="815"/>
        <v>5.6002542668107669E-3</v>
      </c>
      <c r="H2115" s="81">
        <f>IF(DAY(A2115)=H$11,VLOOKUP(A2115,AF$120:AK$452,4),H2114)</f>
        <v>46680</v>
      </c>
      <c r="I2115" s="81">
        <f t="shared" si="816"/>
        <v>46680</v>
      </c>
      <c r="J2115" s="55">
        <f t="shared" si="817"/>
        <v>30</v>
      </c>
      <c r="K2115" s="55">
        <f t="shared" si="818"/>
        <v>3</v>
      </c>
      <c r="L2115" s="79">
        <f t="shared" si="819"/>
        <v>1.0005586099999999</v>
      </c>
      <c r="M2115" s="82">
        <v>1</v>
      </c>
      <c r="N2115" s="82">
        <f t="shared" si="820"/>
        <v>1</v>
      </c>
      <c r="O2115" s="79">
        <f t="shared" si="821"/>
        <v>1.0005586099999999</v>
      </c>
      <c r="P2115" s="79">
        <f t="shared" si="822"/>
        <v>180.18811550000001</v>
      </c>
      <c r="Q2115" s="83">
        <f t="shared" si="823"/>
        <v>0</v>
      </c>
      <c r="R2115" s="85">
        <f t="shared" si="824"/>
        <v>0</v>
      </c>
      <c r="S2115" s="79">
        <f t="shared" si="825"/>
        <v>0</v>
      </c>
      <c r="T2115" s="85">
        <f t="shared" si="811"/>
        <v>9.5000000000000001E-2</v>
      </c>
      <c r="U2115" s="82">
        <f t="shared" si="826"/>
        <v>1.000756572</v>
      </c>
      <c r="V2115" s="79">
        <f t="shared" si="827"/>
        <v>0.13632527999999999</v>
      </c>
      <c r="W2115" s="79">
        <f t="shared" si="828"/>
        <v>0</v>
      </c>
      <c r="X2115" s="157" t="str">
        <f t="shared" si="829"/>
        <v>A+J=</v>
      </c>
      <c r="Y2115" s="81">
        <f t="shared" si="830"/>
        <v>46680</v>
      </c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78">
        <f t="shared" si="810"/>
        <v>46654</v>
      </c>
      <c r="B2116" s="79">
        <f t="shared" si="812"/>
        <v>180.40348604000002</v>
      </c>
      <c r="C2116" s="79">
        <f t="shared" si="831"/>
        <v>180.08751682000002</v>
      </c>
      <c r="D2116" s="77">
        <f t="shared" si="813"/>
        <v>7205.03</v>
      </c>
      <c r="E2116" s="54">
        <f>IF(K2116=1,VLOOKUP(A2115,[1]Plan1!$JH$192:$JI$400,2),E2115)</f>
        <v>7245.38</v>
      </c>
      <c r="F2116" s="56">
        <f t="shared" si="814"/>
        <v>45737</v>
      </c>
      <c r="G2116" s="80">
        <f t="shared" si="815"/>
        <v>5.6002542668107669E-3</v>
      </c>
      <c r="H2116" s="81">
        <f>IF(DAY(A2116)=H$11,VLOOKUP(A2116,AF$120:AK$452,4),H2115)</f>
        <v>46680</v>
      </c>
      <c r="I2116" s="81">
        <f t="shared" si="816"/>
        <v>46680</v>
      </c>
      <c r="J2116" s="55">
        <f t="shared" si="817"/>
        <v>30</v>
      </c>
      <c r="K2116" s="55">
        <f t="shared" si="818"/>
        <v>4</v>
      </c>
      <c r="L2116" s="79">
        <f t="shared" si="819"/>
        <v>1.00074489</v>
      </c>
      <c r="M2116" s="82">
        <v>1</v>
      </c>
      <c r="N2116" s="82">
        <f t="shared" si="820"/>
        <v>1</v>
      </c>
      <c r="O2116" s="79">
        <f t="shared" si="821"/>
        <v>1.00074489</v>
      </c>
      <c r="P2116" s="79">
        <f t="shared" si="822"/>
        <v>180.22166221000001</v>
      </c>
      <c r="Q2116" s="83">
        <f t="shared" si="823"/>
        <v>0</v>
      </c>
      <c r="R2116" s="85">
        <f t="shared" si="824"/>
        <v>0</v>
      </c>
      <c r="S2116" s="79">
        <f t="shared" si="825"/>
        <v>0</v>
      </c>
      <c r="T2116" s="85">
        <f t="shared" si="811"/>
        <v>9.5000000000000001E-2</v>
      </c>
      <c r="U2116" s="82">
        <f t="shared" si="826"/>
        <v>1.00100889</v>
      </c>
      <c r="V2116" s="79">
        <f t="shared" si="827"/>
        <v>0.18182382999999999</v>
      </c>
      <c r="W2116" s="79">
        <f t="shared" si="828"/>
        <v>0</v>
      </c>
      <c r="X2116" s="157" t="str">
        <f t="shared" si="829"/>
        <v>A+J=</v>
      </c>
      <c r="Y2116" s="81">
        <f t="shared" si="830"/>
        <v>46680</v>
      </c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78">
        <f t="shared" si="810"/>
        <v>46655</v>
      </c>
      <c r="B2117" s="79">
        <f t="shared" si="812"/>
        <v>180.48256516000001</v>
      </c>
      <c r="C2117" s="79">
        <f t="shared" si="831"/>
        <v>180.08751682000002</v>
      </c>
      <c r="D2117" s="77">
        <f t="shared" si="813"/>
        <v>7205.03</v>
      </c>
      <c r="E2117" s="54">
        <f>IF(K2117=1,VLOOKUP(A2116,[1]Plan1!$JH$192:$JI$400,2),E2116)</f>
        <v>7245.38</v>
      </c>
      <c r="F2117" s="56">
        <f t="shared" si="814"/>
        <v>45737</v>
      </c>
      <c r="G2117" s="80">
        <f t="shared" si="815"/>
        <v>5.6002542668107669E-3</v>
      </c>
      <c r="H2117" s="81">
        <f>IF(DAY(A2117)=H$11,VLOOKUP(A2117,AF$120:AK$452,4),H2116)</f>
        <v>46680</v>
      </c>
      <c r="I2117" s="81">
        <f t="shared" si="816"/>
        <v>46680</v>
      </c>
      <c r="J2117" s="55">
        <f t="shared" si="817"/>
        <v>30</v>
      </c>
      <c r="K2117" s="55">
        <f t="shared" si="818"/>
        <v>5</v>
      </c>
      <c r="L2117" s="79">
        <f t="shared" si="819"/>
        <v>1.0009311999999999</v>
      </c>
      <c r="M2117" s="82">
        <v>1</v>
      </c>
      <c r="N2117" s="82">
        <f t="shared" si="820"/>
        <v>1</v>
      </c>
      <c r="O2117" s="79">
        <f t="shared" si="821"/>
        <v>1.0009311999999999</v>
      </c>
      <c r="P2117" s="79">
        <f t="shared" si="822"/>
        <v>180.25521431000001</v>
      </c>
      <c r="Q2117" s="83">
        <f t="shared" si="823"/>
        <v>0</v>
      </c>
      <c r="R2117" s="85">
        <f t="shared" si="824"/>
        <v>0</v>
      </c>
      <c r="S2117" s="79">
        <f t="shared" si="825"/>
        <v>0</v>
      </c>
      <c r="T2117" s="85">
        <f t="shared" si="811"/>
        <v>9.5000000000000001E-2</v>
      </c>
      <c r="U2117" s="82">
        <f t="shared" si="826"/>
        <v>1.001261272</v>
      </c>
      <c r="V2117" s="79">
        <f t="shared" si="827"/>
        <v>0.22735084999999999</v>
      </c>
      <c r="W2117" s="79">
        <f t="shared" si="828"/>
        <v>0</v>
      </c>
      <c r="X2117" s="157" t="str">
        <f t="shared" si="829"/>
        <v>A+J=</v>
      </c>
      <c r="Y2117" s="81">
        <f t="shared" si="830"/>
        <v>46680</v>
      </c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78">
        <f t="shared" si="810"/>
        <v>46656</v>
      </c>
      <c r="B2118" s="79">
        <f t="shared" si="812"/>
        <v>180.56167980000001</v>
      </c>
      <c r="C2118" s="79">
        <f t="shared" si="831"/>
        <v>180.08751682000002</v>
      </c>
      <c r="D2118" s="77">
        <f t="shared" si="813"/>
        <v>7205.03</v>
      </c>
      <c r="E2118" s="54">
        <f>IF(K2118=1,VLOOKUP(A2117,[1]Plan1!$JH$192:$JI$400,2),E2117)</f>
        <v>7245.38</v>
      </c>
      <c r="F2118" s="56">
        <f t="shared" si="814"/>
        <v>45737</v>
      </c>
      <c r="G2118" s="80">
        <f t="shared" si="815"/>
        <v>5.6002542668107669E-3</v>
      </c>
      <c r="H2118" s="81">
        <f>IF(DAY(A2118)=H$11,VLOOKUP(A2118,AF$120:AK$452,4),H2117)</f>
        <v>46680</v>
      </c>
      <c r="I2118" s="81">
        <f t="shared" si="816"/>
        <v>46680</v>
      </c>
      <c r="J2118" s="55">
        <f t="shared" si="817"/>
        <v>30</v>
      </c>
      <c r="K2118" s="55">
        <f t="shared" si="818"/>
        <v>6</v>
      </c>
      <c r="L2118" s="79">
        <f t="shared" si="819"/>
        <v>1.00111755</v>
      </c>
      <c r="M2118" s="82">
        <v>1</v>
      </c>
      <c r="N2118" s="82">
        <f t="shared" si="820"/>
        <v>1</v>
      </c>
      <c r="O2118" s="79">
        <f t="shared" si="821"/>
        <v>1.00111755</v>
      </c>
      <c r="P2118" s="79">
        <f t="shared" si="822"/>
        <v>180.28877362</v>
      </c>
      <c r="Q2118" s="83">
        <f t="shared" si="823"/>
        <v>0</v>
      </c>
      <c r="R2118" s="85">
        <f t="shared" si="824"/>
        <v>0</v>
      </c>
      <c r="S2118" s="79">
        <f t="shared" si="825"/>
        <v>0</v>
      </c>
      <c r="T2118" s="85">
        <f t="shared" si="811"/>
        <v>9.5000000000000001E-2</v>
      </c>
      <c r="U2118" s="82">
        <f t="shared" si="826"/>
        <v>1.0015137169999999</v>
      </c>
      <c r="V2118" s="79">
        <f t="shared" si="827"/>
        <v>0.27290618</v>
      </c>
      <c r="W2118" s="79">
        <f t="shared" si="828"/>
        <v>0</v>
      </c>
      <c r="X2118" s="157" t="str">
        <f t="shared" si="829"/>
        <v>A+J=</v>
      </c>
      <c r="Y2118" s="81">
        <f t="shared" si="830"/>
        <v>46680</v>
      </c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78">
        <f t="shared" si="810"/>
        <v>46657</v>
      </c>
      <c r="B2119" s="79">
        <f t="shared" si="812"/>
        <v>180.64082651999999</v>
      </c>
      <c r="C2119" s="79">
        <f t="shared" si="831"/>
        <v>180.08751682000002</v>
      </c>
      <c r="D2119" s="77">
        <f t="shared" si="813"/>
        <v>7205.03</v>
      </c>
      <c r="E2119" s="54">
        <f>IF(K2119=1,VLOOKUP(A2118,[1]Plan1!$JH$192:$JI$400,2),E2118)</f>
        <v>7245.38</v>
      </c>
      <c r="F2119" s="56">
        <f t="shared" si="814"/>
        <v>45737</v>
      </c>
      <c r="G2119" s="80">
        <f t="shared" si="815"/>
        <v>5.6002542668107669E-3</v>
      </c>
      <c r="H2119" s="81">
        <f>IF(DAY(A2119)=H$11,VLOOKUP(A2119,AF$120:AK$452,4),H2118)</f>
        <v>46680</v>
      </c>
      <c r="I2119" s="81">
        <f t="shared" si="816"/>
        <v>46680</v>
      </c>
      <c r="J2119" s="55">
        <f t="shared" si="817"/>
        <v>30</v>
      </c>
      <c r="K2119" s="55">
        <f t="shared" si="818"/>
        <v>7</v>
      </c>
      <c r="L2119" s="79">
        <f t="shared" si="819"/>
        <v>1.00130392</v>
      </c>
      <c r="M2119" s="82">
        <v>1</v>
      </c>
      <c r="N2119" s="82">
        <f t="shared" si="820"/>
        <v>1</v>
      </c>
      <c r="O2119" s="79">
        <f t="shared" si="821"/>
        <v>1.00130392</v>
      </c>
      <c r="P2119" s="79">
        <f t="shared" si="822"/>
        <v>180.32233653</v>
      </c>
      <c r="Q2119" s="83">
        <f t="shared" si="823"/>
        <v>0</v>
      </c>
      <c r="R2119" s="85">
        <f t="shared" si="824"/>
        <v>0</v>
      </c>
      <c r="S2119" s="79">
        <f t="shared" si="825"/>
        <v>0</v>
      </c>
      <c r="T2119" s="85">
        <f t="shared" si="811"/>
        <v>9.5000000000000001E-2</v>
      </c>
      <c r="U2119" s="82">
        <f t="shared" si="826"/>
        <v>1.001766226</v>
      </c>
      <c r="V2119" s="79">
        <f t="shared" si="827"/>
        <v>0.31848999</v>
      </c>
      <c r="W2119" s="79">
        <f t="shared" si="828"/>
        <v>0</v>
      </c>
      <c r="X2119" s="157" t="str">
        <f t="shared" si="829"/>
        <v>A+J=</v>
      </c>
      <c r="Y2119" s="81">
        <f t="shared" si="830"/>
        <v>46680</v>
      </c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78">
        <f t="shared" si="810"/>
        <v>46658</v>
      </c>
      <c r="B2120" s="79">
        <f t="shared" si="812"/>
        <v>180.72001076000001</v>
      </c>
      <c r="C2120" s="79">
        <f t="shared" si="831"/>
        <v>180.08751682000002</v>
      </c>
      <c r="D2120" s="77">
        <f t="shared" si="813"/>
        <v>7205.03</v>
      </c>
      <c r="E2120" s="54">
        <f>IF(K2120=1,VLOOKUP(A2119,[1]Plan1!$JH$192:$JI$400,2),E2119)</f>
        <v>7245.38</v>
      </c>
      <c r="F2120" s="56">
        <f t="shared" si="814"/>
        <v>45737</v>
      </c>
      <c r="G2120" s="80">
        <f t="shared" si="815"/>
        <v>5.6002542668107669E-3</v>
      </c>
      <c r="H2120" s="81">
        <f>IF(DAY(A2120)=H$11,VLOOKUP(A2120,AF$120:AK$452,4),H2119)</f>
        <v>46680</v>
      </c>
      <c r="I2120" s="81">
        <f t="shared" si="816"/>
        <v>46680</v>
      </c>
      <c r="J2120" s="55">
        <f t="shared" si="817"/>
        <v>30</v>
      </c>
      <c r="K2120" s="55">
        <f t="shared" si="818"/>
        <v>8</v>
      </c>
      <c r="L2120" s="79">
        <f t="shared" si="819"/>
        <v>1.0014903399999999</v>
      </c>
      <c r="M2120" s="82">
        <v>1</v>
      </c>
      <c r="N2120" s="82">
        <f t="shared" si="820"/>
        <v>1</v>
      </c>
      <c r="O2120" s="79">
        <f t="shared" si="821"/>
        <v>1.0014903399999999</v>
      </c>
      <c r="P2120" s="79">
        <f t="shared" si="822"/>
        <v>180.35590844000001</v>
      </c>
      <c r="Q2120" s="83">
        <f t="shared" si="823"/>
        <v>0</v>
      </c>
      <c r="R2120" s="85">
        <f t="shared" si="824"/>
        <v>0</v>
      </c>
      <c r="S2120" s="79">
        <f t="shared" si="825"/>
        <v>0</v>
      </c>
      <c r="T2120" s="85">
        <f t="shared" si="811"/>
        <v>9.5000000000000001E-2</v>
      </c>
      <c r="U2120" s="82">
        <f t="shared" si="826"/>
        <v>1.002018799</v>
      </c>
      <c r="V2120" s="79">
        <f t="shared" si="827"/>
        <v>0.36410231999999998</v>
      </c>
      <c r="W2120" s="79">
        <f t="shared" si="828"/>
        <v>0</v>
      </c>
      <c r="X2120" s="157" t="str">
        <f t="shared" si="829"/>
        <v>A+J=</v>
      </c>
      <c r="Y2120" s="81">
        <f t="shared" si="830"/>
        <v>46680</v>
      </c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78">
        <f t="shared" si="810"/>
        <v>46659</v>
      </c>
      <c r="B2121" s="79">
        <f t="shared" si="812"/>
        <v>180.79922875000003</v>
      </c>
      <c r="C2121" s="79">
        <f t="shared" si="831"/>
        <v>180.08751682000002</v>
      </c>
      <c r="D2121" s="77">
        <f t="shared" si="813"/>
        <v>7205.03</v>
      </c>
      <c r="E2121" s="54">
        <f>IF(K2121=1,VLOOKUP(A2120,[1]Plan1!$JH$192:$JI$400,2),E2120)</f>
        <v>7245.38</v>
      </c>
      <c r="F2121" s="56">
        <f t="shared" si="814"/>
        <v>45737</v>
      </c>
      <c r="G2121" s="80">
        <f t="shared" si="815"/>
        <v>5.6002542668107669E-3</v>
      </c>
      <c r="H2121" s="81">
        <f>IF(DAY(A2121)=H$11,VLOOKUP(A2121,AF$120:AK$452,4),H2120)</f>
        <v>46680</v>
      </c>
      <c r="I2121" s="81">
        <f t="shared" si="816"/>
        <v>46680</v>
      </c>
      <c r="J2121" s="55">
        <f t="shared" si="817"/>
        <v>30</v>
      </c>
      <c r="K2121" s="55">
        <f t="shared" si="818"/>
        <v>9</v>
      </c>
      <c r="L2121" s="79">
        <f t="shared" si="819"/>
        <v>1.0016767900000001</v>
      </c>
      <c r="M2121" s="82">
        <v>1</v>
      </c>
      <c r="N2121" s="82">
        <f t="shared" si="820"/>
        <v>1</v>
      </c>
      <c r="O2121" s="79">
        <f t="shared" si="821"/>
        <v>1.0016767900000001</v>
      </c>
      <c r="P2121" s="79">
        <f t="shared" si="822"/>
        <v>180.38948576000001</v>
      </c>
      <c r="Q2121" s="83">
        <f t="shared" si="823"/>
        <v>0</v>
      </c>
      <c r="R2121" s="85">
        <f t="shared" si="824"/>
        <v>0</v>
      </c>
      <c r="S2121" s="79">
        <f t="shared" si="825"/>
        <v>0</v>
      </c>
      <c r="T2121" s="85">
        <f t="shared" si="811"/>
        <v>9.5000000000000001E-2</v>
      </c>
      <c r="U2121" s="82">
        <f t="shared" si="826"/>
        <v>1.0022714349999999</v>
      </c>
      <c r="V2121" s="79">
        <f t="shared" si="827"/>
        <v>0.40974298999999997</v>
      </c>
      <c r="W2121" s="79">
        <f t="shared" si="828"/>
        <v>0</v>
      </c>
      <c r="X2121" s="157" t="str">
        <f t="shared" si="829"/>
        <v>A+J=</v>
      </c>
      <c r="Y2121" s="81">
        <f t="shared" si="830"/>
        <v>46680</v>
      </c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78">
        <f t="shared" si="810"/>
        <v>46660</v>
      </c>
      <c r="B2122" s="79">
        <f t="shared" si="812"/>
        <v>180.87848066000001</v>
      </c>
      <c r="C2122" s="79">
        <f t="shared" si="831"/>
        <v>180.08751682000002</v>
      </c>
      <c r="D2122" s="77">
        <f t="shared" si="813"/>
        <v>7205.03</v>
      </c>
      <c r="E2122" s="54">
        <f>IF(K2122=1,VLOOKUP(A2121,[1]Plan1!$JH$192:$JI$400,2),E2121)</f>
        <v>7245.38</v>
      </c>
      <c r="F2122" s="56">
        <f t="shared" si="814"/>
        <v>45737</v>
      </c>
      <c r="G2122" s="80">
        <f t="shared" si="815"/>
        <v>5.6002542668107669E-3</v>
      </c>
      <c r="H2122" s="81">
        <f>IF(DAY(A2122)=H$11,VLOOKUP(A2122,AF$120:AK$452,4),H2121)</f>
        <v>46680</v>
      </c>
      <c r="I2122" s="81">
        <f t="shared" si="816"/>
        <v>46680</v>
      </c>
      <c r="J2122" s="55">
        <f t="shared" si="817"/>
        <v>30</v>
      </c>
      <c r="K2122" s="55">
        <f t="shared" si="818"/>
        <v>10</v>
      </c>
      <c r="L2122" s="79">
        <f t="shared" si="819"/>
        <v>1.0018632700000001</v>
      </c>
      <c r="M2122" s="82">
        <v>1</v>
      </c>
      <c r="N2122" s="82">
        <f t="shared" si="820"/>
        <v>1</v>
      </c>
      <c r="O2122" s="79">
        <f t="shared" si="821"/>
        <v>1.0018632700000001</v>
      </c>
      <c r="P2122" s="79">
        <f t="shared" si="822"/>
        <v>180.42306848000001</v>
      </c>
      <c r="Q2122" s="83">
        <f t="shared" si="823"/>
        <v>0</v>
      </c>
      <c r="R2122" s="85">
        <f t="shared" si="824"/>
        <v>0</v>
      </c>
      <c r="S2122" s="79">
        <f t="shared" si="825"/>
        <v>0</v>
      </c>
      <c r="T2122" s="85">
        <f t="shared" si="811"/>
        <v>9.5000000000000001E-2</v>
      </c>
      <c r="U2122" s="82">
        <f t="shared" si="826"/>
        <v>1.002524135</v>
      </c>
      <c r="V2122" s="79">
        <f t="shared" si="827"/>
        <v>0.45541218</v>
      </c>
      <c r="W2122" s="79">
        <f t="shared" si="828"/>
        <v>0</v>
      </c>
      <c r="X2122" s="157" t="str">
        <f t="shared" si="829"/>
        <v>A+J=</v>
      </c>
      <c r="Y2122" s="81">
        <f t="shared" si="830"/>
        <v>46680</v>
      </c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78">
        <f t="shared" si="810"/>
        <v>46661</v>
      </c>
      <c r="B2123" s="79">
        <f t="shared" si="812"/>
        <v>180.95776813999998</v>
      </c>
      <c r="C2123" s="79">
        <f t="shared" si="831"/>
        <v>180.08751682000002</v>
      </c>
      <c r="D2123" s="77">
        <f t="shared" si="813"/>
        <v>7205.03</v>
      </c>
      <c r="E2123" s="54">
        <f>IF(K2123=1,VLOOKUP(A2122,[1]Plan1!$JH$192:$JI$400,2),E2122)</f>
        <v>7245.38</v>
      </c>
      <c r="F2123" s="56">
        <f t="shared" si="814"/>
        <v>45737</v>
      </c>
      <c r="G2123" s="80">
        <f t="shared" si="815"/>
        <v>5.6002542668107669E-3</v>
      </c>
      <c r="H2123" s="81">
        <f>IF(DAY(A2123)=H$11,VLOOKUP(A2123,AF$120:AK$452,4),H2122)</f>
        <v>46680</v>
      </c>
      <c r="I2123" s="81">
        <f t="shared" si="816"/>
        <v>46680</v>
      </c>
      <c r="J2123" s="55">
        <f t="shared" si="817"/>
        <v>30</v>
      </c>
      <c r="K2123" s="55">
        <f t="shared" si="818"/>
        <v>11</v>
      </c>
      <c r="L2123" s="79">
        <f t="shared" si="819"/>
        <v>1.0020497900000001</v>
      </c>
      <c r="M2123" s="82">
        <v>1</v>
      </c>
      <c r="N2123" s="82">
        <f t="shared" si="820"/>
        <v>1</v>
      </c>
      <c r="O2123" s="79">
        <f t="shared" si="821"/>
        <v>1.0020497900000001</v>
      </c>
      <c r="P2123" s="79">
        <f t="shared" si="822"/>
        <v>180.45665840999999</v>
      </c>
      <c r="Q2123" s="83">
        <f t="shared" si="823"/>
        <v>0</v>
      </c>
      <c r="R2123" s="85">
        <f t="shared" si="824"/>
        <v>0</v>
      </c>
      <c r="S2123" s="79">
        <f t="shared" si="825"/>
        <v>0</v>
      </c>
      <c r="T2123" s="85">
        <f t="shared" si="811"/>
        <v>9.5000000000000001E-2</v>
      </c>
      <c r="U2123" s="82">
        <f t="shared" si="826"/>
        <v>1.002776898</v>
      </c>
      <c r="V2123" s="79">
        <f t="shared" si="827"/>
        <v>0.50110973000000003</v>
      </c>
      <c r="W2123" s="79">
        <f t="shared" si="828"/>
        <v>0</v>
      </c>
      <c r="X2123" s="157" t="str">
        <f t="shared" si="829"/>
        <v>A+J=</v>
      </c>
      <c r="Y2123" s="81">
        <f t="shared" si="830"/>
        <v>46680</v>
      </c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78">
        <f t="shared" si="810"/>
        <v>46662</v>
      </c>
      <c r="B2124" s="79">
        <f t="shared" si="812"/>
        <v>181.03708974</v>
      </c>
      <c r="C2124" s="79">
        <f t="shared" si="831"/>
        <v>180.08751682000002</v>
      </c>
      <c r="D2124" s="77">
        <f t="shared" si="813"/>
        <v>7205.03</v>
      </c>
      <c r="E2124" s="54">
        <f>IF(K2124=1,VLOOKUP(A2123,[1]Plan1!$JH$192:$JI$400,2),E2123)</f>
        <v>7245.38</v>
      </c>
      <c r="F2124" s="56">
        <f t="shared" si="814"/>
        <v>45737</v>
      </c>
      <c r="G2124" s="80">
        <f t="shared" si="815"/>
        <v>5.6002542668107669E-3</v>
      </c>
      <c r="H2124" s="81">
        <f>IF(DAY(A2124)=H$11,VLOOKUP(A2124,AF$120:AK$452,4),H2123)</f>
        <v>46680</v>
      </c>
      <c r="I2124" s="81">
        <f t="shared" si="816"/>
        <v>46680</v>
      </c>
      <c r="J2124" s="55">
        <f t="shared" si="817"/>
        <v>30</v>
      </c>
      <c r="K2124" s="55">
        <f t="shared" si="818"/>
        <v>12</v>
      </c>
      <c r="L2124" s="79">
        <f t="shared" si="819"/>
        <v>1.0022363400000001</v>
      </c>
      <c r="M2124" s="82">
        <v>1</v>
      </c>
      <c r="N2124" s="82">
        <f t="shared" si="820"/>
        <v>1</v>
      </c>
      <c r="O2124" s="79">
        <f t="shared" si="821"/>
        <v>1.0022363400000001</v>
      </c>
      <c r="P2124" s="79">
        <f t="shared" si="822"/>
        <v>180.49025373000001</v>
      </c>
      <c r="Q2124" s="83">
        <f t="shared" si="823"/>
        <v>0</v>
      </c>
      <c r="R2124" s="85">
        <f t="shared" si="824"/>
        <v>0</v>
      </c>
      <c r="S2124" s="79">
        <f t="shared" si="825"/>
        <v>0</v>
      </c>
      <c r="T2124" s="85">
        <f t="shared" si="811"/>
        <v>9.5000000000000001E-2</v>
      </c>
      <c r="U2124" s="82">
        <f t="shared" si="826"/>
        <v>1.0030297260000001</v>
      </c>
      <c r="V2124" s="79">
        <f t="shared" si="827"/>
        <v>0.54683601000000004</v>
      </c>
      <c r="W2124" s="79">
        <f t="shared" si="828"/>
        <v>0</v>
      </c>
      <c r="X2124" s="157" t="str">
        <f t="shared" si="829"/>
        <v>A+J=</v>
      </c>
      <c r="Y2124" s="81">
        <f t="shared" si="830"/>
        <v>46680</v>
      </c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78">
        <f t="shared" ref="A2125:A2188" si="832">(A2124+1)</f>
        <v>46663</v>
      </c>
      <c r="B2125" s="79">
        <f t="shared" si="812"/>
        <v>181.11644693</v>
      </c>
      <c r="C2125" s="79">
        <f t="shared" si="831"/>
        <v>180.08751682000002</v>
      </c>
      <c r="D2125" s="77">
        <f t="shared" si="813"/>
        <v>7205.03</v>
      </c>
      <c r="E2125" s="54">
        <f>IF(K2125=1,VLOOKUP(A2124,[1]Plan1!$JH$192:$JI$400,2),E2124)</f>
        <v>7245.38</v>
      </c>
      <c r="F2125" s="56">
        <f t="shared" si="814"/>
        <v>45737</v>
      </c>
      <c r="G2125" s="80">
        <f t="shared" si="815"/>
        <v>5.6002542668107669E-3</v>
      </c>
      <c r="H2125" s="81">
        <f>IF(DAY(A2125)=H$11,VLOOKUP(A2125,AF$120:AK$452,4),H2124)</f>
        <v>46680</v>
      </c>
      <c r="I2125" s="81">
        <f t="shared" si="816"/>
        <v>46680</v>
      </c>
      <c r="J2125" s="55">
        <f t="shared" si="817"/>
        <v>30</v>
      </c>
      <c r="K2125" s="55">
        <f t="shared" si="818"/>
        <v>13</v>
      </c>
      <c r="L2125" s="79">
        <f t="shared" si="819"/>
        <v>1.00242293</v>
      </c>
      <c r="M2125" s="82">
        <v>1</v>
      </c>
      <c r="N2125" s="82">
        <f t="shared" si="820"/>
        <v>1</v>
      </c>
      <c r="O2125" s="79">
        <f t="shared" si="821"/>
        <v>1.00242293</v>
      </c>
      <c r="P2125" s="79">
        <f t="shared" si="822"/>
        <v>180.52385626</v>
      </c>
      <c r="Q2125" s="83">
        <f t="shared" si="823"/>
        <v>0</v>
      </c>
      <c r="R2125" s="85">
        <f t="shared" si="824"/>
        <v>0</v>
      </c>
      <c r="S2125" s="79">
        <f t="shared" si="825"/>
        <v>0</v>
      </c>
      <c r="T2125" s="85">
        <f t="shared" ref="T2125:T2188" si="833">(T2124)</f>
        <v>9.5000000000000001E-2</v>
      </c>
      <c r="U2125" s="82">
        <f t="shared" si="826"/>
        <v>1.003282617</v>
      </c>
      <c r="V2125" s="79">
        <f t="shared" si="827"/>
        <v>0.59259066999999999</v>
      </c>
      <c r="W2125" s="79">
        <f t="shared" si="828"/>
        <v>0</v>
      </c>
      <c r="X2125" s="157" t="str">
        <f t="shared" si="829"/>
        <v>A+J=</v>
      </c>
      <c r="Y2125" s="81">
        <f t="shared" si="830"/>
        <v>46680</v>
      </c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78">
        <f t="shared" si="832"/>
        <v>46664</v>
      </c>
      <c r="B2126" s="79">
        <f t="shared" si="812"/>
        <v>181.19583992</v>
      </c>
      <c r="C2126" s="79">
        <f t="shared" si="831"/>
        <v>180.08751682000002</v>
      </c>
      <c r="D2126" s="77">
        <f t="shared" si="813"/>
        <v>7205.03</v>
      </c>
      <c r="E2126" s="54">
        <f>IF(K2126=1,VLOOKUP(A2125,[1]Plan1!$JH$192:$JI$400,2),E2125)</f>
        <v>7245.38</v>
      </c>
      <c r="F2126" s="56">
        <f t="shared" si="814"/>
        <v>45737</v>
      </c>
      <c r="G2126" s="80">
        <f t="shared" si="815"/>
        <v>5.6002542668107669E-3</v>
      </c>
      <c r="H2126" s="81">
        <f>IF(DAY(A2126)=H$11,VLOOKUP(A2126,AF$120:AK$452,4),H2125)</f>
        <v>46680</v>
      </c>
      <c r="I2126" s="81">
        <f t="shared" si="816"/>
        <v>46680</v>
      </c>
      <c r="J2126" s="55">
        <f t="shared" si="817"/>
        <v>30</v>
      </c>
      <c r="K2126" s="55">
        <f t="shared" si="818"/>
        <v>14</v>
      </c>
      <c r="L2126" s="79">
        <f t="shared" si="819"/>
        <v>1.00260956</v>
      </c>
      <c r="M2126" s="82">
        <v>1</v>
      </c>
      <c r="N2126" s="82">
        <f t="shared" si="820"/>
        <v>1</v>
      </c>
      <c r="O2126" s="79">
        <f t="shared" si="821"/>
        <v>1.00260956</v>
      </c>
      <c r="P2126" s="79">
        <f t="shared" si="822"/>
        <v>180.55746600000001</v>
      </c>
      <c r="Q2126" s="83">
        <f t="shared" si="823"/>
        <v>0</v>
      </c>
      <c r="R2126" s="85">
        <f t="shared" si="824"/>
        <v>0</v>
      </c>
      <c r="S2126" s="79">
        <f t="shared" si="825"/>
        <v>0</v>
      </c>
      <c r="T2126" s="85">
        <f t="shared" si="833"/>
        <v>9.5000000000000001E-2</v>
      </c>
      <c r="U2126" s="82">
        <f t="shared" si="826"/>
        <v>1.0035355720000001</v>
      </c>
      <c r="V2126" s="79">
        <f t="shared" si="827"/>
        <v>0.63837392000000004</v>
      </c>
      <c r="W2126" s="79">
        <f t="shared" si="828"/>
        <v>0</v>
      </c>
      <c r="X2126" s="157" t="str">
        <f t="shared" si="829"/>
        <v>A+J=</v>
      </c>
      <c r="Y2126" s="81">
        <f t="shared" si="830"/>
        <v>46680</v>
      </c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78">
        <f t="shared" si="832"/>
        <v>46665</v>
      </c>
      <c r="B2127" s="79">
        <f t="shared" si="812"/>
        <v>181.27526488000001</v>
      </c>
      <c r="C2127" s="79">
        <f t="shared" si="831"/>
        <v>180.08751682000002</v>
      </c>
      <c r="D2127" s="77">
        <f t="shared" si="813"/>
        <v>7205.03</v>
      </c>
      <c r="E2127" s="54">
        <f>IF(K2127=1,VLOOKUP(A2126,[1]Plan1!$JH$192:$JI$400,2),E2126)</f>
        <v>7245.38</v>
      </c>
      <c r="F2127" s="56">
        <f t="shared" si="814"/>
        <v>45737</v>
      </c>
      <c r="G2127" s="80">
        <f t="shared" si="815"/>
        <v>5.6002542668107669E-3</v>
      </c>
      <c r="H2127" s="81">
        <f>IF(DAY(A2127)=H$11,VLOOKUP(A2127,AF$120:AK$452,4),H2126)</f>
        <v>46680</v>
      </c>
      <c r="I2127" s="81">
        <f t="shared" si="816"/>
        <v>46680</v>
      </c>
      <c r="J2127" s="55">
        <f t="shared" si="817"/>
        <v>30</v>
      </c>
      <c r="K2127" s="55">
        <f t="shared" si="818"/>
        <v>15</v>
      </c>
      <c r="L2127" s="79">
        <f t="shared" si="819"/>
        <v>1.0027962100000001</v>
      </c>
      <c r="M2127" s="82">
        <v>1</v>
      </c>
      <c r="N2127" s="82">
        <f t="shared" si="820"/>
        <v>1</v>
      </c>
      <c r="O2127" s="79">
        <f t="shared" si="821"/>
        <v>1.0027962100000001</v>
      </c>
      <c r="P2127" s="79">
        <f t="shared" si="822"/>
        <v>180.59107933000001</v>
      </c>
      <c r="Q2127" s="83">
        <f t="shared" si="823"/>
        <v>0</v>
      </c>
      <c r="R2127" s="85">
        <f t="shared" si="824"/>
        <v>0</v>
      </c>
      <c r="S2127" s="79">
        <f t="shared" si="825"/>
        <v>0</v>
      </c>
      <c r="T2127" s="85">
        <f t="shared" si="833"/>
        <v>9.5000000000000001E-2</v>
      </c>
      <c r="U2127" s="82">
        <f t="shared" si="826"/>
        <v>1.0037885900000001</v>
      </c>
      <c r="V2127" s="79">
        <f t="shared" si="827"/>
        <v>0.68418555000000003</v>
      </c>
      <c r="W2127" s="79">
        <f t="shared" si="828"/>
        <v>0</v>
      </c>
      <c r="X2127" s="157" t="str">
        <f t="shared" si="829"/>
        <v>A+J=</v>
      </c>
      <c r="Y2127" s="81">
        <f t="shared" si="830"/>
        <v>46680</v>
      </c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78">
        <f t="shared" si="832"/>
        <v>46666</v>
      </c>
      <c r="B2128" s="79">
        <f t="shared" ref="B2128:B2172" si="834">(P2128+V2128)</f>
        <v>181.35472584000001</v>
      </c>
      <c r="C2128" s="79">
        <f t="shared" si="831"/>
        <v>180.08751682000002</v>
      </c>
      <c r="D2128" s="77">
        <f t="shared" ref="D2128:D2172" si="835">IF(E2128=E2127,D2127,E2127)</f>
        <v>7205.03</v>
      </c>
      <c r="E2128" s="54">
        <f>IF(K2128=1,VLOOKUP(A2127,[1]Plan1!$JH$192:$JI$400,2),E2127)</f>
        <v>7245.38</v>
      </c>
      <c r="F2128" s="56">
        <f t="shared" ref="F2128:F2172" si="836">IF(D2128=D2127,F2127,EDATE(A2128,-1))</f>
        <v>45737</v>
      </c>
      <c r="G2128" s="80">
        <f t="shared" ref="G2128:G2172" si="837">(E2128/D2128)-1</f>
        <v>5.6002542668107669E-3</v>
      </c>
      <c r="H2128" s="81">
        <f>IF(DAY(A2128)=H$11,VLOOKUP(A2128,AF$120:AK$452,4),H2127)</f>
        <v>46680</v>
      </c>
      <c r="I2128" s="81">
        <f t="shared" ref="I2128:I2172" si="838">IF(A2128&gt;I2127,H2128,I2127)</f>
        <v>46680</v>
      </c>
      <c r="J2128" s="55">
        <f t="shared" ref="J2128:J2172" si="839">IF(A2127=I2127,VLOOKUP(A2127,$AF$120:$AJ$300,5),J2127)</f>
        <v>30</v>
      </c>
      <c r="K2128" s="55">
        <f t="shared" ref="K2128:K2172" si="840">IF(A2127=I2127,1,K2127+1)</f>
        <v>16</v>
      </c>
      <c r="L2128" s="79">
        <f t="shared" ref="L2128:L2172" si="841">TRUNC((E2128/D2128)^TRUNC((K2128/J2128),9),8)</f>
        <v>1.0029828999999999</v>
      </c>
      <c r="M2128" s="82">
        <v>1</v>
      </c>
      <c r="N2128" s="82">
        <f t="shared" ref="N2128:N2172" si="842">IF(I2128&gt;I2127,N2127*M2128,N2127)</f>
        <v>1</v>
      </c>
      <c r="O2128" s="79">
        <f t="shared" ref="O2128:O2172" si="843">TRUNC(TRUNC((L2128*N2128),15),8)</f>
        <v>1.0029828999999999</v>
      </c>
      <c r="P2128" s="79">
        <f t="shared" ref="P2128:P2172" si="844">TRUNC(C2128*O2128,8)</f>
        <v>180.62469987</v>
      </c>
      <c r="Q2128" s="83">
        <f t="shared" ref="Q2128:Q2172" si="845">IF(VLOOKUP(A2128,AB$12:AI$116,8)=VLOOKUP(A2127,AB$12:AI$116,8),0,VLOOKUP(A2128,AB$12:AI$116,8))</f>
        <v>0</v>
      </c>
      <c r="R2128" s="85">
        <f t="shared" ref="R2128:R2172" si="846">IF(Q2128&gt;0,VLOOKUP($A2128,$AB$12:$AG$116,6),0)</f>
        <v>0</v>
      </c>
      <c r="S2128" s="79">
        <f t="shared" ref="S2128:S2172" si="847">IF(R2128&gt;0,TRUNC(R2128*P2128,8),0)</f>
        <v>0</v>
      </c>
      <c r="T2128" s="85">
        <f t="shared" si="833"/>
        <v>9.5000000000000001E-2</v>
      </c>
      <c r="U2128" s="82">
        <f t="shared" ref="U2128:U2172" si="848">ROUND((1+T2128)^(30/360)^(K2128/J2128),9)</f>
        <v>1.0040416729999999</v>
      </c>
      <c r="V2128" s="79">
        <f t="shared" ref="V2128:V2172" si="849">TRUNC((P2128*(U2128-1)),8)</f>
        <v>0.73002597000000002</v>
      </c>
      <c r="W2128" s="79">
        <f t="shared" ref="W2128:W2172" si="850">IF(Q2128&gt;0,S2128+V2128,0)</f>
        <v>0</v>
      </c>
      <c r="X2128" s="157" t="str">
        <f t="shared" si="829"/>
        <v>A+J=</v>
      </c>
      <c r="Y2128" s="81">
        <f t="shared" si="830"/>
        <v>46680</v>
      </c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78">
        <f t="shared" si="832"/>
        <v>46667</v>
      </c>
      <c r="B2129" s="79">
        <f t="shared" si="834"/>
        <v>181.43422242</v>
      </c>
      <c r="C2129" s="79">
        <f t="shared" si="831"/>
        <v>180.08751682000002</v>
      </c>
      <c r="D2129" s="77">
        <f t="shared" si="835"/>
        <v>7205.03</v>
      </c>
      <c r="E2129" s="54">
        <f>IF(K2129=1,VLOOKUP(A2128,[1]Plan1!$JH$192:$JI$400,2),E2128)</f>
        <v>7245.38</v>
      </c>
      <c r="F2129" s="56">
        <f t="shared" si="836"/>
        <v>45737</v>
      </c>
      <c r="G2129" s="80">
        <f t="shared" si="837"/>
        <v>5.6002542668107669E-3</v>
      </c>
      <c r="H2129" s="81">
        <f>IF(DAY(A2129)=H$11,VLOOKUP(A2129,AF$120:AK$452,4),H2128)</f>
        <v>46680</v>
      </c>
      <c r="I2129" s="81">
        <f t="shared" si="838"/>
        <v>46680</v>
      </c>
      <c r="J2129" s="55">
        <f t="shared" si="839"/>
        <v>30</v>
      </c>
      <c r="K2129" s="55">
        <f t="shared" si="840"/>
        <v>17</v>
      </c>
      <c r="L2129" s="79">
        <f t="shared" si="841"/>
        <v>1.0031696299999999</v>
      </c>
      <c r="M2129" s="82">
        <v>1</v>
      </c>
      <c r="N2129" s="82">
        <f t="shared" si="842"/>
        <v>1</v>
      </c>
      <c r="O2129" s="79">
        <f t="shared" si="843"/>
        <v>1.0031696299999999</v>
      </c>
      <c r="P2129" s="79">
        <f t="shared" si="844"/>
        <v>180.65832760999999</v>
      </c>
      <c r="Q2129" s="83">
        <f t="shared" si="845"/>
        <v>0</v>
      </c>
      <c r="R2129" s="85">
        <f t="shared" si="846"/>
        <v>0</v>
      </c>
      <c r="S2129" s="79">
        <f t="shared" si="847"/>
        <v>0</v>
      </c>
      <c r="T2129" s="85">
        <f t="shared" si="833"/>
        <v>9.5000000000000001E-2</v>
      </c>
      <c r="U2129" s="82">
        <f t="shared" si="848"/>
        <v>1.0042948190000001</v>
      </c>
      <c r="V2129" s="79">
        <f t="shared" si="849"/>
        <v>0.77589481000000005</v>
      </c>
      <c r="W2129" s="79">
        <f t="shared" si="850"/>
        <v>0</v>
      </c>
      <c r="X2129" s="157" t="str">
        <f t="shared" ref="X2129:X2192" si="851">IF($Q2128&gt;0,VLOOKUP($A2128,$AB$12:$AK$116,9),X2128)</f>
        <v>A+J=</v>
      </c>
      <c r="Y2129" s="81">
        <f t="shared" ref="Y2129:Y2192" si="852">IF($Q2128&gt;0,VLOOKUP($A2128,$AB$12:$AK$116,10),Y2128)</f>
        <v>46680</v>
      </c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78">
        <f t="shared" si="832"/>
        <v>46668</v>
      </c>
      <c r="B2130" s="79">
        <f t="shared" si="834"/>
        <v>181.51375303</v>
      </c>
      <c r="C2130" s="79">
        <f t="shared" si="831"/>
        <v>180.08751682000002</v>
      </c>
      <c r="D2130" s="77">
        <f t="shared" si="835"/>
        <v>7205.03</v>
      </c>
      <c r="E2130" s="54">
        <f>IF(K2130=1,VLOOKUP(A2129,[1]Plan1!$JH$192:$JI$400,2),E2129)</f>
        <v>7245.38</v>
      </c>
      <c r="F2130" s="56">
        <f t="shared" si="836"/>
        <v>45737</v>
      </c>
      <c r="G2130" s="80">
        <f t="shared" si="837"/>
        <v>5.6002542668107669E-3</v>
      </c>
      <c r="H2130" s="81">
        <f>IF(DAY(A2130)=H$11,VLOOKUP(A2130,AF$120:AK$452,4),H2129)</f>
        <v>46680</v>
      </c>
      <c r="I2130" s="81">
        <f t="shared" si="838"/>
        <v>46680</v>
      </c>
      <c r="J2130" s="55">
        <f t="shared" si="839"/>
        <v>30</v>
      </c>
      <c r="K2130" s="55">
        <f t="shared" si="840"/>
        <v>18</v>
      </c>
      <c r="L2130" s="79">
        <f t="shared" si="841"/>
        <v>1.00335639</v>
      </c>
      <c r="M2130" s="82">
        <v>1</v>
      </c>
      <c r="N2130" s="82">
        <f t="shared" si="842"/>
        <v>1</v>
      </c>
      <c r="O2130" s="79">
        <f t="shared" si="843"/>
        <v>1.00335639</v>
      </c>
      <c r="P2130" s="79">
        <f t="shared" si="844"/>
        <v>180.69196076</v>
      </c>
      <c r="Q2130" s="83">
        <f t="shared" si="845"/>
        <v>0</v>
      </c>
      <c r="R2130" s="85">
        <f t="shared" si="846"/>
        <v>0</v>
      </c>
      <c r="S2130" s="79">
        <f t="shared" si="847"/>
        <v>0</v>
      </c>
      <c r="T2130" s="85">
        <f t="shared" si="833"/>
        <v>9.5000000000000001E-2</v>
      </c>
      <c r="U2130" s="82">
        <f t="shared" si="848"/>
        <v>1.004548029</v>
      </c>
      <c r="V2130" s="79">
        <f t="shared" si="849"/>
        <v>0.82179226999999999</v>
      </c>
      <c r="W2130" s="79">
        <f t="shared" si="850"/>
        <v>0</v>
      </c>
      <c r="X2130" s="157" t="str">
        <f t="shared" si="851"/>
        <v>A+J=</v>
      </c>
      <c r="Y2130" s="81">
        <f t="shared" si="852"/>
        <v>46680</v>
      </c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78">
        <f t="shared" si="832"/>
        <v>46669</v>
      </c>
      <c r="B2131" s="79">
        <f t="shared" si="834"/>
        <v>181.59331947000001</v>
      </c>
      <c r="C2131" s="79">
        <f t="shared" si="831"/>
        <v>180.08751682000002</v>
      </c>
      <c r="D2131" s="77">
        <f t="shared" si="835"/>
        <v>7205.03</v>
      </c>
      <c r="E2131" s="54">
        <f>IF(K2131=1,VLOOKUP(A2130,[1]Plan1!$JH$192:$JI$400,2),E2130)</f>
        <v>7245.38</v>
      </c>
      <c r="F2131" s="56">
        <f t="shared" si="836"/>
        <v>45737</v>
      </c>
      <c r="G2131" s="80">
        <f t="shared" si="837"/>
        <v>5.6002542668107669E-3</v>
      </c>
      <c r="H2131" s="81">
        <f>IF(DAY(A2131)=H$11,VLOOKUP(A2131,AF$120:AK$452,4),H2130)</f>
        <v>46680</v>
      </c>
      <c r="I2131" s="81">
        <f t="shared" si="838"/>
        <v>46680</v>
      </c>
      <c r="J2131" s="55">
        <f t="shared" si="839"/>
        <v>30</v>
      </c>
      <c r="K2131" s="55">
        <f t="shared" si="840"/>
        <v>19</v>
      </c>
      <c r="L2131" s="79">
        <f t="shared" si="841"/>
        <v>1.00354319</v>
      </c>
      <c r="M2131" s="82">
        <v>1</v>
      </c>
      <c r="N2131" s="82">
        <f t="shared" si="842"/>
        <v>1</v>
      </c>
      <c r="O2131" s="79">
        <f t="shared" si="843"/>
        <v>1.00354319</v>
      </c>
      <c r="P2131" s="79">
        <f t="shared" si="844"/>
        <v>180.72560110000001</v>
      </c>
      <c r="Q2131" s="83">
        <f t="shared" si="845"/>
        <v>0</v>
      </c>
      <c r="R2131" s="85">
        <f t="shared" si="846"/>
        <v>0</v>
      </c>
      <c r="S2131" s="79">
        <f t="shared" si="847"/>
        <v>0</v>
      </c>
      <c r="T2131" s="85">
        <f t="shared" si="833"/>
        <v>9.5000000000000001E-2</v>
      </c>
      <c r="U2131" s="82">
        <f t="shared" si="848"/>
        <v>1.004801303</v>
      </c>
      <c r="V2131" s="79">
        <f t="shared" si="849"/>
        <v>0.86771836999999996</v>
      </c>
      <c r="W2131" s="79">
        <f t="shared" si="850"/>
        <v>0</v>
      </c>
      <c r="X2131" s="157" t="str">
        <f t="shared" si="851"/>
        <v>A+J=</v>
      </c>
      <c r="Y2131" s="81">
        <f t="shared" si="852"/>
        <v>46680</v>
      </c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78">
        <f t="shared" si="832"/>
        <v>46670</v>
      </c>
      <c r="B2132" s="79">
        <f t="shared" si="834"/>
        <v>181.67291995000002</v>
      </c>
      <c r="C2132" s="79">
        <f t="shared" si="831"/>
        <v>180.08751682000002</v>
      </c>
      <c r="D2132" s="77">
        <f t="shared" si="835"/>
        <v>7205.03</v>
      </c>
      <c r="E2132" s="54">
        <f>IF(K2132=1,VLOOKUP(A2131,[1]Plan1!$JH$192:$JI$400,2),E2131)</f>
        <v>7245.38</v>
      </c>
      <c r="F2132" s="56">
        <f t="shared" si="836"/>
        <v>45737</v>
      </c>
      <c r="G2132" s="80">
        <f t="shared" si="837"/>
        <v>5.6002542668107669E-3</v>
      </c>
      <c r="H2132" s="81">
        <f>IF(DAY(A2132)=H$11,VLOOKUP(A2132,AF$120:AK$452,4),H2131)</f>
        <v>46680</v>
      </c>
      <c r="I2132" s="81">
        <f t="shared" si="838"/>
        <v>46680</v>
      </c>
      <c r="J2132" s="55">
        <f t="shared" si="839"/>
        <v>30</v>
      </c>
      <c r="K2132" s="55">
        <f t="shared" si="840"/>
        <v>20</v>
      </c>
      <c r="L2132" s="79">
        <f t="shared" si="841"/>
        <v>1.0037300199999999</v>
      </c>
      <c r="M2132" s="82">
        <v>1</v>
      </c>
      <c r="N2132" s="82">
        <f t="shared" si="842"/>
        <v>1</v>
      </c>
      <c r="O2132" s="79">
        <f t="shared" si="843"/>
        <v>1.0037300199999999</v>
      </c>
      <c r="P2132" s="79">
        <f t="shared" si="844"/>
        <v>180.75924685000001</v>
      </c>
      <c r="Q2132" s="83">
        <f t="shared" si="845"/>
        <v>0</v>
      </c>
      <c r="R2132" s="85">
        <f t="shared" si="846"/>
        <v>0</v>
      </c>
      <c r="S2132" s="79">
        <f t="shared" si="847"/>
        <v>0</v>
      </c>
      <c r="T2132" s="85">
        <f t="shared" si="833"/>
        <v>9.5000000000000001E-2</v>
      </c>
      <c r="U2132" s="82">
        <f t="shared" si="848"/>
        <v>1.0050546410000001</v>
      </c>
      <c r="V2132" s="79">
        <f t="shared" si="849"/>
        <v>0.91367310000000002</v>
      </c>
      <c r="W2132" s="79">
        <f t="shared" si="850"/>
        <v>0</v>
      </c>
      <c r="X2132" s="157" t="str">
        <f t="shared" si="851"/>
        <v>A+J=</v>
      </c>
      <c r="Y2132" s="81">
        <f t="shared" si="852"/>
        <v>46680</v>
      </c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78">
        <f t="shared" si="832"/>
        <v>46671</v>
      </c>
      <c r="B2133" s="79">
        <f t="shared" si="834"/>
        <v>181.75255629</v>
      </c>
      <c r="C2133" s="79">
        <f t="shared" si="831"/>
        <v>180.08751682000002</v>
      </c>
      <c r="D2133" s="77">
        <f t="shared" si="835"/>
        <v>7205.03</v>
      </c>
      <c r="E2133" s="54">
        <f>IF(K2133=1,VLOOKUP(A2132,[1]Plan1!$JH$192:$JI$400,2),E2132)</f>
        <v>7245.38</v>
      </c>
      <c r="F2133" s="56">
        <f t="shared" si="836"/>
        <v>45737</v>
      </c>
      <c r="G2133" s="80">
        <f t="shared" si="837"/>
        <v>5.6002542668107669E-3</v>
      </c>
      <c r="H2133" s="81">
        <f>IF(DAY(A2133)=H$11,VLOOKUP(A2133,AF$120:AK$452,4),H2132)</f>
        <v>46680</v>
      </c>
      <c r="I2133" s="81">
        <f t="shared" si="838"/>
        <v>46680</v>
      </c>
      <c r="J2133" s="55">
        <f t="shared" si="839"/>
        <v>30</v>
      </c>
      <c r="K2133" s="55">
        <f t="shared" si="840"/>
        <v>21</v>
      </c>
      <c r="L2133" s="79">
        <f t="shared" si="841"/>
        <v>1.00391689</v>
      </c>
      <c r="M2133" s="82">
        <v>1</v>
      </c>
      <c r="N2133" s="82">
        <f t="shared" si="842"/>
        <v>1</v>
      </c>
      <c r="O2133" s="79">
        <f t="shared" si="843"/>
        <v>1.00391689</v>
      </c>
      <c r="P2133" s="79">
        <f t="shared" si="844"/>
        <v>180.79289980999999</v>
      </c>
      <c r="Q2133" s="83">
        <f t="shared" si="845"/>
        <v>0</v>
      </c>
      <c r="R2133" s="85">
        <f t="shared" si="846"/>
        <v>0</v>
      </c>
      <c r="S2133" s="79">
        <f t="shared" si="847"/>
        <v>0</v>
      </c>
      <c r="T2133" s="85">
        <f t="shared" si="833"/>
        <v>9.5000000000000001E-2</v>
      </c>
      <c r="U2133" s="82">
        <f t="shared" si="848"/>
        <v>1.0053080430000001</v>
      </c>
      <c r="V2133" s="79">
        <f t="shared" si="849"/>
        <v>0.95965648000000003</v>
      </c>
      <c r="W2133" s="79">
        <f t="shared" si="850"/>
        <v>0</v>
      </c>
      <c r="X2133" s="157" t="str">
        <f t="shared" si="851"/>
        <v>A+J=</v>
      </c>
      <c r="Y2133" s="81">
        <f t="shared" si="852"/>
        <v>46680</v>
      </c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78">
        <f t="shared" si="832"/>
        <v>46672</v>
      </c>
      <c r="B2134" s="79">
        <f t="shared" si="834"/>
        <v>181.83222651</v>
      </c>
      <c r="C2134" s="79">
        <f t="shared" si="831"/>
        <v>180.08751682000002</v>
      </c>
      <c r="D2134" s="77">
        <f t="shared" si="835"/>
        <v>7205.03</v>
      </c>
      <c r="E2134" s="54">
        <f>IF(K2134=1,VLOOKUP(A2133,[1]Plan1!$JH$192:$JI$400,2),E2133)</f>
        <v>7245.38</v>
      </c>
      <c r="F2134" s="56">
        <f t="shared" si="836"/>
        <v>45737</v>
      </c>
      <c r="G2134" s="80">
        <f t="shared" si="837"/>
        <v>5.6002542668107669E-3</v>
      </c>
      <c r="H2134" s="81">
        <f>IF(DAY(A2134)=H$11,VLOOKUP(A2134,AF$120:AK$452,4),H2133)</f>
        <v>46680</v>
      </c>
      <c r="I2134" s="81">
        <f t="shared" si="838"/>
        <v>46680</v>
      </c>
      <c r="J2134" s="55">
        <f t="shared" si="839"/>
        <v>30</v>
      </c>
      <c r="K2134" s="55">
        <f t="shared" si="840"/>
        <v>22</v>
      </c>
      <c r="L2134" s="79">
        <f t="shared" si="841"/>
        <v>1.0041037900000001</v>
      </c>
      <c r="M2134" s="82">
        <v>1</v>
      </c>
      <c r="N2134" s="82">
        <f t="shared" si="842"/>
        <v>1</v>
      </c>
      <c r="O2134" s="79">
        <f t="shared" si="843"/>
        <v>1.0041037900000001</v>
      </c>
      <c r="P2134" s="79">
        <f t="shared" si="844"/>
        <v>180.82655817</v>
      </c>
      <c r="Q2134" s="83">
        <f t="shared" si="845"/>
        <v>0</v>
      </c>
      <c r="R2134" s="85">
        <f t="shared" si="846"/>
        <v>0</v>
      </c>
      <c r="S2134" s="79">
        <f t="shared" si="847"/>
        <v>0</v>
      </c>
      <c r="T2134" s="85">
        <f t="shared" si="833"/>
        <v>9.5000000000000001E-2</v>
      </c>
      <c r="U2134" s="82">
        <f t="shared" si="848"/>
        <v>1.005561508</v>
      </c>
      <c r="V2134" s="79">
        <f t="shared" si="849"/>
        <v>1.0056683399999999</v>
      </c>
      <c r="W2134" s="79">
        <f t="shared" si="850"/>
        <v>0</v>
      </c>
      <c r="X2134" s="157" t="str">
        <f t="shared" si="851"/>
        <v>A+J=</v>
      </c>
      <c r="Y2134" s="81">
        <f t="shared" si="852"/>
        <v>46680</v>
      </c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78">
        <f t="shared" si="832"/>
        <v>46673</v>
      </c>
      <c r="B2135" s="79">
        <f t="shared" si="834"/>
        <v>181.91193099</v>
      </c>
      <c r="C2135" s="79">
        <f t="shared" si="831"/>
        <v>180.08751682000002</v>
      </c>
      <c r="D2135" s="77">
        <f t="shared" si="835"/>
        <v>7205.03</v>
      </c>
      <c r="E2135" s="54">
        <f>IF(K2135=1,VLOOKUP(A2134,[1]Plan1!$JH$192:$JI$400,2),E2134)</f>
        <v>7245.38</v>
      </c>
      <c r="F2135" s="56">
        <f t="shared" si="836"/>
        <v>45737</v>
      </c>
      <c r="G2135" s="80">
        <f t="shared" si="837"/>
        <v>5.6002542668107669E-3</v>
      </c>
      <c r="H2135" s="81">
        <f>IF(DAY(A2135)=H$11,VLOOKUP(A2135,AF$120:AK$452,4),H2134)</f>
        <v>46680</v>
      </c>
      <c r="I2135" s="81">
        <f t="shared" si="838"/>
        <v>46680</v>
      </c>
      <c r="J2135" s="55">
        <f t="shared" si="839"/>
        <v>30</v>
      </c>
      <c r="K2135" s="55">
        <f t="shared" si="840"/>
        <v>23</v>
      </c>
      <c r="L2135" s="79">
        <f t="shared" si="841"/>
        <v>1.00429072</v>
      </c>
      <c r="M2135" s="82">
        <v>1</v>
      </c>
      <c r="N2135" s="82">
        <f t="shared" si="842"/>
        <v>1</v>
      </c>
      <c r="O2135" s="79">
        <f t="shared" si="843"/>
        <v>1.00429072</v>
      </c>
      <c r="P2135" s="79">
        <f t="shared" si="844"/>
        <v>180.86022192999999</v>
      </c>
      <c r="Q2135" s="83">
        <f t="shared" si="845"/>
        <v>0</v>
      </c>
      <c r="R2135" s="85">
        <f t="shared" si="846"/>
        <v>0</v>
      </c>
      <c r="S2135" s="79">
        <f t="shared" si="847"/>
        <v>0</v>
      </c>
      <c r="T2135" s="85">
        <f t="shared" si="833"/>
        <v>9.5000000000000001E-2</v>
      </c>
      <c r="U2135" s="82">
        <f t="shared" si="848"/>
        <v>1.0058150379999999</v>
      </c>
      <c r="V2135" s="79">
        <f t="shared" si="849"/>
        <v>1.0517090600000001</v>
      </c>
      <c r="W2135" s="79">
        <f t="shared" si="850"/>
        <v>0</v>
      </c>
      <c r="X2135" s="157" t="str">
        <f t="shared" si="851"/>
        <v>A+J=</v>
      </c>
      <c r="Y2135" s="81">
        <f t="shared" si="852"/>
        <v>46680</v>
      </c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78">
        <f t="shared" si="832"/>
        <v>46674</v>
      </c>
      <c r="B2136" s="79">
        <f t="shared" si="834"/>
        <v>181.99167116999999</v>
      </c>
      <c r="C2136" s="79">
        <f t="shared" si="831"/>
        <v>180.08751682000002</v>
      </c>
      <c r="D2136" s="77">
        <f t="shared" si="835"/>
        <v>7205.03</v>
      </c>
      <c r="E2136" s="54">
        <f>IF(K2136=1,VLOOKUP(A2135,[1]Plan1!$JH$192:$JI$400,2),E2135)</f>
        <v>7245.38</v>
      </c>
      <c r="F2136" s="56">
        <f t="shared" si="836"/>
        <v>45737</v>
      </c>
      <c r="G2136" s="80">
        <f t="shared" si="837"/>
        <v>5.6002542668107669E-3</v>
      </c>
      <c r="H2136" s="81">
        <f>IF(DAY(A2136)=H$11,VLOOKUP(A2136,AF$120:AK$452,4),H2135)</f>
        <v>46680</v>
      </c>
      <c r="I2136" s="81">
        <f t="shared" si="838"/>
        <v>46680</v>
      </c>
      <c r="J2136" s="55">
        <f t="shared" si="839"/>
        <v>30</v>
      </c>
      <c r="K2136" s="55">
        <f t="shared" si="840"/>
        <v>24</v>
      </c>
      <c r="L2136" s="79">
        <f t="shared" si="841"/>
        <v>1.0044776900000001</v>
      </c>
      <c r="M2136" s="82">
        <v>1</v>
      </c>
      <c r="N2136" s="82">
        <f t="shared" si="842"/>
        <v>1</v>
      </c>
      <c r="O2136" s="79">
        <f t="shared" si="843"/>
        <v>1.0044776900000001</v>
      </c>
      <c r="P2136" s="79">
        <f t="shared" si="844"/>
        <v>180.89389288999999</v>
      </c>
      <c r="Q2136" s="83">
        <f t="shared" si="845"/>
        <v>0</v>
      </c>
      <c r="R2136" s="85">
        <f t="shared" si="846"/>
        <v>0</v>
      </c>
      <c r="S2136" s="79">
        <f t="shared" si="847"/>
        <v>0</v>
      </c>
      <c r="T2136" s="85">
        <f t="shared" si="833"/>
        <v>9.5000000000000001E-2</v>
      </c>
      <c r="U2136" s="82">
        <f t="shared" si="848"/>
        <v>1.006068631</v>
      </c>
      <c r="V2136" s="79">
        <f t="shared" si="849"/>
        <v>1.09777828</v>
      </c>
      <c r="W2136" s="79">
        <f t="shared" si="850"/>
        <v>0</v>
      </c>
      <c r="X2136" s="157" t="str">
        <f t="shared" si="851"/>
        <v>A+J=</v>
      </c>
      <c r="Y2136" s="81">
        <f t="shared" si="852"/>
        <v>46680</v>
      </c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78">
        <f t="shared" si="832"/>
        <v>46675</v>
      </c>
      <c r="B2137" s="79">
        <f t="shared" si="834"/>
        <v>182.07144726000001</v>
      </c>
      <c r="C2137" s="79">
        <f t="shared" si="831"/>
        <v>180.08751682000002</v>
      </c>
      <c r="D2137" s="77">
        <f t="shared" si="835"/>
        <v>7205.03</v>
      </c>
      <c r="E2137" s="54">
        <f>IF(K2137=1,VLOOKUP(A2136,[1]Plan1!$JH$192:$JI$400,2),E2136)</f>
        <v>7245.38</v>
      </c>
      <c r="F2137" s="56">
        <f t="shared" si="836"/>
        <v>45737</v>
      </c>
      <c r="G2137" s="80">
        <f t="shared" si="837"/>
        <v>5.6002542668107669E-3</v>
      </c>
      <c r="H2137" s="81">
        <f>IF(DAY(A2137)=H$11,VLOOKUP(A2137,AF$120:AK$452,4),H2136)</f>
        <v>46680</v>
      </c>
      <c r="I2137" s="81">
        <f t="shared" si="838"/>
        <v>46680</v>
      </c>
      <c r="J2137" s="55">
        <f t="shared" si="839"/>
        <v>30</v>
      </c>
      <c r="K2137" s="55">
        <f t="shared" si="840"/>
        <v>25</v>
      </c>
      <c r="L2137" s="79">
        <f t="shared" si="841"/>
        <v>1.0046647</v>
      </c>
      <c r="M2137" s="82">
        <v>1</v>
      </c>
      <c r="N2137" s="82">
        <f t="shared" si="842"/>
        <v>1</v>
      </c>
      <c r="O2137" s="79">
        <f t="shared" si="843"/>
        <v>1.0046647</v>
      </c>
      <c r="P2137" s="79">
        <f t="shared" si="844"/>
        <v>180.92757105000001</v>
      </c>
      <c r="Q2137" s="83">
        <f t="shared" si="845"/>
        <v>0</v>
      </c>
      <c r="R2137" s="85">
        <f t="shared" si="846"/>
        <v>0</v>
      </c>
      <c r="S2137" s="79">
        <f t="shared" si="847"/>
        <v>0</v>
      </c>
      <c r="T2137" s="85">
        <f t="shared" si="833"/>
        <v>9.5000000000000001E-2</v>
      </c>
      <c r="U2137" s="82">
        <f t="shared" si="848"/>
        <v>1.006322288</v>
      </c>
      <c r="V2137" s="79">
        <f t="shared" si="849"/>
        <v>1.1438762099999999</v>
      </c>
      <c r="W2137" s="79">
        <f t="shared" si="850"/>
        <v>0</v>
      </c>
      <c r="X2137" s="157" t="str">
        <f t="shared" si="851"/>
        <v>A+J=</v>
      </c>
      <c r="Y2137" s="81">
        <f t="shared" si="852"/>
        <v>46680</v>
      </c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78">
        <f t="shared" si="832"/>
        <v>46676</v>
      </c>
      <c r="B2138" s="79">
        <f t="shared" si="834"/>
        <v>182.15125745</v>
      </c>
      <c r="C2138" s="79">
        <f t="shared" si="831"/>
        <v>180.08751682000002</v>
      </c>
      <c r="D2138" s="77">
        <f t="shared" si="835"/>
        <v>7205.03</v>
      </c>
      <c r="E2138" s="54">
        <f>IF(K2138=1,VLOOKUP(A2137,[1]Plan1!$JH$192:$JI$400,2),E2137)</f>
        <v>7245.38</v>
      </c>
      <c r="F2138" s="56">
        <f t="shared" si="836"/>
        <v>45737</v>
      </c>
      <c r="G2138" s="80">
        <f t="shared" si="837"/>
        <v>5.6002542668107669E-3</v>
      </c>
      <c r="H2138" s="81">
        <f>IF(DAY(A2138)=H$11,VLOOKUP(A2138,AF$120:AK$452,4),H2137)</f>
        <v>46680</v>
      </c>
      <c r="I2138" s="81">
        <f t="shared" si="838"/>
        <v>46680</v>
      </c>
      <c r="J2138" s="55">
        <f t="shared" si="839"/>
        <v>30</v>
      </c>
      <c r="K2138" s="55">
        <f t="shared" si="840"/>
        <v>26</v>
      </c>
      <c r="L2138" s="79">
        <f t="shared" si="841"/>
        <v>1.0048517400000001</v>
      </c>
      <c r="M2138" s="82">
        <v>1</v>
      </c>
      <c r="N2138" s="82">
        <f t="shared" si="842"/>
        <v>1</v>
      </c>
      <c r="O2138" s="79">
        <f t="shared" si="843"/>
        <v>1.0048517400000001</v>
      </c>
      <c r="P2138" s="79">
        <f t="shared" si="844"/>
        <v>180.96125462000001</v>
      </c>
      <c r="Q2138" s="83">
        <f t="shared" si="845"/>
        <v>0</v>
      </c>
      <c r="R2138" s="85">
        <f t="shared" si="846"/>
        <v>0</v>
      </c>
      <c r="S2138" s="79">
        <f t="shared" si="847"/>
        <v>0</v>
      </c>
      <c r="T2138" s="85">
        <f t="shared" si="833"/>
        <v>9.5000000000000001E-2</v>
      </c>
      <c r="U2138" s="82">
        <f t="shared" si="848"/>
        <v>1.006576009</v>
      </c>
      <c r="V2138" s="79">
        <f t="shared" si="849"/>
        <v>1.1900028300000001</v>
      </c>
      <c r="W2138" s="79">
        <f t="shared" si="850"/>
        <v>0</v>
      </c>
      <c r="X2138" s="157" t="str">
        <f t="shared" si="851"/>
        <v>A+J=</v>
      </c>
      <c r="Y2138" s="81">
        <f t="shared" si="852"/>
        <v>46680</v>
      </c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78">
        <f t="shared" si="832"/>
        <v>46677</v>
      </c>
      <c r="B2139" s="79">
        <f t="shared" si="834"/>
        <v>182.23110377</v>
      </c>
      <c r="C2139" s="79">
        <f t="shared" si="831"/>
        <v>180.08751682000002</v>
      </c>
      <c r="D2139" s="77">
        <f t="shared" si="835"/>
        <v>7205.03</v>
      </c>
      <c r="E2139" s="54">
        <f>IF(K2139=1,VLOOKUP(A2138,[1]Plan1!$JH$192:$JI$400,2),E2138)</f>
        <v>7245.38</v>
      </c>
      <c r="F2139" s="56">
        <f t="shared" si="836"/>
        <v>45737</v>
      </c>
      <c r="G2139" s="80">
        <f t="shared" si="837"/>
        <v>5.6002542668107669E-3</v>
      </c>
      <c r="H2139" s="81">
        <f>IF(DAY(A2139)=H$11,VLOOKUP(A2139,AF$120:AK$452,4),H2138)</f>
        <v>46680</v>
      </c>
      <c r="I2139" s="81">
        <f t="shared" si="838"/>
        <v>46680</v>
      </c>
      <c r="J2139" s="55">
        <f t="shared" si="839"/>
        <v>30</v>
      </c>
      <c r="K2139" s="55">
        <f t="shared" si="840"/>
        <v>27</v>
      </c>
      <c r="L2139" s="79">
        <f t="shared" si="841"/>
        <v>1.00503882</v>
      </c>
      <c r="M2139" s="82">
        <v>1</v>
      </c>
      <c r="N2139" s="82">
        <f t="shared" si="842"/>
        <v>1</v>
      </c>
      <c r="O2139" s="79">
        <f t="shared" si="843"/>
        <v>1.00503882</v>
      </c>
      <c r="P2139" s="79">
        <f t="shared" si="844"/>
        <v>180.99494540000001</v>
      </c>
      <c r="Q2139" s="83">
        <f t="shared" si="845"/>
        <v>0</v>
      </c>
      <c r="R2139" s="85">
        <f t="shared" si="846"/>
        <v>0</v>
      </c>
      <c r="S2139" s="79">
        <f t="shared" si="847"/>
        <v>0</v>
      </c>
      <c r="T2139" s="85">
        <f t="shared" si="833"/>
        <v>9.5000000000000001E-2</v>
      </c>
      <c r="U2139" s="82">
        <f t="shared" si="848"/>
        <v>1.006829795</v>
      </c>
      <c r="V2139" s="79">
        <f t="shared" si="849"/>
        <v>1.2361583700000001</v>
      </c>
      <c r="W2139" s="79">
        <f t="shared" si="850"/>
        <v>0</v>
      </c>
      <c r="X2139" s="157" t="str">
        <f t="shared" si="851"/>
        <v>A+J=</v>
      </c>
      <c r="Y2139" s="81">
        <f t="shared" si="852"/>
        <v>46680</v>
      </c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78">
        <f t="shared" si="832"/>
        <v>46678</v>
      </c>
      <c r="B2140" s="79">
        <f t="shared" si="834"/>
        <v>182.31098401999998</v>
      </c>
      <c r="C2140" s="79">
        <f t="shared" si="831"/>
        <v>180.08751682000002</v>
      </c>
      <c r="D2140" s="77">
        <f t="shared" si="835"/>
        <v>7205.03</v>
      </c>
      <c r="E2140" s="54">
        <f>IF(K2140=1,VLOOKUP(A2139,[1]Plan1!$JH$192:$JI$400,2),E2139)</f>
        <v>7245.38</v>
      </c>
      <c r="F2140" s="56">
        <f t="shared" si="836"/>
        <v>45737</v>
      </c>
      <c r="G2140" s="80">
        <f t="shared" si="837"/>
        <v>5.6002542668107669E-3</v>
      </c>
      <c r="H2140" s="81">
        <f>IF(DAY(A2140)=H$11,VLOOKUP(A2140,AF$120:AK$452,4),H2139)</f>
        <v>46680</v>
      </c>
      <c r="I2140" s="81">
        <f t="shared" si="838"/>
        <v>46680</v>
      </c>
      <c r="J2140" s="55">
        <f t="shared" si="839"/>
        <v>30</v>
      </c>
      <c r="K2140" s="55">
        <f t="shared" si="840"/>
        <v>28</v>
      </c>
      <c r="L2140" s="79">
        <f t="shared" si="841"/>
        <v>1.0052259299999999</v>
      </c>
      <c r="M2140" s="82">
        <v>1</v>
      </c>
      <c r="N2140" s="82">
        <f t="shared" si="842"/>
        <v>1</v>
      </c>
      <c r="O2140" s="79">
        <f t="shared" si="843"/>
        <v>1.0052259299999999</v>
      </c>
      <c r="P2140" s="79">
        <f t="shared" si="844"/>
        <v>181.02864156999999</v>
      </c>
      <c r="Q2140" s="83">
        <f t="shared" si="845"/>
        <v>0</v>
      </c>
      <c r="R2140" s="85">
        <f t="shared" si="846"/>
        <v>0</v>
      </c>
      <c r="S2140" s="79">
        <f t="shared" si="847"/>
        <v>0</v>
      </c>
      <c r="T2140" s="85">
        <f t="shared" si="833"/>
        <v>9.5000000000000001E-2</v>
      </c>
      <c r="U2140" s="82">
        <f t="shared" si="848"/>
        <v>1.0070836439999999</v>
      </c>
      <c r="V2140" s="79">
        <f t="shared" si="849"/>
        <v>1.28234245</v>
      </c>
      <c r="W2140" s="79">
        <f t="shared" si="850"/>
        <v>0</v>
      </c>
      <c r="X2140" s="157" t="str">
        <f t="shared" si="851"/>
        <v>A+J=</v>
      </c>
      <c r="Y2140" s="81">
        <f t="shared" si="852"/>
        <v>46680</v>
      </c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78">
        <f t="shared" si="832"/>
        <v>46679</v>
      </c>
      <c r="B2141" s="79">
        <f t="shared" si="834"/>
        <v>182.39089841000001</v>
      </c>
      <c r="C2141" s="79">
        <f t="shared" si="831"/>
        <v>180.08751682000002</v>
      </c>
      <c r="D2141" s="77">
        <f t="shared" si="835"/>
        <v>7205.03</v>
      </c>
      <c r="E2141" s="54">
        <f>IF(K2141=1,VLOOKUP(A2140,[1]Plan1!$JH$192:$JI$400,2),E2140)</f>
        <v>7245.38</v>
      </c>
      <c r="F2141" s="56">
        <f t="shared" si="836"/>
        <v>45737</v>
      </c>
      <c r="G2141" s="80">
        <f t="shared" si="837"/>
        <v>5.6002542668107669E-3</v>
      </c>
      <c r="H2141" s="81">
        <f>IF(DAY(A2141)=H$11,VLOOKUP(A2141,AF$120:AK$452,4),H2140)</f>
        <v>46680</v>
      </c>
      <c r="I2141" s="81">
        <f t="shared" si="838"/>
        <v>46680</v>
      </c>
      <c r="J2141" s="55">
        <f t="shared" si="839"/>
        <v>30</v>
      </c>
      <c r="K2141" s="55">
        <f t="shared" si="840"/>
        <v>29</v>
      </c>
      <c r="L2141" s="79">
        <f t="shared" si="841"/>
        <v>1.0054130699999999</v>
      </c>
      <c r="M2141" s="82">
        <v>1</v>
      </c>
      <c r="N2141" s="82">
        <f t="shared" si="842"/>
        <v>1</v>
      </c>
      <c r="O2141" s="79">
        <f t="shared" si="843"/>
        <v>1.0054130699999999</v>
      </c>
      <c r="P2141" s="79">
        <f t="shared" si="844"/>
        <v>181.06234315</v>
      </c>
      <c r="Q2141" s="83">
        <f t="shared" si="845"/>
        <v>0</v>
      </c>
      <c r="R2141" s="85">
        <f t="shared" si="846"/>
        <v>0</v>
      </c>
      <c r="S2141" s="79">
        <f t="shared" si="847"/>
        <v>0</v>
      </c>
      <c r="T2141" s="85">
        <f t="shared" si="833"/>
        <v>9.5000000000000001E-2</v>
      </c>
      <c r="U2141" s="82">
        <f t="shared" si="848"/>
        <v>1.0073375570000001</v>
      </c>
      <c r="V2141" s="79">
        <f t="shared" si="849"/>
        <v>1.3285552599999999</v>
      </c>
      <c r="W2141" s="79">
        <f t="shared" si="850"/>
        <v>0</v>
      </c>
      <c r="X2141" s="157" t="str">
        <f t="shared" si="851"/>
        <v>A+J=</v>
      </c>
      <c r="Y2141" s="81">
        <f t="shared" si="852"/>
        <v>46680</v>
      </c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78">
        <f t="shared" si="832"/>
        <v>46680</v>
      </c>
      <c r="B2142" s="79">
        <f t="shared" si="834"/>
        <v>182.47084876</v>
      </c>
      <c r="C2142" s="79">
        <f t="shared" si="831"/>
        <v>180.08751682000002</v>
      </c>
      <c r="D2142" s="77">
        <f t="shared" si="835"/>
        <v>7205.03</v>
      </c>
      <c r="E2142" s="54">
        <f>IF(K2142=1,VLOOKUP(A2141,[1]Plan1!$JH$192:$JI$400,2),E2141)</f>
        <v>7245.38</v>
      </c>
      <c r="F2142" s="56">
        <f t="shared" si="836"/>
        <v>45737</v>
      </c>
      <c r="G2142" s="80">
        <f t="shared" si="837"/>
        <v>5.6002542668107669E-3</v>
      </c>
      <c r="H2142" s="81">
        <f>IF(DAY(A2142)=H$11,VLOOKUP(A2142,AF$120:AK$452,4),H2141)</f>
        <v>46711</v>
      </c>
      <c r="I2142" s="81">
        <f t="shared" si="838"/>
        <v>46680</v>
      </c>
      <c r="J2142" s="55">
        <f t="shared" si="839"/>
        <v>30</v>
      </c>
      <c r="K2142" s="55">
        <f t="shared" si="840"/>
        <v>30</v>
      </c>
      <c r="L2142" s="79">
        <f t="shared" si="841"/>
        <v>1.0056002500000001</v>
      </c>
      <c r="M2142" s="82">
        <v>1</v>
      </c>
      <c r="N2142" s="82">
        <f t="shared" si="842"/>
        <v>1</v>
      </c>
      <c r="O2142" s="79">
        <f t="shared" si="843"/>
        <v>1.0056002500000001</v>
      </c>
      <c r="P2142" s="79">
        <f t="shared" si="844"/>
        <v>181.09605192999999</v>
      </c>
      <c r="Q2142" s="83">
        <f t="shared" si="845"/>
        <v>70</v>
      </c>
      <c r="R2142" s="85">
        <f t="shared" si="846"/>
        <v>0.1</v>
      </c>
      <c r="S2142" s="79">
        <f t="shared" si="847"/>
        <v>18.10960519</v>
      </c>
      <c r="T2142" s="85">
        <f t="shared" si="833"/>
        <v>9.5000000000000001E-2</v>
      </c>
      <c r="U2142" s="82">
        <f t="shared" si="848"/>
        <v>1.0075915339999999</v>
      </c>
      <c r="V2142" s="79">
        <f t="shared" si="849"/>
        <v>1.37479683</v>
      </c>
      <c r="W2142" s="79">
        <f t="shared" si="850"/>
        <v>19.484402020000001</v>
      </c>
      <c r="X2142" s="157" t="str">
        <f t="shared" si="851"/>
        <v>A+J=</v>
      </c>
      <c r="Y2142" s="81">
        <f t="shared" si="852"/>
        <v>46680</v>
      </c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78">
        <f t="shared" si="832"/>
        <v>46681</v>
      </c>
      <c r="B2143" s="79">
        <f t="shared" si="834"/>
        <v>163.05558507999999</v>
      </c>
      <c r="C2143" s="79">
        <f t="shared" si="831"/>
        <v>162.98644673999999</v>
      </c>
      <c r="D2143" s="77">
        <f t="shared" si="835"/>
        <v>7205.03</v>
      </c>
      <c r="E2143" s="54">
        <f>IF(K2143=1,VLOOKUP(A2142,[1]Plan1!$JH$192:$JI$400,2),E2142)</f>
        <v>7245.38</v>
      </c>
      <c r="F2143" s="56">
        <f t="shared" si="836"/>
        <v>45737</v>
      </c>
      <c r="G2143" s="80">
        <f t="shared" si="837"/>
        <v>5.6002542668107669E-3</v>
      </c>
      <c r="H2143" s="81">
        <f>IF(DAY(A2143)=H$11,VLOOKUP(A2143,AF$120:AK$452,4),H2142)</f>
        <v>46711</v>
      </c>
      <c r="I2143" s="81">
        <f t="shared" si="838"/>
        <v>46711</v>
      </c>
      <c r="J2143" s="55">
        <f t="shared" si="839"/>
        <v>31</v>
      </c>
      <c r="K2143" s="55">
        <f t="shared" si="840"/>
        <v>1</v>
      </c>
      <c r="L2143" s="79">
        <f t="shared" si="841"/>
        <v>1.00018016</v>
      </c>
      <c r="M2143" s="82">
        <v>1</v>
      </c>
      <c r="N2143" s="82">
        <f t="shared" si="842"/>
        <v>1</v>
      </c>
      <c r="O2143" s="79">
        <f t="shared" si="843"/>
        <v>1.00018016</v>
      </c>
      <c r="P2143" s="79">
        <f t="shared" si="844"/>
        <v>163.01581037</v>
      </c>
      <c r="Q2143" s="83">
        <f t="shared" si="845"/>
        <v>0</v>
      </c>
      <c r="R2143" s="85">
        <f t="shared" si="846"/>
        <v>0</v>
      </c>
      <c r="S2143" s="79">
        <f t="shared" si="847"/>
        <v>0</v>
      </c>
      <c r="T2143" s="85">
        <f t="shared" si="833"/>
        <v>9.5000000000000001E-2</v>
      </c>
      <c r="U2143" s="82">
        <f t="shared" si="848"/>
        <v>1.000243993</v>
      </c>
      <c r="V2143" s="79">
        <f t="shared" si="849"/>
        <v>3.9774709999999998E-2</v>
      </c>
      <c r="W2143" s="79">
        <f t="shared" si="850"/>
        <v>0</v>
      </c>
      <c r="X2143" s="157" t="str">
        <f t="shared" si="851"/>
        <v>A+J=</v>
      </c>
      <c r="Y2143" s="81">
        <f t="shared" si="852"/>
        <v>46711</v>
      </c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78">
        <f t="shared" si="832"/>
        <v>46682</v>
      </c>
      <c r="B2144" s="79">
        <f t="shared" si="834"/>
        <v>163.12475407000002</v>
      </c>
      <c r="C2144" s="79">
        <f t="shared" si="831"/>
        <v>162.98644673999999</v>
      </c>
      <c r="D2144" s="77">
        <f t="shared" si="835"/>
        <v>7205.03</v>
      </c>
      <c r="E2144" s="54">
        <f>IF(K2144=1,VLOOKUP(A2143,[1]Plan1!$JH$192:$JI$400,2),E2143)</f>
        <v>7245.38</v>
      </c>
      <c r="F2144" s="56">
        <f t="shared" si="836"/>
        <v>45737</v>
      </c>
      <c r="G2144" s="80">
        <f t="shared" si="837"/>
        <v>5.6002542668107669E-3</v>
      </c>
      <c r="H2144" s="81">
        <f>IF(DAY(A2144)=H$11,VLOOKUP(A2144,AF$120:AK$452,4),H2143)</f>
        <v>46711</v>
      </c>
      <c r="I2144" s="81">
        <f t="shared" si="838"/>
        <v>46711</v>
      </c>
      <c r="J2144" s="55">
        <f t="shared" si="839"/>
        <v>31</v>
      </c>
      <c r="K2144" s="55">
        <f t="shared" si="840"/>
        <v>2</v>
      </c>
      <c r="L2144" s="79">
        <f t="shared" si="841"/>
        <v>1.0003603599999999</v>
      </c>
      <c r="M2144" s="82">
        <v>1</v>
      </c>
      <c r="N2144" s="82">
        <f t="shared" si="842"/>
        <v>1</v>
      </c>
      <c r="O2144" s="79">
        <f t="shared" si="843"/>
        <v>1.0003603599999999</v>
      </c>
      <c r="P2144" s="79">
        <f t="shared" si="844"/>
        <v>163.04518053000001</v>
      </c>
      <c r="Q2144" s="83">
        <f t="shared" si="845"/>
        <v>0</v>
      </c>
      <c r="R2144" s="85">
        <f t="shared" si="846"/>
        <v>0</v>
      </c>
      <c r="S2144" s="79">
        <f t="shared" si="847"/>
        <v>0</v>
      </c>
      <c r="T2144" s="85">
        <f t="shared" si="833"/>
        <v>9.5000000000000001E-2</v>
      </c>
      <c r="U2144" s="82">
        <f t="shared" si="848"/>
        <v>1.0004880460000001</v>
      </c>
      <c r="V2144" s="79">
        <f t="shared" si="849"/>
        <v>7.9573539999999998E-2</v>
      </c>
      <c r="W2144" s="79">
        <f t="shared" si="850"/>
        <v>0</v>
      </c>
      <c r="X2144" s="157" t="str">
        <f t="shared" si="851"/>
        <v>A+J=</v>
      </c>
      <c r="Y2144" s="81">
        <f t="shared" si="852"/>
        <v>46711</v>
      </c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78">
        <f t="shared" si="832"/>
        <v>46683</v>
      </c>
      <c r="B2145" s="79">
        <f t="shared" si="834"/>
        <v>163.19395192000002</v>
      </c>
      <c r="C2145" s="79">
        <f t="shared" si="831"/>
        <v>162.98644673999999</v>
      </c>
      <c r="D2145" s="77">
        <f t="shared" si="835"/>
        <v>7205.03</v>
      </c>
      <c r="E2145" s="54">
        <f>IF(K2145=1,VLOOKUP(A2144,[1]Plan1!$JH$192:$JI$400,2),E2144)</f>
        <v>7245.38</v>
      </c>
      <c r="F2145" s="56">
        <f t="shared" si="836"/>
        <v>45737</v>
      </c>
      <c r="G2145" s="80">
        <f t="shared" si="837"/>
        <v>5.6002542668107669E-3</v>
      </c>
      <c r="H2145" s="81">
        <f>IF(DAY(A2145)=H$11,VLOOKUP(A2145,AF$120:AK$452,4),H2144)</f>
        <v>46711</v>
      </c>
      <c r="I2145" s="81">
        <f t="shared" si="838"/>
        <v>46711</v>
      </c>
      <c r="J2145" s="55">
        <f t="shared" si="839"/>
        <v>31</v>
      </c>
      <c r="K2145" s="55">
        <f t="shared" si="840"/>
        <v>3</v>
      </c>
      <c r="L2145" s="79">
        <f t="shared" si="841"/>
        <v>1.00054059</v>
      </c>
      <c r="M2145" s="82">
        <v>1</v>
      </c>
      <c r="N2145" s="82">
        <f t="shared" si="842"/>
        <v>1</v>
      </c>
      <c r="O2145" s="79">
        <f t="shared" si="843"/>
        <v>1.00054059</v>
      </c>
      <c r="P2145" s="79">
        <f t="shared" si="844"/>
        <v>163.07455558000001</v>
      </c>
      <c r="Q2145" s="83">
        <f t="shared" si="845"/>
        <v>0</v>
      </c>
      <c r="R2145" s="85">
        <f t="shared" si="846"/>
        <v>0</v>
      </c>
      <c r="S2145" s="79">
        <f t="shared" si="847"/>
        <v>0</v>
      </c>
      <c r="T2145" s="85">
        <f t="shared" si="833"/>
        <v>9.5000000000000001E-2</v>
      </c>
      <c r="U2145" s="82">
        <f t="shared" si="848"/>
        <v>1.0007321579999999</v>
      </c>
      <c r="V2145" s="79">
        <f t="shared" si="849"/>
        <v>0.11939634</v>
      </c>
      <c r="W2145" s="79">
        <f t="shared" si="850"/>
        <v>0</v>
      </c>
      <c r="X2145" s="157" t="str">
        <f t="shared" si="851"/>
        <v>A+J=</v>
      </c>
      <c r="Y2145" s="81">
        <f t="shared" si="852"/>
        <v>46711</v>
      </c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78">
        <f t="shared" si="832"/>
        <v>46684</v>
      </c>
      <c r="B2146" s="79">
        <f t="shared" si="834"/>
        <v>163.26317878</v>
      </c>
      <c r="C2146" s="79">
        <f t="shared" si="831"/>
        <v>162.98644673999999</v>
      </c>
      <c r="D2146" s="77">
        <f t="shared" si="835"/>
        <v>7205.03</v>
      </c>
      <c r="E2146" s="54">
        <f>IF(K2146=1,VLOOKUP(A2145,[1]Plan1!$JH$192:$JI$400,2),E2145)</f>
        <v>7245.38</v>
      </c>
      <c r="F2146" s="56">
        <f t="shared" si="836"/>
        <v>45737</v>
      </c>
      <c r="G2146" s="80">
        <f t="shared" si="837"/>
        <v>5.6002542668107669E-3</v>
      </c>
      <c r="H2146" s="81">
        <f>IF(DAY(A2146)=H$11,VLOOKUP(A2146,AF$120:AK$452,4),H2145)</f>
        <v>46711</v>
      </c>
      <c r="I2146" s="81">
        <f t="shared" si="838"/>
        <v>46711</v>
      </c>
      <c r="J2146" s="55">
        <f t="shared" si="839"/>
        <v>31</v>
      </c>
      <c r="K2146" s="55">
        <f t="shared" si="840"/>
        <v>4</v>
      </c>
      <c r="L2146" s="79">
        <f t="shared" si="841"/>
        <v>1.00072085</v>
      </c>
      <c r="M2146" s="82">
        <v>1</v>
      </c>
      <c r="N2146" s="82">
        <f t="shared" si="842"/>
        <v>1</v>
      </c>
      <c r="O2146" s="79">
        <f t="shared" si="843"/>
        <v>1.00072085</v>
      </c>
      <c r="P2146" s="79">
        <f t="shared" si="844"/>
        <v>163.10393551999999</v>
      </c>
      <c r="Q2146" s="83">
        <f t="shared" si="845"/>
        <v>0</v>
      </c>
      <c r="R2146" s="85">
        <f t="shared" si="846"/>
        <v>0</v>
      </c>
      <c r="S2146" s="79">
        <f t="shared" si="847"/>
        <v>0</v>
      </c>
      <c r="T2146" s="85">
        <f t="shared" si="833"/>
        <v>9.5000000000000001E-2</v>
      </c>
      <c r="U2146" s="82">
        <f t="shared" si="848"/>
        <v>1.0009763300000001</v>
      </c>
      <c r="V2146" s="79">
        <f t="shared" si="849"/>
        <v>0.15924326</v>
      </c>
      <c r="W2146" s="79">
        <f t="shared" si="850"/>
        <v>0</v>
      </c>
      <c r="X2146" s="157" t="str">
        <f t="shared" si="851"/>
        <v>A+J=</v>
      </c>
      <c r="Y2146" s="81">
        <f t="shared" si="852"/>
        <v>46711</v>
      </c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78">
        <f t="shared" si="832"/>
        <v>46685</v>
      </c>
      <c r="B2147" s="79">
        <f t="shared" si="834"/>
        <v>163.33243614</v>
      </c>
      <c r="C2147" s="79">
        <f t="shared" si="831"/>
        <v>162.98644673999999</v>
      </c>
      <c r="D2147" s="77">
        <f t="shared" si="835"/>
        <v>7205.03</v>
      </c>
      <c r="E2147" s="54">
        <f>IF(K2147=1,VLOOKUP(A2146,[1]Plan1!$JH$192:$JI$400,2),E2146)</f>
        <v>7245.38</v>
      </c>
      <c r="F2147" s="56">
        <f t="shared" si="836"/>
        <v>45737</v>
      </c>
      <c r="G2147" s="80">
        <f t="shared" si="837"/>
        <v>5.6002542668107669E-3</v>
      </c>
      <c r="H2147" s="81">
        <f>IF(DAY(A2147)=H$11,VLOOKUP(A2147,AF$120:AK$452,4),H2146)</f>
        <v>46711</v>
      </c>
      <c r="I2147" s="81">
        <f t="shared" si="838"/>
        <v>46711</v>
      </c>
      <c r="J2147" s="55">
        <f t="shared" si="839"/>
        <v>31</v>
      </c>
      <c r="K2147" s="55">
        <f t="shared" si="840"/>
        <v>5</v>
      </c>
      <c r="L2147" s="79">
        <f t="shared" si="841"/>
        <v>1.00090115</v>
      </c>
      <c r="M2147" s="82">
        <v>1</v>
      </c>
      <c r="N2147" s="82">
        <f t="shared" si="842"/>
        <v>1</v>
      </c>
      <c r="O2147" s="79">
        <f t="shared" si="843"/>
        <v>1.00090115</v>
      </c>
      <c r="P2147" s="79">
        <f t="shared" si="844"/>
        <v>163.13332197</v>
      </c>
      <c r="Q2147" s="83">
        <f t="shared" si="845"/>
        <v>0</v>
      </c>
      <c r="R2147" s="85">
        <f t="shared" si="846"/>
        <v>0</v>
      </c>
      <c r="S2147" s="79">
        <f t="shared" si="847"/>
        <v>0</v>
      </c>
      <c r="T2147" s="85">
        <f t="shared" si="833"/>
        <v>9.5000000000000001E-2</v>
      </c>
      <c r="U2147" s="82">
        <f t="shared" si="848"/>
        <v>1.001220561</v>
      </c>
      <c r="V2147" s="79">
        <f t="shared" si="849"/>
        <v>0.19911417000000001</v>
      </c>
      <c r="W2147" s="79">
        <f t="shared" si="850"/>
        <v>0</v>
      </c>
      <c r="X2147" s="157" t="str">
        <f t="shared" si="851"/>
        <v>A+J=</v>
      </c>
      <c r="Y2147" s="81">
        <f t="shared" si="852"/>
        <v>46711</v>
      </c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78">
        <f t="shared" si="832"/>
        <v>46686</v>
      </c>
      <c r="B2148" s="79">
        <f t="shared" si="834"/>
        <v>163.40172254000001</v>
      </c>
      <c r="C2148" s="79">
        <f t="shared" si="831"/>
        <v>162.98644673999999</v>
      </c>
      <c r="D2148" s="77">
        <f t="shared" si="835"/>
        <v>7205.03</v>
      </c>
      <c r="E2148" s="54">
        <f>IF(K2148=1,VLOOKUP(A2147,[1]Plan1!$JH$192:$JI$400,2),E2147)</f>
        <v>7245.38</v>
      </c>
      <c r="F2148" s="56">
        <f t="shared" si="836"/>
        <v>45737</v>
      </c>
      <c r="G2148" s="80">
        <f t="shared" si="837"/>
        <v>5.6002542668107669E-3</v>
      </c>
      <c r="H2148" s="81">
        <f>IF(DAY(A2148)=H$11,VLOOKUP(A2148,AF$120:AK$452,4),H2147)</f>
        <v>46711</v>
      </c>
      <c r="I2148" s="81">
        <f t="shared" si="838"/>
        <v>46711</v>
      </c>
      <c r="J2148" s="55">
        <f t="shared" si="839"/>
        <v>31</v>
      </c>
      <c r="K2148" s="55">
        <f t="shared" si="840"/>
        <v>6</v>
      </c>
      <c r="L2148" s="79">
        <f t="shared" si="841"/>
        <v>1.0010814800000001</v>
      </c>
      <c r="M2148" s="82">
        <v>1</v>
      </c>
      <c r="N2148" s="82">
        <f t="shared" si="842"/>
        <v>1</v>
      </c>
      <c r="O2148" s="79">
        <f t="shared" si="843"/>
        <v>1.0010814800000001</v>
      </c>
      <c r="P2148" s="79">
        <f t="shared" si="844"/>
        <v>163.16271331999999</v>
      </c>
      <c r="Q2148" s="83">
        <f t="shared" si="845"/>
        <v>0</v>
      </c>
      <c r="R2148" s="85">
        <f t="shared" si="846"/>
        <v>0</v>
      </c>
      <c r="S2148" s="79">
        <f t="shared" si="847"/>
        <v>0</v>
      </c>
      <c r="T2148" s="85">
        <f t="shared" si="833"/>
        <v>9.5000000000000001E-2</v>
      </c>
      <c r="U2148" s="82">
        <f t="shared" si="848"/>
        <v>1.001464852</v>
      </c>
      <c r="V2148" s="79">
        <f t="shared" si="849"/>
        <v>0.23900921999999999</v>
      </c>
      <c r="W2148" s="79">
        <f t="shared" si="850"/>
        <v>0</v>
      </c>
      <c r="X2148" s="157" t="str">
        <f t="shared" si="851"/>
        <v>A+J=</v>
      </c>
      <c r="Y2148" s="81">
        <f t="shared" si="852"/>
        <v>46711</v>
      </c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78">
        <f t="shared" si="832"/>
        <v>46687</v>
      </c>
      <c r="B2149" s="79">
        <f t="shared" si="834"/>
        <v>163.47103783</v>
      </c>
      <c r="C2149" s="79">
        <f t="shared" si="831"/>
        <v>162.98644673999999</v>
      </c>
      <c r="D2149" s="77">
        <f t="shared" si="835"/>
        <v>7205.03</v>
      </c>
      <c r="E2149" s="54">
        <f>IF(K2149=1,VLOOKUP(A2148,[1]Plan1!$JH$192:$JI$400,2),E2148)</f>
        <v>7245.38</v>
      </c>
      <c r="F2149" s="56">
        <f t="shared" si="836"/>
        <v>45737</v>
      </c>
      <c r="G2149" s="80">
        <f t="shared" si="837"/>
        <v>5.6002542668107669E-3</v>
      </c>
      <c r="H2149" s="81">
        <f>IF(DAY(A2149)=H$11,VLOOKUP(A2149,AF$120:AK$452,4),H2148)</f>
        <v>46711</v>
      </c>
      <c r="I2149" s="81">
        <f t="shared" si="838"/>
        <v>46711</v>
      </c>
      <c r="J2149" s="55">
        <f t="shared" si="839"/>
        <v>31</v>
      </c>
      <c r="K2149" s="55">
        <f t="shared" si="840"/>
        <v>7</v>
      </c>
      <c r="L2149" s="79">
        <f t="shared" si="841"/>
        <v>1.00126184</v>
      </c>
      <c r="M2149" s="82">
        <v>1</v>
      </c>
      <c r="N2149" s="82">
        <f t="shared" si="842"/>
        <v>1</v>
      </c>
      <c r="O2149" s="79">
        <f t="shared" si="843"/>
        <v>1.00126184</v>
      </c>
      <c r="P2149" s="79">
        <f t="shared" si="844"/>
        <v>163.19210955</v>
      </c>
      <c r="Q2149" s="83">
        <f t="shared" si="845"/>
        <v>0</v>
      </c>
      <c r="R2149" s="85">
        <f t="shared" si="846"/>
        <v>0</v>
      </c>
      <c r="S2149" s="79">
        <f t="shared" si="847"/>
        <v>0</v>
      </c>
      <c r="T2149" s="85">
        <f t="shared" si="833"/>
        <v>9.5000000000000001E-2</v>
      </c>
      <c r="U2149" s="82">
        <f t="shared" si="848"/>
        <v>1.001709202</v>
      </c>
      <c r="V2149" s="79">
        <f t="shared" si="849"/>
        <v>0.27892827999999997</v>
      </c>
      <c r="W2149" s="79">
        <f t="shared" si="850"/>
        <v>0</v>
      </c>
      <c r="X2149" s="157" t="str">
        <f t="shared" si="851"/>
        <v>A+J=</v>
      </c>
      <c r="Y2149" s="81">
        <f t="shared" si="852"/>
        <v>46711</v>
      </c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78">
        <f t="shared" si="832"/>
        <v>46688</v>
      </c>
      <c r="B2150" s="79">
        <f t="shared" si="834"/>
        <v>163.54038234000001</v>
      </c>
      <c r="C2150" s="79">
        <f t="shared" si="831"/>
        <v>162.98644673999999</v>
      </c>
      <c r="D2150" s="77">
        <f t="shared" si="835"/>
        <v>7205.03</v>
      </c>
      <c r="E2150" s="54">
        <f>IF(K2150=1,VLOOKUP(A2149,[1]Plan1!$JH$192:$JI$400,2),E2149)</f>
        <v>7245.38</v>
      </c>
      <c r="F2150" s="56">
        <f t="shared" si="836"/>
        <v>45737</v>
      </c>
      <c r="G2150" s="80">
        <f t="shared" si="837"/>
        <v>5.6002542668107669E-3</v>
      </c>
      <c r="H2150" s="81">
        <f>IF(DAY(A2150)=H$11,VLOOKUP(A2150,AF$120:AK$452,4),H2149)</f>
        <v>46711</v>
      </c>
      <c r="I2150" s="81">
        <f t="shared" si="838"/>
        <v>46711</v>
      </c>
      <c r="J2150" s="55">
        <f t="shared" si="839"/>
        <v>31</v>
      </c>
      <c r="K2150" s="55">
        <f t="shared" si="840"/>
        <v>8</v>
      </c>
      <c r="L2150" s="79">
        <f t="shared" si="841"/>
        <v>1.0014422300000001</v>
      </c>
      <c r="M2150" s="82">
        <v>1</v>
      </c>
      <c r="N2150" s="82">
        <f t="shared" si="842"/>
        <v>1</v>
      </c>
      <c r="O2150" s="79">
        <f t="shared" si="843"/>
        <v>1.0014422300000001</v>
      </c>
      <c r="P2150" s="79">
        <f t="shared" si="844"/>
        <v>163.22151067999999</v>
      </c>
      <c r="Q2150" s="83">
        <f t="shared" si="845"/>
        <v>0</v>
      </c>
      <c r="R2150" s="85">
        <f t="shared" si="846"/>
        <v>0</v>
      </c>
      <c r="S2150" s="79">
        <f t="shared" si="847"/>
        <v>0</v>
      </c>
      <c r="T2150" s="85">
        <f t="shared" si="833"/>
        <v>9.5000000000000001E-2</v>
      </c>
      <c r="U2150" s="82">
        <f t="shared" si="848"/>
        <v>1.001953613</v>
      </c>
      <c r="V2150" s="79">
        <f t="shared" si="849"/>
        <v>0.31887166</v>
      </c>
      <c r="W2150" s="79">
        <f t="shared" si="850"/>
        <v>0</v>
      </c>
      <c r="X2150" s="157" t="str">
        <f t="shared" si="851"/>
        <v>A+J=</v>
      </c>
      <c r="Y2150" s="81">
        <f t="shared" si="852"/>
        <v>46711</v>
      </c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78">
        <f t="shared" si="832"/>
        <v>46689</v>
      </c>
      <c r="B2151" s="79">
        <f t="shared" si="834"/>
        <v>163.60975558999999</v>
      </c>
      <c r="C2151" s="79">
        <f t="shared" si="831"/>
        <v>162.98644673999999</v>
      </c>
      <c r="D2151" s="77">
        <f t="shared" si="835"/>
        <v>7205.03</v>
      </c>
      <c r="E2151" s="54">
        <f>IF(K2151=1,VLOOKUP(A2150,[1]Plan1!$JH$192:$JI$400,2),E2150)</f>
        <v>7245.38</v>
      </c>
      <c r="F2151" s="56">
        <f t="shared" si="836"/>
        <v>45737</v>
      </c>
      <c r="G2151" s="80">
        <f t="shared" si="837"/>
        <v>5.6002542668107669E-3</v>
      </c>
      <c r="H2151" s="81">
        <f>IF(DAY(A2151)=H$11,VLOOKUP(A2151,AF$120:AK$452,4),H2150)</f>
        <v>46711</v>
      </c>
      <c r="I2151" s="81">
        <f t="shared" si="838"/>
        <v>46711</v>
      </c>
      <c r="J2151" s="55">
        <f t="shared" si="839"/>
        <v>31</v>
      </c>
      <c r="K2151" s="55">
        <f t="shared" si="840"/>
        <v>9</v>
      </c>
      <c r="L2151" s="79">
        <f t="shared" si="841"/>
        <v>1.0016226500000001</v>
      </c>
      <c r="M2151" s="82">
        <v>1</v>
      </c>
      <c r="N2151" s="82">
        <f t="shared" si="842"/>
        <v>1</v>
      </c>
      <c r="O2151" s="79">
        <f t="shared" si="843"/>
        <v>1.0016226500000001</v>
      </c>
      <c r="P2151" s="79">
        <f t="shared" si="844"/>
        <v>163.25091669</v>
      </c>
      <c r="Q2151" s="83">
        <f t="shared" si="845"/>
        <v>0</v>
      </c>
      <c r="R2151" s="85">
        <f t="shared" si="846"/>
        <v>0</v>
      </c>
      <c r="S2151" s="79">
        <f t="shared" si="847"/>
        <v>0</v>
      </c>
      <c r="T2151" s="85">
        <f t="shared" si="833"/>
        <v>9.5000000000000001E-2</v>
      </c>
      <c r="U2151" s="82">
        <f t="shared" si="848"/>
        <v>1.002198082</v>
      </c>
      <c r="V2151" s="79">
        <f t="shared" si="849"/>
        <v>0.35883890000000002</v>
      </c>
      <c r="W2151" s="79">
        <f t="shared" si="850"/>
        <v>0</v>
      </c>
      <c r="X2151" s="157" t="str">
        <f t="shared" si="851"/>
        <v>A+J=</v>
      </c>
      <c r="Y2151" s="81">
        <f t="shared" si="852"/>
        <v>46711</v>
      </c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78">
        <f t="shared" si="832"/>
        <v>46690</v>
      </c>
      <c r="B2152" s="79">
        <f t="shared" si="834"/>
        <v>163.67915972</v>
      </c>
      <c r="C2152" s="79">
        <f t="shared" si="831"/>
        <v>162.98644673999999</v>
      </c>
      <c r="D2152" s="77">
        <f t="shared" si="835"/>
        <v>7205.03</v>
      </c>
      <c r="E2152" s="54">
        <f>IF(K2152=1,VLOOKUP(A2151,[1]Plan1!$JH$192:$JI$400,2),E2151)</f>
        <v>7245.38</v>
      </c>
      <c r="F2152" s="56">
        <f t="shared" si="836"/>
        <v>45737</v>
      </c>
      <c r="G2152" s="80">
        <f t="shared" si="837"/>
        <v>5.6002542668107669E-3</v>
      </c>
      <c r="H2152" s="81">
        <f>IF(DAY(A2152)=H$11,VLOOKUP(A2152,AF$120:AK$452,4),H2151)</f>
        <v>46711</v>
      </c>
      <c r="I2152" s="81">
        <f t="shared" si="838"/>
        <v>46711</v>
      </c>
      <c r="J2152" s="55">
        <f t="shared" si="839"/>
        <v>31</v>
      </c>
      <c r="K2152" s="55">
        <f t="shared" si="840"/>
        <v>10</v>
      </c>
      <c r="L2152" s="79">
        <f t="shared" si="841"/>
        <v>1.00180311</v>
      </c>
      <c r="M2152" s="82">
        <v>1</v>
      </c>
      <c r="N2152" s="82">
        <f t="shared" si="842"/>
        <v>1</v>
      </c>
      <c r="O2152" s="79">
        <f t="shared" si="843"/>
        <v>1.00180311</v>
      </c>
      <c r="P2152" s="79">
        <f t="shared" si="844"/>
        <v>163.28032923000001</v>
      </c>
      <c r="Q2152" s="83">
        <f t="shared" si="845"/>
        <v>0</v>
      </c>
      <c r="R2152" s="85">
        <f t="shared" si="846"/>
        <v>0</v>
      </c>
      <c r="S2152" s="79">
        <f t="shared" si="847"/>
        <v>0</v>
      </c>
      <c r="T2152" s="85">
        <f t="shared" si="833"/>
        <v>9.5000000000000001E-2</v>
      </c>
      <c r="U2152" s="82">
        <f t="shared" si="848"/>
        <v>1.0024426120000001</v>
      </c>
      <c r="V2152" s="79">
        <f t="shared" si="849"/>
        <v>0.39883048999999998</v>
      </c>
      <c r="W2152" s="79">
        <f t="shared" si="850"/>
        <v>0</v>
      </c>
      <c r="X2152" s="157" t="str">
        <f t="shared" si="851"/>
        <v>A+J=</v>
      </c>
      <c r="Y2152" s="81">
        <f t="shared" si="852"/>
        <v>46711</v>
      </c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78">
        <f t="shared" si="832"/>
        <v>46691</v>
      </c>
      <c r="B2153" s="79">
        <f t="shared" si="834"/>
        <v>163.74859275999998</v>
      </c>
      <c r="C2153" s="79">
        <f t="shared" si="831"/>
        <v>162.98644673999999</v>
      </c>
      <c r="D2153" s="77">
        <f t="shared" si="835"/>
        <v>7205.03</v>
      </c>
      <c r="E2153" s="54">
        <f>IF(K2153=1,VLOOKUP(A2152,[1]Plan1!$JH$192:$JI$400,2),E2152)</f>
        <v>7245.38</v>
      </c>
      <c r="F2153" s="56">
        <f t="shared" si="836"/>
        <v>45737</v>
      </c>
      <c r="G2153" s="80">
        <f t="shared" si="837"/>
        <v>5.6002542668107669E-3</v>
      </c>
      <c r="H2153" s="81">
        <f>IF(DAY(A2153)=H$11,VLOOKUP(A2153,AF$120:AK$452,4),H2152)</f>
        <v>46711</v>
      </c>
      <c r="I2153" s="81">
        <f t="shared" si="838"/>
        <v>46711</v>
      </c>
      <c r="J2153" s="55">
        <f t="shared" si="839"/>
        <v>31</v>
      </c>
      <c r="K2153" s="55">
        <f t="shared" si="840"/>
        <v>11</v>
      </c>
      <c r="L2153" s="79">
        <f t="shared" si="841"/>
        <v>1.0019836</v>
      </c>
      <c r="M2153" s="82">
        <v>1</v>
      </c>
      <c r="N2153" s="82">
        <f t="shared" si="842"/>
        <v>1</v>
      </c>
      <c r="O2153" s="79">
        <f t="shared" si="843"/>
        <v>1.0019836</v>
      </c>
      <c r="P2153" s="79">
        <f t="shared" si="844"/>
        <v>163.30974664999999</v>
      </c>
      <c r="Q2153" s="83">
        <f t="shared" si="845"/>
        <v>0</v>
      </c>
      <c r="R2153" s="85">
        <f t="shared" si="846"/>
        <v>0</v>
      </c>
      <c r="S2153" s="79">
        <f t="shared" si="847"/>
        <v>0</v>
      </c>
      <c r="T2153" s="85">
        <f t="shared" si="833"/>
        <v>9.5000000000000001E-2</v>
      </c>
      <c r="U2153" s="82">
        <f t="shared" si="848"/>
        <v>1.0026872010000001</v>
      </c>
      <c r="V2153" s="79">
        <f t="shared" si="849"/>
        <v>0.43884611000000001</v>
      </c>
      <c r="W2153" s="79">
        <f t="shared" si="850"/>
        <v>0</v>
      </c>
      <c r="X2153" s="157" t="str">
        <f t="shared" si="851"/>
        <v>A+J=</v>
      </c>
      <c r="Y2153" s="81">
        <f t="shared" si="852"/>
        <v>46711</v>
      </c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78">
        <f t="shared" si="832"/>
        <v>46692</v>
      </c>
      <c r="B2154" s="79">
        <f t="shared" si="834"/>
        <v>163.81805653000001</v>
      </c>
      <c r="C2154" s="79">
        <f t="shared" si="831"/>
        <v>162.98644673999999</v>
      </c>
      <c r="D2154" s="77">
        <f t="shared" si="835"/>
        <v>7205.03</v>
      </c>
      <c r="E2154" s="54">
        <f>IF(K2154=1,VLOOKUP(A2153,[1]Plan1!$JH$192:$JI$400,2),E2153)</f>
        <v>7245.38</v>
      </c>
      <c r="F2154" s="56">
        <f t="shared" si="836"/>
        <v>45737</v>
      </c>
      <c r="G2154" s="80">
        <f t="shared" si="837"/>
        <v>5.6002542668107669E-3</v>
      </c>
      <c r="H2154" s="81">
        <f>IF(DAY(A2154)=H$11,VLOOKUP(A2154,AF$120:AK$452,4),H2153)</f>
        <v>46711</v>
      </c>
      <c r="I2154" s="81">
        <f t="shared" si="838"/>
        <v>46711</v>
      </c>
      <c r="J2154" s="55">
        <f t="shared" si="839"/>
        <v>31</v>
      </c>
      <c r="K2154" s="55">
        <f t="shared" si="840"/>
        <v>12</v>
      </c>
      <c r="L2154" s="79">
        <f t="shared" si="841"/>
        <v>1.0021641299999999</v>
      </c>
      <c r="M2154" s="82">
        <v>1</v>
      </c>
      <c r="N2154" s="82">
        <f t="shared" si="842"/>
        <v>1</v>
      </c>
      <c r="O2154" s="79">
        <f t="shared" si="843"/>
        <v>1.0021641299999999</v>
      </c>
      <c r="P2154" s="79">
        <f t="shared" si="844"/>
        <v>163.33917059000001</v>
      </c>
      <c r="Q2154" s="83">
        <f t="shared" si="845"/>
        <v>0</v>
      </c>
      <c r="R2154" s="85">
        <f t="shared" si="846"/>
        <v>0</v>
      </c>
      <c r="S2154" s="79">
        <f t="shared" si="847"/>
        <v>0</v>
      </c>
      <c r="T2154" s="85">
        <f t="shared" si="833"/>
        <v>9.5000000000000001E-2</v>
      </c>
      <c r="U2154" s="82">
        <f t="shared" si="848"/>
        <v>1.00293185</v>
      </c>
      <c r="V2154" s="79">
        <f t="shared" si="849"/>
        <v>0.47888594000000001</v>
      </c>
      <c r="W2154" s="79">
        <f t="shared" si="850"/>
        <v>0</v>
      </c>
      <c r="X2154" s="157" t="str">
        <f t="shared" si="851"/>
        <v>A+J=</v>
      </c>
      <c r="Y2154" s="81">
        <f t="shared" si="852"/>
        <v>46711</v>
      </c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78">
        <f t="shared" si="832"/>
        <v>46693</v>
      </c>
      <c r="B2155" s="79">
        <f t="shared" si="834"/>
        <v>163.88754761999999</v>
      </c>
      <c r="C2155" s="79">
        <f t="shared" si="831"/>
        <v>162.98644673999999</v>
      </c>
      <c r="D2155" s="77">
        <f t="shared" si="835"/>
        <v>7205.03</v>
      </c>
      <c r="E2155" s="54">
        <f>IF(K2155=1,VLOOKUP(A2154,[1]Plan1!$JH$192:$JI$400,2),E2154)</f>
        <v>7245.38</v>
      </c>
      <c r="F2155" s="56">
        <f t="shared" si="836"/>
        <v>45737</v>
      </c>
      <c r="G2155" s="80">
        <f t="shared" si="837"/>
        <v>5.6002542668107669E-3</v>
      </c>
      <c r="H2155" s="81">
        <f>IF(DAY(A2155)=H$11,VLOOKUP(A2155,AF$120:AK$452,4),H2154)</f>
        <v>46711</v>
      </c>
      <c r="I2155" s="81">
        <f t="shared" si="838"/>
        <v>46711</v>
      </c>
      <c r="J2155" s="55">
        <f t="shared" si="839"/>
        <v>31</v>
      </c>
      <c r="K2155" s="55">
        <f t="shared" si="840"/>
        <v>13</v>
      </c>
      <c r="L2155" s="79">
        <f t="shared" si="841"/>
        <v>1.00234468</v>
      </c>
      <c r="M2155" s="82">
        <v>1</v>
      </c>
      <c r="N2155" s="82">
        <f t="shared" si="842"/>
        <v>1</v>
      </c>
      <c r="O2155" s="79">
        <f t="shared" si="843"/>
        <v>1.00234468</v>
      </c>
      <c r="P2155" s="79">
        <f t="shared" si="844"/>
        <v>163.3685978</v>
      </c>
      <c r="Q2155" s="83">
        <f t="shared" si="845"/>
        <v>0</v>
      </c>
      <c r="R2155" s="85">
        <f t="shared" si="846"/>
        <v>0</v>
      </c>
      <c r="S2155" s="79">
        <f t="shared" si="847"/>
        <v>0</v>
      </c>
      <c r="T2155" s="85">
        <f t="shared" si="833"/>
        <v>9.5000000000000001E-2</v>
      </c>
      <c r="U2155" s="82">
        <f t="shared" si="848"/>
        <v>1.0031765580000001</v>
      </c>
      <c r="V2155" s="79">
        <f t="shared" si="849"/>
        <v>0.51894982000000001</v>
      </c>
      <c r="W2155" s="79">
        <f t="shared" si="850"/>
        <v>0</v>
      </c>
      <c r="X2155" s="157" t="str">
        <f t="shared" si="851"/>
        <v>A+J=</v>
      </c>
      <c r="Y2155" s="81">
        <f t="shared" si="852"/>
        <v>46711</v>
      </c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78">
        <f t="shared" si="832"/>
        <v>46694</v>
      </c>
      <c r="B2156" s="79">
        <f t="shared" si="834"/>
        <v>163.95706944999998</v>
      </c>
      <c r="C2156" s="79">
        <f t="shared" si="831"/>
        <v>162.98644673999999</v>
      </c>
      <c r="D2156" s="77">
        <f t="shared" si="835"/>
        <v>7205.03</v>
      </c>
      <c r="E2156" s="54">
        <f>IF(K2156=1,VLOOKUP(A2155,[1]Plan1!$JH$192:$JI$400,2),E2155)</f>
        <v>7245.38</v>
      </c>
      <c r="F2156" s="56">
        <f t="shared" si="836"/>
        <v>45737</v>
      </c>
      <c r="G2156" s="80">
        <f t="shared" si="837"/>
        <v>5.6002542668107669E-3</v>
      </c>
      <c r="H2156" s="81">
        <f>IF(DAY(A2156)=H$11,VLOOKUP(A2156,AF$120:AK$452,4),H2155)</f>
        <v>46711</v>
      </c>
      <c r="I2156" s="81">
        <f t="shared" si="838"/>
        <v>46711</v>
      </c>
      <c r="J2156" s="55">
        <f t="shared" si="839"/>
        <v>31</v>
      </c>
      <c r="K2156" s="55">
        <f t="shared" si="840"/>
        <v>14</v>
      </c>
      <c r="L2156" s="79">
        <f t="shared" si="841"/>
        <v>1.00252527</v>
      </c>
      <c r="M2156" s="82">
        <v>1</v>
      </c>
      <c r="N2156" s="82">
        <f t="shared" si="842"/>
        <v>1</v>
      </c>
      <c r="O2156" s="79">
        <f t="shared" si="843"/>
        <v>1.00252527</v>
      </c>
      <c r="P2156" s="79">
        <f t="shared" si="844"/>
        <v>163.39803151999999</v>
      </c>
      <c r="Q2156" s="83">
        <f t="shared" si="845"/>
        <v>0</v>
      </c>
      <c r="R2156" s="85">
        <f t="shared" si="846"/>
        <v>0</v>
      </c>
      <c r="S2156" s="79">
        <f t="shared" si="847"/>
        <v>0</v>
      </c>
      <c r="T2156" s="85">
        <f t="shared" si="833"/>
        <v>9.5000000000000001E-2</v>
      </c>
      <c r="U2156" s="82">
        <f t="shared" si="848"/>
        <v>1.003421326</v>
      </c>
      <c r="V2156" s="79">
        <f t="shared" si="849"/>
        <v>0.55903793000000002</v>
      </c>
      <c r="W2156" s="79">
        <f t="shared" si="850"/>
        <v>0</v>
      </c>
      <c r="X2156" s="157" t="str">
        <f t="shared" si="851"/>
        <v>A+J=</v>
      </c>
      <c r="Y2156" s="81">
        <f t="shared" si="852"/>
        <v>46711</v>
      </c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78">
        <f t="shared" si="832"/>
        <v>46695</v>
      </c>
      <c r="B2157" s="79">
        <f t="shared" si="834"/>
        <v>164.02662039999998</v>
      </c>
      <c r="C2157" s="79">
        <f t="shared" ref="C2157:C2220" si="853">IF(Q2156&gt;0,(P2156-S2156),C2156)</f>
        <v>162.98644673999999</v>
      </c>
      <c r="D2157" s="77">
        <f t="shared" si="835"/>
        <v>7205.03</v>
      </c>
      <c r="E2157" s="54">
        <f>IF(K2157=1,VLOOKUP(A2156,[1]Plan1!$JH$192:$JI$400,2),E2156)</f>
        <v>7245.38</v>
      </c>
      <c r="F2157" s="56">
        <f t="shared" si="836"/>
        <v>45737</v>
      </c>
      <c r="G2157" s="80">
        <f t="shared" si="837"/>
        <v>5.6002542668107669E-3</v>
      </c>
      <c r="H2157" s="81">
        <f>IF(DAY(A2157)=H$11,VLOOKUP(A2157,AF$120:AK$452,4),H2156)</f>
        <v>46711</v>
      </c>
      <c r="I2157" s="81">
        <f t="shared" si="838"/>
        <v>46711</v>
      </c>
      <c r="J2157" s="55">
        <f t="shared" si="839"/>
        <v>31</v>
      </c>
      <c r="K2157" s="55">
        <f t="shared" si="840"/>
        <v>15</v>
      </c>
      <c r="L2157" s="79">
        <f t="shared" si="841"/>
        <v>1.0027058900000001</v>
      </c>
      <c r="M2157" s="82">
        <v>1</v>
      </c>
      <c r="N2157" s="82">
        <f t="shared" si="842"/>
        <v>1</v>
      </c>
      <c r="O2157" s="79">
        <f t="shared" si="843"/>
        <v>1.0027058900000001</v>
      </c>
      <c r="P2157" s="79">
        <f t="shared" si="844"/>
        <v>163.42747012999999</v>
      </c>
      <c r="Q2157" s="83">
        <f t="shared" si="845"/>
        <v>0</v>
      </c>
      <c r="R2157" s="85">
        <f t="shared" si="846"/>
        <v>0</v>
      </c>
      <c r="S2157" s="79">
        <f t="shared" si="847"/>
        <v>0</v>
      </c>
      <c r="T2157" s="85">
        <f t="shared" si="833"/>
        <v>9.5000000000000001E-2</v>
      </c>
      <c r="U2157" s="82">
        <f t="shared" si="848"/>
        <v>1.003666154</v>
      </c>
      <c r="V2157" s="79">
        <f t="shared" si="849"/>
        <v>0.59915026999999998</v>
      </c>
      <c r="W2157" s="79">
        <f t="shared" si="850"/>
        <v>0</v>
      </c>
      <c r="X2157" s="157" t="str">
        <f t="shared" si="851"/>
        <v>A+J=</v>
      </c>
      <c r="Y2157" s="81">
        <f t="shared" si="852"/>
        <v>46711</v>
      </c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78">
        <f t="shared" si="832"/>
        <v>46696</v>
      </c>
      <c r="B2158" s="79">
        <f t="shared" si="834"/>
        <v>164.09620047999999</v>
      </c>
      <c r="C2158" s="79">
        <f t="shared" si="853"/>
        <v>162.98644673999999</v>
      </c>
      <c r="D2158" s="77">
        <f t="shared" si="835"/>
        <v>7205.03</v>
      </c>
      <c r="E2158" s="54">
        <f>IF(K2158=1,VLOOKUP(A2157,[1]Plan1!$JH$192:$JI$400,2),E2157)</f>
        <v>7245.38</v>
      </c>
      <c r="F2158" s="56">
        <f t="shared" si="836"/>
        <v>45737</v>
      </c>
      <c r="G2158" s="80">
        <f t="shared" si="837"/>
        <v>5.6002542668107669E-3</v>
      </c>
      <c r="H2158" s="81">
        <f>IF(DAY(A2158)=H$11,VLOOKUP(A2158,AF$120:AK$452,4),H2157)</f>
        <v>46711</v>
      </c>
      <c r="I2158" s="81">
        <f t="shared" si="838"/>
        <v>46711</v>
      </c>
      <c r="J2158" s="55">
        <f t="shared" si="839"/>
        <v>31</v>
      </c>
      <c r="K2158" s="55">
        <f t="shared" si="840"/>
        <v>16</v>
      </c>
      <c r="L2158" s="79">
        <f t="shared" si="841"/>
        <v>1.00288654</v>
      </c>
      <c r="M2158" s="82">
        <v>1</v>
      </c>
      <c r="N2158" s="82">
        <f t="shared" si="842"/>
        <v>1</v>
      </c>
      <c r="O2158" s="79">
        <f t="shared" si="843"/>
        <v>1.00288654</v>
      </c>
      <c r="P2158" s="79">
        <f t="shared" si="844"/>
        <v>163.45691363</v>
      </c>
      <c r="Q2158" s="83">
        <f t="shared" si="845"/>
        <v>0</v>
      </c>
      <c r="R2158" s="85">
        <f t="shared" si="846"/>
        <v>0</v>
      </c>
      <c r="S2158" s="79">
        <f t="shared" si="847"/>
        <v>0</v>
      </c>
      <c r="T2158" s="85">
        <f t="shared" si="833"/>
        <v>9.5000000000000001E-2</v>
      </c>
      <c r="U2158" s="82">
        <f t="shared" si="848"/>
        <v>1.0039110419999999</v>
      </c>
      <c r="V2158" s="79">
        <f t="shared" si="849"/>
        <v>0.63928684999999996</v>
      </c>
      <c r="W2158" s="79">
        <f t="shared" si="850"/>
        <v>0</v>
      </c>
      <c r="X2158" s="157" t="str">
        <f t="shared" si="851"/>
        <v>A+J=</v>
      </c>
      <c r="Y2158" s="81">
        <f t="shared" si="852"/>
        <v>46711</v>
      </c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78">
        <f t="shared" si="832"/>
        <v>46697</v>
      </c>
      <c r="B2159" s="79">
        <f t="shared" si="834"/>
        <v>164.16581116999998</v>
      </c>
      <c r="C2159" s="79">
        <f t="shared" si="853"/>
        <v>162.98644673999999</v>
      </c>
      <c r="D2159" s="77">
        <f t="shared" si="835"/>
        <v>7205.03</v>
      </c>
      <c r="E2159" s="54">
        <f>IF(K2159=1,VLOOKUP(A2158,[1]Plan1!$JH$192:$JI$400,2),E2158)</f>
        <v>7245.38</v>
      </c>
      <c r="F2159" s="56">
        <f t="shared" si="836"/>
        <v>45737</v>
      </c>
      <c r="G2159" s="80">
        <f t="shared" si="837"/>
        <v>5.6002542668107669E-3</v>
      </c>
      <c r="H2159" s="81">
        <f>IF(DAY(A2159)=H$11,VLOOKUP(A2159,AF$120:AK$452,4),H2158)</f>
        <v>46711</v>
      </c>
      <c r="I2159" s="81">
        <f t="shared" si="838"/>
        <v>46711</v>
      </c>
      <c r="J2159" s="55">
        <f t="shared" si="839"/>
        <v>31</v>
      </c>
      <c r="K2159" s="55">
        <f t="shared" si="840"/>
        <v>17</v>
      </c>
      <c r="L2159" s="79">
        <f t="shared" si="841"/>
        <v>1.0030672300000001</v>
      </c>
      <c r="M2159" s="82">
        <v>1</v>
      </c>
      <c r="N2159" s="82">
        <f t="shared" si="842"/>
        <v>1</v>
      </c>
      <c r="O2159" s="79">
        <f t="shared" si="843"/>
        <v>1.0030672300000001</v>
      </c>
      <c r="P2159" s="79">
        <f t="shared" si="844"/>
        <v>163.48636364999999</v>
      </c>
      <c r="Q2159" s="83">
        <f t="shared" si="845"/>
        <v>0</v>
      </c>
      <c r="R2159" s="85">
        <f t="shared" si="846"/>
        <v>0</v>
      </c>
      <c r="S2159" s="79">
        <f t="shared" si="847"/>
        <v>0</v>
      </c>
      <c r="T2159" s="85">
        <f t="shared" si="833"/>
        <v>9.5000000000000001E-2</v>
      </c>
      <c r="U2159" s="82">
        <f t="shared" si="848"/>
        <v>1.004155989</v>
      </c>
      <c r="V2159" s="79">
        <f t="shared" si="849"/>
        <v>0.67944751999999997</v>
      </c>
      <c r="W2159" s="79">
        <f t="shared" si="850"/>
        <v>0</v>
      </c>
      <c r="X2159" s="157" t="str">
        <f t="shared" si="851"/>
        <v>A+J=</v>
      </c>
      <c r="Y2159" s="81">
        <f t="shared" si="852"/>
        <v>46711</v>
      </c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78">
        <f t="shared" si="832"/>
        <v>46698</v>
      </c>
      <c r="B2160" s="79">
        <f t="shared" si="834"/>
        <v>164.23545102000003</v>
      </c>
      <c r="C2160" s="79">
        <f t="shared" si="853"/>
        <v>162.98644673999999</v>
      </c>
      <c r="D2160" s="77">
        <f t="shared" si="835"/>
        <v>7205.03</v>
      </c>
      <c r="E2160" s="54">
        <f>IF(K2160=1,VLOOKUP(A2159,[1]Plan1!$JH$192:$JI$400,2),E2159)</f>
        <v>7245.38</v>
      </c>
      <c r="F2160" s="56">
        <f t="shared" si="836"/>
        <v>45737</v>
      </c>
      <c r="G2160" s="80">
        <f t="shared" si="837"/>
        <v>5.6002542668107669E-3</v>
      </c>
      <c r="H2160" s="81">
        <f>IF(DAY(A2160)=H$11,VLOOKUP(A2160,AF$120:AK$452,4),H2159)</f>
        <v>46711</v>
      </c>
      <c r="I2160" s="81">
        <f t="shared" si="838"/>
        <v>46711</v>
      </c>
      <c r="J2160" s="55">
        <f t="shared" si="839"/>
        <v>31</v>
      </c>
      <c r="K2160" s="55">
        <f t="shared" si="840"/>
        <v>18</v>
      </c>
      <c r="L2160" s="79">
        <f t="shared" si="841"/>
        <v>1.00324795</v>
      </c>
      <c r="M2160" s="82">
        <v>1</v>
      </c>
      <c r="N2160" s="82">
        <f t="shared" si="842"/>
        <v>1</v>
      </c>
      <c r="O2160" s="79">
        <f t="shared" si="843"/>
        <v>1.00324795</v>
      </c>
      <c r="P2160" s="79">
        <f t="shared" si="844"/>
        <v>163.51581856000001</v>
      </c>
      <c r="Q2160" s="83">
        <f t="shared" si="845"/>
        <v>0</v>
      </c>
      <c r="R2160" s="85">
        <f t="shared" si="846"/>
        <v>0</v>
      </c>
      <c r="S2160" s="79">
        <f t="shared" si="847"/>
        <v>0</v>
      </c>
      <c r="T2160" s="85">
        <f t="shared" si="833"/>
        <v>9.5000000000000001E-2</v>
      </c>
      <c r="U2160" s="82">
        <f t="shared" si="848"/>
        <v>1.004400996</v>
      </c>
      <c r="V2160" s="79">
        <f t="shared" si="849"/>
        <v>0.71963246000000003</v>
      </c>
      <c r="W2160" s="79">
        <f t="shared" si="850"/>
        <v>0</v>
      </c>
      <c r="X2160" s="157" t="str">
        <f t="shared" si="851"/>
        <v>A+J=</v>
      </c>
      <c r="Y2160" s="81">
        <f t="shared" si="852"/>
        <v>46711</v>
      </c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78">
        <f t="shared" si="832"/>
        <v>46699</v>
      </c>
      <c r="B2161" s="79">
        <f t="shared" si="834"/>
        <v>164.30512002</v>
      </c>
      <c r="C2161" s="79">
        <f t="shared" si="853"/>
        <v>162.98644673999999</v>
      </c>
      <c r="D2161" s="77">
        <f t="shared" si="835"/>
        <v>7205.03</v>
      </c>
      <c r="E2161" s="54">
        <f>IF(K2161=1,VLOOKUP(A2160,[1]Plan1!$JH$192:$JI$400,2),E2160)</f>
        <v>7245.38</v>
      </c>
      <c r="F2161" s="56">
        <f t="shared" si="836"/>
        <v>45737</v>
      </c>
      <c r="G2161" s="80">
        <f t="shared" si="837"/>
        <v>5.6002542668107669E-3</v>
      </c>
      <c r="H2161" s="81">
        <f>IF(DAY(A2161)=H$11,VLOOKUP(A2161,AF$120:AK$452,4),H2160)</f>
        <v>46711</v>
      </c>
      <c r="I2161" s="81">
        <f t="shared" si="838"/>
        <v>46711</v>
      </c>
      <c r="J2161" s="55">
        <f t="shared" si="839"/>
        <v>31</v>
      </c>
      <c r="K2161" s="55">
        <f t="shared" si="840"/>
        <v>19</v>
      </c>
      <c r="L2161" s="79">
        <f t="shared" si="841"/>
        <v>1.0034287</v>
      </c>
      <c r="M2161" s="82">
        <v>1</v>
      </c>
      <c r="N2161" s="82">
        <f t="shared" si="842"/>
        <v>1</v>
      </c>
      <c r="O2161" s="79">
        <f t="shared" si="843"/>
        <v>1.0034287</v>
      </c>
      <c r="P2161" s="79">
        <f t="shared" si="844"/>
        <v>163.54527836</v>
      </c>
      <c r="Q2161" s="83">
        <f t="shared" si="845"/>
        <v>0</v>
      </c>
      <c r="R2161" s="85">
        <f t="shared" si="846"/>
        <v>0</v>
      </c>
      <c r="S2161" s="79">
        <f t="shared" si="847"/>
        <v>0</v>
      </c>
      <c r="T2161" s="85">
        <f t="shared" si="833"/>
        <v>9.5000000000000001E-2</v>
      </c>
      <c r="U2161" s="82">
        <f t="shared" si="848"/>
        <v>1.004646063</v>
      </c>
      <c r="V2161" s="79">
        <f t="shared" si="849"/>
        <v>0.75984165999999997</v>
      </c>
      <c r="W2161" s="79">
        <f t="shared" si="850"/>
        <v>0</v>
      </c>
      <c r="X2161" s="157" t="str">
        <f t="shared" si="851"/>
        <v>A+J=</v>
      </c>
      <c r="Y2161" s="81">
        <f t="shared" si="852"/>
        <v>46711</v>
      </c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78">
        <f t="shared" si="832"/>
        <v>46700</v>
      </c>
      <c r="B2162" s="79">
        <f t="shared" si="834"/>
        <v>164.37481818999998</v>
      </c>
      <c r="C2162" s="79">
        <f t="shared" si="853"/>
        <v>162.98644673999999</v>
      </c>
      <c r="D2162" s="77">
        <f t="shared" si="835"/>
        <v>7205.03</v>
      </c>
      <c r="E2162" s="54">
        <f>IF(K2162=1,VLOOKUP(A2161,[1]Plan1!$JH$192:$JI$400,2),E2161)</f>
        <v>7245.38</v>
      </c>
      <c r="F2162" s="56">
        <f t="shared" si="836"/>
        <v>45737</v>
      </c>
      <c r="G2162" s="80">
        <f t="shared" si="837"/>
        <v>5.6002542668107669E-3</v>
      </c>
      <c r="H2162" s="81">
        <f>IF(DAY(A2162)=H$11,VLOOKUP(A2162,AF$120:AK$452,4),H2161)</f>
        <v>46711</v>
      </c>
      <c r="I2162" s="81">
        <f t="shared" si="838"/>
        <v>46711</v>
      </c>
      <c r="J2162" s="55">
        <f t="shared" si="839"/>
        <v>31</v>
      </c>
      <c r="K2162" s="55">
        <f t="shared" si="840"/>
        <v>20</v>
      </c>
      <c r="L2162" s="79">
        <f t="shared" si="841"/>
        <v>1.0036094799999999</v>
      </c>
      <c r="M2162" s="82">
        <v>1</v>
      </c>
      <c r="N2162" s="82">
        <f t="shared" si="842"/>
        <v>1</v>
      </c>
      <c r="O2162" s="79">
        <f t="shared" si="843"/>
        <v>1.0036094799999999</v>
      </c>
      <c r="P2162" s="79">
        <f t="shared" si="844"/>
        <v>163.57474305</v>
      </c>
      <c r="Q2162" s="83">
        <f t="shared" si="845"/>
        <v>0</v>
      </c>
      <c r="R2162" s="85">
        <f t="shared" si="846"/>
        <v>0</v>
      </c>
      <c r="S2162" s="79">
        <f t="shared" si="847"/>
        <v>0</v>
      </c>
      <c r="T2162" s="85">
        <f t="shared" si="833"/>
        <v>9.5000000000000001E-2</v>
      </c>
      <c r="U2162" s="82">
        <f t="shared" si="848"/>
        <v>1.0048911899999999</v>
      </c>
      <c r="V2162" s="79">
        <f t="shared" si="849"/>
        <v>0.80007514000000002</v>
      </c>
      <c r="W2162" s="79">
        <f t="shared" si="850"/>
        <v>0</v>
      </c>
      <c r="X2162" s="157" t="str">
        <f t="shared" si="851"/>
        <v>A+J=</v>
      </c>
      <c r="Y2162" s="81">
        <f t="shared" si="852"/>
        <v>46711</v>
      </c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78">
        <f t="shared" si="832"/>
        <v>46701</v>
      </c>
      <c r="B2163" s="79">
        <f t="shared" si="834"/>
        <v>164.44454700999998</v>
      </c>
      <c r="C2163" s="79">
        <f t="shared" si="853"/>
        <v>162.98644673999999</v>
      </c>
      <c r="D2163" s="77">
        <f t="shared" si="835"/>
        <v>7205.03</v>
      </c>
      <c r="E2163" s="54">
        <f>IF(K2163=1,VLOOKUP(A2162,[1]Plan1!$JH$192:$JI$400,2),E2162)</f>
        <v>7245.38</v>
      </c>
      <c r="F2163" s="56">
        <f t="shared" si="836"/>
        <v>45737</v>
      </c>
      <c r="G2163" s="80">
        <f t="shared" si="837"/>
        <v>5.6002542668107669E-3</v>
      </c>
      <c r="H2163" s="81">
        <f>IF(DAY(A2163)=H$11,VLOOKUP(A2163,AF$120:AK$452,4),H2162)</f>
        <v>46711</v>
      </c>
      <c r="I2163" s="81">
        <f t="shared" si="838"/>
        <v>46711</v>
      </c>
      <c r="J2163" s="55">
        <f t="shared" si="839"/>
        <v>31</v>
      </c>
      <c r="K2163" s="55">
        <f t="shared" si="840"/>
        <v>21</v>
      </c>
      <c r="L2163" s="79">
        <f t="shared" si="841"/>
        <v>1.0037902999999999</v>
      </c>
      <c r="M2163" s="82">
        <v>1</v>
      </c>
      <c r="N2163" s="82">
        <f t="shared" si="842"/>
        <v>1</v>
      </c>
      <c r="O2163" s="79">
        <f t="shared" si="843"/>
        <v>1.0037902999999999</v>
      </c>
      <c r="P2163" s="79">
        <f t="shared" si="844"/>
        <v>163.60421425999999</v>
      </c>
      <c r="Q2163" s="83">
        <f t="shared" si="845"/>
        <v>0</v>
      </c>
      <c r="R2163" s="85">
        <f t="shared" si="846"/>
        <v>0</v>
      </c>
      <c r="S2163" s="79">
        <f t="shared" si="847"/>
        <v>0</v>
      </c>
      <c r="T2163" s="85">
        <f t="shared" si="833"/>
        <v>9.5000000000000001E-2</v>
      </c>
      <c r="U2163" s="82">
        <f t="shared" si="848"/>
        <v>1.0051363760000001</v>
      </c>
      <c r="V2163" s="79">
        <f t="shared" si="849"/>
        <v>0.84033274999999996</v>
      </c>
      <c r="W2163" s="79">
        <f t="shared" si="850"/>
        <v>0</v>
      </c>
      <c r="X2163" s="157" t="str">
        <f t="shared" si="851"/>
        <v>A+J=</v>
      </c>
      <c r="Y2163" s="81">
        <f t="shared" si="852"/>
        <v>46711</v>
      </c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78">
        <f t="shared" si="832"/>
        <v>46702</v>
      </c>
      <c r="B2164" s="79">
        <f t="shared" si="834"/>
        <v>164.51430519000002</v>
      </c>
      <c r="C2164" s="79">
        <f t="shared" si="853"/>
        <v>162.98644673999999</v>
      </c>
      <c r="D2164" s="77">
        <f t="shared" si="835"/>
        <v>7205.03</v>
      </c>
      <c r="E2164" s="54">
        <f>IF(K2164=1,VLOOKUP(A2163,[1]Plan1!$JH$192:$JI$400,2),E2163)</f>
        <v>7245.38</v>
      </c>
      <c r="F2164" s="56">
        <f t="shared" si="836"/>
        <v>45737</v>
      </c>
      <c r="G2164" s="80">
        <f t="shared" si="837"/>
        <v>5.6002542668107669E-3</v>
      </c>
      <c r="H2164" s="81">
        <f>IF(DAY(A2164)=H$11,VLOOKUP(A2164,AF$120:AK$452,4),H2163)</f>
        <v>46711</v>
      </c>
      <c r="I2164" s="81">
        <f t="shared" si="838"/>
        <v>46711</v>
      </c>
      <c r="J2164" s="55">
        <f t="shared" si="839"/>
        <v>31</v>
      </c>
      <c r="K2164" s="55">
        <f t="shared" si="840"/>
        <v>22</v>
      </c>
      <c r="L2164" s="79">
        <f t="shared" si="841"/>
        <v>1.0039711499999999</v>
      </c>
      <c r="M2164" s="82">
        <v>1</v>
      </c>
      <c r="N2164" s="82">
        <f t="shared" si="842"/>
        <v>1</v>
      </c>
      <c r="O2164" s="79">
        <f t="shared" si="843"/>
        <v>1.0039711499999999</v>
      </c>
      <c r="P2164" s="79">
        <f t="shared" si="844"/>
        <v>163.63369036</v>
      </c>
      <c r="Q2164" s="83">
        <f t="shared" si="845"/>
        <v>0</v>
      </c>
      <c r="R2164" s="85">
        <f t="shared" si="846"/>
        <v>0</v>
      </c>
      <c r="S2164" s="79">
        <f t="shared" si="847"/>
        <v>0</v>
      </c>
      <c r="T2164" s="85">
        <f t="shared" si="833"/>
        <v>9.5000000000000001E-2</v>
      </c>
      <c r="U2164" s="82">
        <f t="shared" si="848"/>
        <v>1.0053816229999999</v>
      </c>
      <c r="V2164" s="79">
        <f t="shared" si="849"/>
        <v>0.88061482999999996</v>
      </c>
      <c r="W2164" s="79">
        <f t="shared" si="850"/>
        <v>0</v>
      </c>
      <c r="X2164" s="157" t="str">
        <f t="shared" si="851"/>
        <v>A+J=</v>
      </c>
      <c r="Y2164" s="81">
        <f t="shared" si="852"/>
        <v>46711</v>
      </c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78">
        <f t="shared" si="832"/>
        <v>46703</v>
      </c>
      <c r="B2165" s="79">
        <f t="shared" si="834"/>
        <v>164.58409239</v>
      </c>
      <c r="C2165" s="79">
        <f t="shared" si="853"/>
        <v>162.98644673999999</v>
      </c>
      <c r="D2165" s="77">
        <f t="shared" si="835"/>
        <v>7205.03</v>
      </c>
      <c r="E2165" s="54">
        <f>IF(K2165=1,VLOOKUP(A2164,[1]Plan1!$JH$192:$JI$400,2),E2164)</f>
        <v>7245.38</v>
      </c>
      <c r="F2165" s="56">
        <f t="shared" si="836"/>
        <v>45737</v>
      </c>
      <c r="G2165" s="80">
        <f t="shared" si="837"/>
        <v>5.6002542668107669E-3</v>
      </c>
      <c r="H2165" s="81">
        <f>IF(DAY(A2165)=H$11,VLOOKUP(A2165,AF$120:AK$452,4),H2164)</f>
        <v>46711</v>
      </c>
      <c r="I2165" s="81">
        <f t="shared" si="838"/>
        <v>46711</v>
      </c>
      <c r="J2165" s="55">
        <f t="shared" si="839"/>
        <v>31</v>
      </c>
      <c r="K2165" s="55">
        <f t="shared" si="840"/>
        <v>23</v>
      </c>
      <c r="L2165" s="79">
        <f t="shared" si="841"/>
        <v>1.00415203</v>
      </c>
      <c r="M2165" s="82">
        <v>1</v>
      </c>
      <c r="N2165" s="82">
        <f t="shared" si="842"/>
        <v>1</v>
      </c>
      <c r="O2165" s="79">
        <f t="shared" si="843"/>
        <v>1.00415203</v>
      </c>
      <c r="P2165" s="79">
        <f t="shared" si="844"/>
        <v>163.66317135</v>
      </c>
      <c r="Q2165" s="83">
        <f t="shared" si="845"/>
        <v>0</v>
      </c>
      <c r="R2165" s="85">
        <f t="shared" si="846"/>
        <v>0</v>
      </c>
      <c r="S2165" s="79">
        <f t="shared" si="847"/>
        <v>0</v>
      </c>
      <c r="T2165" s="85">
        <f t="shared" si="833"/>
        <v>9.5000000000000001E-2</v>
      </c>
      <c r="U2165" s="82">
        <f t="shared" si="848"/>
        <v>1.0056269289999999</v>
      </c>
      <c r="V2165" s="79">
        <f t="shared" si="849"/>
        <v>0.92092103999999997</v>
      </c>
      <c r="W2165" s="79">
        <f t="shared" si="850"/>
        <v>0</v>
      </c>
      <c r="X2165" s="157" t="str">
        <f t="shared" si="851"/>
        <v>A+J=</v>
      </c>
      <c r="Y2165" s="81">
        <f t="shared" si="852"/>
        <v>46711</v>
      </c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78">
        <f t="shared" si="832"/>
        <v>46704</v>
      </c>
      <c r="B2166" s="79">
        <f t="shared" si="834"/>
        <v>164.65390880000001</v>
      </c>
      <c r="C2166" s="79">
        <f t="shared" si="853"/>
        <v>162.98644673999999</v>
      </c>
      <c r="D2166" s="77">
        <f t="shared" si="835"/>
        <v>7205.03</v>
      </c>
      <c r="E2166" s="54">
        <f>IF(K2166=1,VLOOKUP(A2165,[1]Plan1!$JH$192:$JI$400,2),E2165)</f>
        <v>7245.38</v>
      </c>
      <c r="F2166" s="56">
        <f t="shared" si="836"/>
        <v>45737</v>
      </c>
      <c r="G2166" s="80">
        <f t="shared" si="837"/>
        <v>5.6002542668107669E-3</v>
      </c>
      <c r="H2166" s="81">
        <f>IF(DAY(A2166)=H$11,VLOOKUP(A2166,AF$120:AK$452,4),H2165)</f>
        <v>46711</v>
      </c>
      <c r="I2166" s="81">
        <f t="shared" si="838"/>
        <v>46711</v>
      </c>
      <c r="J2166" s="55">
        <f t="shared" si="839"/>
        <v>31</v>
      </c>
      <c r="K2166" s="55">
        <f t="shared" si="840"/>
        <v>24</v>
      </c>
      <c r="L2166" s="79">
        <f t="shared" si="841"/>
        <v>1.0043329400000001</v>
      </c>
      <c r="M2166" s="82">
        <v>1</v>
      </c>
      <c r="N2166" s="82">
        <f t="shared" si="842"/>
        <v>1</v>
      </c>
      <c r="O2166" s="79">
        <f t="shared" si="843"/>
        <v>1.0043329400000001</v>
      </c>
      <c r="P2166" s="79">
        <f t="shared" si="844"/>
        <v>163.69265723000001</v>
      </c>
      <c r="Q2166" s="83">
        <f t="shared" si="845"/>
        <v>0</v>
      </c>
      <c r="R2166" s="85">
        <f t="shared" si="846"/>
        <v>0</v>
      </c>
      <c r="S2166" s="79">
        <f t="shared" si="847"/>
        <v>0</v>
      </c>
      <c r="T2166" s="85">
        <f t="shared" si="833"/>
        <v>9.5000000000000001E-2</v>
      </c>
      <c r="U2166" s="82">
        <f t="shared" si="848"/>
        <v>1.0058722950000001</v>
      </c>
      <c r="V2166" s="79">
        <f t="shared" si="849"/>
        <v>0.96125157000000006</v>
      </c>
      <c r="W2166" s="79">
        <f t="shared" si="850"/>
        <v>0</v>
      </c>
      <c r="X2166" s="157" t="str">
        <f t="shared" si="851"/>
        <v>A+J=</v>
      </c>
      <c r="Y2166" s="81">
        <f t="shared" si="852"/>
        <v>46711</v>
      </c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78">
        <f t="shared" si="832"/>
        <v>46705</v>
      </c>
      <c r="B2167" s="79">
        <f t="shared" si="834"/>
        <v>164.72375606</v>
      </c>
      <c r="C2167" s="79">
        <f t="shared" si="853"/>
        <v>162.98644673999999</v>
      </c>
      <c r="D2167" s="77">
        <f t="shared" si="835"/>
        <v>7205.03</v>
      </c>
      <c r="E2167" s="54">
        <f>IF(K2167=1,VLOOKUP(A2166,[1]Plan1!$JH$192:$JI$400,2),E2166)</f>
        <v>7245.38</v>
      </c>
      <c r="F2167" s="56">
        <f t="shared" si="836"/>
        <v>45737</v>
      </c>
      <c r="G2167" s="80">
        <f t="shared" si="837"/>
        <v>5.6002542668107669E-3</v>
      </c>
      <c r="H2167" s="81">
        <f>IF(DAY(A2167)=H$11,VLOOKUP(A2167,AF$120:AK$452,4),H2166)</f>
        <v>46711</v>
      </c>
      <c r="I2167" s="81">
        <f t="shared" si="838"/>
        <v>46711</v>
      </c>
      <c r="J2167" s="55">
        <f t="shared" si="839"/>
        <v>31</v>
      </c>
      <c r="K2167" s="55">
        <f t="shared" si="840"/>
        <v>25</v>
      </c>
      <c r="L2167" s="79">
        <f t="shared" si="841"/>
        <v>1.0045138899999999</v>
      </c>
      <c r="M2167" s="82">
        <v>1</v>
      </c>
      <c r="N2167" s="82">
        <f t="shared" si="842"/>
        <v>1</v>
      </c>
      <c r="O2167" s="79">
        <f t="shared" si="843"/>
        <v>1.0045138899999999</v>
      </c>
      <c r="P2167" s="79">
        <f t="shared" si="844"/>
        <v>163.72214962999999</v>
      </c>
      <c r="Q2167" s="83">
        <f t="shared" si="845"/>
        <v>0</v>
      </c>
      <c r="R2167" s="85">
        <f t="shared" si="846"/>
        <v>0</v>
      </c>
      <c r="S2167" s="79">
        <f t="shared" si="847"/>
        <v>0</v>
      </c>
      <c r="T2167" s="85">
        <f t="shared" si="833"/>
        <v>9.5000000000000001E-2</v>
      </c>
      <c r="U2167" s="82">
        <f t="shared" si="848"/>
        <v>1.0061177210000001</v>
      </c>
      <c r="V2167" s="79">
        <f t="shared" si="849"/>
        <v>1.00160643</v>
      </c>
      <c r="W2167" s="79">
        <f t="shared" si="850"/>
        <v>0</v>
      </c>
      <c r="X2167" s="157" t="str">
        <f t="shared" si="851"/>
        <v>A+J=</v>
      </c>
      <c r="Y2167" s="81">
        <f t="shared" si="852"/>
        <v>46711</v>
      </c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78">
        <f t="shared" si="832"/>
        <v>46706</v>
      </c>
      <c r="B2168" s="79">
        <f t="shared" si="834"/>
        <v>164.79363253</v>
      </c>
      <c r="C2168" s="79">
        <f t="shared" si="853"/>
        <v>162.98644673999999</v>
      </c>
      <c r="D2168" s="77">
        <f t="shared" si="835"/>
        <v>7205.03</v>
      </c>
      <c r="E2168" s="54">
        <f>IF(K2168=1,VLOOKUP(A2167,[1]Plan1!$JH$192:$JI$400,2),E2167)</f>
        <v>7245.38</v>
      </c>
      <c r="F2168" s="56">
        <f t="shared" si="836"/>
        <v>45737</v>
      </c>
      <c r="G2168" s="80">
        <f t="shared" si="837"/>
        <v>5.6002542668107669E-3</v>
      </c>
      <c r="H2168" s="81">
        <f>IF(DAY(A2168)=H$11,VLOOKUP(A2168,AF$120:AK$452,4),H2167)</f>
        <v>46711</v>
      </c>
      <c r="I2168" s="81">
        <f t="shared" si="838"/>
        <v>46711</v>
      </c>
      <c r="J2168" s="55">
        <f t="shared" si="839"/>
        <v>31</v>
      </c>
      <c r="K2168" s="55">
        <f t="shared" si="840"/>
        <v>26</v>
      </c>
      <c r="L2168" s="79">
        <f t="shared" si="841"/>
        <v>1.00469487</v>
      </c>
      <c r="M2168" s="82">
        <v>1</v>
      </c>
      <c r="N2168" s="82">
        <f t="shared" si="842"/>
        <v>1</v>
      </c>
      <c r="O2168" s="79">
        <f t="shared" si="843"/>
        <v>1.00469487</v>
      </c>
      <c r="P2168" s="79">
        <f t="shared" si="844"/>
        <v>163.75164691000001</v>
      </c>
      <c r="Q2168" s="83">
        <f t="shared" si="845"/>
        <v>0</v>
      </c>
      <c r="R2168" s="85">
        <f t="shared" si="846"/>
        <v>0</v>
      </c>
      <c r="S2168" s="79">
        <f t="shared" si="847"/>
        <v>0</v>
      </c>
      <c r="T2168" s="85">
        <f t="shared" si="833"/>
        <v>9.5000000000000001E-2</v>
      </c>
      <c r="U2168" s="82">
        <f t="shared" si="848"/>
        <v>1.0063632069999999</v>
      </c>
      <c r="V2168" s="79">
        <f t="shared" si="849"/>
        <v>1.0419856199999999</v>
      </c>
      <c r="W2168" s="79">
        <f t="shared" si="850"/>
        <v>0</v>
      </c>
      <c r="X2168" s="157" t="str">
        <f t="shared" si="851"/>
        <v>A+J=</v>
      </c>
      <c r="Y2168" s="81">
        <f t="shared" si="852"/>
        <v>46711</v>
      </c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78">
        <f t="shared" si="832"/>
        <v>46707</v>
      </c>
      <c r="B2169" s="79">
        <f t="shared" si="834"/>
        <v>164.86353808000001</v>
      </c>
      <c r="C2169" s="79">
        <f t="shared" si="853"/>
        <v>162.98644673999999</v>
      </c>
      <c r="D2169" s="77">
        <f t="shared" si="835"/>
        <v>7205.03</v>
      </c>
      <c r="E2169" s="54">
        <f>IF(K2169=1,VLOOKUP(A2168,[1]Plan1!$JH$192:$JI$400,2),E2168)</f>
        <v>7245.38</v>
      </c>
      <c r="F2169" s="56">
        <f t="shared" si="836"/>
        <v>45737</v>
      </c>
      <c r="G2169" s="80">
        <f t="shared" si="837"/>
        <v>5.6002542668107669E-3</v>
      </c>
      <c r="H2169" s="81">
        <f>IF(DAY(A2169)=H$11,VLOOKUP(A2169,AF$120:AK$452,4),H2168)</f>
        <v>46711</v>
      </c>
      <c r="I2169" s="81">
        <f t="shared" si="838"/>
        <v>46711</v>
      </c>
      <c r="J2169" s="55">
        <f t="shared" si="839"/>
        <v>31</v>
      </c>
      <c r="K2169" s="55">
        <f t="shared" si="840"/>
        <v>27</v>
      </c>
      <c r="L2169" s="79">
        <f t="shared" si="841"/>
        <v>1.0048758799999999</v>
      </c>
      <c r="M2169" s="82">
        <v>1</v>
      </c>
      <c r="N2169" s="82">
        <f t="shared" si="842"/>
        <v>1</v>
      </c>
      <c r="O2169" s="79">
        <f t="shared" si="843"/>
        <v>1.0048758799999999</v>
      </c>
      <c r="P2169" s="79">
        <f t="shared" si="844"/>
        <v>163.78114909000001</v>
      </c>
      <c r="Q2169" s="83">
        <f t="shared" si="845"/>
        <v>0</v>
      </c>
      <c r="R2169" s="85">
        <f t="shared" si="846"/>
        <v>0</v>
      </c>
      <c r="S2169" s="79">
        <f t="shared" si="847"/>
        <v>0</v>
      </c>
      <c r="T2169" s="85">
        <f t="shared" si="833"/>
        <v>9.5000000000000001E-2</v>
      </c>
      <c r="U2169" s="82">
        <f t="shared" si="848"/>
        <v>1.006608752</v>
      </c>
      <c r="V2169" s="79">
        <f t="shared" si="849"/>
        <v>1.0823889900000001</v>
      </c>
      <c r="W2169" s="79">
        <f t="shared" si="850"/>
        <v>0</v>
      </c>
      <c r="X2169" s="157" t="str">
        <f t="shared" si="851"/>
        <v>A+J=</v>
      </c>
      <c r="Y2169" s="81">
        <f t="shared" si="852"/>
        <v>46711</v>
      </c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78">
        <f t="shared" si="832"/>
        <v>46708</v>
      </c>
      <c r="B2170" s="79">
        <f t="shared" si="834"/>
        <v>164.93347304</v>
      </c>
      <c r="C2170" s="79">
        <f t="shared" si="853"/>
        <v>162.98644673999999</v>
      </c>
      <c r="D2170" s="77">
        <f t="shared" si="835"/>
        <v>7205.03</v>
      </c>
      <c r="E2170" s="54">
        <f>IF(K2170=1,VLOOKUP(A2169,[1]Plan1!$JH$192:$JI$400,2),E2169)</f>
        <v>7245.38</v>
      </c>
      <c r="F2170" s="56">
        <f t="shared" si="836"/>
        <v>45737</v>
      </c>
      <c r="G2170" s="80">
        <f t="shared" si="837"/>
        <v>5.6002542668107669E-3</v>
      </c>
      <c r="H2170" s="81">
        <f>IF(DAY(A2170)=H$11,VLOOKUP(A2170,AF$120:AK$452,4),H2169)</f>
        <v>46711</v>
      </c>
      <c r="I2170" s="81">
        <f t="shared" si="838"/>
        <v>46711</v>
      </c>
      <c r="J2170" s="55">
        <f t="shared" si="839"/>
        <v>31</v>
      </c>
      <c r="K2170" s="55">
        <f t="shared" si="840"/>
        <v>28</v>
      </c>
      <c r="L2170" s="79">
        <f t="shared" si="841"/>
        <v>1.0050569199999999</v>
      </c>
      <c r="M2170" s="82">
        <v>1</v>
      </c>
      <c r="N2170" s="82">
        <f t="shared" si="842"/>
        <v>1</v>
      </c>
      <c r="O2170" s="79">
        <f t="shared" si="843"/>
        <v>1.0050569199999999</v>
      </c>
      <c r="P2170" s="79">
        <f t="shared" si="844"/>
        <v>163.81065616000001</v>
      </c>
      <c r="Q2170" s="83">
        <f t="shared" si="845"/>
        <v>0</v>
      </c>
      <c r="R2170" s="85">
        <f t="shared" si="846"/>
        <v>0</v>
      </c>
      <c r="S2170" s="79">
        <f t="shared" si="847"/>
        <v>0</v>
      </c>
      <c r="T2170" s="85">
        <f t="shared" si="833"/>
        <v>9.5000000000000001E-2</v>
      </c>
      <c r="U2170" s="82">
        <f t="shared" si="848"/>
        <v>1.006854358</v>
      </c>
      <c r="V2170" s="79">
        <f t="shared" si="849"/>
        <v>1.12281688</v>
      </c>
      <c r="W2170" s="79">
        <f t="shared" si="850"/>
        <v>0</v>
      </c>
      <c r="X2170" s="157" t="str">
        <f t="shared" si="851"/>
        <v>A+J=</v>
      </c>
      <c r="Y2170" s="81">
        <f t="shared" si="852"/>
        <v>46711</v>
      </c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78">
        <f t="shared" si="832"/>
        <v>46709</v>
      </c>
      <c r="B2171" s="79">
        <f t="shared" si="834"/>
        <v>165.00343870999998</v>
      </c>
      <c r="C2171" s="79">
        <f t="shared" si="853"/>
        <v>162.98644673999999</v>
      </c>
      <c r="D2171" s="77">
        <f t="shared" si="835"/>
        <v>7205.03</v>
      </c>
      <c r="E2171" s="54">
        <f>IF(K2171=1,VLOOKUP(A2170,[1]Plan1!$JH$192:$JI$400,2),E2170)</f>
        <v>7245.38</v>
      </c>
      <c r="F2171" s="56">
        <f t="shared" si="836"/>
        <v>45737</v>
      </c>
      <c r="G2171" s="80">
        <f t="shared" si="837"/>
        <v>5.6002542668107669E-3</v>
      </c>
      <c r="H2171" s="81">
        <f>IF(DAY(A2171)=H$11,VLOOKUP(A2171,AF$120:AK$452,4),H2170)</f>
        <v>46711</v>
      </c>
      <c r="I2171" s="81">
        <f t="shared" si="838"/>
        <v>46711</v>
      </c>
      <c r="J2171" s="55">
        <f t="shared" si="839"/>
        <v>31</v>
      </c>
      <c r="K2171" s="55">
        <f t="shared" si="840"/>
        <v>29</v>
      </c>
      <c r="L2171" s="79">
        <f t="shared" si="841"/>
        <v>1.0052380000000001</v>
      </c>
      <c r="M2171" s="82">
        <v>1</v>
      </c>
      <c r="N2171" s="82">
        <f t="shared" si="842"/>
        <v>1</v>
      </c>
      <c r="O2171" s="79">
        <f t="shared" si="843"/>
        <v>1.0052380000000001</v>
      </c>
      <c r="P2171" s="79">
        <f t="shared" si="844"/>
        <v>163.84016973999999</v>
      </c>
      <c r="Q2171" s="83">
        <f t="shared" si="845"/>
        <v>0</v>
      </c>
      <c r="R2171" s="85">
        <f t="shared" si="846"/>
        <v>0</v>
      </c>
      <c r="S2171" s="79">
        <f t="shared" si="847"/>
        <v>0</v>
      </c>
      <c r="T2171" s="85">
        <f t="shared" si="833"/>
        <v>9.5000000000000001E-2</v>
      </c>
      <c r="U2171" s="82">
        <f t="shared" si="848"/>
        <v>1.007100023</v>
      </c>
      <c r="V2171" s="79">
        <f t="shared" si="849"/>
        <v>1.1632689700000001</v>
      </c>
      <c r="W2171" s="79">
        <f t="shared" si="850"/>
        <v>0</v>
      </c>
      <c r="X2171" s="157" t="str">
        <f t="shared" si="851"/>
        <v>A+J=</v>
      </c>
      <c r="Y2171" s="81">
        <f t="shared" si="852"/>
        <v>46711</v>
      </c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78">
        <f t="shared" si="832"/>
        <v>46710</v>
      </c>
      <c r="B2172" s="79">
        <f t="shared" si="834"/>
        <v>165.07343381000001</v>
      </c>
      <c r="C2172" s="79">
        <f t="shared" si="853"/>
        <v>162.98644673999999</v>
      </c>
      <c r="D2172" s="77">
        <f t="shared" si="835"/>
        <v>7205.03</v>
      </c>
      <c r="E2172" s="54">
        <f>IF(K2172=1,VLOOKUP(A2171,[1]Plan1!$JH$192:$JI$400,2),E2171)</f>
        <v>7245.38</v>
      </c>
      <c r="F2172" s="56">
        <f t="shared" si="836"/>
        <v>45737</v>
      </c>
      <c r="G2172" s="80">
        <f t="shared" si="837"/>
        <v>5.6002542668107669E-3</v>
      </c>
      <c r="H2172" s="81">
        <f>IF(DAY(A2172)=H$11,VLOOKUP(A2172,AF$120:AK$452,4),H2171)</f>
        <v>46711</v>
      </c>
      <c r="I2172" s="81">
        <f t="shared" si="838"/>
        <v>46711</v>
      </c>
      <c r="J2172" s="55">
        <f t="shared" si="839"/>
        <v>31</v>
      </c>
      <c r="K2172" s="55">
        <f t="shared" si="840"/>
        <v>30</v>
      </c>
      <c r="L2172" s="79">
        <f t="shared" si="841"/>
        <v>1.0054191100000001</v>
      </c>
      <c r="M2172" s="82">
        <v>1</v>
      </c>
      <c r="N2172" s="82">
        <f t="shared" si="842"/>
        <v>1</v>
      </c>
      <c r="O2172" s="79">
        <f t="shared" si="843"/>
        <v>1.0054191100000001</v>
      </c>
      <c r="P2172" s="79">
        <f t="shared" si="844"/>
        <v>163.86968822</v>
      </c>
      <c r="Q2172" s="83">
        <f t="shared" si="845"/>
        <v>0</v>
      </c>
      <c r="R2172" s="85">
        <f t="shared" si="846"/>
        <v>0</v>
      </c>
      <c r="S2172" s="79">
        <f t="shared" si="847"/>
        <v>0</v>
      </c>
      <c r="T2172" s="85">
        <f t="shared" si="833"/>
        <v>9.5000000000000001E-2</v>
      </c>
      <c r="U2172" s="82">
        <f t="shared" si="848"/>
        <v>1.007345749</v>
      </c>
      <c r="V2172" s="79">
        <f t="shared" si="849"/>
        <v>1.20374559</v>
      </c>
      <c r="W2172" s="79">
        <f t="shared" si="850"/>
        <v>0</v>
      </c>
      <c r="X2172" s="157" t="str">
        <f t="shared" si="851"/>
        <v>A+J=</v>
      </c>
      <c r="Y2172" s="81">
        <f t="shared" si="852"/>
        <v>46711</v>
      </c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78">
        <f t="shared" si="832"/>
        <v>46711</v>
      </c>
      <c r="B2173" s="79">
        <f t="shared" ref="B2173:B2236" si="854">(P2173+V2173)</f>
        <v>165.14345801000002</v>
      </c>
      <c r="C2173" s="79">
        <f t="shared" si="853"/>
        <v>162.98644673999999</v>
      </c>
      <c r="D2173" s="77">
        <f t="shared" ref="D2173:D2236" si="855">IF(E2173=E2172,D2172,E2172)</f>
        <v>7205.03</v>
      </c>
      <c r="E2173" s="54">
        <f>IF(K2173=1,VLOOKUP(A2172,[1]Plan1!$JH$192:$JI$400,2),E2172)</f>
        <v>7245.38</v>
      </c>
      <c r="F2173" s="56">
        <f t="shared" ref="F2173:F2236" si="856">IF(D2173=D2172,F2172,EDATE(A2173,-1))</f>
        <v>45737</v>
      </c>
      <c r="G2173" s="80">
        <f t="shared" ref="G2173:G2236" si="857">(E2173/D2173)-1</f>
        <v>5.6002542668107669E-3</v>
      </c>
      <c r="H2173" s="81">
        <f>IF(DAY(A2173)=H$11,VLOOKUP(A2173,AF$120:AK$452,4),H2172)</f>
        <v>46741</v>
      </c>
      <c r="I2173" s="81">
        <f t="shared" ref="I2173:I2236" si="858">IF(A2173&gt;I2172,H2173,I2172)</f>
        <v>46711</v>
      </c>
      <c r="J2173" s="55">
        <f t="shared" ref="J2173:J2236" si="859">IF(A2172=I2172,VLOOKUP(A2172,$AF$120:$AJ$300,5),J2172)</f>
        <v>31</v>
      </c>
      <c r="K2173" s="55">
        <f t="shared" ref="K2173:K2236" si="860">IF(A2172=I2172,1,K2172+1)</f>
        <v>31</v>
      </c>
      <c r="L2173" s="79">
        <f t="shared" ref="L2173:L2236" si="861">TRUNC((E2173/D2173)^TRUNC((K2173/J2173),9),8)</f>
        <v>1.0056002500000001</v>
      </c>
      <c r="M2173" s="82">
        <v>1</v>
      </c>
      <c r="N2173" s="82">
        <f t="shared" ref="N2173:N2236" si="862">IF(I2173&gt;I2172,N2172*M2173,N2172)</f>
        <v>1</v>
      </c>
      <c r="O2173" s="79">
        <f t="shared" ref="O2173:O2236" si="863">TRUNC(TRUNC((L2173*N2173),15),8)</f>
        <v>1.0056002500000001</v>
      </c>
      <c r="P2173" s="79">
        <f t="shared" ref="P2173:P2236" si="864">TRUNC(C2173*O2173,8)</f>
        <v>163.89921158000001</v>
      </c>
      <c r="Q2173" s="83">
        <f t="shared" ref="Q2173:Q2236" si="865">IF(VLOOKUP(A2173,AB$12:AI$116,8)=VLOOKUP(A2172,AB$12:AI$116,8),0,VLOOKUP(A2173,AB$12:AI$116,8))</f>
        <v>71</v>
      </c>
      <c r="R2173" s="85">
        <f t="shared" ref="R2173:R2236" si="866">IF(Q2173&gt;0,VLOOKUP($A2173,$AB$12:$AG$116,6),0)</f>
        <v>0.111111</v>
      </c>
      <c r="S2173" s="79">
        <f t="shared" ref="S2173:S2236" si="867">IF(R2173&gt;0,TRUNC(R2173*P2173,8),0)</f>
        <v>18.211005289999999</v>
      </c>
      <c r="T2173" s="85">
        <f t="shared" si="833"/>
        <v>9.5000000000000001E-2</v>
      </c>
      <c r="U2173" s="82">
        <f t="shared" ref="U2173:U2236" si="868">ROUND((1+T2173)^(30/360)^(K2173/J2173),9)</f>
        <v>1.0075915339999999</v>
      </c>
      <c r="V2173" s="79">
        <f t="shared" ref="V2173:V2236" si="869">TRUNC((P2173*(U2173-1)),8)</f>
        <v>1.24424643</v>
      </c>
      <c r="W2173" s="79">
        <f t="shared" ref="W2173:W2236" si="870">IF(Q2173&gt;0,S2173+V2173,0)</f>
        <v>19.45525172</v>
      </c>
      <c r="X2173" s="157" t="str">
        <f t="shared" si="851"/>
        <v>A+J=</v>
      </c>
      <c r="Y2173" s="81">
        <f t="shared" si="852"/>
        <v>46711</v>
      </c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78">
        <f t="shared" si="832"/>
        <v>46712</v>
      </c>
      <c r="B2174" s="79">
        <f t="shared" si="854"/>
        <v>145.75206781999998</v>
      </c>
      <c r="C2174" s="79">
        <f t="shared" si="853"/>
        <v>145.68820629000001</v>
      </c>
      <c r="D2174" s="77">
        <f t="shared" si="855"/>
        <v>7205.03</v>
      </c>
      <c r="E2174" s="54">
        <f>IF(K2174=1,VLOOKUP(A2173,[1]Plan1!$JH$192:$JI$400,2),E2173)</f>
        <v>7245.38</v>
      </c>
      <c r="F2174" s="56">
        <f t="shared" si="856"/>
        <v>45737</v>
      </c>
      <c r="G2174" s="80">
        <f t="shared" si="857"/>
        <v>5.6002542668107669E-3</v>
      </c>
      <c r="H2174" s="81">
        <f>IF(DAY(A2174)=H$11,VLOOKUP(A2174,AF$120:AK$452,4),H2173)</f>
        <v>46741</v>
      </c>
      <c r="I2174" s="81">
        <f t="shared" si="858"/>
        <v>46741</v>
      </c>
      <c r="J2174" s="55">
        <f t="shared" si="859"/>
        <v>30</v>
      </c>
      <c r="K2174" s="55">
        <f t="shared" si="860"/>
        <v>1</v>
      </c>
      <c r="L2174" s="79">
        <f t="shared" si="861"/>
        <v>1.0001861700000001</v>
      </c>
      <c r="M2174" s="82">
        <v>1</v>
      </c>
      <c r="N2174" s="82">
        <f t="shared" si="862"/>
        <v>1</v>
      </c>
      <c r="O2174" s="79">
        <f t="shared" si="863"/>
        <v>1.0001861700000001</v>
      </c>
      <c r="P2174" s="79">
        <f t="shared" si="864"/>
        <v>145.71532905999999</v>
      </c>
      <c r="Q2174" s="83">
        <f t="shared" si="865"/>
        <v>0</v>
      </c>
      <c r="R2174" s="85">
        <f t="shared" si="866"/>
        <v>0</v>
      </c>
      <c r="S2174" s="79">
        <f t="shared" si="867"/>
        <v>0</v>
      </c>
      <c r="T2174" s="85">
        <f t="shared" si="833"/>
        <v>9.5000000000000001E-2</v>
      </c>
      <c r="U2174" s="82">
        <f t="shared" si="868"/>
        <v>1.000252127</v>
      </c>
      <c r="V2174" s="79">
        <f t="shared" si="869"/>
        <v>3.6738760000000002E-2</v>
      </c>
      <c r="W2174" s="79">
        <f t="shared" si="870"/>
        <v>0</v>
      </c>
      <c r="X2174" s="157" t="str">
        <f t="shared" si="851"/>
        <v>A+J=</v>
      </c>
      <c r="Y2174" s="81">
        <f t="shared" si="852"/>
        <v>46741</v>
      </c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78">
        <f t="shared" si="832"/>
        <v>46713</v>
      </c>
      <c r="B2175" s="79">
        <f t="shared" si="854"/>
        <v>145.81595673999999</v>
      </c>
      <c r="C2175" s="79">
        <f t="shared" si="853"/>
        <v>145.68820629000001</v>
      </c>
      <c r="D2175" s="77">
        <f t="shared" si="855"/>
        <v>7205.03</v>
      </c>
      <c r="E2175" s="54">
        <f>IF(K2175=1,VLOOKUP(A2174,[1]Plan1!$JH$192:$JI$400,2),E2174)</f>
        <v>7245.38</v>
      </c>
      <c r="F2175" s="56">
        <f t="shared" si="856"/>
        <v>45737</v>
      </c>
      <c r="G2175" s="80">
        <f t="shared" si="857"/>
        <v>5.6002542668107669E-3</v>
      </c>
      <c r="H2175" s="81">
        <f>IF(DAY(A2175)=H$11,VLOOKUP(A2175,AF$120:AK$452,4),H2174)</f>
        <v>46741</v>
      </c>
      <c r="I2175" s="81">
        <f t="shared" si="858"/>
        <v>46741</v>
      </c>
      <c r="J2175" s="55">
        <f t="shared" si="859"/>
        <v>30</v>
      </c>
      <c r="K2175" s="55">
        <f t="shared" si="860"/>
        <v>2</v>
      </c>
      <c r="L2175" s="79">
        <f t="shared" si="861"/>
        <v>1.00037237</v>
      </c>
      <c r="M2175" s="82">
        <v>1</v>
      </c>
      <c r="N2175" s="82">
        <f t="shared" si="862"/>
        <v>1</v>
      </c>
      <c r="O2175" s="79">
        <f t="shared" si="863"/>
        <v>1.00037237</v>
      </c>
      <c r="P2175" s="79">
        <f t="shared" si="864"/>
        <v>145.74245619999999</v>
      </c>
      <c r="Q2175" s="83">
        <f t="shared" si="865"/>
        <v>0</v>
      </c>
      <c r="R2175" s="85">
        <f t="shared" si="866"/>
        <v>0</v>
      </c>
      <c r="S2175" s="79">
        <f t="shared" si="867"/>
        <v>0</v>
      </c>
      <c r="T2175" s="85">
        <f t="shared" si="833"/>
        <v>9.5000000000000001E-2</v>
      </c>
      <c r="U2175" s="82">
        <f t="shared" si="868"/>
        <v>1.0005043179999999</v>
      </c>
      <c r="V2175" s="79">
        <f t="shared" si="869"/>
        <v>7.3500540000000003E-2</v>
      </c>
      <c r="W2175" s="79">
        <f t="shared" si="870"/>
        <v>0</v>
      </c>
      <c r="X2175" s="157" t="str">
        <f t="shared" si="851"/>
        <v>A+J=</v>
      </c>
      <c r="Y2175" s="81">
        <f t="shared" si="852"/>
        <v>46741</v>
      </c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78">
        <f t="shared" si="832"/>
        <v>46714</v>
      </c>
      <c r="B2176" s="79">
        <f t="shared" si="854"/>
        <v>145.87987434999999</v>
      </c>
      <c r="C2176" s="79">
        <f t="shared" si="853"/>
        <v>145.68820629000001</v>
      </c>
      <c r="D2176" s="77">
        <f t="shared" si="855"/>
        <v>7205.03</v>
      </c>
      <c r="E2176" s="54">
        <f>IF(K2176=1,VLOOKUP(A2175,[1]Plan1!$JH$192:$JI$400,2),E2175)</f>
        <v>7245.38</v>
      </c>
      <c r="F2176" s="56">
        <f t="shared" si="856"/>
        <v>45737</v>
      </c>
      <c r="G2176" s="80">
        <f t="shared" si="857"/>
        <v>5.6002542668107669E-3</v>
      </c>
      <c r="H2176" s="81">
        <f>IF(DAY(A2176)=H$11,VLOOKUP(A2176,AF$120:AK$452,4),H2175)</f>
        <v>46741</v>
      </c>
      <c r="I2176" s="81">
        <f t="shared" si="858"/>
        <v>46741</v>
      </c>
      <c r="J2176" s="55">
        <f t="shared" si="859"/>
        <v>30</v>
      </c>
      <c r="K2176" s="55">
        <f t="shared" si="860"/>
        <v>3</v>
      </c>
      <c r="L2176" s="79">
        <f t="shared" si="861"/>
        <v>1.0005586099999999</v>
      </c>
      <c r="M2176" s="82">
        <v>1</v>
      </c>
      <c r="N2176" s="82">
        <f t="shared" si="862"/>
        <v>1</v>
      </c>
      <c r="O2176" s="79">
        <f t="shared" si="863"/>
        <v>1.0005586099999999</v>
      </c>
      <c r="P2176" s="79">
        <f t="shared" si="864"/>
        <v>145.76958916999999</v>
      </c>
      <c r="Q2176" s="83">
        <f t="shared" si="865"/>
        <v>0</v>
      </c>
      <c r="R2176" s="85">
        <f t="shared" si="866"/>
        <v>0</v>
      </c>
      <c r="S2176" s="79">
        <f t="shared" si="867"/>
        <v>0</v>
      </c>
      <c r="T2176" s="85">
        <f t="shared" si="833"/>
        <v>9.5000000000000001E-2</v>
      </c>
      <c r="U2176" s="82">
        <f t="shared" si="868"/>
        <v>1.000756572</v>
      </c>
      <c r="V2176" s="79">
        <f t="shared" si="869"/>
        <v>0.11028518</v>
      </c>
      <c r="W2176" s="79">
        <f t="shared" si="870"/>
        <v>0</v>
      </c>
      <c r="X2176" s="157" t="str">
        <f t="shared" si="851"/>
        <v>A+J=</v>
      </c>
      <c r="Y2176" s="81">
        <f t="shared" si="852"/>
        <v>46741</v>
      </c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78">
        <f t="shared" si="832"/>
        <v>46715</v>
      </c>
      <c r="B2177" s="79">
        <f t="shared" si="854"/>
        <v>145.94382082999999</v>
      </c>
      <c r="C2177" s="79">
        <f t="shared" si="853"/>
        <v>145.68820629000001</v>
      </c>
      <c r="D2177" s="77">
        <f t="shared" si="855"/>
        <v>7205.03</v>
      </c>
      <c r="E2177" s="54">
        <f>IF(K2177=1,VLOOKUP(A2176,[1]Plan1!$JH$192:$JI$400,2),E2176)</f>
        <v>7245.38</v>
      </c>
      <c r="F2177" s="56">
        <f t="shared" si="856"/>
        <v>45737</v>
      </c>
      <c r="G2177" s="80">
        <f t="shared" si="857"/>
        <v>5.6002542668107669E-3</v>
      </c>
      <c r="H2177" s="81">
        <f>IF(DAY(A2177)=H$11,VLOOKUP(A2177,AF$120:AK$452,4),H2176)</f>
        <v>46741</v>
      </c>
      <c r="I2177" s="81">
        <f t="shared" si="858"/>
        <v>46741</v>
      </c>
      <c r="J2177" s="55">
        <f t="shared" si="859"/>
        <v>30</v>
      </c>
      <c r="K2177" s="55">
        <f t="shared" si="860"/>
        <v>4</v>
      </c>
      <c r="L2177" s="79">
        <f t="shared" si="861"/>
        <v>1.00074489</v>
      </c>
      <c r="M2177" s="82">
        <v>1</v>
      </c>
      <c r="N2177" s="82">
        <f t="shared" si="862"/>
        <v>1</v>
      </c>
      <c r="O2177" s="79">
        <f t="shared" si="863"/>
        <v>1.00074489</v>
      </c>
      <c r="P2177" s="79">
        <f t="shared" si="864"/>
        <v>145.79672797000001</v>
      </c>
      <c r="Q2177" s="83">
        <f t="shared" si="865"/>
        <v>0</v>
      </c>
      <c r="R2177" s="85">
        <f t="shared" si="866"/>
        <v>0</v>
      </c>
      <c r="S2177" s="79">
        <f t="shared" si="867"/>
        <v>0</v>
      </c>
      <c r="T2177" s="85">
        <f t="shared" si="833"/>
        <v>9.5000000000000001E-2</v>
      </c>
      <c r="U2177" s="82">
        <f t="shared" si="868"/>
        <v>1.00100889</v>
      </c>
      <c r="V2177" s="79">
        <f t="shared" si="869"/>
        <v>0.14709285999999999</v>
      </c>
      <c r="W2177" s="79">
        <f t="shared" si="870"/>
        <v>0</v>
      </c>
      <c r="X2177" s="157" t="str">
        <f t="shared" si="851"/>
        <v>A+J=</v>
      </c>
      <c r="Y2177" s="81">
        <f t="shared" si="852"/>
        <v>46741</v>
      </c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78">
        <f t="shared" si="832"/>
        <v>46716</v>
      </c>
      <c r="B2178" s="79">
        <f t="shared" si="854"/>
        <v>146.00779470000001</v>
      </c>
      <c r="C2178" s="79">
        <f t="shared" si="853"/>
        <v>145.68820629000001</v>
      </c>
      <c r="D2178" s="77">
        <f t="shared" si="855"/>
        <v>7205.03</v>
      </c>
      <c r="E2178" s="54">
        <f>IF(K2178=1,VLOOKUP(A2177,[1]Plan1!$JH$192:$JI$400,2),E2177)</f>
        <v>7245.38</v>
      </c>
      <c r="F2178" s="56">
        <f t="shared" si="856"/>
        <v>45737</v>
      </c>
      <c r="G2178" s="80">
        <f t="shared" si="857"/>
        <v>5.6002542668107669E-3</v>
      </c>
      <c r="H2178" s="81">
        <f>IF(DAY(A2178)=H$11,VLOOKUP(A2178,AF$120:AK$452,4),H2177)</f>
        <v>46741</v>
      </c>
      <c r="I2178" s="81">
        <f t="shared" si="858"/>
        <v>46741</v>
      </c>
      <c r="J2178" s="55">
        <f t="shared" si="859"/>
        <v>30</v>
      </c>
      <c r="K2178" s="55">
        <f t="shared" si="860"/>
        <v>5</v>
      </c>
      <c r="L2178" s="79">
        <f t="shared" si="861"/>
        <v>1.0009311999999999</v>
      </c>
      <c r="M2178" s="82">
        <v>1</v>
      </c>
      <c r="N2178" s="82">
        <f t="shared" si="862"/>
        <v>1</v>
      </c>
      <c r="O2178" s="79">
        <f t="shared" si="863"/>
        <v>1.0009311999999999</v>
      </c>
      <c r="P2178" s="79">
        <f t="shared" si="864"/>
        <v>145.82387113999999</v>
      </c>
      <c r="Q2178" s="83">
        <f t="shared" si="865"/>
        <v>0</v>
      </c>
      <c r="R2178" s="85">
        <f t="shared" si="866"/>
        <v>0</v>
      </c>
      <c r="S2178" s="79">
        <f t="shared" si="867"/>
        <v>0</v>
      </c>
      <c r="T2178" s="85">
        <f t="shared" si="833"/>
        <v>9.5000000000000001E-2</v>
      </c>
      <c r="U2178" s="82">
        <f t="shared" si="868"/>
        <v>1.001261272</v>
      </c>
      <c r="V2178" s="79">
        <f t="shared" si="869"/>
        <v>0.18392356000000001</v>
      </c>
      <c r="W2178" s="79">
        <f t="shared" si="870"/>
        <v>0</v>
      </c>
      <c r="X2178" s="157" t="str">
        <f t="shared" si="851"/>
        <v>A+J=</v>
      </c>
      <c r="Y2178" s="81">
        <f t="shared" si="852"/>
        <v>46741</v>
      </c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78">
        <f t="shared" si="832"/>
        <v>46717</v>
      </c>
      <c r="B2179" s="79">
        <f t="shared" si="854"/>
        <v>146.07179730000001</v>
      </c>
      <c r="C2179" s="79">
        <f t="shared" si="853"/>
        <v>145.68820629000001</v>
      </c>
      <c r="D2179" s="77">
        <f t="shared" si="855"/>
        <v>7205.03</v>
      </c>
      <c r="E2179" s="54">
        <f>IF(K2179=1,VLOOKUP(A2178,[1]Plan1!$JH$192:$JI$400,2),E2178)</f>
        <v>7245.38</v>
      </c>
      <c r="F2179" s="56">
        <f t="shared" si="856"/>
        <v>45737</v>
      </c>
      <c r="G2179" s="80">
        <f t="shared" si="857"/>
        <v>5.6002542668107669E-3</v>
      </c>
      <c r="H2179" s="81">
        <f>IF(DAY(A2179)=H$11,VLOOKUP(A2179,AF$120:AK$452,4),H2178)</f>
        <v>46741</v>
      </c>
      <c r="I2179" s="81">
        <f t="shared" si="858"/>
        <v>46741</v>
      </c>
      <c r="J2179" s="55">
        <f t="shared" si="859"/>
        <v>30</v>
      </c>
      <c r="K2179" s="55">
        <f t="shared" si="860"/>
        <v>6</v>
      </c>
      <c r="L2179" s="79">
        <f t="shared" si="861"/>
        <v>1.00111755</v>
      </c>
      <c r="M2179" s="82">
        <v>1</v>
      </c>
      <c r="N2179" s="82">
        <f t="shared" si="862"/>
        <v>1</v>
      </c>
      <c r="O2179" s="79">
        <f t="shared" si="863"/>
        <v>1.00111755</v>
      </c>
      <c r="P2179" s="79">
        <f t="shared" si="864"/>
        <v>145.85102014</v>
      </c>
      <c r="Q2179" s="83">
        <f t="shared" si="865"/>
        <v>0</v>
      </c>
      <c r="R2179" s="85">
        <f t="shared" si="866"/>
        <v>0</v>
      </c>
      <c r="S2179" s="79">
        <f t="shared" si="867"/>
        <v>0</v>
      </c>
      <c r="T2179" s="85">
        <f t="shared" si="833"/>
        <v>9.5000000000000001E-2</v>
      </c>
      <c r="U2179" s="82">
        <f t="shared" si="868"/>
        <v>1.0015137169999999</v>
      </c>
      <c r="V2179" s="79">
        <f t="shared" si="869"/>
        <v>0.22077716</v>
      </c>
      <c r="W2179" s="79">
        <f t="shared" si="870"/>
        <v>0</v>
      </c>
      <c r="X2179" s="157" t="str">
        <f t="shared" si="851"/>
        <v>A+J=</v>
      </c>
      <c r="Y2179" s="81">
        <f t="shared" si="852"/>
        <v>46741</v>
      </c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78">
        <f t="shared" si="832"/>
        <v>46718</v>
      </c>
      <c r="B2180" s="79">
        <f t="shared" si="854"/>
        <v>146.13582586999999</v>
      </c>
      <c r="C2180" s="79">
        <f t="shared" si="853"/>
        <v>145.68820629000001</v>
      </c>
      <c r="D2180" s="77">
        <f t="shared" si="855"/>
        <v>7205.03</v>
      </c>
      <c r="E2180" s="54">
        <f>IF(K2180=1,VLOOKUP(A2179,[1]Plan1!$JH$192:$JI$400,2),E2179)</f>
        <v>7245.38</v>
      </c>
      <c r="F2180" s="56">
        <f t="shared" si="856"/>
        <v>45737</v>
      </c>
      <c r="G2180" s="80">
        <f t="shared" si="857"/>
        <v>5.6002542668107669E-3</v>
      </c>
      <c r="H2180" s="81">
        <f>IF(DAY(A2180)=H$11,VLOOKUP(A2180,AF$120:AK$452,4),H2179)</f>
        <v>46741</v>
      </c>
      <c r="I2180" s="81">
        <f t="shared" si="858"/>
        <v>46741</v>
      </c>
      <c r="J2180" s="55">
        <f t="shared" si="859"/>
        <v>30</v>
      </c>
      <c r="K2180" s="55">
        <f t="shared" si="860"/>
        <v>7</v>
      </c>
      <c r="L2180" s="79">
        <f t="shared" si="861"/>
        <v>1.00130392</v>
      </c>
      <c r="M2180" s="82">
        <v>1</v>
      </c>
      <c r="N2180" s="82">
        <f t="shared" si="862"/>
        <v>1</v>
      </c>
      <c r="O2180" s="79">
        <f t="shared" si="863"/>
        <v>1.00130392</v>
      </c>
      <c r="P2180" s="79">
        <f t="shared" si="864"/>
        <v>145.87817204999999</v>
      </c>
      <c r="Q2180" s="83">
        <f t="shared" si="865"/>
        <v>0</v>
      </c>
      <c r="R2180" s="85">
        <f t="shared" si="866"/>
        <v>0</v>
      </c>
      <c r="S2180" s="79">
        <f t="shared" si="867"/>
        <v>0</v>
      </c>
      <c r="T2180" s="85">
        <f t="shared" si="833"/>
        <v>9.5000000000000001E-2</v>
      </c>
      <c r="U2180" s="82">
        <f t="shared" si="868"/>
        <v>1.001766226</v>
      </c>
      <c r="V2180" s="79">
        <f t="shared" si="869"/>
        <v>0.25765381999999998</v>
      </c>
      <c r="W2180" s="79">
        <f t="shared" si="870"/>
        <v>0</v>
      </c>
      <c r="X2180" s="157" t="str">
        <f t="shared" si="851"/>
        <v>A+J=</v>
      </c>
      <c r="Y2180" s="81">
        <f t="shared" si="852"/>
        <v>46741</v>
      </c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78">
        <f t="shared" si="832"/>
        <v>46719</v>
      </c>
      <c r="B2181" s="79">
        <f t="shared" si="854"/>
        <v>146.19988477999999</v>
      </c>
      <c r="C2181" s="79">
        <f t="shared" si="853"/>
        <v>145.68820629000001</v>
      </c>
      <c r="D2181" s="77">
        <f t="shared" si="855"/>
        <v>7205.03</v>
      </c>
      <c r="E2181" s="54">
        <f>IF(K2181=1,VLOOKUP(A2180,[1]Plan1!$JH$192:$JI$400,2),E2180)</f>
        <v>7245.38</v>
      </c>
      <c r="F2181" s="56">
        <f t="shared" si="856"/>
        <v>45737</v>
      </c>
      <c r="G2181" s="80">
        <f t="shared" si="857"/>
        <v>5.6002542668107669E-3</v>
      </c>
      <c r="H2181" s="81">
        <f>IF(DAY(A2181)=H$11,VLOOKUP(A2181,AF$120:AK$452,4),H2180)</f>
        <v>46741</v>
      </c>
      <c r="I2181" s="81">
        <f t="shared" si="858"/>
        <v>46741</v>
      </c>
      <c r="J2181" s="55">
        <f t="shared" si="859"/>
        <v>30</v>
      </c>
      <c r="K2181" s="55">
        <f t="shared" si="860"/>
        <v>8</v>
      </c>
      <c r="L2181" s="79">
        <f t="shared" si="861"/>
        <v>1.0014903399999999</v>
      </c>
      <c r="M2181" s="82">
        <v>1</v>
      </c>
      <c r="N2181" s="82">
        <f t="shared" si="862"/>
        <v>1</v>
      </c>
      <c r="O2181" s="79">
        <f t="shared" si="863"/>
        <v>1.0014903399999999</v>
      </c>
      <c r="P2181" s="79">
        <f t="shared" si="864"/>
        <v>145.90533124999999</v>
      </c>
      <c r="Q2181" s="83">
        <f t="shared" si="865"/>
        <v>0</v>
      </c>
      <c r="R2181" s="85">
        <f t="shared" si="866"/>
        <v>0</v>
      </c>
      <c r="S2181" s="79">
        <f t="shared" si="867"/>
        <v>0</v>
      </c>
      <c r="T2181" s="85">
        <f t="shared" si="833"/>
        <v>9.5000000000000001E-2</v>
      </c>
      <c r="U2181" s="82">
        <f t="shared" si="868"/>
        <v>1.002018799</v>
      </c>
      <c r="V2181" s="79">
        <f t="shared" si="869"/>
        <v>0.29455353000000001</v>
      </c>
      <c r="W2181" s="79">
        <f t="shared" si="870"/>
        <v>0</v>
      </c>
      <c r="X2181" s="157" t="str">
        <f t="shared" si="851"/>
        <v>A+J=</v>
      </c>
      <c r="Y2181" s="81">
        <f t="shared" si="852"/>
        <v>46741</v>
      </c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78">
        <f t="shared" si="832"/>
        <v>46720</v>
      </c>
      <c r="B2182" s="79">
        <f t="shared" si="854"/>
        <v>146.26397098000001</v>
      </c>
      <c r="C2182" s="79">
        <f t="shared" si="853"/>
        <v>145.68820629000001</v>
      </c>
      <c r="D2182" s="77">
        <f t="shared" si="855"/>
        <v>7205.03</v>
      </c>
      <c r="E2182" s="54">
        <f>IF(K2182=1,VLOOKUP(A2181,[1]Plan1!$JH$192:$JI$400,2),E2181)</f>
        <v>7245.38</v>
      </c>
      <c r="F2182" s="56">
        <f t="shared" si="856"/>
        <v>45737</v>
      </c>
      <c r="G2182" s="80">
        <f t="shared" si="857"/>
        <v>5.6002542668107669E-3</v>
      </c>
      <c r="H2182" s="81">
        <f>IF(DAY(A2182)=H$11,VLOOKUP(A2182,AF$120:AK$452,4),H2181)</f>
        <v>46741</v>
      </c>
      <c r="I2182" s="81">
        <f t="shared" si="858"/>
        <v>46741</v>
      </c>
      <c r="J2182" s="55">
        <f t="shared" si="859"/>
        <v>30</v>
      </c>
      <c r="K2182" s="55">
        <f t="shared" si="860"/>
        <v>9</v>
      </c>
      <c r="L2182" s="79">
        <f t="shared" si="861"/>
        <v>1.0016767900000001</v>
      </c>
      <c r="M2182" s="82">
        <v>1</v>
      </c>
      <c r="N2182" s="82">
        <f t="shared" si="862"/>
        <v>1</v>
      </c>
      <c r="O2182" s="79">
        <f t="shared" si="863"/>
        <v>1.0016767900000001</v>
      </c>
      <c r="P2182" s="79">
        <f t="shared" si="864"/>
        <v>145.93249481000001</v>
      </c>
      <c r="Q2182" s="83">
        <f t="shared" si="865"/>
        <v>0</v>
      </c>
      <c r="R2182" s="85">
        <f t="shared" si="866"/>
        <v>0</v>
      </c>
      <c r="S2182" s="79">
        <f t="shared" si="867"/>
        <v>0</v>
      </c>
      <c r="T2182" s="85">
        <f t="shared" si="833"/>
        <v>9.5000000000000001E-2</v>
      </c>
      <c r="U2182" s="82">
        <f t="shared" si="868"/>
        <v>1.0022714349999999</v>
      </c>
      <c r="V2182" s="79">
        <f t="shared" si="869"/>
        <v>0.33147617000000001</v>
      </c>
      <c r="W2182" s="79">
        <f t="shared" si="870"/>
        <v>0</v>
      </c>
      <c r="X2182" s="157" t="str">
        <f t="shared" si="851"/>
        <v>A+J=</v>
      </c>
      <c r="Y2182" s="81">
        <f t="shared" si="852"/>
        <v>46741</v>
      </c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78">
        <f t="shared" si="832"/>
        <v>46721</v>
      </c>
      <c r="B2183" s="79">
        <f t="shared" si="854"/>
        <v>146.32808464000001</v>
      </c>
      <c r="C2183" s="79">
        <f t="shared" si="853"/>
        <v>145.68820629000001</v>
      </c>
      <c r="D2183" s="77">
        <f t="shared" si="855"/>
        <v>7205.03</v>
      </c>
      <c r="E2183" s="54">
        <f>IF(K2183=1,VLOOKUP(A2182,[1]Plan1!$JH$192:$JI$400,2),E2182)</f>
        <v>7245.38</v>
      </c>
      <c r="F2183" s="56">
        <f t="shared" si="856"/>
        <v>45737</v>
      </c>
      <c r="G2183" s="80">
        <f t="shared" si="857"/>
        <v>5.6002542668107669E-3</v>
      </c>
      <c r="H2183" s="81">
        <f>IF(DAY(A2183)=H$11,VLOOKUP(A2183,AF$120:AK$452,4),H2182)</f>
        <v>46741</v>
      </c>
      <c r="I2183" s="81">
        <f t="shared" si="858"/>
        <v>46741</v>
      </c>
      <c r="J2183" s="55">
        <f t="shared" si="859"/>
        <v>30</v>
      </c>
      <c r="K2183" s="55">
        <f t="shared" si="860"/>
        <v>10</v>
      </c>
      <c r="L2183" s="79">
        <f t="shared" si="861"/>
        <v>1.0018632700000001</v>
      </c>
      <c r="M2183" s="82">
        <v>1</v>
      </c>
      <c r="N2183" s="82">
        <f t="shared" si="862"/>
        <v>1</v>
      </c>
      <c r="O2183" s="79">
        <f t="shared" si="863"/>
        <v>1.0018632700000001</v>
      </c>
      <c r="P2183" s="79">
        <f t="shared" si="864"/>
        <v>145.95966275000001</v>
      </c>
      <c r="Q2183" s="83">
        <f t="shared" si="865"/>
        <v>0</v>
      </c>
      <c r="R2183" s="85">
        <f t="shared" si="866"/>
        <v>0</v>
      </c>
      <c r="S2183" s="79">
        <f t="shared" si="867"/>
        <v>0</v>
      </c>
      <c r="T2183" s="85">
        <f t="shared" si="833"/>
        <v>9.5000000000000001E-2</v>
      </c>
      <c r="U2183" s="82">
        <f t="shared" si="868"/>
        <v>1.002524135</v>
      </c>
      <c r="V2183" s="79">
        <f t="shared" si="869"/>
        <v>0.36842188999999997</v>
      </c>
      <c r="W2183" s="79">
        <f t="shared" si="870"/>
        <v>0</v>
      </c>
      <c r="X2183" s="157" t="str">
        <f t="shared" si="851"/>
        <v>A+J=</v>
      </c>
      <c r="Y2183" s="81">
        <f t="shared" si="852"/>
        <v>46741</v>
      </c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78">
        <f t="shared" si="832"/>
        <v>46722</v>
      </c>
      <c r="B2184" s="79">
        <f t="shared" si="854"/>
        <v>146.39222705999998</v>
      </c>
      <c r="C2184" s="79">
        <f t="shared" si="853"/>
        <v>145.68820629000001</v>
      </c>
      <c r="D2184" s="77">
        <f t="shared" si="855"/>
        <v>7205.03</v>
      </c>
      <c r="E2184" s="54">
        <f>IF(K2184=1,VLOOKUP(A2183,[1]Plan1!$JH$192:$JI$400,2),E2183)</f>
        <v>7245.38</v>
      </c>
      <c r="F2184" s="56">
        <f t="shared" si="856"/>
        <v>45737</v>
      </c>
      <c r="G2184" s="80">
        <f t="shared" si="857"/>
        <v>5.6002542668107669E-3</v>
      </c>
      <c r="H2184" s="81">
        <f>IF(DAY(A2184)=H$11,VLOOKUP(A2184,AF$120:AK$452,4),H2183)</f>
        <v>46741</v>
      </c>
      <c r="I2184" s="81">
        <f t="shared" si="858"/>
        <v>46741</v>
      </c>
      <c r="J2184" s="55">
        <f t="shared" si="859"/>
        <v>30</v>
      </c>
      <c r="K2184" s="55">
        <f t="shared" si="860"/>
        <v>11</v>
      </c>
      <c r="L2184" s="79">
        <f t="shared" si="861"/>
        <v>1.0020497900000001</v>
      </c>
      <c r="M2184" s="82">
        <v>1</v>
      </c>
      <c r="N2184" s="82">
        <f t="shared" si="862"/>
        <v>1</v>
      </c>
      <c r="O2184" s="79">
        <f t="shared" si="863"/>
        <v>1.0020497900000001</v>
      </c>
      <c r="P2184" s="79">
        <f t="shared" si="864"/>
        <v>145.98683650999999</v>
      </c>
      <c r="Q2184" s="83">
        <f t="shared" si="865"/>
        <v>0</v>
      </c>
      <c r="R2184" s="85">
        <f t="shared" si="866"/>
        <v>0</v>
      </c>
      <c r="S2184" s="79">
        <f t="shared" si="867"/>
        <v>0</v>
      </c>
      <c r="T2184" s="85">
        <f t="shared" si="833"/>
        <v>9.5000000000000001E-2</v>
      </c>
      <c r="U2184" s="82">
        <f t="shared" si="868"/>
        <v>1.002776898</v>
      </c>
      <c r="V2184" s="79">
        <f t="shared" si="869"/>
        <v>0.40539055000000002</v>
      </c>
      <c r="W2184" s="79">
        <f t="shared" si="870"/>
        <v>0</v>
      </c>
      <c r="X2184" s="157" t="str">
        <f t="shared" si="851"/>
        <v>A+J=</v>
      </c>
      <c r="Y2184" s="81">
        <f t="shared" si="852"/>
        <v>46741</v>
      </c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78">
        <f t="shared" si="832"/>
        <v>46723</v>
      </c>
      <c r="B2185" s="79">
        <f t="shared" si="854"/>
        <v>146.4563971</v>
      </c>
      <c r="C2185" s="79">
        <f t="shared" si="853"/>
        <v>145.68820629000001</v>
      </c>
      <c r="D2185" s="77">
        <f t="shared" si="855"/>
        <v>7205.03</v>
      </c>
      <c r="E2185" s="54">
        <f>IF(K2185=1,VLOOKUP(A2184,[1]Plan1!$JH$192:$JI$400,2),E2184)</f>
        <v>7245.38</v>
      </c>
      <c r="F2185" s="56">
        <f t="shared" si="856"/>
        <v>45737</v>
      </c>
      <c r="G2185" s="80">
        <f t="shared" si="857"/>
        <v>5.6002542668107669E-3</v>
      </c>
      <c r="H2185" s="81">
        <f>IF(DAY(A2185)=H$11,VLOOKUP(A2185,AF$120:AK$452,4),H2184)</f>
        <v>46741</v>
      </c>
      <c r="I2185" s="81">
        <f t="shared" si="858"/>
        <v>46741</v>
      </c>
      <c r="J2185" s="55">
        <f t="shared" si="859"/>
        <v>30</v>
      </c>
      <c r="K2185" s="55">
        <f t="shared" si="860"/>
        <v>12</v>
      </c>
      <c r="L2185" s="79">
        <f t="shared" si="861"/>
        <v>1.0022363400000001</v>
      </c>
      <c r="M2185" s="82">
        <v>1</v>
      </c>
      <c r="N2185" s="82">
        <f t="shared" si="862"/>
        <v>1</v>
      </c>
      <c r="O2185" s="79">
        <f t="shared" si="863"/>
        <v>1.0022363400000001</v>
      </c>
      <c r="P2185" s="79">
        <f t="shared" si="864"/>
        <v>146.01401465000001</v>
      </c>
      <c r="Q2185" s="83">
        <f t="shared" si="865"/>
        <v>0</v>
      </c>
      <c r="R2185" s="85">
        <f t="shared" si="866"/>
        <v>0</v>
      </c>
      <c r="S2185" s="79">
        <f t="shared" si="867"/>
        <v>0</v>
      </c>
      <c r="T2185" s="85">
        <f t="shared" si="833"/>
        <v>9.5000000000000001E-2</v>
      </c>
      <c r="U2185" s="82">
        <f t="shared" si="868"/>
        <v>1.0030297260000001</v>
      </c>
      <c r="V2185" s="79">
        <f t="shared" si="869"/>
        <v>0.44238244999999998</v>
      </c>
      <c r="W2185" s="79">
        <f t="shared" si="870"/>
        <v>0</v>
      </c>
      <c r="X2185" s="157" t="str">
        <f t="shared" si="851"/>
        <v>A+J=</v>
      </c>
      <c r="Y2185" s="81">
        <f t="shared" si="852"/>
        <v>46741</v>
      </c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78">
        <f t="shared" si="832"/>
        <v>46724</v>
      </c>
      <c r="B2186" s="79">
        <f t="shared" si="854"/>
        <v>146.52059593000001</v>
      </c>
      <c r="C2186" s="79">
        <f t="shared" si="853"/>
        <v>145.68820629000001</v>
      </c>
      <c r="D2186" s="77">
        <f t="shared" si="855"/>
        <v>7205.03</v>
      </c>
      <c r="E2186" s="54">
        <f>IF(K2186=1,VLOOKUP(A2185,[1]Plan1!$JH$192:$JI$400,2),E2185)</f>
        <v>7245.38</v>
      </c>
      <c r="F2186" s="56">
        <f t="shared" si="856"/>
        <v>45737</v>
      </c>
      <c r="G2186" s="80">
        <f t="shared" si="857"/>
        <v>5.6002542668107669E-3</v>
      </c>
      <c r="H2186" s="81">
        <f>IF(DAY(A2186)=H$11,VLOOKUP(A2186,AF$120:AK$452,4),H2185)</f>
        <v>46741</v>
      </c>
      <c r="I2186" s="81">
        <f t="shared" si="858"/>
        <v>46741</v>
      </c>
      <c r="J2186" s="55">
        <f t="shared" si="859"/>
        <v>30</v>
      </c>
      <c r="K2186" s="55">
        <f t="shared" si="860"/>
        <v>13</v>
      </c>
      <c r="L2186" s="79">
        <f t="shared" si="861"/>
        <v>1.00242293</v>
      </c>
      <c r="M2186" s="82">
        <v>1</v>
      </c>
      <c r="N2186" s="82">
        <f t="shared" si="862"/>
        <v>1</v>
      </c>
      <c r="O2186" s="79">
        <f t="shared" si="863"/>
        <v>1.00242293</v>
      </c>
      <c r="P2186" s="79">
        <f t="shared" si="864"/>
        <v>146.04119861000001</v>
      </c>
      <c r="Q2186" s="83">
        <f t="shared" si="865"/>
        <v>0</v>
      </c>
      <c r="R2186" s="85">
        <f t="shared" si="866"/>
        <v>0</v>
      </c>
      <c r="S2186" s="79">
        <f t="shared" si="867"/>
        <v>0</v>
      </c>
      <c r="T2186" s="85">
        <f t="shared" si="833"/>
        <v>9.5000000000000001E-2</v>
      </c>
      <c r="U2186" s="82">
        <f t="shared" si="868"/>
        <v>1.003282617</v>
      </c>
      <c r="V2186" s="79">
        <f t="shared" si="869"/>
        <v>0.47939732000000002</v>
      </c>
      <c r="W2186" s="79">
        <f t="shared" si="870"/>
        <v>0</v>
      </c>
      <c r="X2186" s="157" t="str">
        <f t="shared" si="851"/>
        <v>A+J=</v>
      </c>
      <c r="Y2186" s="81">
        <f t="shared" si="852"/>
        <v>46741</v>
      </c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78">
        <f t="shared" si="832"/>
        <v>46725</v>
      </c>
      <c r="B2187" s="79">
        <f t="shared" si="854"/>
        <v>146.58482370000002</v>
      </c>
      <c r="C2187" s="79">
        <f t="shared" si="853"/>
        <v>145.68820629000001</v>
      </c>
      <c r="D2187" s="77">
        <f t="shared" si="855"/>
        <v>7205.03</v>
      </c>
      <c r="E2187" s="54">
        <f>IF(K2187=1,VLOOKUP(A2186,[1]Plan1!$JH$192:$JI$400,2),E2186)</f>
        <v>7245.38</v>
      </c>
      <c r="F2187" s="56">
        <f t="shared" si="856"/>
        <v>45737</v>
      </c>
      <c r="G2187" s="80">
        <f t="shared" si="857"/>
        <v>5.6002542668107669E-3</v>
      </c>
      <c r="H2187" s="81">
        <f>IF(DAY(A2187)=H$11,VLOOKUP(A2187,AF$120:AK$452,4),H2186)</f>
        <v>46741</v>
      </c>
      <c r="I2187" s="81">
        <f t="shared" si="858"/>
        <v>46741</v>
      </c>
      <c r="J2187" s="55">
        <f t="shared" si="859"/>
        <v>30</v>
      </c>
      <c r="K2187" s="55">
        <f t="shared" si="860"/>
        <v>14</v>
      </c>
      <c r="L2187" s="79">
        <f t="shared" si="861"/>
        <v>1.00260956</v>
      </c>
      <c r="M2187" s="82">
        <v>1</v>
      </c>
      <c r="N2187" s="82">
        <f t="shared" si="862"/>
        <v>1</v>
      </c>
      <c r="O2187" s="79">
        <f t="shared" si="863"/>
        <v>1.00260956</v>
      </c>
      <c r="P2187" s="79">
        <f t="shared" si="864"/>
        <v>146.0683884</v>
      </c>
      <c r="Q2187" s="83">
        <f t="shared" si="865"/>
        <v>0</v>
      </c>
      <c r="R2187" s="85">
        <f t="shared" si="866"/>
        <v>0</v>
      </c>
      <c r="S2187" s="79">
        <f t="shared" si="867"/>
        <v>0</v>
      </c>
      <c r="T2187" s="85">
        <f t="shared" si="833"/>
        <v>9.5000000000000001E-2</v>
      </c>
      <c r="U2187" s="82">
        <f t="shared" si="868"/>
        <v>1.0035355720000001</v>
      </c>
      <c r="V2187" s="79">
        <f t="shared" si="869"/>
        <v>0.51643530000000004</v>
      </c>
      <c r="W2187" s="79">
        <f t="shared" si="870"/>
        <v>0</v>
      </c>
      <c r="X2187" s="157" t="str">
        <f t="shared" si="851"/>
        <v>A+J=</v>
      </c>
      <c r="Y2187" s="81">
        <f t="shared" si="852"/>
        <v>46741</v>
      </c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78">
        <f t="shared" si="832"/>
        <v>46726</v>
      </c>
      <c r="B2188" s="79">
        <f t="shared" si="854"/>
        <v>146.64907735</v>
      </c>
      <c r="C2188" s="79">
        <f t="shared" si="853"/>
        <v>145.68820629000001</v>
      </c>
      <c r="D2188" s="77">
        <f t="shared" si="855"/>
        <v>7205.03</v>
      </c>
      <c r="E2188" s="54">
        <f>IF(K2188=1,VLOOKUP(A2187,[1]Plan1!$JH$192:$JI$400,2),E2187)</f>
        <v>7245.38</v>
      </c>
      <c r="F2188" s="56">
        <f t="shared" si="856"/>
        <v>45737</v>
      </c>
      <c r="G2188" s="80">
        <f t="shared" si="857"/>
        <v>5.6002542668107669E-3</v>
      </c>
      <c r="H2188" s="81">
        <f>IF(DAY(A2188)=H$11,VLOOKUP(A2188,AF$120:AK$452,4),H2187)</f>
        <v>46741</v>
      </c>
      <c r="I2188" s="81">
        <f t="shared" si="858"/>
        <v>46741</v>
      </c>
      <c r="J2188" s="55">
        <f t="shared" si="859"/>
        <v>30</v>
      </c>
      <c r="K2188" s="55">
        <f t="shared" si="860"/>
        <v>15</v>
      </c>
      <c r="L2188" s="79">
        <f t="shared" si="861"/>
        <v>1.0027962100000001</v>
      </c>
      <c r="M2188" s="82">
        <v>1</v>
      </c>
      <c r="N2188" s="82">
        <f t="shared" si="862"/>
        <v>1</v>
      </c>
      <c r="O2188" s="79">
        <f t="shared" si="863"/>
        <v>1.0027962100000001</v>
      </c>
      <c r="P2188" s="79">
        <f t="shared" si="864"/>
        <v>146.0955811</v>
      </c>
      <c r="Q2188" s="83">
        <f t="shared" si="865"/>
        <v>0</v>
      </c>
      <c r="R2188" s="85">
        <f t="shared" si="866"/>
        <v>0</v>
      </c>
      <c r="S2188" s="79">
        <f t="shared" si="867"/>
        <v>0</v>
      </c>
      <c r="T2188" s="85">
        <f t="shared" si="833"/>
        <v>9.5000000000000001E-2</v>
      </c>
      <c r="U2188" s="82">
        <f t="shared" si="868"/>
        <v>1.0037885900000001</v>
      </c>
      <c r="V2188" s="79">
        <f t="shared" si="869"/>
        <v>0.55349625000000002</v>
      </c>
      <c r="W2188" s="79">
        <f t="shared" si="870"/>
        <v>0</v>
      </c>
      <c r="X2188" s="157" t="str">
        <f t="shared" si="851"/>
        <v>A+J=</v>
      </c>
      <c r="Y2188" s="81">
        <f t="shared" si="852"/>
        <v>46741</v>
      </c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78">
        <f t="shared" ref="A2189:A2252" si="871">(A2188+1)</f>
        <v>46727</v>
      </c>
      <c r="B2189" s="79">
        <f t="shared" si="854"/>
        <v>146.71336013000001</v>
      </c>
      <c r="C2189" s="79">
        <f t="shared" si="853"/>
        <v>145.68820629000001</v>
      </c>
      <c r="D2189" s="77">
        <f t="shared" si="855"/>
        <v>7205.03</v>
      </c>
      <c r="E2189" s="54">
        <f>IF(K2189=1,VLOOKUP(A2188,[1]Plan1!$JH$192:$JI$400,2),E2188)</f>
        <v>7245.38</v>
      </c>
      <c r="F2189" s="56">
        <f t="shared" si="856"/>
        <v>45737</v>
      </c>
      <c r="G2189" s="80">
        <f t="shared" si="857"/>
        <v>5.6002542668107669E-3</v>
      </c>
      <c r="H2189" s="81">
        <f>IF(DAY(A2189)=H$11,VLOOKUP(A2189,AF$120:AK$452,4),H2188)</f>
        <v>46741</v>
      </c>
      <c r="I2189" s="81">
        <f t="shared" si="858"/>
        <v>46741</v>
      </c>
      <c r="J2189" s="55">
        <f t="shared" si="859"/>
        <v>30</v>
      </c>
      <c r="K2189" s="55">
        <f t="shared" si="860"/>
        <v>16</v>
      </c>
      <c r="L2189" s="79">
        <f t="shared" si="861"/>
        <v>1.0029828999999999</v>
      </c>
      <c r="M2189" s="82">
        <v>1</v>
      </c>
      <c r="N2189" s="82">
        <f t="shared" si="862"/>
        <v>1</v>
      </c>
      <c r="O2189" s="79">
        <f t="shared" si="863"/>
        <v>1.0029828999999999</v>
      </c>
      <c r="P2189" s="79">
        <f t="shared" si="864"/>
        <v>146.12277964</v>
      </c>
      <c r="Q2189" s="83">
        <f t="shared" si="865"/>
        <v>0</v>
      </c>
      <c r="R2189" s="85">
        <f t="shared" si="866"/>
        <v>0</v>
      </c>
      <c r="S2189" s="79">
        <f t="shared" si="867"/>
        <v>0</v>
      </c>
      <c r="T2189" s="85">
        <f t="shared" ref="T2189:T2252" si="872">(T2188)</f>
        <v>9.5000000000000001E-2</v>
      </c>
      <c r="U2189" s="82">
        <f t="shared" si="868"/>
        <v>1.0040416729999999</v>
      </c>
      <c r="V2189" s="79">
        <f t="shared" si="869"/>
        <v>0.59058049000000001</v>
      </c>
      <c r="W2189" s="79">
        <f t="shared" si="870"/>
        <v>0</v>
      </c>
      <c r="X2189" s="157" t="str">
        <f t="shared" si="851"/>
        <v>A+J=</v>
      </c>
      <c r="Y2189" s="81">
        <f t="shared" si="852"/>
        <v>46741</v>
      </c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78">
        <f t="shared" si="871"/>
        <v>46728</v>
      </c>
      <c r="B2190" s="79">
        <f t="shared" si="854"/>
        <v>146.77767171000002</v>
      </c>
      <c r="C2190" s="79">
        <f t="shared" si="853"/>
        <v>145.68820629000001</v>
      </c>
      <c r="D2190" s="77">
        <f t="shared" si="855"/>
        <v>7205.03</v>
      </c>
      <c r="E2190" s="54">
        <f>IF(K2190=1,VLOOKUP(A2189,[1]Plan1!$JH$192:$JI$400,2),E2189)</f>
        <v>7245.38</v>
      </c>
      <c r="F2190" s="56">
        <f t="shared" si="856"/>
        <v>45737</v>
      </c>
      <c r="G2190" s="80">
        <f t="shared" si="857"/>
        <v>5.6002542668107669E-3</v>
      </c>
      <c r="H2190" s="81">
        <f>IF(DAY(A2190)=H$11,VLOOKUP(A2190,AF$120:AK$452,4),H2189)</f>
        <v>46741</v>
      </c>
      <c r="I2190" s="81">
        <f t="shared" si="858"/>
        <v>46741</v>
      </c>
      <c r="J2190" s="55">
        <f t="shared" si="859"/>
        <v>30</v>
      </c>
      <c r="K2190" s="55">
        <f t="shared" si="860"/>
        <v>17</v>
      </c>
      <c r="L2190" s="79">
        <f t="shared" si="861"/>
        <v>1.0031696299999999</v>
      </c>
      <c r="M2190" s="82">
        <v>1</v>
      </c>
      <c r="N2190" s="82">
        <f t="shared" si="862"/>
        <v>1</v>
      </c>
      <c r="O2190" s="79">
        <f t="shared" si="863"/>
        <v>1.0031696299999999</v>
      </c>
      <c r="P2190" s="79">
        <f t="shared" si="864"/>
        <v>146.14998399000001</v>
      </c>
      <c r="Q2190" s="83">
        <f t="shared" si="865"/>
        <v>0</v>
      </c>
      <c r="R2190" s="85">
        <f t="shared" si="866"/>
        <v>0</v>
      </c>
      <c r="S2190" s="79">
        <f t="shared" si="867"/>
        <v>0</v>
      </c>
      <c r="T2190" s="85">
        <f t="shared" si="872"/>
        <v>9.5000000000000001E-2</v>
      </c>
      <c r="U2190" s="82">
        <f t="shared" si="868"/>
        <v>1.0042948190000001</v>
      </c>
      <c r="V2190" s="79">
        <f t="shared" si="869"/>
        <v>0.62768771999999995</v>
      </c>
      <c r="W2190" s="79">
        <f t="shared" si="870"/>
        <v>0</v>
      </c>
      <c r="X2190" s="157" t="str">
        <f t="shared" si="851"/>
        <v>A+J=</v>
      </c>
      <c r="Y2190" s="81">
        <f t="shared" si="852"/>
        <v>46741</v>
      </c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78">
        <f t="shared" si="871"/>
        <v>46729</v>
      </c>
      <c r="B2191" s="79">
        <f t="shared" si="854"/>
        <v>146.84201082999999</v>
      </c>
      <c r="C2191" s="79">
        <f t="shared" si="853"/>
        <v>145.68820629000001</v>
      </c>
      <c r="D2191" s="77">
        <f t="shared" si="855"/>
        <v>7205.03</v>
      </c>
      <c r="E2191" s="54">
        <f>IF(K2191=1,VLOOKUP(A2190,[1]Plan1!$JH$192:$JI$400,2),E2190)</f>
        <v>7245.38</v>
      </c>
      <c r="F2191" s="56">
        <f t="shared" si="856"/>
        <v>45737</v>
      </c>
      <c r="G2191" s="80">
        <f t="shared" si="857"/>
        <v>5.6002542668107669E-3</v>
      </c>
      <c r="H2191" s="81">
        <f>IF(DAY(A2191)=H$11,VLOOKUP(A2191,AF$120:AK$452,4),H2190)</f>
        <v>46741</v>
      </c>
      <c r="I2191" s="81">
        <f t="shared" si="858"/>
        <v>46741</v>
      </c>
      <c r="J2191" s="55">
        <f t="shared" si="859"/>
        <v>30</v>
      </c>
      <c r="K2191" s="55">
        <f t="shared" si="860"/>
        <v>18</v>
      </c>
      <c r="L2191" s="79">
        <f t="shared" si="861"/>
        <v>1.00335639</v>
      </c>
      <c r="M2191" s="82">
        <v>1</v>
      </c>
      <c r="N2191" s="82">
        <f t="shared" si="862"/>
        <v>1</v>
      </c>
      <c r="O2191" s="79">
        <f t="shared" si="863"/>
        <v>1.00335639</v>
      </c>
      <c r="P2191" s="79">
        <f t="shared" si="864"/>
        <v>146.17719271999999</v>
      </c>
      <c r="Q2191" s="83">
        <f t="shared" si="865"/>
        <v>0</v>
      </c>
      <c r="R2191" s="85">
        <f t="shared" si="866"/>
        <v>0</v>
      </c>
      <c r="S2191" s="79">
        <f t="shared" si="867"/>
        <v>0</v>
      </c>
      <c r="T2191" s="85">
        <f t="shared" si="872"/>
        <v>9.5000000000000001E-2</v>
      </c>
      <c r="U2191" s="82">
        <f t="shared" si="868"/>
        <v>1.004548029</v>
      </c>
      <c r="V2191" s="79">
        <f t="shared" si="869"/>
        <v>0.66481811000000002</v>
      </c>
      <c r="W2191" s="79">
        <f t="shared" si="870"/>
        <v>0</v>
      </c>
      <c r="X2191" s="157" t="str">
        <f t="shared" si="851"/>
        <v>A+J=</v>
      </c>
      <c r="Y2191" s="81">
        <f t="shared" si="852"/>
        <v>46741</v>
      </c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78">
        <f t="shared" si="871"/>
        <v>46730</v>
      </c>
      <c r="B2192" s="79">
        <f t="shared" si="854"/>
        <v>146.90637892999999</v>
      </c>
      <c r="C2192" s="79">
        <f t="shared" si="853"/>
        <v>145.68820629000001</v>
      </c>
      <c r="D2192" s="77">
        <f t="shared" si="855"/>
        <v>7205.03</v>
      </c>
      <c r="E2192" s="54">
        <f>IF(K2192=1,VLOOKUP(A2191,[1]Plan1!$JH$192:$JI$400,2),E2191)</f>
        <v>7245.38</v>
      </c>
      <c r="F2192" s="56">
        <f t="shared" si="856"/>
        <v>45737</v>
      </c>
      <c r="G2192" s="80">
        <f t="shared" si="857"/>
        <v>5.6002542668107669E-3</v>
      </c>
      <c r="H2192" s="81">
        <f>IF(DAY(A2192)=H$11,VLOOKUP(A2192,AF$120:AK$452,4),H2191)</f>
        <v>46741</v>
      </c>
      <c r="I2192" s="81">
        <f t="shared" si="858"/>
        <v>46741</v>
      </c>
      <c r="J2192" s="55">
        <f t="shared" si="859"/>
        <v>30</v>
      </c>
      <c r="K2192" s="55">
        <f t="shared" si="860"/>
        <v>19</v>
      </c>
      <c r="L2192" s="79">
        <f t="shared" si="861"/>
        <v>1.00354319</v>
      </c>
      <c r="M2192" s="82">
        <v>1</v>
      </c>
      <c r="N2192" s="82">
        <f t="shared" si="862"/>
        <v>1</v>
      </c>
      <c r="O2192" s="79">
        <f t="shared" si="863"/>
        <v>1.00354319</v>
      </c>
      <c r="P2192" s="79">
        <f t="shared" si="864"/>
        <v>146.20440728</v>
      </c>
      <c r="Q2192" s="83">
        <f t="shared" si="865"/>
        <v>0</v>
      </c>
      <c r="R2192" s="85">
        <f t="shared" si="866"/>
        <v>0</v>
      </c>
      <c r="S2192" s="79">
        <f t="shared" si="867"/>
        <v>0</v>
      </c>
      <c r="T2192" s="85">
        <f t="shared" si="872"/>
        <v>9.5000000000000001E-2</v>
      </c>
      <c r="U2192" s="82">
        <f t="shared" si="868"/>
        <v>1.004801303</v>
      </c>
      <c r="V2192" s="79">
        <f t="shared" si="869"/>
        <v>0.70197164999999995</v>
      </c>
      <c r="W2192" s="79">
        <f t="shared" si="870"/>
        <v>0</v>
      </c>
      <c r="X2192" s="157" t="str">
        <f t="shared" si="851"/>
        <v>A+J=</v>
      </c>
      <c r="Y2192" s="81">
        <f t="shared" si="852"/>
        <v>46741</v>
      </c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78">
        <f t="shared" si="871"/>
        <v>46731</v>
      </c>
      <c r="B2193" s="79">
        <f t="shared" si="854"/>
        <v>146.97077458000001</v>
      </c>
      <c r="C2193" s="79">
        <f t="shared" si="853"/>
        <v>145.68820629000001</v>
      </c>
      <c r="D2193" s="77">
        <f t="shared" si="855"/>
        <v>7205.03</v>
      </c>
      <c r="E2193" s="54">
        <f>IF(K2193=1,VLOOKUP(A2192,[1]Plan1!$JH$192:$JI$400,2),E2192)</f>
        <v>7245.38</v>
      </c>
      <c r="F2193" s="56">
        <f t="shared" si="856"/>
        <v>45737</v>
      </c>
      <c r="G2193" s="80">
        <f t="shared" si="857"/>
        <v>5.6002542668107669E-3</v>
      </c>
      <c r="H2193" s="81">
        <f>IF(DAY(A2193)=H$11,VLOOKUP(A2193,AF$120:AK$452,4),H2192)</f>
        <v>46741</v>
      </c>
      <c r="I2193" s="81">
        <f t="shared" si="858"/>
        <v>46741</v>
      </c>
      <c r="J2193" s="55">
        <f t="shared" si="859"/>
        <v>30</v>
      </c>
      <c r="K2193" s="55">
        <f t="shared" si="860"/>
        <v>20</v>
      </c>
      <c r="L2193" s="79">
        <f t="shared" si="861"/>
        <v>1.0037300199999999</v>
      </c>
      <c r="M2193" s="82">
        <v>1</v>
      </c>
      <c r="N2193" s="82">
        <f t="shared" si="862"/>
        <v>1</v>
      </c>
      <c r="O2193" s="79">
        <f t="shared" si="863"/>
        <v>1.0037300199999999</v>
      </c>
      <c r="P2193" s="79">
        <f t="shared" si="864"/>
        <v>146.23162621</v>
      </c>
      <c r="Q2193" s="83">
        <f t="shared" si="865"/>
        <v>0</v>
      </c>
      <c r="R2193" s="85">
        <f t="shared" si="866"/>
        <v>0</v>
      </c>
      <c r="S2193" s="79">
        <f t="shared" si="867"/>
        <v>0</v>
      </c>
      <c r="T2193" s="85">
        <f t="shared" si="872"/>
        <v>9.5000000000000001E-2</v>
      </c>
      <c r="U2193" s="82">
        <f t="shared" si="868"/>
        <v>1.0050546410000001</v>
      </c>
      <c r="V2193" s="79">
        <f t="shared" si="869"/>
        <v>0.73914837</v>
      </c>
      <c r="W2193" s="79">
        <f t="shared" si="870"/>
        <v>0</v>
      </c>
      <c r="X2193" s="157" t="str">
        <f t="shared" ref="X2193:X2256" si="873">IF($Q2192&gt;0,VLOOKUP($A2192,$AB$12:$AK$116,9),X2192)</f>
        <v>A+J=</v>
      </c>
      <c r="Y2193" s="81">
        <f t="shared" ref="Y2193:Y2256" si="874">IF($Q2192&gt;0,VLOOKUP($A2192,$AB$12:$AK$116,10),Y2192)</f>
        <v>46741</v>
      </c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78">
        <f t="shared" si="871"/>
        <v>46732</v>
      </c>
      <c r="B2194" s="79">
        <f t="shared" si="854"/>
        <v>147.03519922999999</v>
      </c>
      <c r="C2194" s="79">
        <f t="shared" si="853"/>
        <v>145.68820629000001</v>
      </c>
      <c r="D2194" s="77">
        <f t="shared" si="855"/>
        <v>7205.03</v>
      </c>
      <c r="E2194" s="54">
        <f>IF(K2194=1,VLOOKUP(A2193,[1]Plan1!$JH$192:$JI$400,2),E2193)</f>
        <v>7245.38</v>
      </c>
      <c r="F2194" s="56">
        <f t="shared" si="856"/>
        <v>45737</v>
      </c>
      <c r="G2194" s="80">
        <f t="shared" si="857"/>
        <v>5.6002542668107669E-3</v>
      </c>
      <c r="H2194" s="81">
        <f>IF(DAY(A2194)=H$11,VLOOKUP(A2194,AF$120:AK$452,4),H2193)</f>
        <v>46741</v>
      </c>
      <c r="I2194" s="81">
        <f t="shared" si="858"/>
        <v>46741</v>
      </c>
      <c r="J2194" s="55">
        <f t="shared" si="859"/>
        <v>30</v>
      </c>
      <c r="K2194" s="55">
        <f t="shared" si="860"/>
        <v>21</v>
      </c>
      <c r="L2194" s="79">
        <f t="shared" si="861"/>
        <v>1.00391689</v>
      </c>
      <c r="M2194" s="82">
        <v>1</v>
      </c>
      <c r="N2194" s="82">
        <f t="shared" si="862"/>
        <v>1</v>
      </c>
      <c r="O2194" s="79">
        <f t="shared" si="863"/>
        <v>1.00391689</v>
      </c>
      <c r="P2194" s="79">
        <f t="shared" si="864"/>
        <v>146.25885095999999</v>
      </c>
      <c r="Q2194" s="83">
        <f t="shared" si="865"/>
        <v>0</v>
      </c>
      <c r="R2194" s="85">
        <f t="shared" si="866"/>
        <v>0</v>
      </c>
      <c r="S2194" s="79">
        <f t="shared" si="867"/>
        <v>0</v>
      </c>
      <c r="T2194" s="85">
        <f t="shared" si="872"/>
        <v>9.5000000000000001E-2</v>
      </c>
      <c r="U2194" s="82">
        <f t="shared" si="868"/>
        <v>1.0053080430000001</v>
      </c>
      <c r="V2194" s="79">
        <f t="shared" si="869"/>
        <v>0.77634826999999995</v>
      </c>
      <c r="W2194" s="79">
        <f t="shared" si="870"/>
        <v>0</v>
      </c>
      <c r="X2194" s="157" t="str">
        <f t="shared" si="873"/>
        <v>A+J=</v>
      </c>
      <c r="Y2194" s="81">
        <f t="shared" si="874"/>
        <v>46741</v>
      </c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78">
        <f t="shared" si="871"/>
        <v>46733</v>
      </c>
      <c r="B2195" s="79">
        <f t="shared" si="854"/>
        <v>147.09965129000003</v>
      </c>
      <c r="C2195" s="79">
        <f t="shared" si="853"/>
        <v>145.68820629000001</v>
      </c>
      <c r="D2195" s="77">
        <f t="shared" si="855"/>
        <v>7205.03</v>
      </c>
      <c r="E2195" s="54">
        <f>IF(K2195=1,VLOOKUP(A2194,[1]Plan1!$JH$192:$JI$400,2),E2194)</f>
        <v>7245.38</v>
      </c>
      <c r="F2195" s="56">
        <f t="shared" si="856"/>
        <v>45737</v>
      </c>
      <c r="G2195" s="80">
        <f t="shared" si="857"/>
        <v>5.6002542668107669E-3</v>
      </c>
      <c r="H2195" s="81">
        <f>IF(DAY(A2195)=H$11,VLOOKUP(A2195,AF$120:AK$452,4),H2194)</f>
        <v>46741</v>
      </c>
      <c r="I2195" s="81">
        <f t="shared" si="858"/>
        <v>46741</v>
      </c>
      <c r="J2195" s="55">
        <f t="shared" si="859"/>
        <v>30</v>
      </c>
      <c r="K2195" s="55">
        <f t="shared" si="860"/>
        <v>22</v>
      </c>
      <c r="L2195" s="79">
        <f t="shared" si="861"/>
        <v>1.0041037900000001</v>
      </c>
      <c r="M2195" s="82">
        <v>1</v>
      </c>
      <c r="N2195" s="82">
        <f t="shared" si="862"/>
        <v>1</v>
      </c>
      <c r="O2195" s="79">
        <f t="shared" si="863"/>
        <v>1.0041037900000001</v>
      </c>
      <c r="P2195" s="79">
        <f t="shared" si="864"/>
        <v>146.28608009000001</v>
      </c>
      <c r="Q2195" s="83">
        <f t="shared" si="865"/>
        <v>0</v>
      </c>
      <c r="R2195" s="85">
        <f t="shared" si="866"/>
        <v>0</v>
      </c>
      <c r="S2195" s="79">
        <f t="shared" si="867"/>
        <v>0</v>
      </c>
      <c r="T2195" s="85">
        <f t="shared" si="872"/>
        <v>9.5000000000000001E-2</v>
      </c>
      <c r="U2195" s="82">
        <f t="shared" si="868"/>
        <v>1.005561508</v>
      </c>
      <c r="V2195" s="79">
        <f t="shared" si="869"/>
        <v>0.81357120000000005</v>
      </c>
      <c r="W2195" s="79">
        <f t="shared" si="870"/>
        <v>0</v>
      </c>
      <c r="X2195" s="157" t="str">
        <f t="shared" si="873"/>
        <v>A+J=</v>
      </c>
      <c r="Y2195" s="81">
        <f t="shared" si="874"/>
        <v>46741</v>
      </c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78">
        <f t="shared" si="871"/>
        <v>46734</v>
      </c>
      <c r="B2196" s="79">
        <f t="shared" si="854"/>
        <v>147.16413106000002</v>
      </c>
      <c r="C2196" s="79">
        <f t="shared" si="853"/>
        <v>145.68820629000001</v>
      </c>
      <c r="D2196" s="77">
        <f t="shared" si="855"/>
        <v>7205.03</v>
      </c>
      <c r="E2196" s="54">
        <f>IF(K2196=1,VLOOKUP(A2195,[1]Plan1!$JH$192:$JI$400,2),E2195)</f>
        <v>7245.38</v>
      </c>
      <c r="F2196" s="56">
        <f t="shared" si="856"/>
        <v>45737</v>
      </c>
      <c r="G2196" s="80">
        <f t="shared" si="857"/>
        <v>5.6002542668107669E-3</v>
      </c>
      <c r="H2196" s="81">
        <f>IF(DAY(A2196)=H$11,VLOOKUP(A2196,AF$120:AK$452,4),H2195)</f>
        <v>46741</v>
      </c>
      <c r="I2196" s="81">
        <f t="shared" si="858"/>
        <v>46741</v>
      </c>
      <c r="J2196" s="55">
        <f t="shared" si="859"/>
        <v>30</v>
      </c>
      <c r="K2196" s="55">
        <f t="shared" si="860"/>
        <v>23</v>
      </c>
      <c r="L2196" s="79">
        <f t="shared" si="861"/>
        <v>1.00429072</v>
      </c>
      <c r="M2196" s="82">
        <v>1</v>
      </c>
      <c r="N2196" s="82">
        <f t="shared" si="862"/>
        <v>1</v>
      </c>
      <c r="O2196" s="79">
        <f t="shared" si="863"/>
        <v>1.00429072</v>
      </c>
      <c r="P2196" s="79">
        <f t="shared" si="864"/>
        <v>146.31331359000001</v>
      </c>
      <c r="Q2196" s="83">
        <f t="shared" si="865"/>
        <v>0</v>
      </c>
      <c r="R2196" s="85">
        <f t="shared" si="866"/>
        <v>0</v>
      </c>
      <c r="S2196" s="79">
        <f t="shared" si="867"/>
        <v>0</v>
      </c>
      <c r="T2196" s="85">
        <f t="shared" si="872"/>
        <v>9.5000000000000001E-2</v>
      </c>
      <c r="U2196" s="82">
        <f t="shared" si="868"/>
        <v>1.0058150379999999</v>
      </c>
      <c r="V2196" s="79">
        <f t="shared" si="869"/>
        <v>0.85081746999999996</v>
      </c>
      <c r="W2196" s="79">
        <f t="shared" si="870"/>
        <v>0</v>
      </c>
      <c r="X2196" s="157" t="str">
        <f t="shared" si="873"/>
        <v>A+J=</v>
      </c>
      <c r="Y2196" s="81">
        <f t="shared" si="874"/>
        <v>46741</v>
      </c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78">
        <f t="shared" si="871"/>
        <v>46735</v>
      </c>
      <c r="B2197" s="79">
        <f t="shared" si="854"/>
        <v>147.22863972000002</v>
      </c>
      <c r="C2197" s="79">
        <f t="shared" si="853"/>
        <v>145.68820629000001</v>
      </c>
      <c r="D2197" s="77">
        <f t="shared" si="855"/>
        <v>7205.03</v>
      </c>
      <c r="E2197" s="54">
        <f>IF(K2197=1,VLOOKUP(A2196,[1]Plan1!$JH$192:$JI$400,2),E2196)</f>
        <v>7245.38</v>
      </c>
      <c r="F2197" s="56">
        <f t="shared" si="856"/>
        <v>45737</v>
      </c>
      <c r="G2197" s="80">
        <f t="shared" si="857"/>
        <v>5.6002542668107669E-3</v>
      </c>
      <c r="H2197" s="81">
        <f>IF(DAY(A2197)=H$11,VLOOKUP(A2197,AF$120:AK$452,4),H2196)</f>
        <v>46741</v>
      </c>
      <c r="I2197" s="81">
        <f t="shared" si="858"/>
        <v>46741</v>
      </c>
      <c r="J2197" s="55">
        <f t="shared" si="859"/>
        <v>30</v>
      </c>
      <c r="K2197" s="55">
        <f t="shared" si="860"/>
        <v>24</v>
      </c>
      <c r="L2197" s="79">
        <f t="shared" si="861"/>
        <v>1.0044776900000001</v>
      </c>
      <c r="M2197" s="82">
        <v>1</v>
      </c>
      <c r="N2197" s="82">
        <f t="shared" si="862"/>
        <v>1</v>
      </c>
      <c r="O2197" s="79">
        <f t="shared" si="863"/>
        <v>1.0044776900000001</v>
      </c>
      <c r="P2197" s="79">
        <f t="shared" si="864"/>
        <v>146.34055291000001</v>
      </c>
      <c r="Q2197" s="83">
        <f t="shared" si="865"/>
        <v>0</v>
      </c>
      <c r="R2197" s="85">
        <f t="shared" si="866"/>
        <v>0</v>
      </c>
      <c r="S2197" s="79">
        <f t="shared" si="867"/>
        <v>0</v>
      </c>
      <c r="T2197" s="85">
        <f t="shared" si="872"/>
        <v>9.5000000000000001E-2</v>
      </c>
      <c r="U2197" s="82">
        <f t="shared" si="868"/>
        <v>1.006068631</v>
      </c>
      <c r="V2197" s="79">
        <f t="shared" si="869"/>
        <v>0.88808681</v>
      </c>
      <c r="W2197" s="79">
        <f t="shared" si="870"/>
        <v>0</v>
      </c>
      <c r="X2197" s="157" t="str">
        <f t="shared" si="873"/>
        <v>A+J=</v>
      </c>
      <c r="Y2197" s="81">
        <f t="shared" si="874"/>
        <v>46741</v>
      </c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78">
        <f t="shared" si="871"/>
        <v>46736</v>
      </c>
      <c r="B2198" s="79">
        <f t="shared" si="854"/>
        <v>147.29317743000001</v>
      </c>
      <c r="C2198" s="79">
        <f t="shared" si="853"/>
        <v>145.68820629000001</v>
      </c>
      <c r="D2198" s="77">
        <f t="shared" si="855"/>
        <v>7205.03</v>
      </c>
      <c r="E2198" s="54">
        <f>IF(K2198=1,VLOOKUP(A2197,[1]Plan1!$JH$192:$JI$400,2),E2197)</f>
        <v>7245.38</v>
      </c>
      <c r="F2198" s="56">
        <f t="shared" si="856"/>
        <v>45737</v>
      </c>
      <c r="G2198" s="80">
        <f t="shared" si="857"/>
        <v>5.6002542668107669E-3</v>
      </c>
      <c r="H2198" s="81">
        <f>IF(DAY(A2198)=H$11,VLOOKUP(A2198,AF$120:AK$452,4),H2197)</f>
        <v>46741</v>
      </c>
      <c r="I2198" s="81">
        <f t="shared" si="858"/>
        <v>46741</v>
      </c>
      <c r="J2198" s="55">
        <f t="shared" si="859"/>
        <v>30</v>
      </c>
      <c r="K2198" s="55">
        <f t="shared" si="860"/>
        <v>25</v>
      </c>
      <c r="L2198" s="79">
        <f t="shared" si="861"/>
        <v>1.0046647</v>
      </c>
      <c r="M2198" s="82">
        <v>1</v>
      </c>
      <c r="N2198" s="82">
        <f t="shared" si="862"/>
        <v>1</v>
      </c>
      <c r="O2198" s="79">
        <f t="shared" si="863"/>
        <v>1.0046647</v>
      </c>
      <c r="P2198" s="79">
        <f t="shared" si="864"/>
        <v>146.36779806000001</v>
      </c>
      <c r="Q2198" s="83">
        <f t="shared" si="865"/>
        <v>0</v>
      </c>
      <c r="R2198" s="85">
        <f t="shared" si="866"/>
        <v>0</v>
      </c>
      <c r="S2198" s="79">
        <f t="shared" si="867"/>
        <v>0</v>
      </c>
      <c r="T2198" s="85">
        <f t="shared" si="872"/>
        <v>9.5000000000000001E-2</v>
      </c>
      <c r="U2198" s="82">
        <f t="shared" si="868"/>
        <v>1.006322288</v>
      </c>
      <c r="V2198" s="79">
        <f t="shared" si="869"/>
        <v>0.92537937000000003</v>
      </c>
      <c r="W2198" s="79">
        <f t="shared" si="870"/>
        <v>0</v>
      </c>
      <c r="X2198" s="157" t="str">
        <f t="shared" si="873"/>
        <v>A+J=</v>
      </c>
      <c r="Y2198" s="81">
        <f t="shared" si="874"/>
        <v>46741</v>
      </c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78">
        <f t="shared" si="871"/>
        <v>46737</v>
      </c>
      <c r="B2199" s="79">
        <f t="shared" si="854"/>
        <v>147.35774273000001</v>
      </c>
      <c r="C2199" s="79">
        <f t="shared" si="853"/>
        <v>145.68820629000001</v>
      </c>
      <c r="D2199" s="77">
        <f t="shared" si="855"/>
        <v>7205.03</v>
      </c>
      <c r="E2199" s="54">
        <f>IF(K2199=1,VLOOKUP(A2198,[1]Plan1!$JH$192:$JI$400,2),E2198)</f>
        <v>7245.38</v>
      </c>
      <c r="F2199" s="56">
        <f t="shared" si="856"/>
        <v>45737</v>
      </c>
      <c r="G2199" s="80">
        <f t="shared" si="857"/>
        <v>5.6002542668107669E-3</v>
      </c>
      <c r="H2199" s="81">
        <f>IF(DAY(A2199)=H$11,VLOOKUP(A2199,AF$120:AK$452,4),H2198)</f>
        <v>46741</v>
      </c>
      <c r="I2199" s="81">
        <f t="shared" si="858"/>
        <v>46741</v>
      </c>
      <c r="J2199" s="55">
        <f t="shared" si="859"/>
        <v>30</v>
      </c>
      <c r="K2199" s="55">
        <f t="shared" si="860"/>
        <v>26</v>
      </c>
      <c r="L2199" s="79">
        <f t="shared" si="861"/>
        <v>1.0048517400000001</v>
      </c>
      <c r="M2199" s="82">
        <v>1</v>
      </c>
      <c r="N2199" s="82">
        <f t="shared" si="862"/>
        <v>1</v>
      </c>
      <c r="O2199" s="79">
        <f t="shared" si="863"/>
        <v>1.0048517400000001</v>
      </c>
      <c r="P2199" s="79">
        <f t="shared" si="864"/>
        <v>146.39504758000001</v>
      </c>
      <c r="Q2199" s="83">
        <f t="shared" si="865"/>
        <v>0</v>
      </c>
      <c r="R2199" s="85">
        <f t="shared" si="866"/>
        <v>0</v>
      </c>
      <c r="S2199" s="79">
        <f t="shared" si="867"/>
        <v>0</v>
      </c>
      <c r="T2199" s="85">
        <f t="shared" si="872"/>
        <v>9.5000000000000001E-2</v>
      </c>
      <c r="U2199" s="82">
        <f t="shared" si="868"/>
        <v>1.006576009</v>
      </c>
      <c r="V2199" s="79">
        <f t="shared" si="869"/>
        <v>0.96269515000000006</v>
      </c>
      <c r="W2199" s="79">
        <f t="shared" si="870"/>
        <v>0</v>
      </c>
      <c r="X2199" s="157" t="str">
        <f t="shared" si="873"/>
        <v>A+J=</v>
      </c>
      <c r="Y2199" s="81">
        <f t="shared" si="874"/>
        <v>46741</v>
      </c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78">
        <f t="shared" si="871"/>
        <v>46738</v>
      </c>
      <c r="B2200" s="79">
        <f t="shared" si="854"/>
        <v>147.42233723999999</v>
      </c>
      <c r="C2200" s="79">
        <f t="shared" si="853"/>
        <v>145.68820629000001</v>
      </c>
      <c r="D2200" s="77">
        <f t="shared" si="855"/>
        <v>7205.03</v>
      </c>
      <c r="E2200" s="54">
        <f>IF(K2200=1,VLOOKUP(A2199,[1]Plan1!$JH$192:$JI$400,2),E2199)</f>
        <v>7245.38</v>
      </c>
      <c r="F2200" s="56">
        <f t="shared" si="856"/>
        <v>45737</v>
      </c>
      <c r="G2200" s="80">
        <f t="shared" si="857"/>
        <v>5.6002542668107669E-3</v>
      </c>
      <c r="H2200" s="81">
        <f>IF(DAY(A2200)=H$11,VLOOKUP(A2200,AF$120:AK$452,4),H2199)</f>
        <v>46741</v>
      </c>
      <c r="I2200" s="81">
        <f t="shared" si="858"/>
        <v>46741</v>
      </c>
      <c r="J2200" s="55">
        <f t="shared" si="859"/>
        <v>30</v>
      </c>
      <c r="K2200" s="55">
        <f t="shared" si="860"/>
        <v>27</v>
      </c>
      <c r="L2200" s="79">
        <f t="shared" si="861"/>
        <v>1.00503882</v>
      </c>
      <c r="M2200" s="82">
        <v>1</v>
      </c>
      <c r="N2200" s="82">
        <f t="shared" si="862"/>
        <v>1</v>
      </c>
      <c r="O2200" s="79">
        <f t="shared" si="863"/>
        <v>1.00503882</v>
      </c>
      <c r="P2200" s="79">
        <f t="shared" si="864"/>
        <v>146.42230293</v>
      </c>
      <c r="Q2200" s="83">
        <f t="shared" si="865"/>
        <v>0</v>
      </c>
      <c r="R2200" s="85">
        <f t="shared" si="866"/>
        <v>0</v>
      </c>
      <c r="S2200" s="79">
        <f t="shared" si="867"/>
        <v>0</v>
      </c>
      <c r="T2200" s="85">
        <f t="shared" si="872"/>
        <v>9.5000000000000001E-2</v>
      </c>
      <c r="U2200" s="82">
        <f t="shared" si="868"/>
        <v>1.006829795</v>
      </c>
      <c r="V2200" s="79">
        <f t="shared" si="869"/>
        <v>1.00003431</v>
      </c>
      <c r="W2200" s="79">
        <f t="shared" si="870"/>
        <v>0</v>
      </c>
      <c r="X2200" s="157" t="str">
        <f t="shared" si="873"/>
        <v>A+J=</v>
      </c>
      <c r="Y2200" s="81">
        <f t="shared" si="874"/>
        <v>46741</v>
      </c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78">
        <f t="shared" si="871"/>
        <v>46739</v>
      </c>
      <c r="B2201" s="79">
        <f t="shared" si="854"/>
        <v>147.48695920999998</v>
      </c>
      <c r="C2201" s="79">
        <f t="shared" si="853"/>
        <v>145.68820629000001</v>
      </c>
      <c r="D2201" s="77">
        <f t="shared" si="855"/>
        <v>7205.03</v>
      </c>
      <c r="E2201" s="54">
        <f>IF(K2201=1,VLOOKUP(A2200,[1]Plan1!$JH$192:$JI$400,2),E2200)</f>
        <v>7245.38</v>
      </c>
      <c r="F2201" s="56">
        <f t="shared" si="856"/>
        <v>45737</v>
      </c>
      <c r="G2201" s="80">
        <f t="shared" si="857"/>
        <v>5.6002542668107669E-3</v>
      </c>
      <c r="H2201" s="81">
        <f>IF(DAY(A2201)=H$11,VLOOKUP(A2201,AF$120:AK$452,4),H2200)</f>
        <v>46741</v>
      </c>
      <c r="I2201" s="81">
        <f t="shared" si="858"/>
        <v>46741</v>
      </c>
      <c r="J2201" s="55">
        <f t="shared" si="859"/>
        <v>30</v>
      </c>
      <c r="K2201" s="55">
        <f t="shared" si="860"/>
        <v>28</v>
      </c>
      <c r="L2201" s="79">
        <f t="shared" si="861"/>
        <v>1.0052259299999999</v>
      </c>
      <c r="M2201" s="82">
        <v>1</v>
      </c>
      <c r="N2201" s="82">
        <f t="shared" si="862"/>
        <v>1</v>
      </c>
      <c r="O2201" s="79">
        <f t="shared" si="863"/>
        <v>1.0052259299999999</v>
      </c>
      <c r="P2201" s="79">
        <f t="shared" si="864"/>
        <v>146.44956264999999</v>
      </c>
      <c r="Q2201" s="83">
        <f t="shared" si="865"/>
        <v>0</v>
      </c>
      <c r="R2201" s="85">
        <f t="shared" si="866"/>
        <v>0</v>
      </c>
      <c r="S2201" s="79">
        <f t="shared" si="867"/>
        <v>0</v>
      </c>
      <c r="T2201" s="85">
        <f t="shared" si="872"/>
        <v>9.5000000000000001E-2</v>
      </c>
      <c r="U2201" s="82">
        <f t="shared" si="868"/>
        <v>1.0070836439999999</v>
      </c>
      <c r="V2201" s="79">
        <f t="shared" si="869"/>
        <v>1.0373965599999999</v>
      </c>
      <c r="W2201" s="79">
        <f t="shared" si="870"/>
        <v>0</v>
      </c>
      <c r="X2201" s="157" t="str">
        <f t="shared" si="873"/>
        <v>A+J=</v>
      </c>
      <c r="Y2201" s="81">
        <f t="shared" si="874"/>
        <v>46741</v>
      </c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78">
        <f t="shared" si="871"/>
        <v>46740</v>
      </c>
      <c r="B2202" s="79">
        <f t="shared" si="854"/>
        <v>147.5516088</v>
      </c>
      <c r="C2202" s="79">
        <f t="shared" si="853"/>
        <v>145.68820629000001</v>
      </c>
      <c r="D2202" s="77">
        <f t="shared" si="855"/>
        <v>7205.03</v>
      </c>
      <c r="E2202" s="54">
        <f>IF(K2202=1,VLOOKUP(A2201,[1]Plan1!$JH$192:$JI$400,2),E2201)</f>
        <v>7245.38</v>
      </c>
      <c r="F2202" s="56">
        <f t="shared" si="856"/>
        <v>45737</v>
      </c>
      <c r="G2202" s="80">
        <f t="shared" si="857"/>
        <v>5.6002542668107669E-3</v>
      </c>
      <c r="H2202" s="81">
        <f>IF(DAY(A2202)=H$11,VLOOKUP(A2202,AF$120:AK$452,4),H2201)</f>
        <v>46741</v>
      </c>
      <c r="I2202" s="81">
        <f t="shared" si="858"/>
        <v>46741</v>
      </c>
      <c r="J2202" s="55">
        <f t="shared" si="859"/>
        <v>30</v>
      </c>
      <c r="K2202" s="55">
        <f t="shared" si="860"/>
        <v>29</v>
      </c>
      <c r="L2202" s="79">
        <f t="shared" si="861"/>
        <v>1.0054130699999999</v>
      </c>
      <c r="M2202" s="82">
        <v>1</v>
      </c>
      <c r="N2202" s="82">
        <f t="shared" si="862"/>
        <v>1</v>
      </c>
      <c r="O2202" s="79">
        <f t="shared" si="863"/>
        <v>1.0054130699999999</v>
      </c>
      <c r="P2202" s="79">
        <f t="shared" si="864"/>
        <v>146.47682674000001</v>
      </c>
      <c r="Q2202" s="83">
        <f t="shared" si="865"/>
        <v>0</v>
      </c>
      <c r="R2202" s="85">
        <f t="shared" si="866"/>
        <v>0</v>
      </c>
      <c r="S2202" s="79">
        <f t="shared" si="867"/>
        <v>0</v>
      </c>
      <c r="T2202" s="85">
        <f t="shared" si="872"/>
        <v>9.5000000000000001E-2</v>
      </c>
      <c r="U2202" s="82">
        <f t="shared" si="868"/>
        <v>1.0073375570000001</v>
      </c>
      <c r="V2202" s="79">
        <f t="shared" si="869"/>
        <v>1.07478206</v>
      </c>
      <c r="W2202" s="79">
        <f t="shared" si="870"/>
        <v>0</v>
      </c>
      <c r="X2202" s="157" t="str">
        <f t="shared" si="873"/>
        <v>A+J=</v>
      </c>
      <c r="Y2202" s="81">
        <f t="shared" si="874"/>
        <v>46741</v>
      </c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78">
        <f t="shared" si="871"/>
        <v>46741</v>
      </c>
      <c r="B2203" s="79">
        <f t="shared" si="854"/>
        <v>147.61628748999999</v>
      </c>
      <c r="C2203" s="79">
        <f t="shared" si="853"/>
        <v>145.68820629000001</v>
      </c>
      <c r="D2203" s="77">
        <f t="shared" si="855"/>
        <v>7205.03</v>
      </c>
      <c r="E2203" s="54">
        <f>IF(K2203=1,VLOOKUP(A2202,[1]Plan1!$JH$192:$JI$400,2),E2202)</f>
        <v>7245.38</v>
      </c>
      <c r="F2203" s="56">
        <f t="shared" si="856"/>
        <v>45737</v>
      </c>
      <c r="G2203" s="80">
        <f t="shared" si="857"/>
        <v>5.6002542668107669E-3</v>
      </c>
      <c r="H2203" s="81">
        <f>IF(DAY(A2203)=H$11,VLOOKUP(A2203,AF$120:AK$452,4),H2202)</f>
        <v>46772</v>
      </c>
      <c r="I2203" s="81">
        <f t="shared" si="858"/>
        <v>46741</v>
      </c>
      <c r="J2203" s="55">
        <f t="shared" si="859"/>
        <v>30</v>
      </c>
      <c r="K2203" s="55">
        <f t="shared" si="860"/>
        <v>30</v>
      </c>
      <c r="L2203" s="79">
        <f t="shared" si="861"/>
        <v>1.0056002500000001</v>
      </c>
      <c r="M2203" s="82">
        <v>1</v>
      </c>
      <c r="N2203" s="82">
        <f t="shared" si="862"/>
        <v>1</v>
      </c>
      <c r="O2203" s="79">
        <f t="shared" si="863"/>
        <v>1.0056002500000001</v>
      </c>
      <c r="P2203" s="79">
        <f t="shared" si="864"/>
        <v>146.50409665999999</v>
      </c>
      <c r="Q2203" s="83">
        <f t="shared" si="865"/>
        <v>72</v>
      </c>
      <c r="R2203" s="85">
        <f t="shared" si="866"/>
        <v>0.125</v>
      </c>
      <c r="S2203" s="79">
        <f t="shared" si="867"/>
        <v>18.31301208</v>
      </c>
      <c r="T2203" s="85">
        <f t="shared" si="872"/>
        <v>9.5000000000000001E-2</v>
      </c>
      <c r="U2203" s="82">
        <f t="shared" si="868"/>
        <v>1.0075915339999999</v>
      </c>
      <c r="V2203" s="79">
        <f t="shared" si="869"/>
        <v>1.1121908300000001</v>
      </c>
      <c r="W2203" s="79">
        <f t="shared" si="870"/>
        <v>19.425202909999999</v>
      </c>
      <c r="X2203" s="157" t="str">
        <f t="shared" si="873"/>
        <v>A+J=</v>
      </c>
      <c r="Y2203" s="81">
        <f t="shared" si="874"/>
        <v>46741</v>
      </c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78">
        <f t="shared" si="871"/>
        <v>46742</v>
      </c>
      <c r="B2204" s="79">
        <f t="shared" si="854"/>
        <v>128.24546284000002</v>
      </c>
      <c r="C2204" s="79">
        <f t="shared" si="853"/>
        <v>128.19108457999999</v>
      </c>
      <c r="D2204" s="77">
        <f t="shared" si="855"/>
        <v>7205.03</v>
      </c>
      <c r="E2204" s="54">
        <f>IF(K2204=1,VLOOKUP(A2203,[1]Plan1!$JH$192:$JI$400,2),E2203)</f>
        <v>7245.38</v>
      </c>
      <c r="F2204" s="56">
        <f t="shared" si="856"/>
        <v>45737</v>
      </c>
      <c r="G2204" s="80">
        <f t="shared" si="857"/>
        <v>5.6002542668107669E-3</v>
      </c>
      <c r="H2204" s="81">
        <f>IF(DAY(A2204)=H$11,VLOOKUP(A2204,AF$120:AK$452,4),H2203)</f>
        <v>46772</v>
      </c>
      <c r="I2204" s="81">
        <f t="shared" si="858"/>
        <v>46772</v>
      </c>
      <c r="J2204" s="55">
        <f t="shared" si="859"/>
        <v>31</v>
      </c>
      <c r="K2204" s="55">
        <f t="shared" si="860"/>
        <v>1</v>
      </c>
      <c r="L2204" s="79">
        <f t="shared" si="861"/>
        <v>1.00018016</v>
      </c>
      <c r="M2204" s="82">
        <v>1</v>
      </c>
      <c r="N2204" s="82">
        <f t="shared" si="862"/>
        <v>1</v>
      </c>
      <c r="O2204" s="79">
        <f t="shared" si="863"/>
        <v>1.00018016</v>
      </c>
      <c r="P2204" s="79">
        <f t="shared" si="864"/>
        <v>128.21417948000001</v>
      </c>
      <c r="Q2204" s="83">
        <f t="shared" si="865"/>
        <v>0</v>
      </c>
      <c r="R2204" s="85">
        <f t="shared" si="866"/>
        <v>0</v>
      </c>
      <c r="S2204" s="79">
        <f t="shared" si="867"/>
        <v>0</v>
      </c>
      <c r="T2204" s="85">
        <f t="shared" si="872"/>
        <v>9.5000000000000001E-2</v>
      </c>
      <c r="U2204" s="82">
        <f t="shared" si="868"/>
        <v>1.000243993</v>
      </c>
      <c r="V2204" s="79">
        <f t="shared" si="869"/>
        <v>3.1283360000000003E-2</v>
      </c>
      <c r="W2204" s="79">
        <f t="shared" si="870"/>
        <v>0</v>
      </c>
      <c r="X2204" s="157" t="str">
        <f t="shared" si="873"/>
        <v>A+J=</v>
      </c>
      <c r="Y2204" s="81">
        <f t="shared" si="874"/>
        <v>46772</v>
      </c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78">
        <f t="shared" si="871"/>
        <v>46743</v>
      </c>
      <c r="B2205" s="79">
        <f t="shared" si="854"/>
        <v>128.2998652</v>
      </c>
      <c r="C2205" s="79">
        <f t="shared" si="853"/>
        <v>128.19108457999999</v>
      </c>
      <c r="D2205" s="77">
        <f t="shared" si="855"/>
        <v>7205.03</v>
      </c>
      <c r="E2205" s="54">
        <f>IF(K2205=1,VLOOKUP(A2204,[1]Plan1!$JH$192:$JI$400,2),E2204)</f>
        <v>7245.38</v>
      </c>
      <c r="F2205" s="56">
        <f t="shared" si="856"/>
        <v>45737</v>
      </c>
      <c r="G2205" s="80">
        <f t="shared" si="857"/>
        <v>5.6002542668107669E-3</v>
      </c>
      <c r="H2205" s="81">
        <f>IF(DAY(A2205)=H$11,VLOOKUP(A2205,AF$120:AK$452,4),H2204)</f>
        <v>46772</v>
      </c>
      <c r="I2205" s="81">
        <f t="shared" si="858"/>
        <v>46772</v>
      </c>
      <c r="J2205" s="55">
        <f t="shared" si="859"/>
        <v>31</v>
      </c>
      <c r="K2205" s="55">
        <f t="shared" si="860"/>
        <v>2</v>
      </c>
      <c r="L2205" s="79">
        <f t="shared" si="861"/>
        <v>1.0003603599999999</v>
      </c>
      <c r="M2205" s="82">
        <v>1</v>
      </c>
      <c r="N2205" s="82">
        <f t="shared" si="862"/>
        <v>1</v>
      </c>
      <c r="O2205" s="79">
        <f t="shared" si="863"/>
        <v>1.0003603599999999</v>
      </c>
      <c r="P2205" s="79">
        <f t="shared" si="864"/>
        <v>128.23727951000001</v>
      </c>
      <c r="Q2205" s="83">
        <f t="shared" si="865"/>
        <v>0</v>
      </c>
      <c r="R2205" s="85">
        <f t="shared" si="866"/>
        <v>0</v>
      </c>
      <c r="S2205" s="79">
        <f t="shared" si="867"/>
        <v>0</v>
      </c>
      <c r="T2205" s="85">
        <f t="shared" si="872"/>
        <v>9.5000000000000001E-2</v>
      </c>
      <c r="U2205" s="82">
        <f t="shared" si="868"/>
        <v>1.0004880460000001</v>
      </c>
      <c r="V2205" s="79">
        <f t="shared" si="869"/>
        <v>6.2585689999999999E-2</v>
      </c>
      <c r="W2205" s="79">
        <f t="shared" si="870"/>
        <v>0</v>
      </c>
      <c r="X2205" s="157" t="str">
        <f t="shared" si="873"/>
        <v>A+J=</v>
      </c>
      <c r="Y2205" s="81">
        <f t="shared" si="874"/>
        <v>46772</v>
      </c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78">
        <f t="shared" si="871"/>
        <v>46744</v>
      </c>
      <c r="B2206" s="79">
        <f t="shared" si="854"/>
        <v>128.35429024999999</v>
      </c>
      <c r="C2206" s="79">
        <f t="shared" si="853"/>
        <v>128.19108457999999</v>
      </c>
      <c r="D2206" s="77">
        <f t="shared" si="855"/>
        <v>7205.03</v>
      </c>
      <c r="E2206" s="54">
        <f>IF(K2206=1,VLOOKUP(A2205,[1]Plan1!$JH$192:$JI$400,2),E2205)</f>
        <v>7245.38</v>
      </c>
      <c r="F2206" s="56">
        <f t="shared" si="856"/>
        <v>45737</v>
      </c>
      <c r="G2206" s="80">
        <f t="shared" si="857"/>
        <v>5.6002542668107669E-3</v>
      </c>
      <c r="H2206" s="81">
        <f>IF(DAY(A2206)=H$11,VLOOKUP(A2206,AF$120:AK$452,4),H2205)</f>
        <v>46772</v>
      </c>
      <c r="I2206" s="81">
        <f t="shared" si="858"/>
        <v>46772</v>
      </c>
      <c r="J2206" s="55">
        <f t="shared" si="859"/>
        <v>31</v>
      </c>
      <c r="K2206" s="55">
        <f t="shared" si="860"/>
        <v>3</v>
      </c>
      <c r="L2206" s="79">
        <f t="shared" si="861"/>
        <v>1.00054059</v>
      </c>
      <c r="M2206" s="82">
        <v>1</v>
      </c>
      <c r="N2206" s="82">
        <f t="shared" si="862"/>
        <v>1</v>
      </c>
      <c r="O2206" s="79">
        <f t="shared" si="863"/>
        <v>1.00054059</v>
      </c>
      <c r="P2206" s="79">
        <f t="shared" si="864"/>
        <v>128.26038338999999</v>
      </c>
      <c r="Q2206" s="83">
        <f t="shared" si="865"/>
        <v>0</v>
      </c>
      <c r="R2206" s="85">
        <f t="shared" si="866"/>
        <v>0</v>
      </c>
      <c r="S2206" s="79">
        <f t="shared" si="867"/>
        <v>0</v>
      </c>
      <c r="T2206" s="85">
        <f t="shared" si="872"/>
        <v>9.5000000000000001E-2</v>
      </c>
      <c r="U2206" s="82">
        <f t="shared" si="868"/>
        <v>1.0007321579999999</v>
      </c>
      <c r="V2206" s="79">
        <f t="shared" si="869"/>
        <v>9.3906859999999995E-2</v>
      </c>
      <c r="W2206" s="79">
        <f t="shared" si="870"/>
        <v>0</v>
      </c>
      <c r="X2206" s="157" t="str">
        <f t="shared" si="873"/>
        <v>A+J=</v>
      </c>
      <c r="Y2206" s="81">
        <f t="shared" si="874"/>
        <v>46772</v>
      </c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78">
        <f t="shared" si="871"/>
        <v>46745</v>
      </c>
      <c r="B2207" s="79">
        <f t="shared" si="854"/>
        <v>128.40873814</v>
      </c>
      <c r="C2207" s="79">
        <f t="shared" si="853"/>
        <v>128.19108457999999</v>
      </c>
      <c r="D2207" s="77">
        <f t="shared" si="855"/>
        <v>7205.03</v>
      </c>
      <c r="E2207" s="54">
        <f>IF(K2207=1,VLOOKUP(A2206,[1]Plan1!$JH$192:$JI$400,2),E2206)</f>
        <v>7245.38</v>
      </c>
      <c r="F2207" s="56">
        <f t="shared" si="856"/>
        <v>45737</v>
      </c>
      <c r="G2207" s="80">
        <f t="shared" si="857"/>
        <v>5.6002542668107669E-3</v>
      </c>
      <c r="H2207" s="81">
        <f>IF(DAY(A2207)=H$11,VLOOKUP(A2207,AF$120:AK$452,4),H2206)</f>
        <v>46772</v>
      </c>
      <c r="I2207" s="81">
        <f t="shared" si="858"/>
        <v>46772</v>
      </c>
      <c r="J2207" s="55">
        <f t="shared" si="859"/>
        <v>31</v>
      </c>
      <c r="K2207" s="55">
        <f t="shared" si="860"/>
        <v>4</v>
      </c>
      <c r="L2207" s="79">
        <f t="shared" si="861"/>
        <v>1.00072085</v>
      </c>
      <c r="M2207" s="82">
        <v>1</v>
      </c>
      <c r="N2207" s="82">
        <f t="shared" si="862"/>
        <v>1</v>
      </c>
      <c r="O2207" s="79">
        <f t="shared" si="863"/>
        <v>1.00072085</v>
      </c>
      <c r="P2207" s="79">
        <f t="shared" si="864"/>
        <v>128.28349112000001</v>
      </c>
      <c r="Q2207" s="83">
        <f t="shared" si="865"/>
        <v>0</v>
      </c>
      <c r="R2207" s="85">
        <f t="shared" si="866"/>
        <v>0</v>
      </c>
      <c r="S2207" s="79">
        <f t="shared" si="867"/>
        <v>0</v>
      </c>
      <c r="T2207" s="85">
        <f t="shared" si="872"/>
        <v>9.5000000000000001E-2</v>
      </c>
      <c r="U2207" s="82">
        <f t="shared" si="868"/>
        <v>1.0009763300000001</v>
      </c>
      <c r="V2207" s="79">
        <f t="shared" si="869"/>
        <v>0.12524701999999999</v>
      </c>
      <c r="W2207" s="79">
        <f t="shared" si="870"/>
        <v>0</v>
      </c>
      <c r="X2207" s="157" t="str">
        <f t="shared" si="873"/>
        <v>A+J=</v>
      </c>
      <c r="Y2207" s="81">
        <f t="shared" si="874"/>
        <v>46772</v>
      </c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78">
        <f t="shared" si="871"/>
        <v>46746</v>
      </c>
      <c r="B2208" s="79">
        <f t="shared" si="854"/>
        <v>128.46321</v>
      </c>
      <c r="C2208" s="79">
        <f t="shared" si="853"/>
        <v>128.19108457999999</v>
      </c>
      <c r="D2208" s="77">
        <f t="shared" si="855"/>
        <v>7205.03</v>
      </c>
      <c r="E2208" s="54">
        <f>IF(K2208=1,VLOOKUP(A2207,[1]Plan1!$JH$192:$JI$400,2),E2207)</f>
        <v>7245.38</v>
      </c>
      <c r="F2208" s="56">
        <f t="shared" si="856"/>
        <v>45737</v>
      </c>
      <c r="G2208" s="80">
        <f t="shared" si="857"/>
        <v>5.6002542668107669E-3</v>
      </c>
      <c r="H2208" s="81">
        <f>IF(DAY(A2208)=H$11,VLOOKUP(A2208,AF$120:AK$452,4),H2207)</f>
        <v>46772</v>
      </c>
      <c r="I2208" s="81">
        <f t="shared" si="858"/>
        <v>46772</v>
      </c>
      <c r="J2208" s="55">
        <f t="shared" si="859"/>
        <v>31</v>
      </c>
      <c r="K2208" s="55">
        <f t="shared" si="860"/>
        <v>5</v>
      </c>
      <c r="L2208" s="79">
        <f t="shared" si="861"/>
        <v>1.00090115</v>
      </c>
      <c r="M2208" s="82">
        <v>1</v>
      </c>
      <c r="N2208" s="82">
        <f t="shared" si="862"/>
        <v>1</v>
      </c>
      <c r="O2208" s="79">
        <f t="shared" si="863"/>
        <v>1.00090115</v>
      </c>
      <c r="P2208" s="79">
        <f t="shared" si="864"/>
        <v>128.30660397</v>
      </c>
      <c r="Q2208" s="83">
        <f t="shared" si="865"/>
        <v>0</v>
      </c>
      <c r="R2208" s="85">
        <f t="shared" si="866"/>
        <v>0</v>
      </c>
      <c r="S2208" s="79">
        <f t="shared" si="867"/>
        <v>0</v>
      </c>
      <c r="T2208" s="85">
        <f t="shared" si="872"/>
        <v>9.5000000000000001E-2</v>
      </c>
      <c r="U2208" s="82">
        <f t="shared" si="868"/>
        <v>1.001220561</v>
      </c>
      <c r="V2208" s="79">
        <f t="shared" si="869"/>
        <v>0.15660603000000001</v>
      </c>
      <c r="W2208" s="79">
        <f t="shared" si="870"/>
        <v>0</v>
      </c>
      <c r="X2208" s="157" t="str">
        <f t="shared" si="873"/>
        <v>A+J=</v>
      </c>
      <c r="Y2208" s="81">
        <f t="shared" si="874"/>
        <v>46772</v>
      </c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78">
        <f t="shared" si="871"/>
        <v>46747</v>
      </c>
      <c r="B2209" s="79">
        <f t="shared" si="854"/>
        <v>128.51770471</v>
      </c>
      <c r="C2209" s="79">
        <f t="shared" si="853"/>
        <v>128.19108457999999</v>
      </c>
      <c r="D2209" s="77">
        <f t="shared" si="855"/>
        <v>7205.03</v>
      </c>
      <c r="E2209" s="54">
        <f>IF(K2209=1,VLOOKUP(A2208,[1]Plan1!$JH$192:$JI$400,2),E2208)</f>
        <v>7245.38</v>
      </c>
      <c r="F2209" s="56">
        <f t="shared" si="856"/>
        <v>45737</v>
      </c>
      <c r="G2209" s="80">
        <f t="shared" si="857"/>
        <v>5.6002542668107669E-3</v>
      </c>
      <c r="H2209" s="81">
        <f>IF(DAY(A2209)=H$11,VLOOKUP(A2209,AF$120:AK$452,4),H2208)</f>
        <v>46772</v>
      </c>
      <c r="I2209" s="81">
        <f t="shared" si="858"/>
        <v>46772</v>
      </c>
      <c r="J2209" s="55">
        <f t="shared" si="859"/>
        <v>31</v>
      </c>
      <c r="K2209" s="55">
        <f t="shared" si="860"/>
        <v>6</v>
      </c>
      <c r="L2209" s="79">
        <f t="shared" si="861"/>
        <v>1.0010814800000001</v>
      </c>
      <c r="M2209" s="82">
        <v>1</v>
      </c>
      <c r="N2209" s="82">
        <f t="shared" si="862"/>
        <v>1</v>
      </c>
      <c r="O2209" s="79">
        <f t="shared" si="863"/>
        <v>1.0010814800000001</v>
      </c>
      <c r="P2209" s="79">
        <f t="shared" si="864"/>
        <v>128.32972067</v>
      </c>
      <c r="Q2209" s="83">
        <f t="shared" si="865"/>
        <v>0</v>
      </c>
      <c r="R2209" s="85">
        <f t="shared" si="866"/>
        <v>0</v>
      </c>
      <c r="S2209" s="79">
        <f t="shared" si="867"/>
        <v>0</v>
      </c>
      <c r="T2209" s="85">
        <f t="shared" si="872"/>
        <v>9.5000000000000001E-2</v>
      </c>
      <c r="U2209" s="82">
        <f t="shared" si="868"/>
        <v>1.001464852</v>
      </c>
      <c r="V2209" s="79">
        <f t="shared" si="869"/>
        <v>0.18798403999999999</v>
      </c>
      <c r="W2209" s="79">
        <f t="shared" si="870"/>
        <v>0</v>
      </c>
      <c r="X2209" s="157" t="str">
        <f t="shared" si="873"/>
        <v>A+J=</v>
      </c>
      <c r="Y2209" s="81">
        <f t="shared" si="874"/>
        <v>46772</v>
      </c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78">
        <f t="shared" si="871"/>
        <v>46748</v>
      </c>
      <c r="B2210" s="79">
        <f t="shared" si="854"/>
        <v>128.57222214000001</v>
      </c>
      <c r="C2210" s="79">
        <f t="shared" si="853"/>
        <v>128.19108457999999</v>
      </c>
      <c r="D2210" s="77">
        <f t="shared" si="855"/>
        <v>7205.03</v>
      </c>
      <c r="E2210" s="54">
        <f>IF(K2210=1,VLOOKUP(A2209,[1]Plan1!$JH$192:$JI$400,2),E2209)</f>
        <v>7245.38</v>
      </c>
      <c r="F2210" s="56">
        <f t="shared" si="856"/>
        <v>45737</v>
      </c>
      <c r="G2210" s="80">
        <f t="shared" si="857"/>
        <v>5.6002542668107669E-3</v>
      </c>
      <c r="H2210" s="81">
        <f>IF(DAY(A2210)=H$11,VLOOKUP(A2210,AF$120:AK$452,4),H2209)</f>
        <v>46772</v>
      </c>
      <c r="I2210" s="81">
        <f t="shared" si="858"/>
        <v>46772</v>
      </c>
      <c r="J2210" s="55">
        <f t="shared" si="859"/>
        <v>31</v>
      </c>
      <c r="K2210" s="55">
        <f t="shared" si="860"/>
        <v>7</v>
      </c>
      <c r="L2210" s="79">
        <f t="shared" si="861"/>
        <v>1.00126184</v>
      </c>
      <c r="M2210" s="82">
        <v>1</v>
      </c>
      <c r="N2210" s="82">
        <f t="shared" si="862"/>
        <v>1</v>
      </c>
      <c r="O2210" s="79">
        <f t="shared" si="863"/>
        <v>1.00126184</v>
      </c>
      <c r="P2210" s="79">
        <f t="shared" si="864"/>
        <v>128.35284121000001</v>
      </c>
      <c r="Q2210" s="83">
        <f t="shared" si="865"/>
        <v>0</v>
      </c>
      <c r="R2210" s="85">
        <f t="shared" si="866"/>
        <v>0</v>
      </c>
      <c r="S2210" s="79">
        <f t="shared" si="867"/>
        <v>0</v>
      </c>
      <c r="T2210" s="85">
        <f t="shared" si="872"/>
        <v>9.5000000000000001E-2</v>
      </c>
      <c r="U2210" s="82">
        <f t="shared" si="868"/>
        <v>1.001709202</v>
      </c>
      <c r="V2210" s="79">
        <f t="shared" si="869"/>
        <v>0.21938093</v>
      </c>
      <c r="W2210" s="79">
        <f t="shared" si="870"/>
        <v>0</v>
      </c>
      <c r="X2210" s="157" t="str">
        <f t="shared" si="873"/>
        <v>A+J=</v>
      </c>
      <c r="Y2210" s="81">
        <f t="shared" si="874"/>
        <v>46772</v>
      </c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78">
        <f t="shared" si="871"/>
        <v>46749</v>
      </c>
      <c r="B2211" s="79">
        <f t="shared" si="854"/>
        <v>128.62676255</v>
      </c>
      <c r="C2211" s="79">
        <f t="shared" si="853"/>
        <v>128.19108457999999</v>
      </c>
      <c r="D2211" s="77">
        <f t="shared" si="855"/>
        <v>7205.03</v>
      </c>
      <c r="E2211" s="54">
        <f>IF(K2211=1,VLOOKUP(A2210,[1]Plan1!$JH$192:$JI$400,2),E2210)</f>
        <v>7245.38</v>
      </c>
      <c r="F2211" s="56">
        <f t="shared" si="856"/>
        <v>45737</v>
      </c>
      <c r="G2211" s="80">
        <f t="shared" si="857"/>
        <v>5.6002542668107669E-3</v>
      </c>
      <c r="H2211" s="81">
        <f>IF(DAY(A2211)=H$11,VLOOKUP(A2211,AF$120:AK$452,4),H2210)</f>
        <v>46772</v>
      </c>
      <c r="I2211" s="81">
        <f t="shared" si="858"/>
        <v>46772</v>
      </c>
      <c r="J2211" s="55">
        <f t="shared" si="859"/>
        <v>31</v>
      </c>
      <c r="K2211" s="55">
        <f t="shared" si="860"/>
        <v>8</v>
      </c>
      <c r="L2211" s="79">
        <f t="shared" si="861"/>
        <v>1.0014422300000001</v>
      </c>
      <c r="M2211" s="82">
        <v>1</v>
      </c>
      <c r="N2211" s="82">
        <f t="shared" si="862"/>
        <v>1</v>
      </c>
      <c r="O2211" s="79">
        <f t="shared" si="863"/>
        <v>1.0014422300000001</v>
      </c>
      <c r="P2211" s="79">
        <f t="shared" si="864"/>
        <v>128.3759656</v>
      </c>
      <c r="Q2211" s="83">
        <f t="shared" si="865"/>
        <v>0</v>
      </c>
      <c r="R2211" s="85">
        <f t="shared" si="866"/>
        <v>0</v>
      </c>
      <c r="S2211" s="79">
        <f t="shared" si="867"/>
        <v>0</v>
      </c>
      <c r="T2211" s="85">
        <f t="shared" si="872"/>
        <v>9.5000000000000001E-2</v>
      </c>
      <c r="U2211" s="82">
        <f t="shared" si="868"/>
        <v>1.001953613</v>
      </c>
      <c r="V2211" s="79">
        <f t="shared" si="869"/>
        <v>0.25079695000000002</v>
      </c>
      <c r="W2211" s="79">
        <f t="shared" si="870"/>
        <v>0</v>
      </c>
      <c r="X2211" s="157" t="str">
        <f t="shared" si="873"/>
        <v>A+J=</v>
      </c>
      <c r="Y2211" s="81">
        <f t="shared" si="874"/>
        <v>46772</v>
      </c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78">
        <f t="shared" si="871"/>
        <v>46750</v>
      </c>
      <c r="B2212" s="79">
        <f t="shared" si="854"/>
        <v>128.68132557000001</v>
      </c>
      <c r="C2212" s="79">
        <f t="shared" si="853"/>
        <v>128.19108457999999</v>
      </c>
      <c r="D2212" s="77">
        <f t="shared" si="855"/>
        <v>7205.03</v>
      </c>
      <c r="E2212" s="54">
        <f>IF(K2212=1,VLOOKUP(A2211,[1]Plan1!$JH$192:$JI$400,2),E2211)</f>
        <v>7245.38</v>
      </c>
      <c r="F2212" s="56">
        <f t="shared" si="856"/>
        <v>45737</v>
      </c>
      <c r="G2212" s="80">
        <f t="shared" si="857"/>
        <v>5.6002542668107669E-3</v>
      </c>
      <c r="H2212" s="81">
        <f>IF(DAY(A2212)=H$11,VLOOKUP(A2212,AF$120:AK$452,4),H2211)</f>
        <v>46772</v>
      </c>
      <c r="I2212" s="81">
        <f t="shared" si="858"/>
        <v>46772</v>
      </c>
      <c r="J2212" s="55">
        <f t="shared" si="859"/>
        <v>31</v>
      </c>
      <c r="K2212" s="55">
        <f t="shared" si="860"/>
        <v>9</v>
      </c>
      <c r="L2212" s="79">
        <f t="shared" si="861"/>
        <v>1.0016226500000001</v>
      </c>
      <c r="M2212" s="82">
        <v>1</v>
      </c>
      <c r="N2212" s="82">
        <f t="shared" si="862"/>
        <v>1</v>
      </c>
      <c r="O2212" s="79">
        <f t="shared" si="863"/>
        <v>1.0016226500000001</v>
      </c>
      <c r="P2212" s="79">
        <f t="shared" si="864"/>
        <v>128.39909384000001</v>
      </c>
      <c r="Q2212" s="83">
        <f t="shared" si="865"/>
        <v>0</v>
      </c>
      <c r="R2212" s="85">
        <f t="shared" si="866"/>
        <v>0</v>
      </c>
      <c r="S2212" s="79">
        <f t="shared" si="867"/>
        <v>0</v>
      </c>
      <c r="T2212" s="85">
        <f t="shared" si="872"/>
        <v>9.5000000000000001E-2</v>
      </c>
      <c r="U2212" s="82">
        <f t="shared" si="868"/>
        <v>1.002198082</v>
      </c>
      <c r="V2212" s="79">
        <f t="shared" si="869"/>
        <v>0.28223173000000001</v>
      </c>
      <c r="W2212" s="79">
        <f t="shared" si="870"/>
        <v>0</v>
      </c>
      <c r="X2212" s="157" t="str">
        <f t="shared" si="873"/>
        <v>A+J=</v>
      </c>
      <c r="Y2212" s="81">
        <f t="shared" si="874"/>
        <v>46772</v>
      </c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78">
        <f t="shared" si="871"/>
        <v>46751</v>
      </c>
      <c r="B2213" s="79">
        <f t="shared" si="854"/>
        <v>128.73591287000002</v>
      </c>
      <c r="C2213" s="79">
        <f t="shared" si="853"/>
        <v>128.19108457999999</v>
      </c>
      <c r="D2213" s="77">
        <f t="shared" si="855"/>
        <v>7205.03</v>
      </c>
      <c r="E2213" s="54">
        <f>IF(K2213=1,VLOOKUP(A2212,[1]Plan1!$JH$192:$JI$400,2),E2212)</f>
        <v>7245.38</v>
      </c>
      <c r="F2213" s="56">
        <f t="shared" si="856"/>
        <v>45737</v>
      </c>
      <c r="G2213" s="80">
        <f t="shared" si="857"/>
        <v>5.6002542668107669E-3</v>
      </c>
      <c r="H2213" s="81">
        <f>IF(DAY(A2213)=H$11,VLOOKUP(A2213,AF$120:AK$452,4),H2212)</f>
        <v>46772</v>
      </c>
      <c r="I2213" s="81">
        <f t="shared" si="858"/>
        <v>46772</v>
      </c>
      <c r="J2213" s="55">
        <f t="shared" si="859"/>
        <v>31</v>
      </c>
      <c r="K2213" s="55">
        <f t="shared" si="860"/>
        <v>10</v>
      </c>
      <c r="L2213" s="79">
        <f t="shared" si="861"/>
        <v>1.00180311</v>
      </c>
      <c r="M2213" s="82">
        <v>1</v>
      </c>
      <c r="N2213" s="82">
        <f t="shared" si="862"/>
        <v>1</v>
      </c>
      <c r="O2213" s="79">
        <f t="shared" si="863"/>
        <v>1.00180311</v>
      </c>
      <c r="P2213" s="79">
        <f t="shared" si="864"/>
        <v>128.42222720000001</v>
      </c>
      <c r="Q2213" s="83">
        <f t="shared" si="865"/>
        <v>0</v>
      </c>
      <c r="R2213" s="85">
        <f t="shared" si="866"/>
        <v>0</v>
      </c>
      <c r="S2213" s="79">
        <f t="shared" si="867"/>
        <v>0</v>
      </c>
      <c r="T2213" s="85">
        <f t="shared" si="872"/>
        <v>9.5000000000000001E-2</v>
      </c>
      <c r="U2213" s="82">
        <f t="shared" si="868"/>
        <v>1.0024426120000001</v>
      </c>
      <c r="V2213" s="79">
        <f t="shared" si="869"/>
        <v>0.31368567000000003</v>
      </c>
      <c r="W2213" s="79">
        <f t="shared" si="870"/>
        <v>0</v>
      </c>
      <c r="X2213" s="157" t="str">
        <f t="shared" si="873"/>
        <v>A+J=</v>
      </c>
      <c r="Y2213" s="81">
        <f t="shared" si="874"/>
        <v>46772</v>
      </c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78">
        <f t="shared" si="871"/>
        <v>46752</v>
      </c>
      <c r="B2214" s="79">
        <f t="shared" si="854"/>
        <v>128.79052292</v>
      </c>
      <c r="C2214" s="79">
        <f t="shared" si="853"/>
        <v>128.19108457999999</v>
      </c>
      <c r="D2214" s="77">
        <f t="shared" si="855"/>
        <v>7205.03</v>
      </c>
      <c r="E2214" s="54">
        <f>IF(K2214=1,VLOOKUP(A2213,[1]Plan1!$JH$192:$JI$400,2),E2213)</f>
        <v>7245.38</v>
      </c>
      <c r="F2214" s="56">
        <f t="shared" si="856"/>
        <v>45737</v>
      </c>
      <c r="G2214" s="80">
        <f t="shared" si="857"/>
        <v>5.6002542668107669E-3</v>
      </c>
      <c r="H2214" s="81">
        <f>IF(DAY(A2214)=H$11,VLOOKUP(A2214,AF$120:AK$452,4),H2213)</f>
        <v>46772</v>
      </c>
      <c r="I2214" s="81">
        <f t="shared" si="858"/>
        <v>46772</v>
      </c>
      <c r="J2214" s="55">
        <f t="shared" si="859"/>
        <v>31</v>
      </c>
      <c r="K2214" s="55">
        <f t="shared" si="860"/>
        <v>11</v>
      </c>
      <c r="L2214" s="79">
        <f t="shared" si="861"/>
        <v>1.0019836</v>
      </c>
      <c r="M2214" s="82">
        <v>1</v>
      </c>
      <c r="N2214" s="82">
        <f t="shared" si="862"/>
        <v>1</v>
      </c>
      <c r="O2214" s="79">
        <f t="shared" si="863"/>
        <v>1.0019836</v>
      </c>
      <c r="P2214" s="79">
        <f t="shared" si="864"/>
        <v>128.44536441</v>
      </c>
      <c r="Q2214" s="83">
        <f t="shared" si="865"/>
        <v>0</v>
      </c>
      <c r="R2214" s="85">
        <f t="shared" si="866"/>
        <v>0</v>
      </c>
      <c r="S2214" s="79">
        <f t="shared" si="867"/>
        <v>0</v>
      </c>
      <c r="T2214" s="85">
        <f t="shared" si="872"/>
        <v>9.5000000000000001E-2</v>
      </c>
      <c r="U2214" s="82">
        <f t="shared" si="868"/>
        <v>1.0026872010000001</v>
      </c>
      <c r="V2214" s="79">
        <f t="shared" si="869"/>
        <v>0.34515850999999997</v>
      </c>
      <c r="W2214" s="79">
        <f t="shared" si="870"/>
        <v>0</v>
      </c>
      <c r="X2214" s="157" t="str">
        <f t="shared" si="873"/>
        <v>A+J=</v>
      </c>
      <c r="Y2214" s="81">
        <f t="shared" si="874"/>
        <v>46772</v>
      </c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78">
        <f t="shared" si="871"/>
        <v>46753</v>
      </c>
      <c r="B2215" s="79">
        <f t="shared" si="854"/>
        <v>128.84515714</v>
      </c>
      <c r="C2215" s="79">
        <f t="shared" si="853"/>
        <v>128.19108457999999</v>
      </c>
      <c r="D2215" s="77">
        <f t="shared" si="855"/>
        <v>7205.03</v>
      </c>
      <c r="E2215" s="54">
        <f>IF(K2215=1,VLOOKUP(A2214,[1]Plan1!$JH$192:$JI$400,2),E2214)</f>
        <v>7245.38</v>
      </c>
      <c r="F2215" s="56">
        <f t="shared" si="856"/>
        <v>45737</v>
      </c>
      <c r="G2215" s="80">
        <f t="shared" si="857"/>
        <v>5.6002542668107669E-3</v>
      </c>
      <c r="H2215" s="81">
        <f>IF(DAY(A2215)=H$11,VLOOKUP(A2215,AF$120:AK$452,4),H2214)</f>
        <v>46772</v>
      </c>
      <c r="I2215" s="81">
        <f t="shared" si="858"/>
        <v>46772</v>
      </c>
      <c r="J2215" s="55">
        <f t="shared" si="859"/>
        <v>31</v>
      </c>
      <c r="K2215" s="55">
        <f t="shared" si="860"/>
        <v>12</v>
      </c>
      <c r="L2215" s="79">
        <f t="shared" si="861"/>
        <v>1.0021641299999999</v>
      </c>
      <c r="M2215" s="82">
        <v>1</v>
      </c>
      <c r="N2215" s="82">
        <f t="shared" si="862"/>
        <v>1</v>
      </c>
      <c r="O2215" s="79">
        <f t="shared" si="863"/>
        <v>1.0021641299999999</v>
      </c>
      <c r="P2215" s="79">
        <f t="shared" si="864"/>
        <v>128.46850674999999</v>
      </c>
      <c r="Q2215" s="83">
        <f t="shared" si="865"/>
        <v>0</v>
      </c>
      <c r="R2215" s="85">
        <f t="shared" si="866"/>
        <v>0</v>
      </c>
      <c r="S2215" s="79">
        <f t="shared" si="867"/>
        <v>0</v>
      </c>
      <c r="T2215" s="85">
        <f t="shared" si="872"/>
        <v>9.5000000000000001E-2</v>
      </c>
      <c r="U2215" s="82">
        <f t="shared" si="868"/>
        <v>1.00293185</v>
      </c>
      <c r="V2215" s="79">
        <f t="shared" si="869"/>
        <v>0.37665039</v>
      </c>
      <c r="W2215" s="79">
        <f t="shared" si="870"/>
        <v>0</v>
      </c>
      <c r="X2215" s="157" t="str">
        <f t="shared" si="873"/>
        <v>A+J=</v>
      </c>
      <c r="Y2215" s="81">
        <f t="shared" si="874"/>
        <v>46772</v>
      </c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78">
        <f t="shared" si="871"/>
        <v>46754</v>
      </c>
      <c r="B2216" s="79">
        <f t="shared" si="854"/>
        <v>128.89981283</v>
      </c>
      <c r="C2216" s="79">
        <f t="shared" si="853"/>
        <v>128.19108457999999</v>
      </c>
      <c r="D2216" s="77">
        <f t="shared" si="855"/>
        <v>7205.03</v>
      </c>
      <c r="E2216" s="54">
        <f>IF(K2216=1,VLOOKUP(A2215,[1]Plan1!$JH$192:$JI$400,2),E2215)</f>
        <v>7245.38</v>
      </c>
      <c r="F2216" s="56">
        <f t="shared" si="856"/>
        <v>45737</v>
      </c>
      <c r="G2216" s="80">
        <f t="shared" si="857"/>
        <v>5.6002542668107669E-3</v>
      </c>
      <c r="H2216" s="81">
        <f>IF(DAY(A2216)=H$11,VLOOKUP(A2216,AF$120:AK$452,4),H2215)</f>
        <v>46772</v>
      </c>
      <c r="I2216" s="81">
        <f t="shared" si="858"/>
        <v>46772</v>
      </c>
      <c r="J2216" s="55">
        <f t="shared" si="859"/>
        <v>31</v>
      </c>
      <c r="K2216" s="55">
        <f t="shared" si="860"/>
        <v>13</v>
      </c>
      <c r="L2216" s="79">
        <f t="shared" si="861"/>
        <v>1.00234468</v>
      </c>
      <c r="M2216" s="82">
        <v>1</v>
      </c>
      <c r="N2216" s="82">
        <f t="shared" si="862"/>
        <v>1</v>
      </c>
      <c r="O2216" s="79">
        <f t="shared" si="863"/>
        <v>1.00234468</v>
      </c>
      <c r="P2216" s="79">
        <f t="shared" si="864"/>
        <v>128.49165164999999</v>
      </c>
      <c r="Q2216" s="83">
        <f t="shared" si="865"/>
        <v>0</v>
      </c>
      <c r="R2216" s="85">
        <f t="shared" si="866"/>
        <v>0</v>
      </c>
      <c r="S2216" s="79">
        <f t="shared" si="867"/>
        <v>0</v>
      </c>
      <c r="T2216" s="85">
        <f t="shared" si="872"/>
        <v>9.5000000000000001E-2</v>
      </c>
      <c r="U2216" s="82">
        <f t="shared" si="868"/>
        <v>1.0031765580000001</v>
      </c>
      <c r="V2216" s="79">
        <f t="shared" si="869"/>
        <v>0.40816118000000001</v>
      </c>
      <c r="W2216" s="79">
        <f t="shared" si="870"/>
        <v>0</v>
      </c>
      <c r="X2216" s="157" t="str">
        <f t="shared" si="873"/>
        <v>A+J=</v>
      </c>
      <c r="Y2216" s="81">
        <f t="shared" si="874"/>
        <v>46772</v>
      </c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78">
        <f t="shared" si="871"/>
        <v>46755</v>
      </c>
      <c r="B2217" s="79">
        <f t="shared" si="854"/>
        <v>128.95449271000001</v>
      </c>
      <c r="C2217" s="79">
        <f t="shared" si="853"/>
        <v>128.19108457999999</v>
      </c>
      <c r="D2217" s="77">
        <f t="shared" si="855"/>
        <v>7205.03</v>
      </c>
      <c r="E2217" s="54">
        <f>IF(K2217=1,VLOOKUP(A2216,[1]Plan1!$JH$192:$JI$400,2),E2216)</f>
        <v>7245.38</v>
      </c>
      <c r="F2217" s="56">
        <f t="shared" si="856"/>
        <v>45737</v>
      </c>
      <c r="G2217" s="80">
        <f t="shared" si="857"/>
        <v>5.6002542668107669E-3</v>
      </c>
      <c r="H2217" s="81">
        <f>IF(DAY(A2217)=H$11,VLOOKUP(A2217,AF$120:AK$452,4),H2216)</f>
        <v>46772</v>
      </c>
      <c r="I2217" s="81">
        <f t="shared" si="858"/>
        <v>46772</v>
      </c>
      <c r="J2217" s="55">
        <f t="shared" si="859"/>
        <v>31</v>
      </c>
      <c r="K2217" s="55">
        <f t="shared" si="860"/>
        <v>14</v>
      </c>
      <c r="L2217" s="79">
        <f t="shared" si="861"/>
        <v>1.00252527</v>
      </c>
      <c r="M2217" s="82">
        <v>1</v>
      </c>
      <c r="N2217" s="82">
        <f t="shared" si="862"/>
        <v>1</v>
      </c>
      <c r="O2217" s="79">
        <f t="shared" si="863"/>
        <v>1.00252527</v>
      </c>
      <c r="P2217" s="79">
        <f t="shared" si="864"/>
        <v>128.51480168000001</v>
      </c>
      <c r="Q2217" s="83">
        <f t="shared" si="865"/>
        <v>0</v>
      </c>
      <c r="R2217" s="85">
        <f t="shared" si="866"/>
        <v>0</v>
      </c>
      <c r="S2217" s="79">
        <f t="shared" si="867"/>
        <v>0</v>
      </c>
      <c r="T2217" s="85">
        <f t="shared" si="872"/>
        <v>9.5000000000000001E-2</v>
      </c>
      <c r="U2217" s="82">
        <f t="shared" si="868"/>
        <v>1.003421326</v>
      </c>
      <c r="V2217" s="79">
        <f t="shared" si="869"/>
        <v>0.43969102999999998</v>
      </c>
      <c r="W2217" s="79">
        <f t="shared" si="870"/>
        <v>0</v>
      </c>
      <c r="X2217" s="157" t="str">
        <f t="shared" si="873"/>
        <v>A+J=</v>
      </c>
      <c r="Y2217" s="81">
        <f t="shared" si="874"/>
        <v>46772</v>
      </c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78">
        <f t="shared" si="871"/>
        <v>46756</v>
      </c>
      <c r="B2218" s="79">
        <f t="shared" si="854"/>
        <v>129.00919547999999</v>
      </c>
      <c r="C2218" s="79">
        <f t="shared" si="853"/>
        <v>128.19108457999999</v>
      </c>
      <c r="D2218" s="77">
        <f t="shared" si="855"/>
        <v>7205.03</v>
      </c>
      <c r="E2218" s="54">
        <f>IF(K2218=1,VLOOKUP(A2217,[1]Plan1!$JH$192:$JI$400,2),E2217)</f>
        <v>7245.38</v>
      </c>
      <c r="F2218" s="56">
        <f t="shared" si="856"/>
        <v>45737</v>
      </c>
      <c r="G2218" s="80">
        <f t="shared" si="857"/>
        <v>5.6002542668107669E-3</v>
      </c>
      <c r="H2218" s="81">
        <f>IF(DAY(A2218)=H$11,VLOOKUP(A2218,AF$120:AK$452,4),H2217)</f>
        <v>46772</v>
      </c>
      <c r="I2218" s="81">
        <f t="shared" si="858"/>
        <v>46772</v>
      </c>
      <c r="J2218" s="55">
        <f t="shared" si="859"/>
        <v>31</v>
      </c>
      <c r="K2218" s="55">
        <f t="shared" si="860"/>
        <v>15</v>
      </c>
      <c r="L2218" s="79">
        <f t="shared" si="861"/>
        <v>1.0027058900000001</v>
      </c>
      <c r="M2218" s="82">
        <v>1</v>
      </c>
      <c r="N2218" s="82">
        <f t="shared" si="862"/>
        <v>1</v>
      </c>
      <c r="O2218" s="79">
        <f t="shared" si="863"/>
        <v>1.0027058900000001</v>
      </c>
      <c r="P2218" s="79">
        <f t="shared" si="864"/>
        <v>128.53795554999999</v>
      </c>
      <c r="Q2218" s="83">
        <f t="shared" si="865"/>
        <v>0</v>
      </c>
      <c r="R2218" s="85">
        <f t="shared" si="866"/>
        <v>0</v>
      </c>
      <c r="S2218" s="79">
        <f t="shared" si="867"/>
        <v>0</v>
      </c>
      <c r="T2218" s="85">
        <f t="shared" si="872"/>
        <v>9.5000000000000001E-2</v>
      </c>
      <c r="U2218" s="82">
        <f t="shared" si="868"/>
        <v>1.003666154</v>
      </c>
      <c r="V2218" s="79">
        <f t="shared" si="869"/>
        <v>0.47123992999999997</v>
      </c>
      <c r="W2218" s="79">
        <f t="shared" si="870"/>
        <v>0</v>
      </c>
      <c r="X2218" s="157" t="str">
        <f t="shared" si="873"/>
        <v>A+J=</v>
      </c>
      <c r="Y2218" s="81">
        <f t="shared" si="874"/>
        <v>46772</v>
      </c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78">
        <f t="shared" si="871"/>
        <v>46757</v>
      </c>
      <c r="B2219" s="79">
        <f t="shared" si="854"/>
        <v>129.06392117999999</v>
      </c>
      <c r="C2219" s="79">
        <f t="shared" si="853"/>
        <v>128.19108457999999</v>
      </c>
      <c r="D2219" s="77">
        <f t="shared" si="855"/>
        <v>7205.03</v>
      </c>
      <c r="E2219" s="54">
        <f>IF(K2219=1,VLOOKUP(A2218,[1]Plan1!$JH$192:$JI$400,2),E2218)</f>
        <v>7245.38</v>
      </c>
      <c r="F2219" s="56">
        <f t="shared" si="856"/>
        <v>45737</v>
      </c>
      <c r="G2219" s="80">
        <f t="shared" si="857"/>
        <v>5.6002542668107669E-3</v>
      </c>
      <c r="H2219" s="81">
        <f>IF(DAY(A2219)=H$11,VLOOKUP(A2219,AF$120:AK$452,4),H2218)</f>
        <v>46772</v>
      </c>
      <c r="I2219" s="81">
        <f t="shared" si="858"/>
        <v>46772</v>
      </c>
      <c r="J2219" s="55">
        <f t="shared" si="859"/>
        <v>31</v>
      </c>
      <c r="K2219" s="55">
        <f t="shared" si="860"/>
        <v>16</v>
      </c>
      <c r="L2219" s="79">
        <f t="shared" si="861"/>
        <v>1.00288654</v>
      </c>
      <c r="M2219" s="82">
        <v>1</v>
      </c>
      <c r="N2219" s="82">
        <f t="shared" si="862"/>
        <v>1</v>
      </c>
      <c r="O2219" s="79">
        <f t="shared" si="863"/>
        <v>1.00288654</v>
      </c>
      <c r="P2219" s="79">
        <f t="shared" si="864"/>
        <v>128.56111326999999</v>
      </c>
      <c r="Q2219" s="83">
        <f t="shared" si="865"/>
        <v>0</v>
      </c>
      <c r="R2219" s="85">
        <f t="shared" si="866"/>
        <v>0</v>
      </c>
      <c r="S2219" s="79">
        <f t="shared" si="867"/>
        <v>0</v>
      </c>
      <c r="T2219" s="85">
        <f t="shared" si="872"/>
        <v>9.5000000000000001E-2</v>
      </c>
      <c r="U2219" s="82">
        <f t="shared" si="868"/>
        <v>1.0039110419999999</v>
      </c>
      <c r="V2219" s="79">
        <f t="shared" si="869"/>
        <v>0.50280791000000002</v>
      </c>
      <c r="W2219" s="79">
        <f t="shared" si="870"/>
        <v>0</v>
      </c>
      <c r="X2219" s="157" t="str">
        <f t="shared" si="873"/>
        <v>A+J=</v>
      </c>
      <c r="Y2219" s="81">
        <f t="shared" si="874"/>
        <v>46772</v>
      </c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78">
        <f t="shared" si="871"/>
        <v>46758</v>
      </c>
      <c r="B2220" s="79">
        <f t="shared" si="854"/>
        <v>129.11867094999999</v>
      </c>
      <c r="C2220" s="79">
        <f t="shared" si="853"/>
        <v>128.19108457999999</v>
      </c>
      <c r="D2220" s="77">
        <f t="shared" si="855"/>
        <v>7205.03</v>
      </c>
      <c r="E2220" s="54">
        <f>IF(K2220=1,VLOOKUP(A2219,[1]Plan1!$JH$192:$JI$400,2),E2219)</f>
        <v>7245.38</v>
      </c>
      <c r="F2220" s="56">
        <f t="shared" si="856"/>
        <v>45737</v>
      </c>
      <c r="G2220" s="80">
        <f t="shared" si="857"/>
        <v>5.6002542668107669E-3</v>
      </c>
      <c r="H2220" s="81">
        <f>IF(DAY(A2220)=H$11,VLOOKUP(A2220,AF$120:AK$452,4),H2219)</f>
        <v>46772</v>
      </c>
      <c r="I2220" s="81">
        <f t="shared" si="858"/>
        <v>46772</v>
      </c>
      <c r="J2220" s="55">
        <f t="shared" si="859"/>
        <v>31</v>
      </c>
      <c r="K2220" s="55">
        <f t="shared" si="860"/>
        <v>17</v>
      </c>
      <c r="L2220" s="79">
        <f t="shared" si="861"/>
        <v>1.0030672300000001</v>
      </c>
      <c r="M2220" s="82">
        <v>1</v>
      </c>
      <c r="N2220" s="82">
        <f t="shared" si="862"/>
        <v>1</v>
      </c>
      <c r="O2220" s="79">
        <f t="shared" si="863"/>
        <v>1.0030672300000001</v>
      </c>
      <c r="P2220" s="79">
        <f t="shared" si="864"/>
        <v>128.58427612</v>
      </c>
      <c r="Q2220" s="83">
        <f t="shared" si="865"/>
        <v>0</v>
      </c>
      <c r="R2220" s="85">
        <f t="shared" si="866"/>
        <v>0</v>
      </c>
      <c r="S2220" s="79">
        <f t="shared" si="867"/>
        <v>0</v>
      </c>
      <c r="T2220" s="85">
        <f t="shared" si="872"/>
        <v>9.5000000000000001E-2</v>
      </c>
      <c r="U2220" s="82">
        <f t="shared" si="868"/>
        <v>1.004155989</v>
      </c>
      <c r="V2220" s="79">
        <f t="shared" si="869"/>
        <v>0.53439482999999999</v>
      </c>
      <c r="W2220" s="79">
        <f t="shared" si="870"/>
        <v>0</v>
      </c>
      <c r="X2220" s="157" t="str">
        <f t="shared" si="873"/>
        <v>A+J=</v>
      </c>
      <c r="Y2220" s="81">
        <f t="shared" si="874"/>
        <v>46772</v>
      </c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78">
        <f t="shared" si="871"/>
        <v>46759</v>
      </c>
      <c r="B2221" s="79">
        <f t="shared" si="854"/>
        <v>129.17344365</v>
      </c>
      <c r="C2221" s="79">
        <f t="shared" ref="C2221:C2284" si="875">IF(Q2220&gt;0,(P2220-S2220),C2220)</f>
        <v>128.19108457999999</v>
      </c>
      <c r="D2221" s="77">
        <f t="shared" si="855"/>
        <v>7205.03</v>
      </c>
      <c r="E2221" s="54">
        <f>IF(K2221=1,VLOOKUP(A2220,[1]Plan1!$JH$192:$JI$400,2),E2220)</f>
        <v>7245.38</v>
      </c>
      <c r="F2221" s="56">
        <f t="shared" si="856"/>
        <v>45737</v>
      </c>
      <c r="G2221" s="80">
        <f t="shared" si="857"/>
        <v>5.6002542668107669E-3</v>
      </c>
      <c r="H2221" s="81">
        <f>IF(DAY(A2221)=H$11,VLOOKUP(A2221,AF$120:AK$452,4),H2220)</f>
        <v>46772</v>
      </c>
      <c r="I2221" s="81">
        <f t="shared" si="858"/>
        <v>46772</v>
      </c>
      <c r="J2221" s="55">
        <f t="shared" si="859"/>
        <v>31</v>
      </c>
      <c r="K2221" s="55">
        <f t="shared" si="860"/>
        <v>18</v>
      </c>
      <c r="L2221" s="79">
        <f t="shared" si="861"/>
        <v>1.00324795</v>
      </c>
      <c r="M2221" s="82">
        <v>1</v>
      </c>
      <c r="N2221" s="82">
        <f t="shared" si="862"/>
        <v>1</v>
      </c>
      <c r="O2221" s="79">
        <f t="shared" si="863"/>
        <v>1.00324795</v>
      </c>
      <c r="P2221" s="79">
        <f t="shared" si="864"/>
        <v>128.60744281000001</v>
      </c>
      <c r="Q2221" s="83">
        <f t="shared" si="865"/>
        <v>0</v>
      </c>
      <c r="R2221" s="85">
        <f t="shared" si="866"/>
        <v>0</v>
      </c>
      <c r="S2221" s="79">
        <f t="shared" si="867"/>
        <v>0</v>
      </c>
      <c r="T2221" s="85">
        <f t="shared" si="872"/>
        <v>9.5000000000000001E-2</v>
      </c>
      <c r="U2221" s="82">
        <f t="shared" si="868"/>
        <v>1.004400996</v>
      </c>
      <c r="V2221" s="79">
        <f t="shared" si="869"/>
        <v>0.56600083999999995</v>
      </c>
      <c r="W2221" s="79">
        <f t="shared" si="870"/>
        <v>0</v>
      </c>
      <c r="X2221" s="157" t="str">
        <f t="shared" si="873"/>
        <v>A+J=</v>
      </c>
      <c r="Y2221" s="81">
        <f t="shared" si="874"/>
        <v>46772</v>
      </c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78">
        <f t="shared" si="871"/>
        <v>46760</v>
      </c>
      <c r="B2222" s="79">
        <f t="shared" si="854"/>
        <v>129.22823928</v>
      </c>
      <c r="C2222" s="79">
        <f t="shared" si="875"/>
        <v>128.19108457999999</v>
      </c>
      <c r="D2222" s="77">
        <f t="shared" si="855"/>
        <v>7205.03</v>
      </c>
      <c r="E2222" s="54">
        <f>IF(K2222=1,VLOOKUP(A2221,[1]Plan1!$JH$192:$JI$400,2),E2221)</f>
        <v>7245.38</v>
      </c>
      <c r="F2222" s="56">
        <f t="shared" si="856"/>
        <v>45737</v>
      </c>
      <c r="G2222" s="80">
        <f t="shared" si="857"/>
        <v>5.6002542668107669E-3</v>
      </c>
      <c r="H2222" s="81">
        <f>IF(DAY(A2222)=H$11,VLOOKUP(A2222,AF$120:AK$452,4),H2221)</f>
        <v>46772</v>
      </c>
      <c r="I2222" s="81">
        <f t="shared" si="858"/>
        <v>46772</v>
      </c>
      <c r="J2222" s="55">
        <f t="shared" si="859"/>
        <v>31</v>
      </c>
      <c r="K2222" s="55">
        <f t="shared" si="860"/>
        <v>19</v>
      </c>
      <c r="L2222" s="79">
        <f t="shared" si="861"/>
        <v>1.0034287</v>
      </c>
      <c r="M2222" s="82">
        <v>1</v>
      </c>
      <c r="N2222" s="82">
        <f t="shared" si="862"/>
        <v>1</v>
      </c>
      <c r="O2222" s="79">
        <f t="shared" si="863"/>
        <v>1.0034287</v>
      </c>
      <c r="P2222" s="79">
        <f t="shared" si="864"/>
        <v>128.63061335</v>
      </c>
      <c r="Q2222" s="83">
        <f t="shared" si="865"/>
        <v>0</v>
      </c>
      <c r="R2222" s="85">
        <f t="shared" si="866"/>
        <v>0</v>
      </c>
      <c r="S2222" s="79">
        <f t="shared" si="867"/>
        <v>0</v>
      </c>
      <c r="T2222" s="85">
        <f t="shared" si="872"/>
        <v>9.5000000000000001E-2</v>
      </c>
      <c r="U2222" s="82">
        <f t="shared" si="868"/>
        <v>1.004646063</v>
      </c>
      <c r="V2222" s="79">
        <f t="shared" si="869"/>
        <v>0.59762592999999997</v>
      </c>
      <c r="W2222" s="79">
        <f t="shared" si="870"/>
        <v>0</v>
      </c>
      <c r="X2222" s="157" t="str">
        <f t="shared" si="873"/>
        <v>A+J=</v>
      </c>
      <c r="Y2222" s="81">
        <f t="shared" si="874"/>
        <v>46772</v>
      </c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78">
        <f t="shared" si="871"/>
        <v>46761</v>
      </c>
      <c r="B2223" s="79">
        <f t="shared" si="854"/>
        <v>129.28305785000001</v>
      </c>
      <c r="C2223" s="79">
        <f t="shared" si="875"/>
        <v>128.19108457999999</v>
      </c>
      <c r="D2223" s="77">
        <f t="shared" si="855"/>
        <v>7205.03</v>
      </c>
      <c r="E2223" s="54">
        <f>IF(K2223=1,VLOOKUP(A2222,[1]Plan1!$JH$192:$JI$400,2),E2222)</f>
        <v>7245.38</v>
      </c>
      <c r="F2223" s="56">
        <f t="shared" si="856"/>
        <v>45737</v>
      </c>
      <c r="G2223" s="80">
        <f t="shared" si="857"/>
        <v>5.6002542668107669E-3</v>
      </c>
      <c r="H2223" s="81">
        <f>IF(DAY(A2223)=H$11,VLOOKUP(A2223,AF$120:AK$452,4),H2222)</f>
        <v>46772</v>
      </c>
      <c r="I2223" s="81">
        <f t="shared" si="858"/>
        <v>46772</v>
      </c>
      <c r="J2223" s="55">
        <f t="shared" si="859"/>
        <v>31</v>
      </c>
      <c r="K2223" s="55">
        <f t="shared" si="860"/>
        <v>20</v>
      </c>
      <c r="L2223" s="79">
        <f t="shared" si="861"/>
        <v>1.0036094799999999</v>
      </c>
      <c r="M2223" s="82">
        <v>1</v>
      </c>
      <c r="N2223" s="82">
        <f t="shared" si="862"/>
        <v>1</v>
      </c>
      <c r="O2223" s="79">
        <f t="shared" si="863"/>
        <v>1.0036094799999999</v>
      </c>
      <c r="P2223" s="79">
        <f t="shared" si="864"/>
        <v>128.65378773</v>
      </c>
      <c r="Q2223" s="83">
        <f t="shared" si="865"/>
        <v>0</v>
      </c>
      <c r="R2223" s="85">
        <f t="shared" si="866"/>
        <v>0</v>
      </c>
      <c r="S2223" s="79">
        <f t="shared" si="867"/>
        <v>0</v>
      </c>
      <c r="T2223" s="85">
        <f t="shared" si="872"/>
        <v>9.5000000000000001E-2</v>
      </c>
      <c r="U2223" s="82">
        <f t="shared" si="868"/>
        <v>1.0048911899999999</v>
      </c>
      <c r="V2223" s="79">
        <f t="shared" si="869"/>
        <v>0.62927012000000004</v>
      </c>
      <c r="W2223" s="79">
        <f t="shared" si="870"/>
        <v>0</v>
      </c>
      <c r="X2223" s="157" t="str">
        <f t="shared" si="873"/>
        <v>A+J=</v>
      </c>
      <c r="Y2223" s="81">
        <f t="shared" si="874"/>
        <v>46772</v>
      </c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78">
        <f t="shared" si="871"/>
        <v>46762</v>
      </c>
      <c r="B2224" s="79">
        <f t="shared" si="854"/>
        <v>129.33790052000001</v>
      </c>
      <c r="C2224" s="79">
        <f t="shared" si="875"/>
        <v>128.19108457999999</v>
      </c>
      <c r="D2224" s="77">
        <f t="shared" si="855"/>
        <v>7205.03</v>
      </c>
      <c r="E2224" s="54">
        <f>IF(K2224=1,VLOOKUP(A2223,[1]Plan1!$JH$192:$JI$400,2),E2223)</f>
        <v>7245.38</v>
      </c>
      <c r="F2224" s="56">
        <f t="shared" si="856"/>
        <v>45737</v>
      </c>
      <c r="G2224" s="80">
        <f t="shared" si="857"/>
        <v>5.6002542668107669E-3</v>
      </c>
      <c r="H2224" s="81">
        <f>IF(DAY(A2224)=H$11,VLOOKUP(A2224,AF$120:AK$452,4),H2223)</f>
        <v>46772</v>
      </c>
      <c r="I2224" s="81">
        <f t="shared" si="858"/>
        <v>46772</v>
      </c>
      <c r="J2224" s="55">
        <f t="shared" si="859"/>
        <v>31</v>
      </c>
      <c r="K2224" s="55">
        <f t="shared" si="860"/>
        <v>21</v>
      </c>
      <c r="L2224" s="79">
        <f t="shared" si="861"/>
        <v>1.0037902999999999</v>
      </c>
      <c r="M2224" s="82">
        <v>1</v>
      </c>
      <c r="N2224" s="82">
        <f t="shared" si="862"/>
        <v>1</v>
      </c>
      <c r="O2224" s="79">
        <f t="shared" si="863"/>
        <v>1.0037902999999999</v>
      </c>
      <c r="P2224" s="79">
        <f t="shared" si="864"/>
        <v>128.67696724000001</v>
      </c>
      <c r="Q2224" s="83">
        <f t="shared" si="865"/>
        <v>0</v>
      </c>
      <c r="R2224" s="85">
        <f t="shared" si="866"/>
        <v>0</v>
      </c>
      <c r="S2224" s="79">
        <f t="shared" si="867"/>
        <v>0</v>
      </c>
      <c r="T2224" s="85">
        <f t="shared" si="872"/>
        <v>9.5000000000000001E-2</v>
      </c>
      <c r="U2224" s="82">
        <f t="shared" si="868"/>
        <v>1.0051363760000001</v>
      </c>
      <c r="V2224" s="79">
        <f t="shared" si="869"/>
        <v>0.66093327999999996</v>
      </c>
      <c r="W2224" s="79">
        <f t="shared" si="870"/>
        <v>0</v>
      </c>
      <c r="X2224" s="157" t="str">
        <f t="shared" si="873"/>
        <v>A+J=</v>
      </c>
      <c r="Y2224" s="81">
        <f t="shared" si="874"/>
        <v>46772</v>
      </c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78">
        <f t="shared" si="871"/>
        <v>46763</v>
      </c>
      <c r="B2225" s="79">
        <f t="shared" si="854"/>
        <v>129.39276629</v>
      </c>
      <c r="C2225" s="79">
        <f t="shared" si="875"/>
        <v>128.19108457999999</v>
      </c>
      <c r="D2225" s="77">
        <f t="shared" si="855"/>
        <v>7205.03</v>
      </c>
      <c r="E2225" s="54">
        <f>IF(K2225=1,VLOOKUP(A2224,[1]Plan1!$JH$192:$JI$400,2),E2224)</f>
        <v>7245.38</v>
      </c>
      <c r="F2225" s="56">
        <f t="shared" si="856"/>
        <v>45737</v>
      </c>
      <c r="G2225" s="80">
        <f t="shared" si="857"/>
        <v>5.6002542668107669E-3</v>
      </c>
      <c r="H2225" s="81">
        <f>IF(DAY(A2225)=H$11,VLOOKUP(A2225,AF$120:AK$452,4),H2224)</f>
        <v>46772</v>
      </c>
      <c r="I2225" s="81">
        <f t="shared" si="858"/>
        <v>46772</v>
      </c>
      <c r="J2225" s="55">
        <f t="shared" si="859"/>
        <v>31</v>
      </c>
      <c r="K2225" s="55">
        <f t="shared" si="860"/>
        <v>22</v>
      </c>
      <c r="L2225" s="79">
        <f t="shared" si="861"/>
        <v>1.0039711499999999</v>
      </c>
      <c r="M2225" s="82">
        <v>1</v>
      </c>
      <c r="N2225" s="82">
        <f t="shared" si="862"/>
        <v>1</v>
      </c>
      <c r="O2225" s="79">
        <f t="shared" si="863"/>
        <v>1.0039711499999999</v>
      </c>
      <c r="P2225" s="79">
        <f t="shared" si="864"/>
        <v>128.7001506</v>
      </c>
      <c r="Q2225" s="83">
        <f t="shared" si="865"/>
        <v>0</v>
      </c>
      <c r="R2225" s="85">
        <f t="shared" si="866"/>
        <v>0</v>
      </c>
      <c r="S2225" s="79">
        <f t="shared" si="867"/>
        <v>0</v>
      </c>
      <c r="T2225" s="85">
        <f t="shared" si="872"/>
        <v>9.5000000000000001E-2</v>
      </c>
      <c r="U2225" s="82">
        <f t="shared" si="868"/>
        <v>1.0053816229999999</v>
      </c>
      <c r="V2225" s="79">
        <f t="shared" si="869"/>
        <v>0.69261569000000001</v>
      </c>
      <c r="W2225" s="79">
        <f t="shared" si="870"/>
        <v>0</v>
      </c>
      <c r="X2225" s="157" t="str">
        <f t="shared" si="873"/>
        <v>A+J=</v>
      </c>
      <c r="Y2225" s="81">
        <f t="shared" si="874"/>
        <v>46772</v>
      </c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78">
        <f t="shared" si="871"/>
        <v>46764</v>
      </c>
      <c r="B2226" s="79">
        <f t="shared" si="854"/>
        <v>129.44765487999999</v>
      </c>
      <c r="C2226" s="79">
        <f t="shared" si="875"/>
        <v>128.19108457999999</v>
      </c>
      <c r="D2226" s="77">
        <f t="shared" si="855"/>
        <v>7205.03</v>
      </c>
      <c r="E2226" s="54">
        <f>IF(K2226=1,VLOOKUP(A2225,[1]Plan1!$JH$192:$JI$400,2),E2225)</f>
        <v>7245.38</v>
      </c>
      <c r="F2226" s="56">
        <f t="shared" si="856"/>
        <v>45737</v>
      </c>
      <c r="G2226" s="80">
        <f t="shared" si="857"/>
        <v>5.6002542668107669E-3</v>
      </c>
      <c r="H2226" s="81">
        <f>IF(DAY(A2226)=H$11,VLOOKUP(A2226,AF$120:AK$452,4),H2225)</f>
        <v>46772</v>
      </c>
      <c r="I2226" s="81">
        <f t="shared" si="858"/>
        <v>46772</v>
      </c>
      <c r="J2226" s="55">
        <f t="shared" si="859"/>
        <v>31</v>
      </c>
      <c r="K2226" s="55">
        <f t="shared" si="860"/>
        <v>23</v>
      </c>
      <c r="L2226" s="79">
        <f t="shared" si="861"/>
        <v>1.00415203</v>
      </c>
      <c r="M2226" s="82">
        <v>1</v>
      </c>
      <c r="N2226" s="82">
        <f t="shared" si="862"/>
        <v>1</v>
      </c>
      <c r="O2226" s="79">
        <f t="shared" si="863"/>
        <v>1.00415203</v>
      </c>
      <c r="P2226" s="79">
        <f t="shared" si="864"/>
        <v>128.7233378</v>
      </c>
      <c r="Q2226" s="83">
        <f t="shared" si="865"/>
        <v>0</v>
      </c>
      <c r="R2226" s="85">
        <f t="shared" si="866"/>
        <v>0</v>
      </c>
      <c r="S2226" s="79">
        <f t="shared" si="867"/>
        <v>0</v>
      </c>
      <c r="T2226" s="85">
        <f t="shared" si="872"/>
        <v>9.5000000000000001E-2</v>
      </c>
      <c r="U2226" s="82">
        <f t="shared" si="868"/>
        <v>1.0056269289999999</v>
      </c>
      <c r="V2226" s="79">
        <f t="shared" si="869"/>
        <v>0.72431707999999995</v>
      </c>
      <c r="W2226" s="79">
        <f t="shared" si="870"/>
        <v>0</v>
      </c>
      <c r="X2226" s="157" t="str">
        <f t="shared" si="873"/>
        <v>A+J=</v>
      </c>
      <c r="Y2226" s="81">
        <f t="shared" si="874"/>
        <v>46772</v>
      </c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78">
        <f t="shared" si="871"/>
        <v>46765</v>
      </c>
      <c r="B2227" s="79">
        <f t="shared" si="854"/>
        <v>129.50256644000001</v>
      </c>
      <c r="C2227" s="79">
        <f t="shared" si="875"/>
        <v>128.19108457999999</v>
      </c>
      <c r="D2227" s="77">
        <f t="shared" si="855"/>
        <v>7205.03</v>
      </c>
      <c r="E2227" s="54">
        <f>IF(K2227=1,VLOOKUP(A2226,[1]Plan1!$JH$192:$JI$400,2),E2226)</f>
        <v>7245.38</v>
      </c>
      <c r="F2227" s="56">
        <f t="shared" si="856"/>
        <v>45737</v>
      </c>
      <c r="G2227" s="80">
        <f t="shared" si="857"/>
        <v>5.6002542668107669E-3</v>
      </c>
      <c r="H2227" s="81">
        <f>IF(DAY(A2227)=H$11,VLOOKUP(A2227,AF$120:AK$452,4),H2226)</f>
        <v>46772</v>
      </c>
      <c r="I2227" s="81">
        <f t="shared" si="858"/>
        <v>46772</v>
      </c>
      <c r="J2227" s="55">
        <f t="shared" si="859"/>
        <v>31</v>
      </c>
      <c r="K2227" s="55">
        <f t="shared" si="860"/>
        <v>24</v>
      </c>
      <c r="L2227" s="79">
        <f t="shared" si="861"/>
        <v>1.0043329400000001</v>
      </c>
      <c r="M2227" s="82">
        <v>1</v>
      </c>
      <c r="N2227" s="82">
        <f t="shared" si="862"/>
        <v>1</v>
      </c>
      <c r="O2227" s="79">
        <f t="shared" si="863"/>
        <v>1.0043329400000001</v>
      </c>
      <c r="P2227" s="79">
        <f t="shared" si="864"/>
        <v>128.74652885</v>
      </c>
      <c r="Q2227" s="83">
        <f t="shared" si="865"/>
        <v>0</v>
      </c>
      <c r="R2227" s="85">
        <f t="shared" si="866"/>
        <v>0</v>
      </c>
      <c r="S2227" s="79">
        <f t="shared" si="867"/>
        <v>0</v>
      </c>
      <c r="T2227" s="85">
        <f t="shared" si="872"/>
        <v>9.5000000000000001E-2</v>
      </c>
      <c r="U2227" s="82">
        <f t="shared" si="868"/>
        <v>1.0058722950000001</v>
      </c>
      <c r="V2227" s="79">
        <f t="shared" si="869"/>
        <v>0.75603759000000004</v>
      </c>
      <c r="W2227" s="79">
        <f t="shared" si="870"/>
        <v>0</v>
      </c>
      <c r="X2227" s="157" t="str">
        <f t="shared" si="873"/>
        <v>A+J=</v>
      </c>
      <c r="Y2227" s="81">
        <f t="shared" si="874"/>
        <v>46772</v>
      </c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78">
        <f t="shared" si="871"/>
        <v>46766</v>
      </c>
      <c r="B2228" s="79">
        <f t="shared" si="854"/>
        <v>129.55750227999999</v>
      </c>
      <c r="C2228" s="79">
        <f t="shared" si="875"/>
        <v>128.19108457999999</v>
      </c>
      <c r="D2228" s="77">
        <f t="shared" si="855"/>
        <v>7205.03</v>
      </c>
      <c r="E2228" s="54">
        <f>IF(K2228=1,VLOOKUP(A2227,[1]Plan1!$JH$192:$JI$400,2),E2227)</f>
        <v>7245.38</v>
      </c>
      <c r="F2228" s="56">
        <f t="shared" si="856"/>
        <v>45737</v>
      </c>
      <c r="G2228" s="80">
        <f t="shared" si="857"/>
        <v>5.6002542668107669E-3</v>
      </c>
      <c r="H2228" s="81">
        <f>IF(DAY(A2228)=H$11,VLOOKUP(A2228,AF$120:AK$452,4),H2227)</f>
        <v>46772</v>
      </c>
      <c r="I2228" s="81">
        <f t="shared" si="858"/>
        <v>46772</v>
      </c>
      <c r="J2228" s="55">
        <f t="shared" si="859"/>
        <v>31</v>
      </c>
      <c r="K2228" s="55">
        <f t="shared" si="860"/>
        <v>25</v>
      </c>
      <c r="L2228" s="79">
        <f t="shared" si="861"/>
        <v>1.0045138899999999</v>
      </c>
      <c r="M2228" s="82">
        <v>1</v>
      </c>
      <c r="N2228" s="82">
        <f t="shared" si="862"/>
        <v>1</v>
      </c>
      <c r="O2228" s="79">
        <f t="shared" si="863"/>
        <v>1.0045138899999999</v>
      </c>
      <c r="P2228" s="79">
        <f t="shared" si="864"/>
        <v>128.76972502999999</v>
      </c>
      <c r="Q2228" s="83">
        <f t="shared" si="865"/>
        <v>0</v>
      </c>
      <c r="R2228" s="85">
        <f t="shared" si="866"/>
        <v>0</v>
      </c>
      <c r="S2228" s="79">
        <f t="shared" si="867"/>
        <v>0</v>
      </c>
      <c r="T2228" s="85">
        <f t="shared" si="872"/>
        <v>9.5000000000000001E-2</v>
      </c>
      <c r="U2228" s="82">
        <f t="shared" si="868"/>
        <v>1.0061177210000001</v>
      </c>
      <c r="V2228" s="79">
        <f t="shared" si="869"/>
        <v>0.78777724999999998</v>
      </c>
      <c r="W2228" s="79">
        <f t="shared" si="870"/>
        <v>0</v>
      </c>
      <c r="X2228" s="157" t="str">
        <f t="shared" si="873"/>
        <v>A+J=</v>
      </c>
      <c r="Y2228" s="81">
        <f t="shared" si="874"/>
        <v>46772</v>
      </c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78">
        <f t="shared" si="871"/>
        <v>46767</v>
      </c>
      <c r="B2229" s="79">
        <f t="shared" si="854"/>
        <v>129.61246109000001</v>
      </c>
      <c r="C2229" s="79">
        <f t="shared" si="875"/>
        <v>128.19108457999999</v>
      </c>
      <c r="D2229" s="77">
        <f t="shared" si="855"/>
        <v>7205.03</v>
      </c>
      <c r="E2229" s="54">
        <f>IF(K2229=1,VLOOKUP(A2228,[1]Plan1!$JH$192:$JI$400,2),E2228)</f>
        <v>7245.38</v>
      </c>
      <c r="F2229" s="56">
        <f t="shared" si="856"/>
        <v>45737</v>
      </c>
      <c r="G2229" s="80">
        <f t="shared" si="857"/>
        <v>5.6002542668107669E-3</v>
      </c>
      <c r="H2229" s="81">
        <f>IF(DAY(A2229)=H$11,VLOOKUP(A2229,AF$120:AK$452,4),H2228)</f>
        <v>46772</v>
      </c>
      <c r="I2229" s="81">
        <f t="shared" si="858"/>
        <v>46772</v>
      </c>
      <c r="J2229" s="55">
        <f t="shared" si="859"/>
        <v>31</v>
      </c>
      <c r="K2229" s="55">
        <f t="shared" si="860"/>
        <v>26</v>
      </c>
      <c r="L2229" s="79">
        <f t="shared" si="861"/>
        <v>1.00469487</v>
      </c>
      <c r="M2229" s="82">
        <v>1</v>
      </c>
      <c r="N2229" s="82">
        <f t="shared" si="862"/>
        <v>1</v>
      </c>
      <c r="O2229" s="79">
        <f t="shared" si="863"/>
        <v>1.00469487</v>
      </c>
      <c r="P2229" s="79">
        <f t="shared" si="864"/>
        <v>128.79292505000001</v>
      </c>
      <c r="Q2229" s="83">
        <f t="shared" si="865"/>
        <v>0</v>
      </c>
      <c r="R2229" s="85">
        <f t="shared" si="866"/>
        <v>0</v>
      </c>
      <c r="S2229" s="79">
        <f t="shared" si="867"/>
        <v>0</v>
      </c>
      <c r="T2229" s="85">
        <f t="shared" si="872"/>
        <v>9.5000000000000001E-2</v>
      </c>
      <c r="U2229" s="82">
        <f t="shared" si="868"/>
        <v>1.0063632069999999</v>
      </c>
      <c r="V2229" s="79">
        <f t="shared" si="869"/>
        <v>0.81953604000000002</v>
      </c>
      <c r="W2229" s="79">
        <f t="shared" si="870"/>
        <v>0</v>
      </c>
      <c r="X2229" s="157" t="str">
        <f t="shared" si="873"/>
        <v>A+J=</v>
      </c>
      <c r="Y2229" s="81">
        <f t="shared" si="874"/>
        <v>46772</v>
      </c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78">
        <f t="shared" si="871"/>
        <v>46768</v>
      </c>
      <c r="B2230" s="79">
        <f t="shared" si="854"/>
        <v>129.66744276</v>
      </c>
      <c r="C2230" s="79">
        <f t="shared" si="875"/>
        <v>128.19108457999999</v>
      </c>
      <c r="D2230" s="77">
        <f t="shared" si="855"/>
        <v>7205.03</v>
      </c>
      <c r="E2230" s="54">
        <f>IF(K2230=1,VLOOKUP(A2229,[1]Plan1!$JH$192:$JI$400,2),E2229)</f>
        <v>7245.38</v>
      </c>
      <c r="F2230" s="56">
        <f t="shared" si="856"/>
        <v>45737</v>
      </c>
      <c r="G2230" s="80">
        <f t="shared" si="857"/>
        <v>5.6002542668107669E-3</v>
      </c>
      <c r="H2230" s="81">
        <f>IF(DAY(A2230)=H$11,VLOOKUP(A2230,AF$120:AK$452,4),H2229)</f>
        <v>46772</v>
      </c>
      <c r="I2230" s="81">
        <f t="shared" si="858"/>
        <v>46772</v>
      </c>
      <c r="J2230" s="55">
        <f t="shared" si="859"/>
        <v>31</v>
      </c>
      <c r="K2230" s="55">
        <f t="shared" si="860"/>
        <v>27</v>
      </c>
      <c r="L2230" s="79">
        <f t="shared" si="861"/>
        <v>1.0048758799999999</v>
      </c>
      <c r="M2230" s="82">
        <v>1</v>
      </c>
      <c r="N2230" s="82">
        <f t="shared" si="862"/>
        <v>1</v>
      </c>
      <c r="O2230" s="79">
        <f t="shared" si="863"/>
        <v>1.0048758799999999</v>
      </c>
      <c r="P2230" s="79">
        <f t="shared" si="864"/>
        <v>128.81612892000001</v>
      </c>
      <c r="Q2230" s="83">
        <f t="shared" si="865"/>
        <v>0</v>
      </c>
      <c r="R2230" s="85">
        <f t="shared" si="866"/>
        <v>0</v>
      </c>
      <c r="S2230" s="79">
        <f t="shared" si="867"/>
        <v>0</v>
      </c>
      <c r="T2230" s="85">
        <f t="shared" si="872"/>
        <v>9.5000000000000001E-2</v>
      </c>
      <c r="U2230" s="82">
        <f t="shared" si="868"/>
        <v>1.006608752</v>
      </c>
      <c r="V2230" s="79">
        <f t="shared" si="869"/>
        <v>0.85131383999999999</v>
      </c>
      <c r="W2230" s="79">
        <f t="shared" si="870"/>
        <v>0</v>
      </c>
      <c r="X2230" s="157" t="str">
        <f t="shared" si="873"/>
        <v>A+J=</v>
      </c>
      <c r="Y2230" s="81">
        <f t="shared" si="874"/>
        <v>46772</v>
      </c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78">
        <f t="shared" si="871"/>
        <v>46769</v>
      </c>
      <c r="B2231" s="79">
        <f t="shared" si="854"/>
        <v>129.72244755999998</v>
      </c>
      <c r="C2231" s="79">
        <f t="shared" si="875"/>
        <v>128.19108457999999</v>
      </c>
      <c r="D2231" s="77">
        <f t="shared" si="855"/>
        <v>7205.03</v>
      </c>
      <c r="E2231" s="54">
        <f>IF(K2231=1,VLOOKUP(A2230,[1]Plan1!$JH$192:$JI$400,2),E2230)</f>
        <v>7245.38</v>
      </c>
      <c r="F2231" s="56">
        <f t="shared" si="856"/>
        <v>45737</v>
      </c>
      <c r="G2231" s="80">
        <f t="shared" si="857"/>
        <v>5.6002542668107669E-3</v>
      </c>
      <c r="H2231" s="81">
        <f>IF(DAY(A2231)=H$11,VLOOKUP(A2231,AF$120:AK$452,4),H2230)</f>
        <v>46772</v>
      </c>
      <c r="I2231" s="81">
        <f t="shared" si="858"/>
        <v>46772</v>
      </c>
      <c r="J2231" s="55">
        <f t="shared" si="859"/>
        <v>31</v>
      </c>
      <c r="K2231" s="55">
        <f t="shared" si="860"/>
        <v>28</v>
      </c>
      <c r="L2231" s="79">
        <f t="shared" si="861"/>
        <v>1.0050569199999999</v>
      </c>
      <c r="M2231" s="82">
        <v>1</v>
      </c>
      <c r="N2231" s="82">
        <f t="shared" si="862"/>
        <v>1</v>
      </c>
      <c r="O2231" s="79">
        <f t="shared" si="863"/>
        <v>1.0050569199999999</v>
      </c>
      <c r="P2231" s="79">
        <f t="shared" si="864"/>
        <v>128.83933662999999</v>
      </c>
      <c r="Q2231" s="83">
        <f t="shared" si="865"/>
        <v>0</v>
      </c>
      <c r="R2231" s="85">
        <f t="shared" si="866"/>
        <v>0</v>
      </c>
      <c r="S2231" s="79">
        <f t="shared" si="867"/>
        <v>0</v>
      </c>
      <c r="T2231" s="85">
        <f t="shared" si="872"/>
        <v>9.5000000000000001E-2</v>
      </c>
      <c r="U2231" s="82">
        <f t="shared" si="868"/>
        <v>1.006854358</v>
      </c>
      <c r="V2231" s="79">
        <f t="shared" si="869"/>
        <v>0.88311092999999996</v>
      </c>
      <c r="W2231" s="79">
        <f t="shared" si="870"/>
        <v>0</v>
      </c>
      <c r="X2231" s="157" t="str">
        <f t="shared" si="873"/>
        <v>A+J=</v>
      </c>
      <c r="Y2231" s="81">
        <f t="shared" si="874"/>
        <v>46772</v>
      </c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78">
        <f t="shared" si="871"/>
        <v>46770</v>
      </c>
      <c r="B2232" s="79">
        <f t="shared" si="854"/>
        <v>129.77747654000001</v>
      </c>
      <c r="C2232" s="79">
        <f t="shared" si="875"/>
        <v>128.19108457999999</v>
      </c>
      <c r="D2232" s="77">
        <f t="shared" si="855"/>
        <v>7205.03</v>
      </c>
      <c r="E2232" s="54">
        <f>IF(K2232=1,VLOOKUP(A2231,[1]Plan1!$JH$192:$JI$400,2),E2231)</f>
        <v>7245.38</v>
      </c>
      <c r="F2232" s="56">
        <f t="shared" si="856"/>
        <v>45737</v>
      </c>
      <c r="G2232" s="80">
        <f t="shared" si="857"/>
        <v>5.6002542668107669E-3</v>
      </c>
      <c r="H2232" s="81">
        <f>IF(DAY(A2232)=H$11,VLOOKUP(A2232,AF$120:AK$452,4),H2231)</f>
        <v>46772</v>
      </c>
      <c r="I2232" s="81">
        <f t="shared" si="858"/>
        <v>46772</v>
      </c>
      <c r="J2232" s="55">
        <f t="shared" si="859"/>
        <v>31</v>
      </c>
      <c r="K2232" s="55">
        <f t="shared" si="860"/>
        <v>29</v>
      </c>
      <c r="L2232" s="79">
        <f t="shared" si="861"/>
        <v>1.0052380000000001</v>
      </c>
      <c r="M2232" s="82">
        <v>1</v>
      </c>
      <c r="N2232" s="82">
        <f t="shared" si="862"/>
        <v>1</v>
      </c>
      <c r="O2232" s="79">
        <f t="shared" si="863"/>
        <v>1.0052380000000001</v>
      </c>
      <c r="P2232" s="79">
        <f t="shared" si="864"/>
        <v>128.86254948000001</v>
      </c>
      <c r="Q2232" s="83">
        <f t="shared" si="865"/>
        <v>0</v>
      </c>
      <c r="R2232" s="85">
        <f t="shared" si="866"/>
        <v>0</v>
      </c>
      <c r="S2232" s="79">
        <f t="shared" si="867"/>
        <v>0</v>
      </c>
      <c r="T2232" s="85">
        <f t="shared" si="872"/>
        <v>9.5000000000000001E-2</v>
      </c>
      <c r="U2232" s="82">
        <f t="shared" si="868"/>
        <v>1.007100023</v>
      </c>
      <c r="V2232" s="79">
        <f t="shared" si="869"/>
        <v>0.91492706000000001</v>
      </c>
      <c r="W2232" s="79">
        <f t="shared" si="870"/>
        <v>0</v>
      </c>
      <c r="X2232" s="157" t="str">
        <f t="shared" si="873"/>
        <v>A+J=</v>
      </c>
      <c r="Y2232" s="81">
        <f t="shared" si="874"/>
        <v>46772</v>
      </c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78">
        <f t="shared" si="871"/>
        <v>46771</v>
      </c>
      <c r="B2233" s="79">
        <f t="shared" si="854"/>
        <v>129.83252863999999</v>
      </c>
      <c r="C2233" s="79">
        <f t="shared" si="875"/>
        <v>128.19108457999999</v>
      </c>
      <c r="D2233" s="77">
        <f t="shared" si="855"/>
        <v>7205.03</v>
      </c>
      <c r="E2233" s="54">
        <f>IF(K2233=1,VLOOKUP(A2232,[1]Plan1!$JH$192:$JI$400,2),E2232)</f>
        <v>7245.38</v>
      </c>
      <c r="F2233" s="56">
        <f t="shared" si="856"/>
        <v>45737</v>
      </c>
      <c r="G2233" s="80">
        <f t="shared" si="857"/>
        <v>5.6002542668107669E-3</v>
      </c>
      <c r="H2233" s="81">
        <f>IF(DAY(A2233)=H$11,VLOOKUP(A2233,AF$120:AK$452,4),H2232)</f>
        <v>46772</v>
      </c>
      <c r="I2233" s="81">
        <f t="shared" si="858"/>
        <v>46772</v>
      </c>
      <c r="J2233" s="55">
        <f t="shared" si="859"/>
        <v>31</v>
      </c>
      <c r="K2233" s="55">
        <f t="shared" si="860"/>
        <v>30</v>
      </c>
      <c r="L2233" s="79">
        <f t="shared" si="861"/>
        <v>1.0054191100000001</v>
      </c>
      <c r="M2233" s="82">
        <v>1</v>
      </c>
      <c r="N2233" s="82">
        <f t="shared" si="862"/>
        <v>1</v>
      </c>
      <c r="O2233" s="79">
        <f t="shared" si="863"/>
        <v>1.0054191100000001</v>
      </c>
      <c r="P2233" s="79">
        <f t="shared" si="864"/>
        <v>128.88576616</v>
      </c>
      <c r="Q2233" s="83">
        <f t="shared" si="865"/>
        <v>0</v>
      </c>
      <c r="R2233" s="85">
        <f t="shared" si="866"/>
        <v>0</v>
      </c>
      <c r="S2233" s="79">
        <f t="shared" si="867"/>
        <v>0</v>
      </c>
      <c r="T2233" s="85">
        <f t="shared" si="872"/>
        <v>9.5000000000000001E-2</v>
      </c>
      <c r="U2233" s="82">
        <f t="shared" si="868"/>
        <v>1.007345749</v>
      </c>
      <c r="V2233" s="79">
        <f t="shared" si="869"/>
        <v>0.94676247999999996</v>
      </c>
      <c r="W2233" s="79">
        <f t="shared" si="870"/>
        <v>0</v>
      </c>
      <c r="X2233" s="157" t="str">
        <f t="shared" si="873"/>
        <v>A+J=</v>
      </c>
      <c r="Y2233" s="81">
        <f t="shared" si="874"/>
        <v>46772</v>
      </c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78">
        <f t="shared" si="871"/>
        <v>46772</v>
      </c>
      <c r="B2234" s="79">
        <f t="shared" si="854"/>
        <v>129.88760365000002</v>
      </c>
      <c r="C2234" s="79">
        <f t="shared" si="875"/>
        <v>128.19108457999999</v>
      </c>
      <c r="D2234" s="77">
        <f t="shared" si="855"/>
        <v>7205.03</v>
      </c>
      <c r="E2234" s="54">
        <f>IF(K2234=1,VLOOKUP(A2233,[1]Plan1!$JH$192:$JI$400,2),E2233)</f>
        <v>7245.38</v>
      </c>
      <c r="F2234" s="56">
        <f t="shared" si="856"/>
        <v>45737</v>
      </c>
      <c r="G2234" s="80">
        <f t="shared" si="857"/>
        <v>5.6002542668107669E-3</v>
      </c>
      <c r="H2234" s="81">
        <f>IF(DAY(A2234)=H$11,VLOOKUP(A2234,AF$120:AK$452,4),H2233)</f>
        <v>46803</v>
      </c>
      <c r="I2234" s="81">
        <f t="shared" si="858"/>
        <v>46772</v>
      </c>
      <c r="J2234" s="55">
        <f t="shared" si="859"/>
        <v>31</v>
      </c>
      <c r="K2234" s="55">
        <f t="shared" si="860"/>
        <v>31</v>
      </c>
      <c r="L2234" s="79">
        <f t="shared" si="861"/>
        <v>1.0056002500000001</v>
      </c>
      <c r="M2234" s="82">
        <v>1</v>
      </c>
      <c r="N2234" s="82">
        <f t="shared" si="862"/>
        <v>1</v>
      </c>
      <c r="O2234" s="79">
        <f t="shared" si="863"/>
        <v>1.0056002500000001</v>
      </c>
      <c r="P2234" s="79">
        <f t="shared" si="864"/>
        <v>128.90898670000001</v>
      </c>
      <c r="Q2234" s="83">
        <f t="shared" si="865"/>
        <v>73</v>
      </c>
      <c r="R2234" s="85">
        <f t="shared" si="866"/>
        <v>0.14285700000000001</v>
      </c>
      <c r="S2234" s="79">
        <f t="shared" si="867"/>
        <v>18.415551109999999</v>
      </c>
      <c r="T2234" s="85">
        <f t="shared" si="872"/>
        <v>9.5000000000000001E-2</v>
      </c>
      <c r="U2234" s="82">
        <f t="shared" si="868"/>
        <v>1.0075915339999999</v>
      </c>
      <c r="V2234" s="79">
        <f t="shared" si="869"/>
        <v>0.97861695000000004</v>
      </c>
      <c r="W2234" s="79">
        <f t="shared" si="870"/>
        <v>19.394168059999998</v>
      </c>
      <c r="X2234" s="157" t="str">
        <f t="shared" si="873"/>
        <v>A+J=</v>
      </c>
      <c r="Y2234" s="81">
        <f t="shared" si="874"/>
        <v>46772</v>
      </c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78">
        <f t="shared" si="871"/>
        <v>46773</v>
      </c>
      <c r="B2235" s="79">
        <f t="shared" si="854"/>
        <v>110.54030656</v>
      </c>
      <c r="C2235" s="79">
        <f t="shared" si="875"/>
        <v>110.49343559000002</v>
      </c>
      <c r="D2235" s="77">
        <f t="shared" si="855"/>
        <v>7205.03</v>
      </c>
      <c r="E2235" s="54">
        <f>IF(K2235=1,VLOOKUP(A2234,[1]Plan1!$JH$192:$JI$400,2),E2234)</f>
        <v>7245.38</v>
      </c>
      <c r="F2235" s="56">
        <f t="shared" si="856"/>
        <v>45737</v>
      </c>
      <c r="G2235" s="80">
        <f t="shared" si="857"/>
        <v>5.6002542668107669E-3</v>
      </c>
      <c r="H2235" s="81">
        <f>IF(DAY(A2235)=H$11,VLOOKUP(A2235,AF$120:AK$452,4),H2234)</f>
        <v>46803</v>
      </c>
      <c r="I2235" s="81">
        <f t="shared" si="858"/>
        <v>46803</v>
      </c>
      <c r="J2235" s="55">
        <f t="shared" si="859"/>
        <v>31</v>
      </c>
      <c r="K2235" s="55">
        <f t="shared" si="860"/>
        <v>1</v>
      </c>
      <c r="L2235" s="79">
        <f t="shared" si="861"/>
        <v>1.00018016</v>
      </c>
      <c r="M2235" s="82">
        <v>1</v>
      </c>
      <c r="N2235" s="82">
        <f t="shared" si="862"/>
        <v>1</v>
      </c>
      <c r="O2235" s="79">
        <f t="shared" si="863"/>
        <v>1.00018016</v>
      </c>
      <c r="P2235" s="79">
        <f t="shared" si="864"/>
        <v>110.51334208</v>
      </c>
      <c r="Q2235" s="83">
        <f t="shared" si="865"/>
        <v>0</v>
      </c>
      <c r="R2235" s="85">
        <f t="shared" si="866"/>
        <v>0</v>
      </c>
      <c r="S2235" s="79">
        <f t="shared" si="867"/>
        <v>0</v>
      </c>
      <c r="T2235" s="85">
        <f t="shared" si="872"/>
        <v>9.5000000000000001E-2</v>
      </c>
      <c r="U2235" s="82">
        <f t="shared" si="868"/>
        <v>1.000243993</v>
      </c>
      <c r="V2235" s="79">
        <f t="shared" si="869"/>
        <v>2.6964479999999999E-2</v>
      </c>
      <c r="W2235" s="79">
        <f t="shared" si="870"/>
        <v>0</v>
      </c>
      <c r="X2235" s="157" t="str">
        <f t="shared" si="873"/>
        <v>A+J=</v>
      </c>
      <c r="Y2235" s="81">
        <f t="shared" si="874"/>
        <v>46803</v>
      </c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78">
        <f t="shared" si="871"/>
        <v>46774</v>
      </c>
      <c r="B2236" s="79">
        <f t="shared" si="854"/>
        <v>110.58719831000001</v>
      </c>
      <c r="C2236" s="79">
        <f t="shared" si="875"/>
        <v>110.49343559000002</v>
      </c>
      <c r="D2236" s="77">
        <f t="shared" si="855"/>
        <v>7205.03</v>
      </c>
      <c r="E2236" s="54">
        <f>IF(K2236=1,VLOOKUP(A2235,[1]Plan1!$JH$192:$JI$400,2),E2235)</f>
        <v>7245.38</v>
      </c>
      <c r="F2236" s="56">
        <f t="shared" si="856"/>
        <v>45737</v>
      </c>
      <c r="G2236" s="80">
        <f t="shared" si="857"/>
        <v>5.6002542668107669E-3</v>
      </c>
      <c r="H2236" s="81">
        <f>IF(DAY(A2236)=H$11,VLOOKUP(A2236,AF$120:AK$452,4),H2235)</f>
        <v>46803</v>
      </c>
      <c r="I2236" s="81">
        <f t="shared" si="858"/>
        <v>46803</v>
      </c>
      <c r="J2236" s="55">
        <f t="shared" si="859"/>
        <v>31</v>
      </c>
      <c r="K2236" s="55">
        <f t="shared" si="860"/>
        <v>2</v>
      </c>
      <c r="L2236" s="79">
        <f t="shared" si="861"/>
        <v>1.0003603599999999</v>
      </c>
      <c r="M2236" s="82">
        <v>1</v>
      </c>
      <c r="N2236" s="82">
        <f t="shared" si="862"/>
        <v>1</v>
      </c>
      <c r="O2236" s="79">
        <f t="shared" si="863"/>
        <v>1.0003603599999999</v>
      </c>
      <c r="P2236" s="79">
        <f t="shared" si="864"/>
        <v>110.533253</v>
      </c>
      <c r="Q2236" s="83">
        <f t="shared" si="865"/>
        <v>0</v>
      </c>
      <c r="R2236" s="85">
        <f t="shared" si="866"/>
        <v>0</v>
      </c>
      <c r="S2236" s="79">
        <f t="shared" si="867"/>
        <v>0</v>
      </c>
      <c r="T2236" s="85">
        <f t="shared" si="872"/>
        <v>9.5000000000000001E-2</v>
      </c>
      <c r="U2236" s="82">
        <f t="shared" si="868"/>
        <v>1.0004880460000001</v>
      </c>
      <c r="V2236" s="79">
        <f t="shared" si="869"/>
        <v>5.3945310000000003E-2</v>
      </c>
      <c r="W2236" s="79">
        <f t="shared" si="870"/>
        <v>0</v>
      </c>
      <c r="X2236" s="157" t="str">
        <f t="shared" si="873"/>
        <v>A+J=</v>
      </c>
      <c r="Y2236" s="81">
        <f t="shared" si="874"/>
        <v>46803</v>
      </c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78">
        <f t="shared" si="871"/>
        <v>46775</v>
      </c>
      <c r="B2237" s="79">
        <f t="shared" ref="B2237:B2257" si="876">(P2237+V2237)</f>
        <v>110.63410961</v>
      </c>
      <c r="C2237" s="79">
        <f t="shared" si="875"/>
        <v>110.49343559000002</v>
      </c>
      <c r="D2237" s="77">
        <f t="shared" ref="D2237:D2257" si="877">IF(E2237=E2236,D2236,E2236)</f>
        <v>7205.03</v>
      </c>
      <c r="E2237" s="54">
        <f>IF(K2237=1,VLOOKUP(A2236,[1]Plan1!$JH$192:$JI$400,2),E2236)</f>
        <v>7245.38</v>
      </c>
      <c r="F2237" s="56">
        <f t="shared" ref="F2237:F2257" si="878">IF(D2237=D2236,F2236,EDATE(A2237,-1))</f>
        <v>45737</v>
      </c>
      <c r="G2237" s="80">
        <f t="shared" ref="G2237:G2257" si="879">(E2237/D2237)-1</f>
        <v>5.6002542668107669E-3</v>
      </c>
      <c r="H2237" s="81">
        <f>IF(DAY(A2237)=H$11,VLOOKUP(A2237,AF$120:AK$452,4),H2236)</f>
        <v>46803</v>
      </c>
      <c r="I2237" s="81">
        <f t="shared" ref="I2237:I2257" si="880">IF(A2237&gt;I2236,H2237,I2236)</f>
        <v>46803</v>
      </c>
      <c r="J2237" s="55">
        <f t="shared" ref="J2237:J2257" si="881">IF(A2236=I2236,VLOOKUP(A2236,$AF$120:$AJ$300,5),J2236)</f>
        <v>31</v>
      </c>
      <c r="K2237" s="55">
        <f t="shared" ref="K2237:K2257" si="882">IF(A2236=I2236,1,K2236+1)</f>
        <v>3</v>
      </c>
      <c r="L2237" s="79">
        <f t="shared" ref="L2237:L2257" si="883">TRUNC((E2237/D2237)^TRUNC((K2237/J2237),9),8)</f>
        <v>1.00054059</v>
      </c>
      <c r="M2237" s="82">
        <v>1</v>
      </c>
      <c r="N2237" s="82">
        <f t="shared" ref="N2237:N2257" si="884">IF(I2237&gt;I2236,N2236*M2237,N2236)</f>
        <v>1</v>
      </c>
      <c r="O2237" s="79">
        <f t="shared" ref="O2237:O2257" si="885">TRUNC(TRUNC((L2237*N2237),15),8)</f>
        <v>1.00054059</v>
      </c>
      <c r="P2237" s="79">
        <f t="shared" ref="P2237:P2257" si="886">TRUNC(C2237*O2237,8)</f>
        <v>110.55316723</v>
      </c>
      <c r="Q2237" s="83">
        <f t="shared" ref="Q2237:Q2257" si="887">IF(VLOOKUP(A2237,AB$12:AI$116,8)=VLOOKUP(A2236,AB$12:AI$116,8),0,VLOOKUP(A2237,AB$12:AI$116,8))</f>
        <v>0</v>
      </c>
      <c r="R2237" s="85">
        <f t="shared" ref="R2237:R2257" si="888">IF(Q2237&gt;0,VLOOKUP($A2237,$AB$12:$AG$116,6),0)</f>
        <v>0</v>
      </c>
      <c r="S2237" s="79">
        <f t="shared" ref="S2237:S2257" si="889">IF(R2237&gt;0,TRUNC(R2237*P2237,8),0)</f>
        <v>0</v>
      </c>
      <c r="T2237" s="85">
        <f t="shared" si="872"/>
        <v>9.5000000000000001E-2</v>
      </c>
      <c r="U2237" s="82">
        <f t="shared" ref="U2237:U2257" si="890">ROUND((1+T2237)^(30/360)^(K2237/J2237),9)</f>
        <v>1.0007321579999999</v>
      </c>
      <c r="V2237" s="79">
        <f t="shared" ref="V2237:V2257" si="891">TRUNC((P2237*(U2237-1)),8)</f>
        <v>8.0942379999999994E-2</v>
      </c>
      <c r="W2237" s="79">
        <f t="shared" ref="W2237:W2257" si="892">IF(Q2237&gt;0,S2237+V2237,0)</f>
        <v>0</v>
      </c>
      <c r="X2237" s="157" t="str">
        <f t="shared" si="873"/>
        <v>A+J=</v>
      </c>
      <c r="Y2237" s="81">
        <f t="shared" si="874"/>
        <v>46803</v>
      </c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78">
        <f t="shared" si="871"/>
        <v>46776</v>
      </c>
      <c r="B2238" s="79">
        <f t="shared" si="876"/>
        <v>110.68104059000001</v>
      </c>
      <c r="C2238" s="79">
        <f t="shared" si="875"/>
        <v>110.49343559000002</v>
      </c>
      <c r="D2238" s="77">
        <f t="shared" si="877"/>
        <v>7205.03</v>
      </c>
      <c r="E2238" s="54">
        <f>IF(K2238=1,VLOOKUP(A2237,[1]Plan1!$JH$192:$JI$400,2),E2237)</f>
        <v>7245.38</v>
      </c>
      <c r="F2238" s="56">
        <f t="shared" si="878"/>
        <v>45737</v>
      </c>
      <c r="G2238" s="80">
        <f t="shared" si="879"/>
        <v>5.6002542668107669E-3</v>
      </c>
      <c r="H2238" s="81">
        <f>IF(DAY(A2238)=H$11,VLOOKUP(A2238,AF$120:AK$452,4),H2237)</f>
        <v>46803</v>
      </c>
      <c r="I2238" s="81">
        <f t="shared" si="880"/>
        <v>46803</v>
      </c>
      <c r="J2238" s="55">
        <f t="shared" si="881"/>
        <v>31</v>
      </c>
      <c r="K2238" s="55">
        <f t="shared" si="882"/>
        <v>4</v>
      </c>
      <c r="L2238" s="79">
        <f t="shared" si="883"/>
        <v>1.00072085</v>
      </c>
      <c r="M2238" s="82">
        <v>1</v>
      </c>
      <c r="N2238" s="82">
        <f t="shared" si="884"/>
        <v>1</v>
      </c>
      <c r="O2238" s="79">
        <f t="shared" si="885"/>
        <v>1.00072085</v>
      </c>
      <c r="P2238" s="79">
        <f t="shared" si="886"/>
        <v>110.57308478</v>
      </c>
      <c r="Q2238" s="83">
        <f t="shared" si="887"/>
        <v>0</v>
      </c>
      <c r="R2238" s="85">
        <f t="shared" si="888"/>
        <v>0</v>
      </c>
      <c r="S2238" s="79">
        <f t="shared" si="889"/>
        <v>0</v>
      </c>
      <c r="T2238" s="85">
        <f t="shared" si="872"/>
        <v>9.5000000000000001E-2</v>
      </c>
      <c r="U2238" s="82">
        <f t="shared" si="890"/>
        <v>1.0009763300000001</v>
      </c>
      <c r="V2238" s="79">
        <f t="shared" si="891"/>
        <v>0.10795581</v>
      </c>
      <c r="W2238" s="79">
        <f t="shared" si="892"/>
        <v>0</v>
      </c>
      <c r="X2238" s="157" t="str">
        <f t="shared" si="873"/>
        <v>A+J=</v>
      </c>
      <c r="Y2238" s="81">
        <f t="shared" si="874"/>
        <v>46803</v>
      </c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78">
        <f t="shared" si="871"/>
        <v>46777</v>
      </c>
      <c r="B2239" s="79">
        <f t="shared" si="876"/>
        <v>110.72799225000001</v>
      </c>
      <c r="C2239" s="79">
        <f t="shared" si="875"/>
        <v>110.49343559000002</v>
      </c>
      <c r="D2239" s="77">
        <f t="shared" si="877"/>
        <v>7205.03</v>
      </c>
      <c r="E2239" s="54">
        <f>IF(K2239=1,VLOOKUP(A2238,[1]Plan1!$JH$192:$JI$400,2),E2238)</f>
        <v>7245.38</v>
      </c>
      <c r="F2239" s="56">
        <f t="shared" si="878"/>
        <v>45737</v>
      </c>
      <c r="G2239" s="80">
        <f t="shared" si="879"/>
        <v>5.6002542668107669E-3</v>
      </c>
      <c r="H2239" s="81">
        <f>IF(DAY(A2239)=H$11,VLOOKUP(A2239,AF$120:AK$452,4),H2238)</f>
        <v>46803</v>
      </c>
      <c r="I2239" s="81">
        <f t="shared" si="880"/>
        <v>46803</v>
      </c>
      <c r="J2239" s="55">
        <f t="shared" si="881"/>
        <v>31</v>
      </c>
      <c r="K2239" s="55">
        <f t="shared" si="882"/>
        <v>5</v>
      </c>
      <c r="L2239" s="79">
        <f t="shared" si="883"/>
        <v>1.00090115</v>
      </c>
      <c r="M2239" s="82">
        <v>1</v>
      </c>
      <c r="N2239" s="82">
        <f t="shared" si="884"/>
        <v>1</v>
      </c>
      <c r="O2239" s="79">
        <f t="shared" si="885"/>
        <v>1.00090115</v>
      </c>
      <c r="P2239" s="79">
        <f t="shared" si="886"/>
        <v>110.59300674000001</v>
      </c>
      <c r="Q2239" s="83">
        <f t="shared" si="887"/>
        <v>0</v>
      </c>
      <c r="R2239" s="85">
        <f t="shared" si="888"/>
        <v>0</v>
      </c>
      <c r="S2239" s="79">
        <f t="shared" si="889"/>
        <v>0</v>
      </c>
      <c r="T2239" s="85">
        <f t="shared" si="872"/>
        <v>9.5000000000000001E-2</v>
      </c>
      <c r="U2239" s="82">
        <f t="shared" si="890"/>
        <v>1.001220561</v>
      </c>
      <c r="V2239" s="79">
        <f t="shared" si="891"/>
        <v>0.13498551</v>
      </c>
      <c r="W2239" s="79">
        <f t="shared" si="892"/>
        <v>0</v>
      </c>
      <c r="X2239" s="157" t="str">
        <f t="shared" si="873"/>
        <v>A+J=</v>
      </c>
      <c r="Y2239" s="81">
        <f t="shared" si="874"/>
        <v>46803</v>
      </c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78">
        <f t="shared" si="871"/>
        <v>46778</v>
      </c>
      <c r="B2240" s="79">
        <f t="shared" si="876"/>
        <v>110.77496359999999</v>
      </c>
      <c r="C2240" s="79">
        <f t="shared" si="875"/>
        <v>110.49343559000002</v>
      </c>
      <c r="D2240" s="77">
        <f t="shared" si="877"/>
        <v>7205.03</v>
      </c>
      <c r="E2240" s="54">
        <f>IF(K2240=1,VLOOKUP(A2239,[1]Plan1!$JH$192:$JI$400,2),E2239)</f>
        <v>7245.38</v>
      </c>
      <c r="F2240" s="56">
        <f t="shared" si="878"/>
        <v>45737</v>
      </c>
      <c r="G2240" s="80">
        <f t="shared" si="879"/>
        <v>5.6002542668107669E-3</v>
      </c>
      <c r="H2240" s="81">
        <f>IF(DAY(A2240)=H$11,VLOOKUP(A2240,AF$120:AK$452,4),H2239)</f>
        <v>46803</v>
      </c>
      <c r="I2240" s="81">
        <f t="shared" si="880"/>
        <v>46803</v>
      </c>
      <c r="J2240" s="55">
        <f t="shared" si="881"/>
        <v>31</v>
      </c>
      <c r="K2240" s="55">
        <f t="shared" si="882"/>
        <v>6</v>
      </c>
      <c r="L2240" s="79">
        <f t="shared" si="883"/>
        <v>1.0010814800000001</v>
      </c>
      <c r="M2240" s="82">
        <v>1</v>
      </c>
      <c r="N2240" s="82">
        <f t="shared" si="884"/>
        <v>1</v>
      </c>
      <c r="O2240" s="79">
        <f t="shared" si="885"/>
        <v>1.0010814800000001</v>
      </c>
      <c r="P2240" s="79">
        <f t="shared" si="886"/>
        <v>110.61293203</v>
      </c>
      <c r="Q2240" s="83">
        <f t="shared" si="887"/>
        <v>0</v>
      </c>
      <c r="R2240" s="85">
        <f t="shared" si="888"/>
        <v>0</v>
      </c>
      <c r="S2240" s="79">
        <f t="shared" si="889"/>
        <v>0</v>
      </c>
      <c r="T2240" s="85">
        <f t="shared" si="872"/>
        <v>9.5000000000000001E-2</v>
      </c>
      <c r="U2240" s="82">
        <f t="shared" si="890"/>
        <v>1.001464852</v>
      </c>
      <c r="V2240" s="79">
        <f t="shared" si="891"/>
        <v>0.16203157000000001</v>
      </c>
      <c r="W2240" s="79">
        <f t="shared" si="892"/>
        <v>0</v>
      </c>
      <c r="X2240" s="157" t="str">
        <f t="shared" si="873"/>
        <v>A+J=</v>
      </c>
      <c r="Y2240" s="81">
        <f t="shared" si="874"/>
        <v>46803</v>
      </c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78">
        <f t="shared" si="871"/>
        <v>46779</v>
      </c>
      <c r="B2241" s="79">
        <f t="shared" si="876"/>
        <v>110.82195452000001</v>
      </c>
      <c r="C2241" s="79">
        <f t="shared" si="875"/>
        <v>110.49343559000002</v>
      </c>
      <c r="D2241" s="77">
        <f t="shared" si="877"/>
        <v>7205.03</v>
      </c>
      <c r="E2241" s="54">
        <f>IF(K2241=1,VLOOKUP(A2240,[1]Plan1!$JH$192:$JI$400,2),E2240)</f>
        <v>7245.38</v>
      </c>
      <c r="F2241" s="56">
        <f t="shared" si="878"/>
        <v>45737</v>
      </c>
      <c r="G2241" s="80">
        <f t="shared" si="879"/>
        <v>5.6002542668107669E-3</v>
      </c>
      <c r="H2241" s="81">
        <f>IF(DAY(A2241)=H$11,VLOOKUP(A2241,AF$120:AK$452,4),H2240)</f>
        <v>46803</v>
      </c>
      <c r="I2241" s="81">
        <f t="shared" si="880"/>
        <v>46803</v>
      </c>
      <c r="J2241" s="55">
        <f t="shared" si="881"/>
        <v>31</v>
      </c>
      <c r="K2241" s="55">
        <f t="shared" si="882"/>
        <v>7</v>
      </c>
      <c r="L2241" s="79">
        <f t="shared" si="883"/>
        <v>1.00126184</v>
      </c>
      <c r="M2241" s="82">
        <v>1</v>
      </c>
      <c r="N2241" s="82">
        <f t="shared" si="884"/>
        <v>1</v>
      </c>
      <c r="O2241" s="79">
        <f t="shared" si="885"/>
        <v>1.00126184</v>
      </c>
      <c r="P2241" s="79">
        <f t="shared" si="886"/>
        <v>110.63286062</v>
      </c>
      <c r="Q2241" s="83">
        <f t="shared" si="887"/>
        <v>0</v>
      </c>
      <c r="R2241" s="85">
        <f t="shared" si="888"/>
        <v>0</v>
      </c>
      <c r="S2241" s="79">
        <f t="shared" si="889"/>
        <v>0</v>
      </c>
      <c r="T2241" s="85">
        <f t="shared" si="872"/>
        <v>9.5000000000000001E-2</v>
      </c>
      <c r="U2241" s="82">
        <f t="shared" si="890"/>
        <v>1.001709202</v>
      </c>
      <c r="V2241" s="79">
        <f t="shared" si="891"/>
        <v>0.18909390000000001</v>
      </c>
      <c r="W2241" s="79">
        <f t="shared" si="892"/>
        <v>0</v>
      </c>
      <c r="X2241" s="157" t="str">
        <f t="shared" si="873"/>
        <v>A+J=</v>
      </c>
      <c r="Y2241" s="81">
        <f t="shared" si="874"/>
        <v>46803</v>
      </c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78">
        <f t="shared" si="871"/>
        <v>46780</v>
      </c>
      <c r="B2242" s="79">
        <f t="shared" si="876"/>
        <v>110.86896526</v>
      </c>
      <c r="C2242" s="79">
        <f t="shared" si="875"/>
        <v>110.49343559000002</v>
      </c>
      <c r="D2242" s="77">
        <f t="shared" si="877"/>
        <v>7205.03</v>
      </c>
      <c r="E2242" s="54">
        <f>IF(K2242=1,VLOOKUP(A2241,[1]Plan1!$JH$192:$JI$400,2),E2241)</f>
        <v>7245.38</v>
      </c>
      <c r="F2242" s="56">
        <f t="shared" si="878"/>
        <v>45737</v>
      </c>
      <c r="G2242" s="80">
        <f t="shared" si="879"/>
        <v>5.6002542668107669E-3</v>
      </c>
      <c r="H2242" s="81">
        <f>IF(DAY(A2242)=H$11,VLOOKUP(A2242,AF$120:AK$452,4),H2241)</f>
        <v>46803</v>
      </c>
      <c r="I2242" s="81">
        <f t="shared" si="880"/>
        <v>46803</v>
      </c>
      <c r="J2242" s="55">
        <f t="shared" si="881"/>
        <v>31</v>
      </c>
      <c r="K2242" s="55">
        <f t="shared" si="882"/>
        <v>8</v>
      </c>
      <c r="L2242" s="79">
        <f t="shared" si="883"/>
        <v>1.0014422300000001</v>
      </c>
      <c r="M2242" s="82">
        <v>1</v>
      </c>
      <c r="N2242" s="82">
        <f t="shared" si="884"/>
        <v>1</v>
      </c>
      <c r="O2242" s="79">
        <f t="shared" si="885"/>
        <v>1.0014422300000001</v>
      </c>
      <c r="P2242" s="79">
        <f t="shared" si="886"/>
        <v>110.65279253</v>
      </c>
      <c r="Q2242" s="83">
        <f t="shared" si="887"/>
        <v>0</v>
      </c>
      <c r="R2242" s="85">
        <f t="shared" si="888"/>
        <v>0</v>
      </c>
      <c r="S2242" s="79">
        <f t="shared" si="889"/>
        <v>0</v>
      </c>
      <c r="T2242" s="85">
        <f t="shared" si="872"/>
        <v>9.5000000000000001E-2</v>
      </c>
      <c r="U2242" s="82">
        <f t="shared" si="890"/>
        <v>1.001953613</v>
      </c>
      <c r="V2242" s="79">
        <f t="shared" si="891"/>
        <v>0.21617273000000001</v>
      </c>
      <c r="W2242" s="79">
        <f t="shared" si="892"/>
        <v>0</v>
      </c>
      <c r="X2242" s="157" t="str">
        <f t="shared" si="873"/>
        <v>A+J=</v>
      </c>
      <c r="Y2242" s="81">
        <f t="shared" si="874"/>
        <v>46803</v>
      </c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78">
        <f t="shared" si="871"/>
        <v>46781</v>
      </c>
      <c r="B2243" s="79">
        <f t="shared" si="876"/>
        <v>110.91599549</v>
      </c>
      <c r="C2243" s="79">
        <f t="shared" si="875"/>
        <v>110.49343559000002</v>
      </c>
      <c r="D2243" s="77">
        <f t="shared" si="877"/>
        <v>7205.03</v>
      </c>
      <c r="E2243" s="54">
        <f>IF(K2243=1,VLOOKUP(A2242,[1]Plan1!$JH$192:$JI$400,2),E2242)</f>
        <v>7245.38</v>
      </c>
      <c r="F2243" s="56">
        <f t="shared" si="878"/>
        <v>45737</v>
      </c>
      <c r="G2243" s="80">
        <f t="shared" si="879"/>
        <v>5.6002542668107669E-3</v>
      </c>
      <c r="H2243" s="81">
        <f>IF(DAY(A2243)=H$11,VLOOKUP(A2243,AF$120:AK$452,4),H2242)</f>
        <v>46803</v>
      </c>
      <c r="I2243" s="81">
        <f t="shared" si="880"/>
        <v>46803</v>
      </c>
      <c r="J2243" s="55">
        <f t="shared" si="881"/>
        <v>31</v>
      </c>
      <c r="K2243" s="55">
        <f t="shared" si="882"/>
        <v>9</v>
      </c>
      <c r="L2243" s="79">
        <f t="shared" si="883"/>
        <v>1.0016226500000001</v>
      </c>
      <c r="M2243" s="82">
        <v>1</v>
      </c>
      <c r="N2243" s="82">
        <f t="shared" si="884"/>
        <v>1</v>
      </c>
      <c r="O2243" s="79">
        <f t="shared" si="885"/>
        <v>1.0016226500000001</v>
      </c>
      <c r="P2243" s="79">
        <f t="shared" si="886"/>
        <v>110.67272776</v>
      </c>
      <c r="Q2243" s="83">
        <f t="shared" si="887"/>
        <v>0</v>
      </c>
      <c r="R2243" s="85">
        <f t="shared" si="888"/>
        <v>0</v>
      </c>
      <c r="S2243" s="79">
        <f t="shared" si="889"/>
        <v>0</v>
      </c>
      <c r="T2243" s="85">
        <f t="shared" si="872"/>
        <v>9.5000000000000001E-2</v>
      </c>
      <c r="U2243" s="82">
        <f t="shared" si="890"/>
        <v>1.002198082</v>
      </c>
      <c r="V2243" s="79">
        <f t="shared" si="891"/>
        <v>0.24326772999999999</v>
      </c>
      <c r="W2243" s="79">
        <f t="shared" si="892"/>
        <v>0</v>
      </c>
      <c r="X2243" s="157" t="str">
        <f t="shared" si="873"/>
        <v>A+J=</v>
      </c>
      <c r="Y2243" s="81">
        <f t="shared" si="874"/>
        <v>46803</v>
      </c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78">
        <f t="shared" si="871"/>
        <v>46782</v>
      </c>
      <c r="B2244" s="79">
        <f t="shared" si="876"/>
        <v>110.96304663000001</v>
      </c>
      <c r="C2244" s="79">
        <f t="shared" si="875"/>
        <v>110.49343559000002</v>
      </c>
      <c r="D2244" s="77">
        <f t="shared" si="877"/>
        <v>7205.03</v>
      </c>
      <c r="E2244" s="54">
        <f>IF(K2244=1,VLOOKUP(A2243,[1]Plan1!$JH$192:$JI$400,2),E2243)</f>
        <v>7245.38</v>
      </c>
      <c r="F2244" s="56">
        <f t="shared" si="878"/>
        <v>45737</v>
      </c>
      <c r="G2244" s="80">
        <f t="shared" si="879"/>
        <v>5.6002542668107669E-3</v>
      </c>
      <c r="H2244" s="81">
        <f>IF(DAY(A2244)=H$11,VLOOKUP(A2244,AF$120:AK$452,4),H2243)</f>
        <v>46803</v>
      </c>
      <c r="I2244" s="81">
        <f t="shared" si="880"/>
        <v>46803</v>
      </c>
      <c r="J2244" s="55">
        <f t="shared" si="881"/>
        <v>31</v>
      </c>
      <c r="K2244" s="55">
        <f t="shared" si="882"/>
        <v>10</v>
      </c>
      <c r="L2244" s="79">
        <f t="shared" si="883"/>
        <v>1.00180311</v>
      </c>
      <c r="M2244" s="82">
        <v>1</v>
      </c>
      <c r="N2244" s="82">
        <f t="shared" si="884"/>
        <v>1</v>
      </c>
      <c r="O2244" s="79">
        <f t="shared" si="885"/>
        <v>1.00180311</v>
      </c>
      <c r="P2244" s="79">
        <f t="shared" si="886"/>
        <v>110.6926674</v>
      </c>
      <c r="Q2244" s="83">
        <f t="shared" si="887"/>
        <v>0</v>
      </c>
      <c r="R2244" s="85">
        <f t="shared" si="888"/>
        <v>0</v>
      </c>
      <c r="S2244" s="79">
        <f t="shared" si="889"/>
        <v>0</v>
      </c>
      <c r="T2244" s="85">
        <f t="shared" si="872"/>
        <v>9.5000000000000001E-2</v>
      </c>
      <c r="U2244" s="82">
        <f t="shared" si="890"/>
        <v>1.0024426120000001</v>
      </c>
      <c r="V2244" s="79">
        <f t="shared" si="891"/>
        <v>0.27037923000000003</v>
      </c>
      <c r="W2244" s="79">
        <f t="shared" si="892"/>
        <v>0</v>
      </c>
      <c r="X2244" s="157" t="str">
        <f t="shared" si="873"/>
        <v>A+J=</v>
      </c>
      <c r="Y2244" s="81">
        <f t="shared" si="874"/>
        <v>46803</v>
      </c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78">
        <f t="shared" si="871"/>
        <v>46783</v>
      </c>
      <c r="B2245" s="79">
        <f t="shared" si="876"/>
        <v>111.01011739</v>
      </c>
      <c r="C2245" s="79">
        <f t="shared" si="875"/>
        <v>110.49343559000002</v>
      </c>
      <c r="D2245" s="77">
        <f t="shared" si="877"/>
        <v>7205.03</v>
      </c>
      <c r="E2245" s="54">
        <f>IF(K2245=1,VLOOKUP(A2244,[1]Plan1!$JH$192:$JI$400,2),E2244)</f>
        <v>7245.38</v>
      </c>
      <c r="F2245" s="56">
        <f t="shared" si="878"/>
        <v>45737</v>
      </c>
      <c r="G2245" s="80">
        <f t="shared" si="879"/>
        <v>5.6002542668107669E-3</v>
      </c>
      <c r="H2245" s="81">
        <f>IF(DAY(A2245)=H$11,VLOOKUP(A2245,AF$120:AK$452,4),H2244)</f>
        <v>46803</v>
      </c>
      <c r="I2245" s="81">
        <f t="shared" si="880"/>
        <v>46803</v>
      </c>
      <c r="J2245" s="55">
        <f t="shared" si="881"/>
        <v>31</v>
      </c>
      <c r="K2245" s="55">
        <f t="shared" si="882"/>
        <v>11</v>
      </c>
      <c r="L2245" s="79">
        <f t="shared" si="883"/>
        <v>1.0019836</v>
      </c>
      <c r="M2245" s="82">
        <v>1</v>
      </c>
      <c r="N2245" s="82">
        <f t="shared" si="884"/>
        <v>1</v>
      </c>
      <c r="O2245" s="79">
        <f t="shared" si="885"/>
        <v>1.0019836</v>
      </c>
      <c r="P2245" s="79">
        <f t="shared" si="886"/>
        <v>110.71261036</v>
      </c>
      <c r="Q2245" s="83">
        <f t="shared" si="887"/>
        <v>0</v>
      </c>
      <c r="R2245" s="85">
        <f t="shared" si="888"/>
        <v>0</v>
      </c>
      <c r="S2245" s="79">
        <f t="shared" si="889"/>
        <v>0</v>
      </c>
      <c r="T2245" s="85">
        <f t="shared" si="872"/>
        <v>9.5000000000000001E-2</v>
      </c>
      <c r="U2245" s="82">
        <f t="shared" si="890"/>
        <v>1.0026872010000001</v>
      </c>
      <c r="V2245" s="79">
        <f t="shared" si="891"/>
        <v>0.29750703000000001</v>
      </c>
      <c r="W2245" s="79">
        <f t="shared" si="892"/>
        <v>0</v>
      </c>
      <c r="X2245" s="157" t="str">
        <f t="shared" si="873"/>
        <v>A+J=</v>
      </c>
      <c r="Y2245" s="81">
        <f t="shared" si="874"/>
        <v>46803</v>
      </c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78">
        <f t="shared" si="871"/>
        <v>46784</v>
      </c>
      <c r="B2246" s="79">
        <f t="shared" si="876"/>
        <v>111.05720898</v>
      </c>
      <c r="C2246" s="79">
        <f t="shared" si="875"/>
        <v>110.49343559000002</v>
      </c>
      <c r="D2246" s="77">
        <f t="shared" si="877"/>
        <v>7205.03</v>
      </c>
      <c r="E2246" s="54">
        <f>IF(K2246=1,VLOOKUP(A2245,[1]Plan1!$JH$192:$JI$400,2),E2245)</f>
        <v>7245.38</v>
      </c>
      <c r="F2246" s="56">
        <f t="shared" si="878"/>
        <v>45737</v>
      </c>
      <c r="G2246" s="80">
        <f t="shared" si="879"/>
        <v>5.6002542668107669E-3</v>
      </c>
      <c r="H2246" s="81">
        <f>IF(DAY(A2246)=H$11,VLOOKUP(A2246,AF$120:AK$452,4),H2245)</f>
        <v>46803</v>
      </c>
      <c r="I2246" s="81">
        <f t="shared" si="880"/>
        <v>46803</v>
      </c>
      <c r="J2246" s="55">
        <f t="shared" si="881"/>
        <v>31</v>
      </c>
      <c r="K2246" s="55">
        <f t="shared" si="882"/>
        <v>12</v>
      </c>
      <c r="L2246" s="79">
        <f t="shared" si="883"/>
        <v>1.0021641299999999</v>
      </c>
      <c r="M2246" s="82">
        <v>1</v>
      </c>
      <c r="N2246" s="82">
        <f t="shared" si="884"/>
        <v>1</v>
      </c>
      <c r="O2246" s="79">
        <f t="shared" si="885"/>
        <v>1.0021641299999999</v>
      </c>
      <c r="P2246" s="79">
        <f t="shared" si="886"/>
        <v>110.73255774</v>
      </c>
      <c r="Q2246" s="83">
        <f t="shared" si="887"/>
        <v>0</v>
      </c>
      <c r="R2246" s="85">
        <f t="shared" si="888"/>
        <v>0</v>
      </c>
      <c r="S2246" s="79">
        <f t="shared" si="889"/>
        <v>0</v>
      </c>
      <c r="T2246" s="85">
        <f t="shared" si="872"/>
        <v>9.5000000000000001E-2</v>
      </c>
      <c r="U2246" s="82">
        <f t="shared" si="890"/>
        <v>1.00293185</v>
      </c>
      <c r="V2246" s="79">
        <f t="shared" si="891"/>
        <v>0.32465124000000001</v>
      </c>
      <c r="W2246" s="79">
        <f t="shared" si="892"/>
        <v>0</v>
      </c>
      <c r="X2246" s="157" t="str">
        <f t="shared" si="873"/>
        <v>A+J=</v>
      </c>
      <c r="Y2246" s="81">
        <f t="shared" si="874"/>
        <v>46803</v>
      </c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78">
        <f t="shared" si="871"/>
        <v>46785</v>
      </c>
      <c r="B2247" s="79">
        <f t="shared" si="876"/>
        <v>111.10431909</v>
      </c>
      <c r="C2247" s="79">
        <f t="shared" si="875"/>
        <v>110.49343559000002</v>
      </c>
      <c r="D2247" s="77">
        <f t="shared" si="877"/>
        <v>7205.03</v>
      </c>
      <c r="E2247" s="54">
        <f>IF(K2247=1,VLOOKUP(A2246,[1]Plan1!$JH$192:$JI$400,2),E2246)</f>
        <v>7245.38</v>
      </c>
      <c r="F2247" s="56">
        <f t="shared" si="878"/>
        <v>45737</v>
      </c>
      <c r="G2247" s="80">
        <f t="shared" si="879"/>
        <v>5.6002542668107669E-3</v>
      </c>
      <c r="H2247" s="81">
        <f>IF(DAY(A2247)=H$11,VLOOKUP(A2247,AF$120:AK$452,4),H2246)</f>
        <v>46803</v>
      </c>
      <c r="I2247" s="81">
        <f t="shared" si="880"/>
        <v>46803</v>
      </c>
      <c r="J2247" s="55">
        <f t="shared" si="881"/>
        <v>31</v>
      </c>
      <c r="K2247" s="55">
        <f t="shared" si="882"/>
        <v>13</v>
      </c>
      <c r="L2247" s="79">
        <f t="shared" si="883"/>
        <v>1.00234468</v>
      </c>
      <c r="M2247" s="82">
        <v>1</v>
      </c>
      <c r="N2247" s="82">
        <f t="shared" si="884"/>
        <v>1</v>
      </c>
      <c r="O2247" s="79">
        <f t="shared" si="885"/>
        <v>1.00234468</v>
      </c>
      <c r="P2247" s="79">
        <f t="shared" si="886"/>
        <v>110.75250733</v>
      </c>
      <c r="Q2247" s="83">
        <f t="shared" si="887"/>
        <v>0</v>
      </c>
      <c r="R2247" s="85">
        <f t="shared" si="888"/>
        <v>0</v>
      </c>
      <c r="S2247" s="79">
        <f t="shared" si="889"/>
        <v>0</v>
      </c>
      <c r="T2247" s="85">
        <f t="shared" si="872"/>
        <v>9.5000000000000001E-2</v>
      </c>
      <c r="U2247" s="82">
        <f t="shared" si="890"/>
        <v>1.0031765580000001</v>
      </c>
      <c r="V2247" s="79">
        <f t="shared" si="891"/>
        <v>0.35181175999999997</v>
      </c>
      <c r="W2247" s="79">
        <f t="shared" si="892"/>
        <v>0</v>
      </c>
      <c r="X2247" s="157" t="str">
        <f t="shared" si="873"/>
        <v>A+J=</v>
      </c>
      <c r="Y2247" s="81">
        <f t="shared" si="874"/>
        <v>46803</v>
      </c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78">
        <f t="shared" si="871"/>
        <v>46786</v>
      </c>
      <c r="B2248" s="79">
        <f t="shared" si="876"/>
        <v>111.15145004</v>
      </c>
      <c r="C2248" s="79">
        <f t="shared" si="875"/>
        <v>110.49343559000002</v>
      </c>
      <c r="D2248" s="77">
        <f t="shared" si="877"/>
        <v>7205.03</v>
      </c>
      <c r="E2248" s="54">
        <f>IF(K2248=1,VLOOKUP(A2247,[1]Plan1!$JH$192:$JI$400,2),E2247)</f>
        <v>7245.38</v>
      </c>
      <c r="F2248" s="56">
        <f t="shared" si="878"/>
        <v>45737</v>
      </c>
      <c r="G2248" s="80">
        <f t="shared" si="879"/>
        <v>5.6002542668107669E-3</v>
      </c>
      <c r="H2248" s="81">
        <f>IF(DAY(A2248)=H$11,VLOOKUP(A2248,AF$120:AK$452,4),H2247)</f>
        <v>46803</v>
      </c>
      <c r="I2248" s="81">
        <f t="shared" si="880"/>
        <v>46803</v>
      </c>
      <c r="J2248" s="55">
        <f t="shared" si="881"/>
        <v>31</v>
      </c>
      <c r="K2248" s="55">
        <f t="shared" si="882"/>
        <v>14</v>
      </c>
      <c r="L2248" s="79">
        <f t="shared" si="883"/>
        <v>1.00252527</v>
      </c>
      <c r="M2248" s="82">
        <v>1</v>
      </c>
      <c r="N2248" s="82">
        <f t="shared" si="884"/>
        <v>1</v>
      </c>
      <c r="O2248" s="79">
        <f t="shared" si="885"/>
        <v>1.00252527</v>
      </c>
      <c r="P2248" s="79">
        <f t="shared" si="886"/>
        <v>110.77246134000001</v>
      </c>
      <c r="Q2248" s="83">
        <f t="shared" si="887"/>
        <v>0</v>
      </c>
      <c r="R2248" s="85">
        <f t="shared" si="888"/>
        <v>0</v>
      </c>
      <c r="S2248" s="79">
        <f t="shared" si="889"/>
        <v>0</v>
      </c>
      <c r="T2248" s="85">
        <f t="shared" si="872"/>
        <v>9.5000000000000001E-2</v>
      </c>
      <c r="U2248" s="82">
        <f t="shared" si="890"/>
        <v>1.003421326</v>
      </c>
      <c r="V2248" s="79">
        <f t="shared" si="891"/>
        <v>0.37898870000000001</v>
      </c>
      <c r="W2248" s="79">
        <f t="shared" si="892"/>
        <v>0</v>
      </c>
      <c r="X2248" s="157" t="str">
        <f t="shared" si="873"/>
        <v>A+J=</v>
      </c>
      <c r="Y2248" s="81">
        <f t="shared" si="874"/>
        <v>46803</v>
      </c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78">
        <f t="shared" si="871"/>
        <v>46787</v>
      </c>
      <c r="B2249" s="79">
        <f t="shared" si="876"/>
        <v>111.19860073000001</v>
      </c>
      <c r="C2249" s="79">
        <f t="shared" si="875"/>
        <v>110.49343559000002</v>
      </c>
      <c r="D2249" s="77">
        <f t="shared" si="877"/>
        <v>7205.03</v>
      </c>
      <c r="E2249" s="54">
        <f>IF(K2249=1,VLOOKUP(A2248,[1]Plan1!$JH$192:$JI$400,2),E2248)</f>
        <v>7245.38</v>
      </c>
      <c r="F2249" s="56">
        <f t="shared" si="878"/>
        <v>45737</v>
      </c>
      <c r="G2249" s="80">
        <f t="shared" si="879"/>
        <v>5.6002542668107669E-3</v>
      </c>
      <c r="H2249" s="81">
        <f>IF(DAY(A2249)=H$11,VLOOKUP(A2249,AF$120:AK$452,4),H2248)</f>
        <v>46803</v>
      </c>
      <c r="I2249" s="81">
        <f t="shared" si="880"/>
        <v>46803</v>
      </c>
      <c r="J2249" s="55">
        <f t="shared" si="881"/>
        <v>31</v>
      </c>
      <c r="K2249" s="55">
        <f t="shared" si="882"/>
        <v>15</v>
      </c>
      <c r="L2249" s="79">
        <f t="shared" si="883"/>
        <v>1.0027058900000001</v>
      </c>
      <c r="M2249" s="82">
        <v>1</v>
      </c>
      <c r="N2249" s="82">
        <f t="shared" si="884"/>
        <v>1</v>
      </c>
      <c r="O2249" s="79">
        <f t="shared" si="885"/>
        <v>1.0027058900000001</v>
      </c>
      <c r="P2249" s="79">
        <f t="shared" si="886"/>
        <v>110.79241867</v>
      </c>
      <c r="Q2249" s="83">
        <f t="shared" si="887"/>
        <v>0</v>
      </c>
      <c r="R2249" s="85">
        <f t="shared" si="888"/>
        <v>0</v>
      </c>
      <c r="S2249" s="79">
        <f t="shared" si="889"/>
        <v>0</v>
      </c>
      <c r="T2249" s="85">
        <f t="shared" si="872"/>
        <v>9.5000000000000001E-2</v>
      </c>
      <c r="U2249" s="82">
        <f t="shared" si="890"/>
        <v>1.003666154</v>
      </c>
      <c r="V2249" s="79">
        <f t="shared" si="891"/>
        <v>0.40618206000000001</v>
      </c>
      <c r="W2249" s="79">
        <f t="shared" si="892"/>
        <v>0</v>
      </c>
      <c r="X2249" s="157" t="str">
        <f t="shared" si="873"/>
        <v>A+J=</v>
      </c>
      <c r="Y2249" s="81">
        <f t="shared" si="874"/>
        <v>46803</v>
      </c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78">
        <f t="shared" si="871"/>
        <v>46788</v>
      </c>
      <c r="B2250" s="79">
        <f t="shared" si="876"/>
        <v>111.24577117</v>
      </c>
      <c r="C2250" s="79">
        <f t="shared" si="875"/>
        <v>110.49343559000002</v>
      </c>
      <c r="D2250" s="77">
        <f t="shared" si="877"/>
        <v>7205.03</v>
      </c>
      <c r="E2250" s="54">
        <f>IF(K2250=1,VLOOKUP(A2249,[1]Plan1!$JH$192:$JI$400,2),E2249)</f>
        <v>7245.38</v>
      </c>
      <c r="F2250" s="56">
        <f t="shared" si="878"/>
        <v>45737</v>
      </c>
      <c r="G2250" s="80">
        <f t="shared" si="879"/>
        <v>5.6002542668107669E-3</v>
      </c>
      <c r="H2250" s="81">
        <f>IF(DAY(A2250)=H$11,VLOOKUP(A2250,AF$120:AK$452,4),H2249)</f>
        <v>46803</v>
      </c>
      <c r="I2250" s="81">
        <f t="shared" si="880"/>
        <v>46803</v>
      </c>
      <c r="J2250" s="55">
        <f t="shared" si="881"/>
        <v>31</v>
      </c>
      <c r="K2250" s="55">
        <f t="shared" si="882"/>
        <v>16</v>
      </c>
      <c r="L2250" s="79">
        <f t="shared" si="883"/>
        <v>1.00288654</v>
      </c>
      <c r="M2250" s="82">
        <v>1</v>
      </c>
      <c r="N2250" s="82">
        <f t="shared" si="884"/>
        <v>1</v>
      </c>
      <c r="O2250" s="79">
        <f t="shared" si="885"/>
        <v>1.00288654</v>
      </c>
      <c r="P2250" s="79">
        <f t="shared" si="886"/>
        <v>110.81237931</v>
      </c>
      <c r="Q2250" s="83">
        <f t="shared" si="887"/>
        <v>0</v>
      </c>
      <c r="R2250" s="85">
        <f t="shared" si="888"/>
        <v>0</v>
      </c>
      <c r="S2250" s="79">
        <f t="shared" si="889"/>
        <v>0</v>
      </c>
      <c r="T2250" s="85">
        <f t="shared" si="872"/>
        <v>9.5000000000000001E-2</v>
      </c>
      <c r="U2250" s="82">
        <f t="shared" si="890"/>
        <v>1.0039110419999999</v>
      </c>
      <c r="V2250" s="79">
        <f t="shared" si="891"/>
        <v>0.43339186000000002</v>
      </c>
      <c r="W2250" s="79">
        <f t="shared" si="892"/>
        <v>0</v>
      </c>
      <c r="X2250" s="157" t="str">
        <f t="shared" si="873"/>
        <v>A+J=</v>
      </c>
      <c r="Y2250" s="81">
        <f t="shared" si="874"/>
        <v>46803</v>
      </c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78">
        <f t="shared" si="871"/>
        <v>46789</v>
      </c>
      <c r="B2251" s="79">
        <f t="shared" si="876"/>
        <v>111.29296237</v>
      </c>
      <c r="C2251" s="79">
        <f t="shared" si="875"/>
        <v>110.49343559000002</v>
      </c>
      <c r="D2251" s="77">
        <f t="shared" si="877"/>
        <v>7205.03</v>
      </c>
      <c r="E2251" s="54">
        <f>IF(K2251=1,VLOOKUP(A2250,[1]Plan1!$JH$192:$JI$400,2),E2250)</f>
        <v>7245.38</v>
      </c>
      <c r="F2251" s="56">
        <f t="shared" si="878"/>
        <v>45737</v>
      </c>
      <c r="G2251" s="80">
        <f t="shared" si="879"/>
        <v>5.6002542668107669E-3</v>
      </c>
      <c r="H2251" s="81">
        <f>IF(DAY(A2251)=H$11,VLOOKUP(A2251,AF$120:AK$452,4),H2250)</f>
        <v>46803</v>
      </c>
      <c r="I2251" s="81">
        <f t="shared" si="880"/>
        <v>46803</v>
      </c>
      <c r="J2251" s="55">
        <f t="shared" si="881"/>
        <v>31</v>
      </c>
      <c r="K2251" s="55">
        <f t="shared" si="882"/>
        <v>17</v>
      </c>
      <c r="L2251" s="79">
        <f t="shared" si="883"/>
        <v>1.0030672300000001</v>
      </c>
      <c r="M2251" s="82">
        <v>1</v>
      </c>
      <c r="N2251" s="82">
        <f t="shared" si="884"/>
        <v>1</v>
      </c>
      <c r="O2251" s="79">
        <f t="shared" si="885"/>
        <v>1.0030672300000001</v>
      </c>
      <c r="P2251" s="79">
        <f t="shared" si="886"/>
        <v>110.83234437</v>
      </c>
      <c r="Q2251" s="83">
        <f t="shared" si="887"/>
        <v>0</v>
      </c>
      <c r="R2251" s="85">
        <f t="shared" si="888"/>
        <v>0</v>
      </c>
      <c r="S2251" s="79">
        <f t="shared" si="889"/>
        <v>0</v>
      </c>
      <c r="T2251" s="85">
        <f t="shared" si="872"/>
        <v>9.5000000000000001E-2</v>
      </c>
      <c r="U2251" s="82">
        <f t="shared" si="890"/>
        <v>1.004155989</v>
      </c>
      <c r="V2251" s="79">
        <f t="shared" si="891"/>
        <v>0.46061800000000003</v>
      </c>
      <c r="W2251" s="79">
        <f t="shared" si="892"/>
        <v>0</v>
      </c>
      <c r="X2251" s="157" t="str">
        <f t="shared" si="873"/>
        <v>A+J=</v>
      </c>
      <c r="Y2251" s="81">
        <f t="shared" si="874"/>
        <v>46803</v>
      </c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78">
        <f t="shared" si="871"/>
        <v>46790</v>
      </c>
      <c r="B2252" s="79">
        <f t="shared" si="876"/>
        <v>111.34017332000001</v>
      </c>
      <c r="C2252" s="79">
        <f t="shared" si="875"/>
        <v>110.49343559000002</v>
      </c>
      <c r="D2252" s="77">
        <f t="shared" si="877"/>
        <v>7205.03</v>
      </c>
      <c r="E2252" s="54">
        <f>IF(K2252=1,VLOOKUP(A2251,[1]Plan1!$JH$192:$JI$400,2),E2251)</f>
        <v>7245.38</v>
      </c>
      <c r="F2252" s="56">
        <f t="shared" si="878"/>
        <v>45737</v>
      </c>
      <c r="G2252" s="80">
        <f t="shared" si="879"/>
        <v>5.6002542668107669E-3</v>
      </c>
      <c r="H2252" s="81">
        <f>IF(DAY(A2252)=H$11,VLOOKUP(A2252,AF$120:AK$452,4),H2251)</f>
        <v>46803</v>
      </c>
      <c r="I2252" s="81">
        <f t="shared" si="880"/>
        <v>46803</v>
      </c>
      <c r="J2252" s="55">
        <f t="shared" si="881"/>
        <v>31</v>
      </c>
      <c r="K2252" s="55">
        <f t="shared" si="882"/>
        <v>18</v>
      </c>
      <c r="L2252" s="79">
        <f t="shared" si="883"/>
        <v>1.00324795</v>
      </c>
      <c r="M2252" s="82">
        <v>1</v>
      </c>
      <c r="N2252" s="82">
        <f t="shared" si="884"/>
        <v>1</v>
      </c>
      <c r="O2252" s="79">
        <f t="shared" si="885"/>
        <v>1.00324795</v>
      </c>
      <c r="P2252" s="79">
        <f t="shared" si="886"/>
        <v>110.85231274</v>
      </c>
      <c r="Q2252" s="83">
        <f t="shared" si="887"/>
        <v>0</v>
      </c>
      <c r="R2252" s="85">
        <f t="shared" si="888"/>
        <v>0</v>
      </c>
      <c r="S2252" s="79">
        <f t="shared" si="889"/>
        <v>0</v>
      </c>
      <c r="T2252" s="85">
        <f t="shared" si="872"/>
        <v>9.5000000000000001E-2</v>
      </c>
      <c r="U2252" s="82">
        <f t="shared" si="890"/>
        <v>1.004400996</v>
      </c>
      <c r="V2252" s="79">
        <f t="shared" si="891"/>
        <v>0.48786057999999999</v>
      </c>
      <c r="W2252" s="79">
        <f t="shared" si="892"/>
        <v>0</v>
      </c>
      <c r="X2252" s="157" t="str">
        <f t="shared" si="873"/>
        <v>A+J=</v>
      </c>
      <c r="Y2252" s="81">
        <f t="shared" si="874"/>
        <v>46803</v>
      </c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78">
        <f t="shared" ref="A2253:A2316" si="893">(A2252+1)</f>
        <v>46791</v>
      </c>
      <c r="B2253" s="79">
        <f t="shared" si="876"/>
        <v>111.38740403999999</v>
      </c>
      <c r="C2253" s="79">
        <f t="shared" si="875"/>
        <v>110.49343559000002</v>
      </c>
      <c r="D2253" s="77">
        <f t="shared" si="877"/>
        <v>7205.03</v>
      </c>
      <c r="E2253" s="54">
        <f>IF(K2253=1,VLOOKUP(A2252,[1]Plan1!$JH$192:$JI$400,2),E2252)</f>
        <v>7245.38</v>
      </c>
      <c r="F2253" s="56">
        <f t="shared" si="878"/>
        <v>45737</v>
      </c>
      <c r="G2253" s="80">
        <f t="shared" si="879"/>
        <v>5.6002542668107669E-3</v>
      </c>
      <c r="H2253" s="81">
        <f>IF(DAY(A2253)=H$11,VLOOKUP(A2253,AF$120:AK$452,4),H2252)</f>
        <v>46803</v>
      </c>
      <c r="I2253" s="81">
        <f t="shared" si="880"/>
        <v>46803</v>
      </c>
      <c r="J2253" s="55">
        <f t="shared" si="881"/>
        <v>31</v>
      </c>
      <c r="K2253" s="55">
        <f t="shared" si="882"/>
        <v>19</v>
      </c>
      <c r="L2253" s="79">
        <f t="shared" si="883"/>
        <v>1.0034287</v>
      </c>
      <c r="M2253" s="82">
        <v>1</v>
      </c>
      <c r="N2253" s="82">
        <f t="shared" si="884"/>
        <v>1</v>
      </c>
      <c r="O2253" s="79">
        <f t="shared" si="885"/>
        <v>1.0034287</v>
      </c>
      <c r="P2253" s="79">
        <f t="shared" si="886"/>
        <v>110.87228442999999</v>
      </c>
      <c r="Q2253" s="83">
        <f t="shared" si="887"/>
        <v>0</v>
      </c>
      <c r="R2253" s="85">
        <f t="shared" si="888"/>
        <v>0</v>
      </c>
      <c r="S2253" s="79">
        <f t="shared" si="889"/>
        <v>0</v>
      </c>
      <c r="T2253" s="85">
        <f t="shared" ref="T2253:T2316" si="894">(T2252)</f>
        <v>9.5000000000000001E-2</v>
      </c>
      <c r="U2253" s="82">
        <f t="shared" si="890"/>
        <v>1.004646063</v>
      </c>
      <c r="V2253" s="79">
        <f t="shared" si="891"/>
        <v>0.51511960999999995</v>
      </c>
      <c r="W2253" s="79">
        <f t="shared" si="892"/>
        <v>0</v>
      </c>
      <c r="X2253" s="157" t="str">
        <f t="shared" si="873"/>
        <v>A+J=</v>
      </c>
      <c r="Y2253" s="81">
        <f t="shared" si="874"/>
        <v>46803</v>
      </c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78">
        <f t="shared" si="893"/>
        <v>46792</v>
      </c>
      <c r="B2254" s="79">
        <f t="shared" si="876"/>
        <v>111.43465454</v>
      </c>
      <c r="C2254" s="79">
        <f t="shared" si="875"/>
        <v>110.49343559000002</v>
      </c>
      <c r="D2254" s="77">
        <f t="shared" si="877"/>
        <v>7205.03</v>
      </c>
      <c r="E2254" s="54">
        <f>IF(K2254=1,VLOOKUP(A2253,[1]Plan1!$JH$192:$JI$400,2),E2253)</f>
        <v>7245.38</v>
      </c>
      <c r="F2254" s="56">
        <f t="shared" si="878"/>
        <v>45737</v>
      </c>
      <c r="G2254" s="80">
        <f t="shared" si="879"/>
        <v>5.6002542668107669E-3</v>
      </c>
      <c r="H2254" s="81">
        <f>IF(DAY(A2254)=H$11,VLOOKUP(A2254,AF$120:AK$452,4),H2253)</f>
        <v>46803</v>
      </c>
      <c r="I2254" s="81">
        <f t="shared" si="880"/>
        <v>46803</v>
      </c>
      <c r="J2254" s="55">
        <f t="shared" si="881"/>
        <v>31</v>
      </c>
      <c r="K2254" s="55">
        <f t="shared" si="882"/>
        <v>20</v>
      </c>
      <c r="L2254" s="79">
        <f t="shared" si="883"/>
        <v>1.0036094799999999</v>
      </c>
      <c r="M2254" s="82">
        <v>1</v>
      </c>
      <c r="N2254" s="82">
        <f t="shared" si="884"/>
        <v>1</v>
      </c>
      <c r="O2254" s="79">
        <f t="shared" si="885"/>
        <v>1.0036094799999999</v>
      </c>
      <c r="P2254" s="79">
        <f t="shared" si="886"/>
        <v>110.89225943</v>
      </c>
      <c r="Q2254" s="83">
        <f t="shared" si="887"/>
        <v>0</v>
      </c>
      <c r="R2254" s="85">
        <f t="shared" si="888"/>
        <v>0</v>
      </c>
      <c r="S2254" s="79">
        <f t="shared" si="889"/>
        <v>0</v>
      </c>
      <c r="T2254" s="85">
        <f t="shared" si="894"/>
        <v>9.5000000000000001E-2</v>
      </c>
      <c r="U2254" s="82">
        <f t="shared" si="890"/>
        <v>1.0048911899999999</v>
      </c>
      <c r="V2254" s="79">
        <f t="shared" si="891"/>
        <v>0.54239510999999996</v>
      </c>
      <c r="W2254" s="79">
        <f t="shared" si="892"/>
        <v>0</v>
      </c>
      <c r="X2254" s="157" t="str">
        <f t="shared" si="873"/>
        <v>A+J=</v>
      </c>
      <c r="Y2254" s="81">
        <f t="shared" si="874"/>
        <v>46803</v>
      </c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78">
        <f t="shared" si="893"/>
        <v>46793</v>
      </c>
      <c r="B2255" s="79">
        <f t="shared" si="876"/>
        <v>111.48192580999999</v>
      </c>
      <c r="C2255" s="79">
        <f t="shared" si="875"/>
        <v>110.49343559000002</v>
      </c>
      <c r="D2255" s="77">
        <f t="shared" si="877"/>
        <v>7205.03</v>
      </c>
      <c r="E2255" s="54">
        <f>IF(K2255=1,VLOOKUP(A2254,[1]Plan1!$JH$192:$JI$400,2),E2254)</f>
        <v>7245.38</v>
      </c>
      <c r="F2255" s="56">
        <f t="shared" si="878"/>
        <v>45737</v>
      </c>
      <c r="G2255" s="80">
        <f t="shared" si="879"/>
        <v>5.6002542668107669E-3</v>
      </c>
      <c r="H2255" s="81">
        <f>IF(DAY(A2255)=H$11,VLOOKUP(A2255,AF$120:AK$452,4),H2254)</f>
        <v>46803</v>
      </c>
      <c r="I2255" s="81">
        <f t="shared" si="880"/>
        <v>46803</v>
      </c>
      <c r="J2255" s="55">
        <f t="shared" si="881"/>
        <v>31</v>
      </c>
      <c r="K2255" s="55">
        <f t="shared" si="882"/>
        <v>21</v>
      </c>
      <c r="L2255" s="79">
        <f t="shared" si="883"/>
        <v>1.0037902999999999</v>
      </c>
      <c r="M2255" s="82">
        <v>1</v>
      </c>
      <c r="N2255" s="82">
        <f t="shared" si="884"/>
        <v>1</v>
      </c>
      <c r="O2255" s="79">
        <f t="shared" si="885"/>
        <v>1.0037902999999999</v>
      </c>
      <c r="P2255" s="79">
        <f t="shared" si="886"/>
        <v>110.91223884999999</v>
      </c>
      <c r="Q2255" s="83">
        <f t="shared" si="887"/>
        <v>0</v>
      </c>
      <c r="R2255" s="85">
        <f t="shared" si="888"/>
        <v>0</v>
      </c>
      <c r="S2255" s="79">
        <f t="shared" si="889"/>
        <v>0</v>
      </c>
      <c r="T2255" s="85">
        <f t="shared" si="894"/>
        <v>9.5000000000000001E-2</v>
      </c>
      <c r="U2255" s="82">
        <f t="shared" si="890"/>
        <v>1.0051363760000001</v>
      </c>
      <c r="V2255" s="79">
        <f t="shared" si="891"/>
        <v>0.56968695999999996</v>
      </c>
      <c r="W2255" s="79">
        <f t="shared" si="892"/>
        <v>0</v>
      </c>
      <c r="X2255" s="157" t="str">
        <f t="shared" si="873"/>
        <v>A+J=</v>
      </c>
      <c r="Y2255" s="81">
        <f t="shared" si="874"/>
        <v>46803</v>
      </c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78">
        <f t="shared" si="893"/>
        <v>46794</v>
      </c>
      <c r="B2256" s="79">
        <f t="shared" si="876"/>
        <v>111.52921698</v>
      </c>
      <c r="C2256" s="79">
        <f t="shared" si="875"/>
        <v>110.49343559000002</v>
      </c>
      <c r="D2256" s="77">
        <f t="shared" si="877"/>
        <v>7205.03</v>
      </c>
      <c r="E2256" s="54">
        <f>IF(K2256=1,VLOOKUP(A2255,[1]Plan1!$JH$192:$JI$400,2),E2255)</f>
        <v>7245.38</v>
      </c>
      <c r="F2256" s="56">
        <f t="shared" si="878"/>
        <v>45737</v>
      </c>
      <c r="G2256" s="80">
        <f t="shared" si="879"/>
        <v>5.6002542668107669E-3</v>
      </c>
      <c r="H2256" s="81">
        <f>IF(DAY(A2256)=H$11,VLOOKUP(A2256,AF$120:AK$452,4),H2255)</f>
        <v>46803</v>
      </c>
      <c r="I2256" s="81">
        <f t="shared" si="880"/>
        <v>46803</v>
      </c>
      <c r="J2256" s="55">
        <f t="shared" si="881"/>
        <v>31</v>
      </c>
      <c r="K2256" s="55">
        <f t="shared" si="882"/>
        <v>22</v>
      </c>
      <c r="L2256" s="79">
        <f t="shared" si="883"/>
        <v>1.0039711499999999</v>
      </c>
      <c r="M2256" s="82">
        <v>1</v>
      </c>
      <c r="N2256" s="82">
        <f t="shared" si="884"/>
        <v>1</v>
      </c>
      <c r="O2256" s="79">
        <f t="shared" si="885"/>
        <v>1.0039711499999999</v>
      </c>
      <c r="P2256" s="79">
        <f t="shared" si="886"/>
        <v>110.93222159</v>
      </c>
      <c r="Q2256" s="83">
        <f t="shared" si="887"/>
        <v>0</v>
      </c>
      <c r="R2256" s="85">
        <f t="shared" si="888"/>
        <v>0</v>
      </c>
      <c r="S2256" s="79">
        <f t="shared" si="889"/>
        <v>0</v>
      </c>
      <c r="T2256" s="85">
        <f t="shared" si="894"/>
        <v>9.5000000000000001E-2</v>
      </c>
      <c r="U2256" s="82">
        <f t="shared" si="890"/>
        <v>1.0053816229999999</v>
      </c>
      <c r="V2256" s="79">
        <f t="shared" si="891"/>
        <v>0.59699539000000001</v>
      </c>
      <c r="W2256" s="79">
        <f t="shared" si="892"/>
        <v>0</v>
      </c>
      <c r="X2256" s="157" t="str">
        <f t="shared" si="873"/>
        <v>A+J=</v>
      </c>
      <c r="Y2256" s="81">
        <f t="shared" si="874"/>
        <v>46803</v>
      </c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78">
        <f t="shared" si="893"/>
        <v>46795</v>
      </c>
      <c r="B2257" s="79">
        <f t="shared" si="876"/>
        <v>111.57652783</v>
      </c>
      <c r="C2257" s="79">
        <f t="shared" si="875"/>
        <v>110.49343559000002</v>
      </c>
      <c r="D2257" s="77">
        <f t="shared" si="877"/>
        <v>7205.03</v>
      </c>
      <c r="E2257" s="54">
        <f>IF(K2257=1,VLOOKUP(A2256,[1]Plan1!$JH$192:$JI$400,2),E2256)</f>
        <v>7245.38</v>
      </c>
      <c r="F2257" s="56">
        <f t="shared" si="878"/>
        <v>45737</v>
      </c>
      <c r="G2257" s="80">
        <f t="shared" si="879"/>
        <v>5.6002542668107669E-3</v>
      </c>
      <c r="H2257" s="81">
        <f>IF(DAY(A2257)=H$11,VLOOKUP(A2257,AF$120:AK$452,4),H2256)</f>
        <v>46803</v>
      </c>
      <c r="I2257" s="81">
        <f t="shared" si="880"/>
        <v>46803</v>
      </c>
      <c r="J2257" s="55">
        <f t="shared" si="881"/>
        <v>31</v>
      </c>
      <c r="K2257" s="55">
        <f t="shared" si="882"/>
        <v>23</v>
      </c>
      <c r="L2257" s="79">
        <f t="shared" si="883"/>
        <v>1.00415203</v>
      </c>
      <c r="M2257" s="82">
        <v>1</v>
      </c>
      <c r="N2257" s="82">
        <f t="shared" si="884"/>
        <v>1</v>
      </c>
      <c r="O2257" s="79">
        <f t="shared" si="885"/>
        <v>1.00415203</v>
      </c>
      <c r="P2257" s="79">
        <f t="shared" si="886"/>
        <v>110.95220764</v>
      </c>
      <c r="Q2257" s="83">
        <f t="shared" si="887"/>
        <v>0</v>
      </c>
      <c r="R2257" s="85">
        <f t="shared" si="888"/>
        <v>0</v>
      </c>
      <c r="S2257" s="79">
        <f t="shared" si="889"/>
        <v>0</v>
      </c>
      <c r="T2257" s="85">
        <f t="shared" si="894"/>
        <v>9.5000000000000001E-2</v>
      </c>
      <c r="U2257" s="82">
        <f t="shared" si="890"/>
        <v>1.0056269289999999</v>
      </c>
      <c r="V2257" s="79">
        <f t="shared" si="891"/>
        <v>0.62432019000000005</v>
      </c>
      <c r="W2257" s="79">
        <f t="shared" si="892"/>
        <v>0</v>
      </c>
      <c r="X2257" s="157" t="str">
        <f t="shared" ref="X2257:X2320" si="895">IF($Q2256&gt;0,VLOOKUP($A2256,$AB$12:$AK$116,9),X2256)</f>
        <v>A+J=</v>
      </c>
      <c r="Y2257" s="81">
        <f t="shared" ref="Y2257:Y2320" si="896">IF($Q2256&gt;0,VLOOKUP($A2256,$AB$12:$AK$116,10),Y2256)</f>
        <v>46803</v>
      </c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78">
        <f t="shared" si="893"/>
        <v>46796</v>
      </c>
      <c r="B2258" s="79">
        <f t="shared" ref="B2258:B2321" si="897">(P2258+V2258)</f>
        <v>111.62385848</v>
      </c>
      <c r="C2258" s="79">
        <f t="shared" si="875"/>
        <v>110.49343559000002</v>
      </c>
      <c r="D2258" s="77">
        <f t="shared" ref="D2258:D2321" si="898">IF(E2258=E2257,D2257,E2257)</f>
        <v>7205.03</v>
      </c>
      <c r="E2258" s="54">
        <f>IF(K2258=1,VLOOKUP(A2257,[1]Plan1!$JH$192:$JI$400,2),E2257)</f>
        <v>7245.38</v>
      </c>
      <c r="F2258" s="56">
        <f t="shared" ref="F2258:F2321" si="899">IF(D2258=D2257,F2257,EDATE(A2258,-1))</f>
        <v>45737</v>
      </c>
      <c r="G2258" s="80">
        <f t="shared" ref="G2258:G2321" si="900">(E2258/D2258)-1</f>
        <v>5.6002542668107669E-3</v>
      </c>
      <c r="H2258" s="81">
        <f>IF(DAY(A2258)=H$11,VLOOKUP(A2258,AF$120:AK$452,4),H2257)</f>
        <v>46803</v>
      </c>
      <c r="I2258" s="81">
        <f t="shared" ref="I2258:I2321" si="901">IF(A2258&gt;I2257,H2258,I2257)</f>
        <v>46803</v>
      </c>
      <c r="J2258" s="55">
        <f t="shared" ref="J2258:J2321" si="902">IF(A2257=I2257,VLOOKUP(A2257,$AF$120:$AJ$300,5),J2257)</f>
        <v>31</v>
      </c>
      <c r="K2258" s="55">
        <f t="shared" ref="K2258:K2321" si="903">IF(A2257=I2257,1,K2257+1)</f>
        <v>24</v>
      </c>
      <c r="L2258" s="79">
        <f t="shared" ref="L2258:L2321" si="904">TRUNC((E2258/D2258)^TRUNC((K2258/J2258),9),8)</f>
        <v>1.0043329400000001</v>
      </c>
      <c r="M2258" s="82">
        <v>1</v>
      </c>
      <c r="N2258" s="82">
        <f t="shared" ref="N2258:N2321" si="905">IF(I2258&gt;I2257,N2257*M2258,N2257)</f>
        <v>1</v>
      </c>
      <c r="O2258" s="79">
        <f t="shared" ref="O2258:O2321" si="906">TRUNC(TRUNC((L2258*N2258),15),8)</f>
        <v>1.0043329400000001</v>
      </c>
      <c r="P2258" s="79">
        <f t="shared" ref="P2258:P2321" si="907">TRUNC(C2258*O2258,8)</f>
        <v>110.97219701</v>
      </c>
      <c r="Q2258" s="83">
        <f t="shared" ref="Q2258:Q2321" si="908">IF(VLOOKUP(A2258,AB$12:AI$116,8)=VLOOKUP(A2257,AB$12:AI$116,8),0,VLOOKUP(A2258,AB$12:AI$116,8))</f>
        <v>0</v>
      </c>
      <c r="R2258" s="85">
        <f t="shared" ref="R2258:R2321" si="909">IF(Q2258&gt;0,VLOOKUP($A2258,$AB$12:$AG$116,6),0)</f>
        <v>0</v>
      </c>
      <c r="S2258" s="79">
        <f t="shared" ref="S2258:S2321" si="910">IF(R2258&gt;0,TRUNC(R2258*P2258,8),0)</f>
        <v>0</v>
      </c>
      <c r="T2258" s="85">
        <f t="shared" si="894"/>
        <v>9.5000000000000001E-2</v>
      </c>
      <c r="U2258" s="82">
        <f t="shared" ref="U2258:U2321" si="911">ROUND((1+T2258)^(30/360)^(K2258/J2258),9)</f>
        <v>1.0058722950000001</v>
      </c>
      <c r="V2258" s="79">
        <f t="shared" ref="V2258:V2321" si="912">TRUNC((P2258*(U2258-1)),8)</f>
        <v>0.65166146999999996</v>
      </c>
      <c r="W2258" s="79">
        <f t="shared" ref="W2258:W2321" si="913">IF(Q2258&gt;0,S2258+V2258,0)</f>
        <v>0</v>
      </c>
      <c r="X2258" s="157" t="str">
        <f t="shared" si="895"/>
        <v>A+J=</v>
      </c>
      <c r="Y2258" s="81">
        <f t="shared" si="896"/>
        <v>46803</v>
      </c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78">
        <f t="shared" si="893"/>
        <v>46797</v>
      </c>
      <c r="B2259" s="79">
        <f t="shared" si="897"/>
        <v>111.67121005</v>
      </c>
      <c r="C2259" s="79">
        <f t="shared" si="875"/>
        <v>110.49343559000002</v>
      </c>
      <c r="D2259" s="77">
        <f t="shared" si="898"/>
        <v>7205.03</v>
      </c>
      <c r="E2259" s="54">
        <f>IF(K2259=1,VLOOKUP(A2258,[1]Plan1!$JH$192:$JI$400,2),E2258)</f>
        <v>7245.38</v>
      </c>
      <c r="F2259" s="56">
        <f t="shared" si="899"/>
        <v>45737</v>
      </c>
      <c r="G2259" s="80">
        <f t="shared" si="900"/>
        <v>5.6002542668107669E-3</v>
      </c>
      <c r="H2259" s="81">
        <f>IF(DAY(A2259)=H$11,VLOOKUP(A2259,AF$120:AK$452,4),H2258)</f>
        <v>46803</v>
      </c>
      <c r="I2259" s="81">
        <f t="shared" si="901"/>
        <v>46803</v>
      </c>
      <c r="J2259" s="55">
        <f t="shared" si="902"/>
        <v>31</v>
      </c>
      <c r="K2259" s="55">
        <f t="shared" si="903"/>
        <v>25</v>
      </c>
      <c r="L2259" s="79">
        <f t="shared" si="904"/>
        <v>1.0045138899999999</v>
      </c>
      <c r="M2259" s="82">
        <v>1</v>
      </c>
      <c r="N2259" s="82">
        <f t="shared" si="905"/>
        <v>1</v>
      </c>
      <c r="O2259" s="79">
        <f t="shared" si="906"/>
        <v>1.0045138899999999</v>
      </c>
      <c r="P2259" s="79">
        <f t="shared" si="907"/>
        <v>110.9921908</v>
      </c>
      <c r="Q2259" s="83">
        <f t="shared" si="908"/>
        <v>0</v>
      </c>
      <c r="R2259" s="85">
        <f t="shared" si="909"/>
        <v>0</v>
      </c>
      <c r="S2259" s="79">
        <f t="shared" si="910"/>
        <v>0</v>
      </c>
      <c r="T2259" s="85">
        <f t="shared" si="894"/>
        <v>9.5000000000000001E-2</v>
      </c>
      <c r="U2259" s="82">
        <f t="shared" si="911"/>
        <v>1.0061177210000001</v>
      </c>
      <c r="V2259" s="79">
        <f t="shared" si="912"/>
        <v>0.67901924999999996</v>
      </c>
      <c r="W2259" s="79">
        <f t="shared" si="913"/>
        <v>0</v>
      </c>
      <c r="X2259" s="157" t="str">
        <f t="shared" si="895"/>
        <v>A+J=</v>
      </c>
      <c r="Y2259" s="81">
        <f t="shared" si="896"/>
        <v>46803</v>
      </c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78">
        <f t="shared" si="893"/>
        <v>46798</v>
      </c>
      <c r="B2260" s="79">
        <f t="shared" si="897"/>
        <v>111.71858143</v>
      </c>
      <c r="C2260" s="79">
        <f t="shared" si="875"/>
        <v>110.49343559000002</v>
      </c>
      <c r="D2260" s="77">
        <f t="shared" si="898"/>
        <v>7205.03</v>
      </c>
      <c r="E2260" s="54">
        <f>IF(K2260=1,VLOOKUP(A2259,[1]Plan1!$JH$192:$JI$400,2),E2259)</f>
        <v>7245.38</v>
      </c>
      <c r="F2260" s="56">
        <f t="shared" si="899"/>
        <v>45737</v>
      </c>
      <c r="G2260" s="80">
        <f t="shared" si="900"/>
        <v>5.6002542668107669E-3</v>
      </c>
      <c r="H2260" s="81">
        <f>IF(DAY(A2260)=H$11,VLOOKUP(A2260,AF$120:AK$452,4),H2259)</f>
        <v>46803</v>
      </c>
      <c r="I2260" s="81">
        <f t="shared" si="901"/>
        <v>46803</v>
      </c>
      <c r="J2260" s="55">
        <f t="shared" si="902"/>
        <v>31</v>
      </c>
      <c r="K2260" s="55">
        <f t="shared" si="903"/>
        <v>26</v>
      </c>
      <c r="L2260" s="79">
        <f t="shared" si="904"/>
        <v>1.00469487</v>
      </c>
      <c r="M2260" s="82">
        <v>1</v>
      </c>
      <c r="N2260" s="82">
        <f t="shared" si="905"/>
        <v>1</v>
      </c>
      <c r="O2260" s="79">
        <f t="shared" si="906"/>
        <v>1.00469487</v>
      </c>
      <c r="P2260" s="79">
        <f t="shared" si="907"/>
        <v>111.0121879</v>
      </c>
      <c r="Q2260" s="83">
        <f t="shared" si="908"/>
        <v>0</v>
      </c>
      <c r="R2260" s="85">
        <f t="shared" si="909"/>
        <v>0</v>
      </c>
      <c r="S2260" s="79">
        <f t="shared" si="910"/>
        <v>0</v>
      </c>
      <c r="T2260" s="85">
        <f t="shared" si="894"/>
        <v>9.5000000000000001E-2</v>
      </c>
      <c r="U2260" s="82">
        <f t="shared" si="911"/>
        <v>1.0063632069999999</v>
      </c>
      <c r="V2260" s="79">
        <f t="shared" si="912"/>
        <v>0.70639353000000005</v>
      </c>
      <c r="W2260" s="79">
        <f t="shared" si="913"/>
        <v>0</v>
      </c>
      <c r="X2260" s="157" t="str">
        <f t="shared" si="895"/>
        <v>A+J=</v>
      </c>
      <c r="Y2260" s="81">
        <f t="shared" si="896"/>
        <v>46803</v>
      </c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78">
        <f t="shared" si="893"/>
        <v>46799</v>
      </c>
      <c r="B2261" s="79">
        <f t="shared" si="897"/>
        <v>111.76597251</v>
      </c>
      <c r="C2261" s="79">
        <f t="shared" si="875"/>
        <v>110.49343559000002</v>
      </c>
      <c r="D2261" s="77">
        <f t="shared" si="898"/>
        <v>7205.03</v>
      </c>
      <c r="E2261" s="54">
        <f>IF(K2261=1,VLOOKUP(A2260,[1]Plan1!$JH$192:$JI$400,2),E2260)</f>
        <v>7245.38</v>
      </c>
      <c r="F2261" s="56">
        <f t="shared" si="899"/>
        <v>45737</v>
      </c>
      <c r="G2261" s="80">
        <f t="shared" si="900"/>
        <v>5.6002542668107669E-3</v>
      </c>
      <c r="H2261" s="81">
        <f>IF(DAY(A2261)=H$11,VLOOKUP(A2261,AF$120:AK$452,4),H2260)</f>
        <v>46803</v>
      </c>
      <c r="I2261" s="81">
        <f t="shared" si="901"/>
        <v>46803</v>
      </c>
      <c r="J2261" s="55">
        <f t="shared" si="902"/>
        <v>31</v>
      </c>
      <c r="K2261" s="55">
        <f t="shared" si="903"/>
        <v>27</v>
      </c>
      <c r="L2261" s="79">
        <f t="shared" si="904"/>
        <v>1.0048758799999999</v>
      </c>
      <c r="M2261" s="82">
        <v>1</v>
      </c>
      <c r="N2261" s="82">
        <f t="shared" si="905"/>
        <v>1</v>
      </c>
      <c r="O2261" s="79">
        <f t="shared" si="906"/>
        <v>1.0048758799999999</v>
      </c>
      <c r="P2261" s="79">
        <f t="shared" si="907"/>
        <v>111.03218832</v>
      </c>
      <c r="Q2261" s="83">
        <f t="shared" si="908"/>
        <v>0</v>
      </c>
      <c r="R2261" s="85">
        <f t="shared" si="909"/>
        <v>0</v>
      </c>
      <c r="S2261" s="79">
        <f t="shared" si="910"/>
        <v>0</v>
      </c>
      <c r="T2261" s="85">
        <f t="shared" si="894"/>
        <v>9.5000000000000001E-2</v>
      </c>
      <c r="U2261" s="82">
        <f t="shared" si="911"/>
        <v>1.006608752</v>
      </c>
      <c r="V2261" s="79">
        <f t="shared" si="912"/>
        <v>0.73378418999999995</v>
      </c>
      <c r="W2261" s="79">
        <f t="shared" si="913"/>
        <v>0</v>
      </c>
      <c r="X2261" s="157" t="str">
        <f t="shared" si="895"/>
        <v>A+J=</v>
      </c>
      <c r="Y2261" s="81">
        <f t="shared" si="896"/>
        <v>46803</v>
      </c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78">
        <f t="shared" si="893"/>
        <v>46800</v>
      </c>
      <c r="B2262" s="79">
        <f t="shared" si="897"/>
        <v>111.81338353</v>
      </c>
      <c r="C2262" s="79">
        <f t="shared" si="875"/>
        <v>110.49343559000002</v>
      </c>
      <c r="D2262" s="77">
        <f t="shared" si="898"/>
        <v>7205.03</v>
      </c>
      <c r="E2262" s="54">
        <f>IF(K2262=1,VLOOKUP(A2261,[1]Plan1!$JH$192:$JI$400,2),E2261)</f>
        <v>7245.38</v>
      </c>
      <c r="F2262" s="56">
        <f t="shared" si="899"/>
        <v>45737</v>
      </c>
      <c r="G2262" s="80">
        <f t="shared" si="900"/>
        <v>5.6002542668107669E-3</v>
      </c>
      <c r="H2262" s="81">
        <f>IF(DAY(A2262)=H$11,VLOOKUP(A2262,AF$120:AK$452,4),H2261)</f>
        <v>46803</v>
      </c>
      <c r="I2262" s="81">
        <f t="shared" si="901"/>
        <v>46803</v>
      </c>
      <c r="J2262" s="55">
        <f t="shared" si="902"/>
        <v>31</v>
      </c>
      <c r="K2262" s="55">
        <f t="shared" si="903"/>
        <v>28</v>
      </c>
      <c r="L2262" s="79">
        <f t="shared" si="904"/>
        <v>1.0050569199999999</v>
      </c>
      <c r="M2262" s="82">
        <v>1</v>
      </c>
      <c r="N2262" s="82">
        <f t="shared" si="905"/>
        <v>1</v>
      </c>
      <c r="O2262" s="79">
        <f t="shared" si="906"/>
        <v>1.0050569199999999</v>
      </c>
      <c r="P2262" s="79">
        <f t="shared" si="907"/>
        <v>111.05219205</v>
      </c>
      <c r="Q2262" s="83">
        <f t="shared" si="908"/>
        <v>0</v>
      </c>
      <c r="R2262" s="85">
        <f t="shared" si="909"/>
        <v>0</v>
      </c>
      <c r="S2262" s="79">
        <f t="shared" si="910"/>
        <v>0</v>
      </c>
      <c r="T2262" s="85">
        <f t="shared" si="894"/>
        <v>9.5000000000000001E-2</v>
      </c>
      <c r="U2262" s="82">
        <f t="shared" si="911"/>
        <v>1.006854358</v>
      </c>
      <c r="V2262" s="79">
        <f t="shared" si="912"/>
        <v>0.76119148000000003</v>
      </c>
      <c r="W2262" s="79">
        <f t="shared" si="913"/>
        <v>0</v>
      </c>
      <c r="X2262" s="157" t="str">
        <f t="shared" si="895"/>
        <v>A+J=</v>
      </c>
      <c r="Y2262" s="81">
        <f t="shared" si="896"/>
        <v>46803</v>
      </c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78">
        <f t="shared" si="893"/>
        <v>46801</v>
      </c>
      <c r="B2263" s="79">
        <f t="shared" si="897"/>
        <v>111.86081537</v>
      </c>
      <c r="C2263" s="79">
        <f t="shared" si="875"/>
        <v>110.49343559000002</v>
      </c>
      <c r="D2263" s="77">
        <f t="shared" si="898"/>
        <v>7205.03</v>
      </c>
      <c r="E2263" s="54">
        <f>IF(K2263=1,VLOOKUP(A2262,[1]Plan1!$JH$192:$JI$400,2),E2262)</f>
        <v>7245.38</v>
      </c>
      <c r="F2263" s="56">
        <f t="shared" si="899"/>
        <v>45737</v>
      </c>
      <c r="G2263" s="80">
        <f t="shared" si="900"/>
        <v>5.6002542668107669E-3</v>
      </c>
      <c r="H2263" s="81">
        <f>IF(DAY(A2263)=H$11,VLOOKUP(A2263,AF$120:AK$452,4),H2262)</f>
        <v>46803</v>
      </c>
      <c r="I2263" s="81">
        <f t="shared" si="901"/>
        <v>46803</v>
      </c>
      <c r="J2263" s="55">
        <f t="shared" si="902"/>
        <v>31</v>
      </c>
      <c r="K2263" s="55">
        <f t="shared" si="903"/>
        <v>29</v>
      </c>
      <c r="L2263" s="79">
        <f t="shared" si="904"/>
        <v>1.0052380000000001</v>
      </c>
      <c r="M2263" s="82">
        <v>1</v>
      </c>
      <c r="N2263" s="82">
        <f t="shared" si="905"/>
        <v>1</v>
      </c>
      <c r="O2263" s="79">
        <f t="shared" si="906"/>
        <v>1.0052380000000001</v>
      </c>
      <c r="P2263" s="79">
        <f t="shared" si="907"/>
        <v>111.0722002</v>
      </c>
      <c r="Q2263" s="83">
        <f t="shared" si="908"/>
        <v>0</v>
      </c>
      <c r="R2263" s="85">
        <f t="shared" si="909"/>
        <v>0</v>
      </c>
      <c r="S2263" s="79">
        <f t="shared" si="910"/>
        <v>0</v>
      </c>
      <c r="T2263" s="85">
        <f t="shared" si="894"/>
        <v>9.5000000000000001E-2</v>
      </c>
      <c r="U2263" s="82">
        <f t="shared" si="911"/>
        <v>1.007100023</v>
      </c>
      <c r="V2263" s="79">
        <f t="shared" si="912"/>
        <v>0.78861517000000003</v>
      </c>
      <c r="W2263" s="79">
        <f t="shared" si="913"/>
        <v>0</v>
      </c>
      <c r="X2263" s="157" t="str">
        <f t="shared" si="895"/>
        <v>A+J=</v>
      </c>
      <c r="Y2263" s="81">
        <f t="shared" si="896"/>
        <v>46803</v>
      </c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78">
        <f t="shared" si="893"/>
        <v>46802</v>
      </c>
      <c r="B2264" s="79">
        <f t="shared" si="897"/>
        <v>111.90826717</v>
      </c>
      <c r="C2264" s="79">
        <f t="shared" si="875"/>
        <v>110.49343559000002</v>
      </c>
      <c r="D2264" s="77">
        <f t="shared" si="898"/>
        <v>7205.03</v>
      </c>
      <c r="E2264" s="54">
        <f>IF(K2264=1,VLOOKUP(A2263,[1]Plan1!$JH$192:$JI$400,2),E2263)</f>
        <v>7245.38</v>
      </c>
      <c r="F2264" s="56">
        <f t="shared" si="899"/>
        <v>45737</v>
      </c>
      <c r="G2264" s="80">
        <f t="shared" si="900"/>
        <v>5.6002542668107669E-3</v>
      </c>
      <c r="H2264" s="81">
        <f>IF(DAY(A2264)=H$11,VLOOKUP(A2264,AF$120:AK$452,4),H2263)</f>
        <v>46803</v>
      </c>
      <c r="I2264" s="81">
        <f t="shared" si="901"/>
        <v>46803</v>
      </c>
      <c r="J2264" s="55">
        <f t="shared" si="902"/>
        <v>31</v>
      </c>
      <c r="K2264" s="55">
        <f t="shared" si="903"/>
        <v>30</v>
      </c>
      <c r="L2264" s="79">
        <f t="shared" si="904"/>
        <v>1.0054191100000001</v>
      </c>
      <c r="M2264" s="82">
        <v>1</v>
      </c>
      <c r="N2264" s="82">
        <f t="shared" si="905"/>
        <v>1</v>
      </c>
      <c r="O2264" s="79">
        <f t="shared" si="906"/>
        <v>1.0054191100000001</v>
      </c>
      <c r="P2264" s="79">
        <f t="shared" si="907"/>
        <v>111.09221167</v>
      </c>
      <c r="Q2264" s="83">
        <f t="shared" si="908"/>
        <v>0</v>
      </c>
      <c r="R2264" s="85">
        <f t="shared" si="909"/>
        <v>0</v>
      </c>
      <c r="S2264" s="79">
        <f t="shared" si="910"/>
        <v>0</v>
      </c>
      <c r="T2264" s="85">
        <f t="shared" si="894"/>
        <v>9.5000000000000001E-2</v>
      </c>
      <c r="U2264" s="82">
        <f t="shared" si="911"/>
        <v>1.007345749</v>
      </c>
      <c r="V2264" s="79">
        <f t="shared" si="912"/>
        <v>0.81605550000000004</v>
      </c>
      <c r="W2264" s="79">
        <f t="shared" si="913"/>
        <v>0</v>
      </c>
      <c r="X2264" s="157" t="str">
        <f t="shared" si="895"/>
        <v>A+J=</v>
      </c>
      <c r="Y2264" s="81">
        <f t="shared" si="896"/>
        <v>46803</v>
      </c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78">
        <f t="shared" si="893"/>
        <v>46803</v>
      </c>
      <c r="B2265" s="79">
        <f t="shared" si="897"/>
        <v>111.95573868999999</v>
      </c>
      <c r="C2265" s="79">
        <f t="shared" si="875"/>
        <v>110.49343559000002</v>
      </c>
      <c r="D2265" s="77">
        <f t="shared" si="898"/>
        <v>7205.03</v>
      </c>
      <c r="E2265" s="54">
        <f>IF(K2265=1,VLOOKUP(A2264,[1]Plan1!$JH$192:$JI$400,2),E2264)</f>
        <v>7245.38</v>
      </c>
      <c r="F2265" s="56">
        <f t="shared" si="899"/>
        <v>45737</v>
      </c>
      <c r="G2265" s="80">
        <f t="shared" si="900"/>
        <v>5.6002542668107669E-3</v>
      </c>
      <c r="H2265" s="81">
        <f>IF(DAY(A2265)=H$11,VLOOKUP(A2265,AF$120:AK$452,4),H2264)</f>
        <v>46832</v>
      </c>
      <c r="I2265" s="81">
        <f t="shared" si="901"/>
        <v>46803</v>
      </c>
      <c r="J2265" s="55">
        <f t="shared" si="902"/>
        <v>31</v>
      </c>
      <c r="K2265" s="55">
        <f t="shared" si="903"/>
        <v>31</v>
      </c>
      <c r="L2265" s="79">
        <f t="shared" si="904"/>
        <v>1.0056002500000001</v>
      </c>
      <c r="M2265" s="82">
        <v>1</v>
      </c>
      <c r="N2265" s="82">
        <f t="shared" si="905"/>
        <v>1</v>
      </c>
      <c r="O2265" s="79">
        <f t="shared" si="906"/>
        <v>1.0056002500000001</v>
      </c>
      <c r="P2265" s="79">
        <f t="shared" si="907"/>
        <v>111.11222644999999</v>
      </c>
      <c r="Q2265" s="83">
        <f t="shared" si="908"/>
        <v>74</v>
      </c>
      <c r="R2265" s="85">
        <f t="shared" si="909"/>
        <v>0.16666600000000001</v>
      </c>
      <c r="S2265" s="79">
        <f t="shared" si="910"/>
        <v>18.518630330000001</v>
      </c>
      <c r="T2265" s="85">
        <f t="shared" si="894"/>
        <v>9.5000000000000001E-2</v>
      </c>
      <c r="U2265" s="82">
        <f t="shared" si="911"/>
        <v>1.0075915339999999</v>
      </c>
      <c r="V2265" s="79">
        <f t="shared" si="912"/>
        <v>0.84351224000000002</v>
      </c>
      <c r="W2265" s="79">
        <f t="shared" si="913"/>
        <v>19.36214257</v>
      </c>
      <c r="X2265" s="157" t="str">
        <f t="shared" si="895"/>
        <v>A+J=</v>
      </c>
      <c r="Y2265" s="81">
        <f t="shared" si="896"/>
        <v>46803</v>
      </c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78">
        <f t="shared" si="893"/>
        <v>46804</v>
      </c>
      <c r="B2266" s="79">
        <f t="shared" si="897"/>
        <v>92.63558381</v>
      </c>
      <c r="C2266" s="79">
        <f t="shared" si="875"/>
        <v>92.593596120000001</v>
      </c>
      <c r="D2266" s="77">
        <f t="shared" si="898"/>
        <v>7205.03</v>
      </c>
      <c r="E2266" s="54">
        <f>IF(K2266=1,VLOOKUP(A2265,[1]Plan1!$JH$192:$JI$400,2),E2265)</f>
        <v>7245.38</v>
      </c>
      <c r="F2266" s="56">
        <f t="shared" si="899"/>
        <v>45737</v>
      </c>
      <c r="G2266" s="80">
        <f t="shared" si="900"/>
        <v>5.6002542668107669E-3</v>
      </c>
      <c r="H2266" s="81">
        <f>IF(DAY(A2266)=H$11,VLOOKUP(A2266,AF$120:AK$452,4),H2265)</f>
        <v>46832</v>
      </c>
      <c r="I2266" s="81">
        <f t="shared" si="901"/>
        <v>46832</v>
      </c>
      <c r="J2266" s="55">
        <f t="shared" si="902"/>
        <v>29</v>
      </c>
      <c r="K2266" s="55">
        <f t="shared" si="903"/>
        <v>1</v>
      </c>
      <c r="L2266" s="79">
        <f t="shared" si="904"/>
        <v>1.0001925899999999</v>
      </c>
      <c r="M2266" s="82">
        <v>1</v>
      </c>
      <c r="N2266" s="82">
        <f t="shared" si="905"/>
        <v>1</v>
      </c>
      <c r="O2266" s="79">
        <f t="shared" si="906"/>
        <v>1.0001925899999999</v>
      </c>
      <c r="P2266" s="79">
        <f t="shared" si="907"/>
        <v>92.611428720000006</v>
      </c>
      <c r="Q2266" s="83">
        <f t="shared" si="908"/>
        <v>0</v>
      </c>
      <c r="R2266" s="85">
        <f t="shared" si="909"/>
        <v>0</v>
      </c>
      <c r="S2266" s="79">
        <f t="shared" si="910"/>
        <v>0</v>
      </c>
      <c r="T2266" s="85">
        <f t="shared" si="894"/>
        <v>9.5000000000000001E-2</v>
      </c>
      <c r="U2266" s="82">
        <f t="shared" si="911"/>
        <v>1.000260822</v>
      </c>
      <c r="V2266" s="79">
        <f t="shared" si="912"/>
        <v>2.4155090000000001E-2</v>
      </c>
      <c r="W2266" s="79">
        <f t="shared" si="913"/>
        <v>0</v>
      </c>
      <c r="X2266" s="157" t="str">
        <f t="shared" si="895"/>
        <v>A+J=</v>
      </c>
      <c r="Y2266" s="81">
        <f t="shared" si="896"/>
        <v>46832</v>
      </c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78">
        <f t="shared" si="893"/>
        <v>46805</v>
      </c>
      <c r="B2267" s="79">
        <f t="shared" si="897"/>
        <v>92.677590910000006</v>
      </c>
      <c r="C2267" s="79">
        <f t="shared" si="875"/>
        <v>92.593596120000001</v>
      </c>
      <c r="D2267" s="77">
        <f t="shared" si="898"/>
        <v>7205.03</v>
      </c>
      <c r="E2267" s="54">
        <f>IF(K2267=1,VLOOKUP(A2266,[1]Plan1!$JH$192:$JI$400,2),E2266)</f>
        <v>7245.38</v>
      </c>
      <c r="F2267" s="56">
        <f t="shared" si="899"/>
        <v>45737</v>
      </c>
      <c r="G2267" s="80">
        <f t="shared" si="900"/>
        <v>5.6002542668107669E-3</v>
      </c>
      <c r="H2267" s="81">
        <f>IF(DAY(A2267)=H$11,VLOOKUP(A2267,AF$120:AK$452,4),H2266)</f>
        <v>46832</v>
      </c>
      <c r="I2267" s="81">
        <f t="shared" si="901"/>
        <v>46832</v>
      </c>
      <c r="J2267" s="55">
        <f t="shared" si="902"/>
        <v>29</v>
      </c>
      <c r="K2267" s="55">
        <f t="shared" si="903"/>
        <v>2</v>
      </c>
      <c r="L2267" s="79">
        <f t="shared" si="904"/>
        <v>1.0003852200000001</v>
      </c>
      <c r="M2267" s="82">
        <v>1</v>
      </c>
      <c r="N2267" s="82">
        <f t="shared" si="905"/>
        <v>1</v>
      </c>
      <c r="O2267" s="79">
        <f t="shared" si="906"/>
        <v>1.0003852200000001</v>
      </c>
      <c r="P2267" s="79">
        <f t="shared" si="907"/>
        <v>92.629265020000005</v>
      </c>
      <c r="Q2267" s="83">
        <f t="shared" si="908"/>
        <v>0</v>
      </c>
      <c r="R2267" s="85">
        <f t="shared" si="909"/>
        <v>0</v>
      </c>
      <c r="S2267" s="79">
        <f t="shared" si="910"/>
        <v>0</v>
      </c>
      <c r="T2267" s="85">
        <f t="shared" si="894"/>
        <v>9.5000000000000001E-2</v>
      </c>
      <c r="U2267" s="82">
        <f t="shared" si="911"/>
        <v>1.0005217129999999</v>
      </c>
      <c r="V2267" s="79">
        <f t="shared" si="912"/>
        <v>4.8325890000000003E-2</v>
      </c>
      <c r="W2267" s="79">
        <f t="shared" si="913"/>
        <v>0</v>
      </c>
      <c r="X2267" s="157" t="str">
        <f t="shared" si="895"/>
        <v>A+J=</v>
      </c>
      <c r="Y2267" s="81">
        <f t="shared" si="896"/>
        <v>46832</v>
      </c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78">
        <f t="shared" si="893"/>
        <v>46806</v>
      </c>
      <c r="B2268" s="79">
        <f t="shared" si="897"/>
        <v>92.719616300000013</v>
      </c>
      <c r="C2268" s="79">
        <f t="shared" si="875"/>
        <v>92.593596120000001</v>
      </c>
      <c r="D2268" s="77">
        <f t="shared" si="898"/>
        <v>7205.03</v>
      </c>
      <c r="E2268" s="54">
        <f>IF(K2268=1,VLOOKUP(A2267,[1]Plan1!$JH$192:$JI$400,2),E2267)</f>
        <v>7245.38</v>
      </c>
      <c r="F2268" s="56">
        <f t="shared" si="899"/>
        <v>45737</v>
      </c>
      <c r="G2268" s="80">
        <f t="shared" si="900"/>
        <v>5.6002542668107669E-3</v>
      </c>
      <c r="H2268" s="81">
        <f>IF(DAY(A2268)=H$11,VLOOKUP(A2268,AF$120:AK$452,4),H2267)</f>
        <v>46832</v>
      </c>
      <c r="I2268" s="81">
        <f t="shared" si="901"/>
        <v>46832</v>
      </c>
      <c r="J2268" s="55">
        <f t="shared" si="902"/>
        <v>29</v>
      </c>
      <c r="K2268" s="55">
        <f t="shared" si="903"/>
        <v>3</v>
      </c>
      <c r="L2268" s="79">
        <f t="shared" si="904"/>
        <v>1.00057788</v>
      </c>
      <c r="M2268" s="82">
        <v>1</v>
      </c>
      <c r="N2268" s="82">
        <f t="shared" si="905"/>
        <v>1</v>
      </c>
      <c r="O2268" s="79">
        <f t="shared" si="906"/>
        <v>1.00057788</v>
      </c>
      <c r="P2268" s="79">
        <f t="shared" si="907"/>
        <v>92.647104100000007</v>
      </c>
      <c r="Q2268" s="83">
        <f t="shared" si="908"/>
        <v>0</v>
      </c>
      <c r="R2268" s="85">
        <f t="shared" si="909"/>
        <v>0</v>
      </c>
      <c r="S2268" s="79">
        <f t="shared" si="910"/>
        <v>0</v>
      </c>
      <c r="T2268" s="85">
        <f t="shared" si="894"/>
        <v>9.5000000000000001E-2</v>
      </c>
      <c r="U2268" s="82">
        <f t="shared" si="911"/>
        <v>1.0007826710000001</v>
      </c>
      <c r="V2268" s="79">
        <f t="shared" si="912"/>
        <v>7.2512199999999999E-2</v>
      </c>
      <c r="W2268" s="79">
        <f t="shared" si="913"/>
        <v>0</v>
      </c>
      <c r="X2268" s="157" t="str">
        <f t="shared" si="895"/>
        <v>A+J=</v>
      </c>
      <c r="Y2268" s="81">
        <f t="shared" si="896"/>
        <v>46832</v>
      </c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78">
        <f t="shared" si="893"/>
        <v>46807</v>
      </c>
      <c r="B2269" s="79">
        <f t="shared" si="897"/>
        <v>92.761662029999997</v>
      </c>
      <c r="C2269" s="79">
        <f t="shared" si="875"/>
        <v>92.593596120000001</v>
      </c>
      <c r="D2269" s="77">
        <f t="shared" si="898"/>
        <v>7205.03</v>
      </c>
      <c r="E2269" s="54">
        <f>IF(K2269=1,VLOOKUP(A2268,[1]Plan1!$JH$192:$JI$400,2),E2268)</f>
        <v>7245.38</v>
      </c>
      <c r="F2269" s="56">
        <f t="shared" si="899"/>
        <v>45737</v>
      </c>
      <c r="G2269" s="80">
        <f t="shared" si="900"/>
        <v>5.6002542668107669E-3</v>
      </c>
      <c r="H2269" s="81">
        <f>IF(DAY(A2269)=H$11,VLOOKUP(A2269,AF$120:AK$452,4),H2268)</f>
        <v>46832</v>
      </c>
      <c r="I2269" s="81">
        <f t="shared" si="901"/>
        <v>46832</v>
      </c>
      <c r="J2269" s="55">
        <f t="shared" si="902"/>
        <v>29</v>
      </c>
      <c r="K2269" s="55">
        <f t="shared" si="903"/>
        <v>4</v>
      </c>
      <c r="L2269" s="79">
        <f t="shared" si="904"/>
        <v>1.0007705899999999</v>
      </c>
      <c r="M2269" s="82">
        <v>1</v>
      </c>
      <c r="N2269" s="82">
        <f t="shared" si="905"/>
        <v>1</v>
      </c>
      <c r="O2269" s="79">
        <f t="shared" si="906"/>
        <v>1.0007705899999999</v>
      </c>
      <c r="P2269" s="79">
        <f t="shared" si="907"/>
        <v>92.664947810000001</v>
      </c>
      <c r="Q2269" s="83">
        <f t="shared" si="908"/>
        <v>0</v>
      </c>
      <c r="R2269" s="85">
        <f t="shared" si="909"/>
        <v>0</v>
      </c>
      <c r="S2269" s="79">
        <f t="shared" si="910"/>
        <v>0</v>
      </c>
      <c r="T2269" s="85">
        <f t="shared" si="894"/>
        <v>9.5000000000000001E-2</v>
      </c>
      <c r="U2269" s="82">
        <f t="shared" si="911"/>
        <v>1.0010436979999999</v>
      </c>
      <c r="V2269" s="79">
        <f t="shared" si="912"/>
        <v>9.6714220000000004E-2</v>
      </c>
      <c r="W2269" s="79">
        <f t="shared" si="913"/>
        <v>0</v>
      </c>
      <c r="X2269" s="157" t="str">
        <f t="shared" si="895"/>
        <v>A+J=</v>
      </c>
      <c r="Y2269" s="81">
        <f t="shared" si="896"/>
        <v>46832</v>
      </c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78">
        <f t="shared" si="893"/>
        <v>46808</v>
      </c>
      <c r="B2270" s="79">
        <f t="shared" si="897"/>
        <v>92.803726159999997</v>
      </c>
      <c r="C2270" s="79">
        <f t="shared" si="875"/>
        <v>92.593596120000001</v>
      </c>
      <c r="D2270" s="77">
        <f t="shared" si="898"/>
        <v>7205.03</v>
      </c>
      <c r="E2270" s="54">
        <f>IF(K2270=1,VLOOKUP(A2269,[1]Plan1!$JH$192:$JI$400,2),E2269)</f>
        <v>7245.38</v>
      </c>
      <c r="F2270" s="56">
        <f t="shared" si="899"/>
        <v>45737</v>
      </c>
      <c r="G2270" s="80">
        <f t="shared" si="900"/>
        <v>5.6002542668107669E-3</v>
      </c>
      <c r="H2270" s="81">
        <f>IF(DAY(A2270)=H$11,VLOOKUP(A2270,AF$120:AK$452,4),H2269)</f>
        <v>46832</v>
      </c>
      <c r="I2270" s="81">
        <f t="shared" si="901"/>
        <v>46832</v>
      </c>
      <c r="J2270" s="55">
        <f t="shared" si="902"/>
        <v>29</v>
      </c>
      <c r="K2270" s="55">
        <f t="shared" si="903"/>
        <v>5</v>
      </c>
      <c r="L2270" s="79">
        <f t="shared" si="904"/>
        <v>1.00096333</v>
      </c>
      <c r="M2270" s="82">
        <v>1</v>
      </c>
      <c r="N2270" s="82">
        <f t="shared" si="905"/>
        <v>1</v>
      </c>
      <c r="O2270" s="79">
        <f t="shared" si="906"/>
        <v>1.00096333</v>
      </c>
      <c r="P2270" s="79">
        <f t="shared" si="907"/>
        <v>92.682794299999998</v>
      </c>
      <c r="Q2270" s="83">
        <f t="shared" si="908"/>
        <v>0</v>
      </c>
      <c r="R2270" s="85">
        <f t="shared" si="909"/>
        <v>0</v>
      </c>
      <c r="S2270" s="79">
        <f t="shared" si="910"/>
        <v>0</v>
      </c>
      <c r="T2270" s="85">
        <f t="shared" si="894"/>
        <v>9.5000000000000001E-2</v>
      </c>
      <c r="U2270" s="82">
        <f t="shared" si="911"/>
        <v>1.0013047930000001</v>
      </c>
      <c r="V2270" s="79">
        <f t="shared" si="912"/>
        <v>0.12093186</v>
      </c>
      <c r="W2270" s="79">
        <f t="shared" si="913"/>
        <v>0</v>
      </c>
      <c r="X2270" s="157" t="str">
        <f t="shared" si="895"/>
        <v>A+J=</v>
      </c>
      <c r="Y2270" s="81">
        <f t="shared" si="896"/>
        <v>46832</v>
      </c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78">
        <f t="shared" si="893"/>
        <v>46809</v>
      </c>
      <c r="B2271" s="79">
        <f t="shared" si="897"/>
        <v>92.845808599999998</v>
      </c>
      <c r="C2271" s="79">
        <f t="shared" si="875"/>
        <v>92.593596120000001</v>
      </c>
      <c r="D2271" s="77">
        <f t="shared" si="898"/>
        <v>7205.03</v>
      </c>
      <c r="E2271" s="54">
        <f>IF(K2271=1,VLOOKUP(A2270,[1]Plan1!$JH$192:$JI$400,2),E2270)</f>
        <v>7245.38</v>
      </c>
      <c r="F2271" s="56">
        <f t="shared" si="899"/>
        <v>45737</v>
      </c>
      <c r="G2271" s="80">
        <f t="shared" si="900"/>
        <v>5.6002542668107669E-3</v>
      </c>
      <c r="H2271" s="81">
        <f>IF(DAY(A2271)=H$11,VLOOKUP(A2271,AF$120:AK$452,4),H2270)</f>
        <v>46832</v>
      </c>
      <c r="I2271" s="81">
        <f t="shared" si="901"/>
        <v>46832</v>
      </c>
      <c r="J2271" s="55">
        <f t="shared" si="902"/>
        <v>29</v>
      </c>
      <c r="K2271" s="55">
        <f t="shared" si="903"/>
        <v>6</v>
      </c>
      <c r="L2271" s="79">
        <f t="shared" si="904"/>
        <v>1.0011561</v>
      </c>
      <c r="M2271" s="82">
        <v>1</v>
      </c>
      <c r="N2271" s="82">
        <f t="shared" si="905"/>
        <v>1</v>
      </c>
      <c r="O2271" s="79">
        <f t="shared" si="906"/>
        <v>1.0011561</v>
      </c>
      <c r="P2271" s="79">
        <f t="shared" si="907"/>
        <v>92.700643569999997</v>
      </c>
      <c r="Q2271" s="83">
        <f t="shared" si="908"/>
        <v>0</v>
      </c>
      <c r="R2271" s="85">
        <f t="shared" si="909"/>
        <v>0</v>
      </c>
      <c r="S2271" s="79">
        <f t="shared" si="910"/>
        <v>0</v>
      </c>
      <c r="T2271" s="85">
        <f t="shared" si="894"/>
        <v>9.5000000000000001E-2</v>
      </c>
      <c r="U2271" s="82">
        <f t="shared" si="911"/>
        <v>1.001565955</v>
      </c>
      <c r="V2271" s="79">
        <f t="shared" si="912"/>
        <v>0.14516503</v>
      </c>
      <c r="W2271" s="79">
        <f t="shared" si="913"/>
        <v>0</v>
      </c>
      <c r="X2271" s="157" t="str">
        <f t="shared" si="895"/>
        <v>A+J=</v>
      </c>
      <c r="Y2271" s="81">
        <f t="shared" si="896"/>
        <v>46832</v>
      </c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78">
        <f t="shared" si="893"/>
        <v>46810</v>
      </c>
      <c r="B2272" s="79">
        <f t="shared" si="897"/>
        <v>92.887911410000001</v>
      </c>
      <c r="C2272" s="79">
        <f t="shared" si="875"/>
        <v>92.593596120000001</v>
      </c>
      <c r="D2272" s="77">
        <f t="shared" si="898"/>
        <v>7205.03</v>
      </c>
      <c r="E2272" s="54">
        <f>IF(K2272=1,VLOOKUP(A2271,[1]Plan1!$JH$192:$JI$400,2),E2271)</f>
        <v>7245.38</v>
      </c>
      <c r="F2272" s="56">
        <f t="shared" si="899"/>
        <v>45737</v>
      </c>
      <c r="G2272" s="80">
        <f t="shared" si="900"/>
        <v>5.6002542668107669E-3</v>
      </c>
      <c r="H2272" s="81">
        <f>IF(DAY(A2272)=H$11,VLOOKUP(A2272,AF$120:AK$452,4),H2271)</f>
        <v>46832</v>
      </c>
      <c r="I2272" s="81">
        <f t="shared" si="901"/>
        <v>46832</v>
      </c>
      <c r="J2272" s="55">
        <f t="shared" si="902"/>
        <v>29</v>
      </c>
      <c r="K2272" s="55">
        <f t="shared" si="903"/>
        <v>7</v>
      </c>
      <c r="L2272" s="79">
        <f t="shared" si="904"/>
        <v>1.0013489200000001</v>
      </c>
      <c r="M2272" s="82">
        <v>1</v>
      </c>
      <c r="N2272" s="82">
        <f t="shared" si="905"/>
        <v>1</v>
      </c>
      <c r="O2272" s="79">
        <f t="shared" si="906"/>
        <v>1.0013489200000001</v>
      </c>
      <c r="P2272" s="79">
        <f t="shared" si="907"/>
        <v>92.718497470000003</v>
      </c>
      <c r="Q2272" s="83">
        <f t="shared" si="908"/>
        <v>0</v>
      </c>
      <c r="R2272" s="85">
        <f t="shared" si="909"/>
        <v>0</v>
      </c>
      <c r="S2272" s="79">
        <f t="shared" si="910"/>
        <v>0</v>
      </c>
      <c r="T2272" s="85">
        <f t="shared" si="894"/>
        <v>9.5000000000000001E-2</v>
      </c>
      <c r="U2272" s="82">
        <f t="shared" si="911"/>
        <v>1.0018271860000001</v>
      </c>
      <c r="V2272" s="79">
        <f t="shared" si="912"/>
        <v>0.16941394000000001</v>
      </c>
      <c r="W2272" s="79">
        <f t="shared" si="913"/>
        <v>0</v>
      </c>
      <c r="X2272" s="157" t="str">
        <f t="shared" si="895"/>
        <v>A+J=</v>
      </c>
      <c r="Y2272" s="81">
        <f t="shared" si="896"/>
        <v>46832</v>
      </c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78">
        <f t="shared" si="893"/>
        <v>46811</v>
      </c>
      <c r="B2273" s="79">
        <f t="shared" si="897"/>
        <v>92.930032620000006</v>
      </c>
      <c r="C2273" s="79">
        <f t="shared" si="875"/>
        <v>92.593596120000001</v>
      </c>
      <c r="D2273" s="77">
        <f t="shared" si="898"/>
        <v>7205.03</v>
      </c>
      <c r="E2273" s="54">
        <f>IF(K2273=1,VLOOKUP(A2272,[1]Plan1!$JH$192:$JI$400,2),E2272)</f>
        <v>7245.38</v>
      </c>
      <c r="F2273" s="56">
        <f t="shared" si="899"/>
        <v>45737</v>
      </c>
      <c r="G2273" s="80">
        <f t="shared" si="900"/>
        <v>5.6002542668107669E-3</v>
      </c>
      <c r="H2273" s="81">
        <f>IF(DAY(A2273)=H$11,VLOOKUP(A2273,AF$120:AK$452,4),H2272)</f>
        <v>46832</v>
      </c>
      <c r="I2273" s="81">
        <f t="shared" si="901"/>
        <v>46832</v>
      </c>
      <c r="J2273" s="55">
        <f t="shared" si="902"/>
        <v>29</v>
      </c>
      <c r="K2273" s="55">
        <f t="shared" si="903"/>
        <v>8</v>
      </c>
      <c r="L2273" s="79">
        <f t="shared" si="904"/>
        <v>1.00154177</v>
      </c>
      <c r="M2273" s="82">
        <v>1</v>
      </c>
      <c r="N2273" s="82">
        <f t="shared" si="905"/>
        <v>1</v>
      </c>
      <c r="O2273" s="79">
        <f t="shared" si="906"/>
        <v>1.00154177</v>
      </c>
      <c r="P2273" s="79">
        <f t="shared" si="907"/>
        <v>92.736354140000003</v>
      </c>
      <c r="Q2273" s="83">
        <f t="shared" si="908"/>
        <v>0</v>
      </c>
      <c r="R2273" s="85">
        <f t="shared" si="909"/>
        <v>0</v>
      </c>
      <c r="S2273" s="79">
        <f t="shared" si="910"/>
        <v>0</v>
      </c>
      <c r="T2273" s="85">
        <f t="shared" si="894"/>
        <v>9.5000000000000001E-2</v>
      </c>
      <c r="U2273" s="82">
        <f t="shared" si="911"/>
        <v>1.002088485</v>
      </c>
      <c r="V2273" s="79">
        <f t="shared" si="912"/>
        <v>0.19367847999999999</v>
      </c>
      <c r="W2273" s="79">
        <f t="shared" si="913"/>
        <v>0</v>
      </c>
      <c r="X2273" s="157" t="str">
        <f t="shared" si="895"/>
        <v>A+J=</v>
      </c>
      <c r="Y2273" s="81">
        <f t="shared" si="896"/>
        <v>46832</v>
      </c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78">
        <f t="shared" si="893"/>
        <v>46812</v>
      </c>
      <c r="B2274" s="79">
        <f t="shared" si="897"/>
        <v>92.972173190000007</v>
      </c>
      <c r="C2274" s="79">
        <f t="shared" si="875"/>
        <v>92.593596120000001</v>
      </c>
      <c r="D2274" s="77">
        <f t="shared" si="898"/>
        <v>7205.03</v>
      </c>
      <c r="E2274" s="54">
        <f>IF(K2274=1,VLOOKUP(A2273,[1]Plan1!$JH$192:$JI$400,2),E2273)</f>
        <v>7245.38</v>
      </c>
      <c r="F2274" s="56">
        <f t="shared" si="899"/>
        <v>45737</v>
      </c>
      <c r="G2274" s="80">
        <f t="shared" si="900"/>
        <v>5.6002542668107669E-3</v>
      </c>
      <c r="H2274" s="81">
        <f>IF(DAY(A2274)=H$11,VLOOKUP(A2274,AF$120:AK$452,4),H2273)</f>
        <v>46832</v>
      </c>
      <c r="I2274" s="81">
        <f t="shared" si="901"/>
        <v>46832</v>
      </c>
      <c r="J2274" s="55">
        <f t="shared" si="902"/>
        <v>29</v>
      </c>
      <c r="K2274" s="55">
        <f t="shared" si="903"/>
        <v>9</v>
      </c>
      <c r="L2274" s="79">
        <f t="shared" si="904"/>
        <v>1.0017346600000001</v>
      </c>
      <c r="M2274" s="82">
        <v>1</v>
      </c>
      <c r="N2274" s="82">
        <f t="shared" si="905"/>
        <v>1</v>
      </c>
      <c r="O2274" s="79">
        <f t="shared" si="906"/>
        <v>1.0017346600000001</v>
      </c>
      <c r="P2274" s="79">
        <f t="shared" si="907"/>
        <v>92.754214520000005</v>
      </c>
      <c r="Q2274" s="83">
        <f t="shared" si="908"/>
        <v>0</v>
      </c>
      <c r="R2274" s="85">
        <f t="shared" si="909"/>
        <v>0</v>
      </c>
      <c r="S2274" s="79">
        <f t="shared" si="910"/>
        <v>0</v>
      </c>
      <c r="T2274" s="85">
        <f t="shared" si="894"/>
        <v>9.5000000000000001E-2</v>
      </c>
      <c r="U2274" s="82">
        <f t="shared" si="911"/>
        <v>1.002349852</v>
      </c>
      <c r="V2274" s="79">
        <f t="shared" si="912"/>
        <v>0.21795866999999999</v>
      </c>
      <c r="W2274" s="79">
        <f t="shared" si="913"/>
        <v>0</v>
      </c>
      <c r="X2274" s="157" t="str">
        <f t="shared" si="895"/>
        <v>A+J=</v>
      </c>
      <c r="Y2274" s="81">
        <f t="shared" si="896"/>
        <v>46832</v>
      </c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78">
        <f t="shared" si="893"/>
        <v>46813</v>
      </c>
      <c r="B2275" s="79">
        <f t="shared" si="897"/>
        <v>93.014333120000003</v>
      </c>
      <c r="C2275" s="79">
        <f t="shared" si="875"/>
        <v>92.593596120000001</v>
      </c>
      <c r="D2275" s="77">
        <f t="shared" si="898"/>
        <v>7205.03</v>
      </c>
      <c r="E2275" s="54">
        <f>IF(K2275=1,VLOOKUP(A2274,[1]Plan1!$JH$192:$JI$400,2),E2274)</f>
        <v>7245.38</v>
      </c>
      <c r="F2275" s="56">
        <f t="shared" si="899"/>
        <v>45737</v>
      </c>
      <c r="G2275" s="80">
        <f t="shared" si="900"/>
        <v>5.6002542668107669E-3</v>
      </c>
      <c r="H2275" s="81">
        <f>IF(DAY(A2275)=H$11,VLOOKUP(A2275,AF$120:AK$452,4),H2274)</f>
        <v>46832</v>
      </c>
      <c r="I2275" s="81">
        <f t="shared" si="901"/>
        <v>46832</v>
      </c>
      <c r="J2275" s="55">
        <f t="shared" si="902"/>
        <v>29</v>
      </c>
      <c r="K2275" s="55">
        <f t="shared" si="903"/>
        <v>10</v>
      </c>
      <c r="L2275" s="79">
        <f t="shared" si="904"/>
        <v>1.00192759</v>
      </c>
      <c r="M2275" s="82">
        <v>1</v>
      </c>
      <c r="N2275" s="82">
        <f t="shared" si="905"/>
        <v>1</v>
      </c>
      <c r="O2275" s="79">
        <f t="shared" si="906"/>
        <v>1.00192759</v>
      </c>
      <c r="P2275" s="79">
        <f t="shared" si="907"/>
        <v>92.7720786</v>
      </c>
      <c r="Q2275" s="83">
        <f t="shared" si="908"/>
        <v>0</v>
      </c>
      <c r="R2275" s="85">
        <f t="shared" si="909"/>
        <v>0</v>
      </c>
      <c r="S2275" s="79">
        <f t="shared" si="910"/>
        <v>0</v>
      </c>
      <c r="T2275" s="85">
        <f t="shared" si="894"/>
        <v>9.5000000000000001E-2</v>
      </c>
      <c r="U2275" s="82">
        <f t="shared" si="911"/>
        <v>1.0026112869999999</v>
      </c>
      <c r="V2275" s="79">
        <f t="shared" si="912"/>
        <v>0.24225452</v>
      </c>
      <c r="W2275" s="79">
        <f t="shared" si="913"/>
        <v>0</v>
      </c>
      <c r="X2275" s="157" t="str">
        <f t="shared" si="895"/>
        <v>A+J=</v>
      </c>
      <c r="Y2275" s="81">
        <f t="shared" si="896"/>
        <v>46832</v>
      </c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78">
        <f t="shared" si="893"/>
        <v>46814</v>
      </c>
      <c r="B2276" s="79">
        <f t="shared" si="897"/>
        <v>93.05651159</v>
      </c>
      <c r="C2276" s="79">
        <f t="shared" si="875"/>
        <v>92.593596120000001</v>
      </c>
      <c r="D2276" s="77">
        <f t="shared" si="898"/>
        <v>7205.03</v>
      </c>
      <c r="E2276" s="54">
        <f>IF(K2276=1,VLOOKUP(A2275,[1]Plan1!$JH$192:$JI$400,2),E2275)</f>
        <v>7245.38</v>
      </c>
      <c r="F2276" s="56">
        <f t="shared" si="899"/>
        <v>45737</v>
      </c>
      <c r="G2276" s="80">
        <f t="shared" si="900"/>
        <v>5.6002542668107669E-3</v>
      </c>
      <c r="H2276" s="81">
        <f>IF(DAY(A2276)=H$11,VLOOKUP(A2276,AF$120:AK$452,4),H2275)</f>
        <v>46832</v>
      </c>
      <c r="I2276" s="81">
        <f t="shared" si="901"/>
        <v>46832</v>
      </c>
      <c r="J2276" s="55">
        <f t="shared" si="902"/>
        <v>29</v>
      </c>
      <c r="K2276" s="55">
        <f t="shared" si="903"/>
        <v>11</v>
      </c>
      <c r="L2276" s="79">
        <f t="shared" si="904"/>
        <v>1.0021205500000001</v>
      </c>
      <c r="M2276" s="82">
        <v>1</v>
      </c>
      <c r="N2276" s="82">
        <f t="shared" si="905"/>
        <v>1</v>
      </c>
      <c r="O2276" s="79">
        <f t="shared" si="906"/>
        <v>1.0021205500000001</v>
      </c>
      <c r="P2276" s="79">
        <f t="shared" si="907"/>
        <v>92.789945470000006</v>
      </c>
      <c r="Q2276" s="83">
        <f t="shared" si="908"/>
        <v>0</v>
      </c>
      <c r="R2276" s="85">
        <f t="shared" si="909"/>
        <v>0</v>
      </c>
      <c r="S2276" s="79">
        <f t="shared" si="910"/>
        <v>0</v>
      </c>
      <c r="T2276" s="85">
        <f t="shared" si="894"/>
        <v>9.5000000000000001E-2</v>
      </c>
      <c r="U2276" s="82">
        <f t="shared" si="911"/>
        <v>1.0028727909999999</v>
      </c>
      <c r="V2276" s="79">
        <f t="shared" si="912"/>
        <v>0.26656612000000002</v>
      </c>
      <c r="W2276" s="79">
        <f t="shared" si="913"/>
        <v>0</v>
      </c>
      <c r="X2276" s="157" t="str">
        <f t="shared" si="895"/>
        <v>A+J=</v>
      </c>
      <c r="Y2276" s="81">
        <f t="shared" si="896"/>
        <v>46832</v>
      </c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78">
        <f t="shared" si="893"/>
        <v>46815</v>
      </c>
      <c r="B2277" s="79">
        <f t="shared" si="897"/>
        <v>93.098709409999998</v>
      </c>
      <c r="C2277" s="79">
        <f t="shared" si="875"/>
        <v>92.593596120000001</v>
      </c>
      <c r="D2277" s="77">
        <f t="shared" si="898"/>
        <v>7205.03</v>
      </c>
      <c r="E2277" s="54">
        <f>IF(K2277=1,VLOOKUP(A2276,[1]Plan1!$JH$192:$JI$400,2),E2276)</f>
        <v>7245.38</v>
      </c>
      <c r="F2277" s="56">
        <f t="shared" si="899"/>
        <v>45737</v>
      </c>
      <c r="G2277" s="80">
        <f t="shared" si="900"/>
        <v>5.6002542668107669E-3</v>
      </c>
      <c r="H2277" s="81">
        <f>IF(DAY(A2277)=H$11,VLOOKUP(A2277,AF$120:AK$452,4),H2276)</f>
        <v>46832</v>
      </c>
      <c r="I2277" s="81">
        <f t="shared" si="901"/>
        <v>46832</v>
      </c>
      <c r="J2277" s="55">
        <f t="shared" si="902"/>
        <v>29</v>
      </c>
      <c r="K2277" s="55">
        <f t="shared" si="903"/>
        <v>12</v>
      </c>
      <c r="L2277" s="79">
        <f t="shared" si="904"/>
        <v>1.00231355</v>
      </c>
      <c r="M2277" s="82">
        <v>1</v>
      </c>
      <c r="N2277" s="82">
        <f t="shared" si="905"/>
        <v>1</v>
      </c>
      <c r="O2277" s="79">
        <f t="shared" si="906"/>
        <v>1.00231355</v>
      </c>
      <c r="P2277" s="79">
        <f t="shared" si="907"/>
        <v>92.807816029999998</v>
      </c>
      <c r="Q2277" s="83">
        <f t="shared" si="908"/>
        <v>0</v>
      </c>
      <c r="R2277" s="85">
        <f t="shared" si="909"/>
        <v>0</v>
      </c>
      <c r="S2277" s="79">
        <f t="shared" si="910"/>
        <v>0</v>
      </c>
      <c r="T2277" s="85">
        <f t="shared" si="894"/>
        <v>9.5000000000000001E-2</v>
      </c>
      <c r="U2277" s="82">
        <f t="shared" si="911"/>
        <v>1.003134363</v>
      </c>
      <c r="V2277" s="79">
        <f t="shared" si="912"/>
        <v>0.29089337999999998</v>
      </c>
      <c r="W2277" s="79">
        <f t="shared" si="913"/>
        <v>0</v>
      </c>
      <c r="X2277" s="157" t="str">
        <f t="shared" si="895"/>
        <v>A+J=</v>
      </c>
      <c r="Y2277" s="81">
        <f t="shared" si="896"/>
        <v>46832</v>
      </c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78">
        <f t="shared" si="893"/>
        <v>46816</v>
      </c>
      <c r="B2278" s="79">
        <f t="shared" si="897"/>
        <v>93.140926620000002</v>
      </c>
      <c r="C2278" s="79">
        <f t="shared" si="875"/>
        <v>92.593596120000001</v>
      </c>
      <c r="D2278" s="77">
        <f t="shared" si="898"/>
        <v>7205.03</v>
      </c>
      <c r="E2278" s="54">
        <f>IF(K2278=1,VLOOKUP(A2277,[1]Plan1!$JH$192:$JI$400,2),E2277)</f>
        <v>7245.38</v>
      </c>
      <c r="F2278" s="56">
        <f t="shared" si="899"/>
        <v>45737</v>
      </c>
      <c r="G2278" s="80">
        <f t="shared" si="900"/>
        <v>5.6002542668107669E-3</v>
      </c>
      <c r="H2278" s="81">
        <f>IF(DAY(A2278)=H$11,VLOOKUP(A2278,AF$120:AK$452,4),H2277)</f>
        <v>46832</v>
      </c>
      <c r="I2278" s="81">
        <f t="shared" si="901"/>
        <v>46832</v>
      </c>
      <c r="J2278" s="55">
        <f t="shared" si="902"/>
        <v>29</v>
      </c>
      <c r="K2278" s="55">
        <f t="shared" si="903"/>
        <v>13</v>
      </c>
      <c r="L2278" s="79">
        <f t="shared" si="904"/>
        <v>1.0025065900000001</v>
      </c>
      <c r="M2278" s="82">
        <v>1</v>
      </c>
      <c r="N2278" s="82">
        <f t="shared" si="905"/>
        <v>1</v>
      </c>
      <c r="O2278" s="79">
        <f t="shared" si="906"/>
        <v>1.0025065900000001</v>
      </c>
      <c r="P2278" s="79">
        <f t="shared" si="907"/>
        <v>92.825690300000005</v>
      </c>
      <c r="Q2278" s="83">
        <f t="shared" si="908"/>
        <v>0</v>
      </c>
      <c r="R2278" s="85">
        <f t="shared" si="909"/>
        <v>0</v>
      </c>
      <c r="S2278" s="79">
        <f t="shared" si="910"/>
        <v>0</v>
      </c>
      <c r="T2278" s="85">
        <f t="shared" si="894"/>
        <v>9.5000000000000001E-2</v>
      </c>
      <c r="U2278" s="82">
        <f t="shared" si="911"/>
        <v>1.003396003</v>
      </c>
      <c r="V2278" s="79">
        <f t="shared" si="912"/>
        <v>0.31523632000000001</v>
      </c>
      <c r="W2278" s="79">
        <f t="shared" si="913"/>
        <v>0</v>
      </c>
      <c r="X2278" s="157" t="str">
        <f t="shared" si="895"/>
        <v>A+J=</v>
      </c>
      <c r="Y2278" s="81">
        <f t="shared" si="896"/>
        <v>46832</v>
      </c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78">
        <f t="shared" si="893"/>
        <v>46817</v>
      </c>
      <c r="B2279" s="79">
        <f t="shared" si="897"/>
        <v>93.183162270000011</v>
      </c>
      <c r="C2279" s="79">
        <f t="shared" si="875"/>
        <v>92.593596120000001</v>
      </c>
      <c r="D2279" s="77">
        <f t="shared" si="898"/>
        <v>7205.03</v>
      </c>
      <c r="E2279" s="54">
        <f>IF(K2279=1,VLOOKUP(A2278,[1]Plan1!$JH$192:$JI$400,2),E2278)</f>
        <v>7245.38</v>
      </c>
      <c r="F2279" s="56">
        <f t="shared" si="899"/>
        <v>45737</v>
      </c>
      <c r="G2279" s="80">
        <f t="shared" si="900"/>
        <v>5.6002542668107669E-3</v>
      </c>
      <c r="H2279" s="81">
        <f>IF(DAY(A2279)=H$11,VLOOKUP(A2279,AF$120:AK$452,4),H2278)</f>
        <v>46832</v>
      </c>
      <c r="I2279" s="81">
        <f t="shared" si="901"/>
        <v>46832</v>
      </c>
      <c r="J2279" s="55">
        <f t="shared" si="902"/>
        <v>29</v>
      </c>
      <c r="K2279" s="55">
        <f t="shared" si="903"/>
        <v>14</v>
      </c>
      <c r="L2279" s="79">
        <f t="shared" si="904"/>
        <v>1.00269966</v>
      </c>
      <c r="M2279" s="82">
        <v>1</v>
      </c>
      <c r="N2279" s="82">
        <f t="shared" si="905"/>
        <v>1</v>
      </c>
      <c r="O2279" s="79">
        <f t="shared" si="906"/>
        <v>1.00269966</v>
      </c>
      <c r="P2279" s="79">
        <f t="shared" si="907"/>
        <v>92.843567340000007</v>
      </c>
      <c r="Q2279" s="83">
        <f t="shared" si="908"/>
        <v>0</v>
      </c>
      <c r="R2279" s="85">
        <f t="shared" si="909"/>
        <v>0</v>
      </c>
      <c r="S2279" s="79">
        <f t="shared" si="910"/>
        <v>0</v>
      </c>
      <c r="T2279" s="85">
        <f t="shared" si="894"/>
        <v>9.5000000000000001E-2</v>
      </c>
      <c r="U2279" s="82">
        <f t="shared" si="911"/>
        <v>1.003657711</v>
      </c>
      <c r="V2279" s="79">
        <f t="shared" si="912"/>
        <v>0.33959493000000002</v>
      </c>
      <c r="W2279" s="79">
        <f t="shared" si="913"/>
        <v>0</v>
      </c>
      <c r="X2279" s="157" t="str">
        <f t="shared" si="895"/>
        <v>A+J=</v>
      </c>
      <c r="Y2279" s="81">
        <f t="shared" si="896"/>
        <v>46832</v>
      </c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78">
        <f t="shared" si="893"/>
        <v>46818</v>
      </c>
      <c r="B2280" s="79">
        <f t="shared" si="897"/>
        <v>93.225417319999991</v>
      </c>
      <c r="C2280" s="79">
        <f t="shared" si="875"/>
        <v>92.593596120000001</v>
      </c>
      <c r="D2280" s="77">
        <f t="shared" si="898"/>
        <v>7205.03</v>
      </c>
      <c r="E2280" s="54">
        <f>IF(K2280=1,VLOOKUP(A2279,[1]Plan1!$JH$192:$JI$400,2),E2279)</f>
        <v>7245.38</v>
      </c>
      <c r="F2280" s="56">
        <f t="shared" si="899"/>
        <v>45737</v>
      </c>
      <c r="G2280" s="80">
        <f t="shared" si="900"/>
        <v>5.6002542668107669E-3</v>
      </c>
      <c r="H2280" s="81">
        <f>IF(DAY(A2280)=H$11,VLOOKUP(A2280,AF$120:AK$452,4),H2279)</f>
        <v>46832</v>
      </c>
      <c r="I2280" s="81">
        <f t="shared" si="901"/>
        <v>46832</v>
      </c>
      <c r="J2280" s="55">
        <f t="shared" si="902"/>
        <v>29</v>
      </c>
      <c r="K2280" s="55">
        <f t="shared" si="903"/>
        <v>15</v>
      </c>
      <c r="L2280" s="79">
        <f t="shared" si="904"/>
        <v>1.0028927700000001</v>
      </c>
      <c r="M2280" s="82">
        <v>1</v>
      </c>
      <c r="N2280" s="82">
        <f t="shared" si="905"/>
        <v>1</v>
      </c>
      <c r="O2280" s="79">
        <f t="shared" si="906"/>
        <v>1.0028927700000001</v>
      </c>
      <c r="P2280" s="79">
        <f t="shared" si="907"/>
        <v>92.861448089999996</v>
      </c>
      <c r="Q2280" s="83">
        <f t="shared" si="908"/>
        <v>0</v>
      </c>
      <c r="R2280" s="85">
        <f t="shared" si="909"/>
        <v>0</v>
      </c>
      <c r="S2280" s="79">
        <f t="shared" si="910"/>
        <v>0</v>
      </c>
      <c r="T2280" s="85">
        <f t="shared" si="894"/>
        <v>9.5000000000000001E-2</v>
      </c>
      <c r="U2280" s="82">
        <f t="shared" si="911"/>
        <v>1.0039194870000001</v>
      </c>
      <c r="V2280" s="79">
        <f t="shared" si="912"/>
        <v>0.36396922999999998</v>
      </c>
      <c r="W2280" s="79">
        <f t="shared" si="913"/>
        <v>0</v>
      </c>
      <c r="X2280" s="157" t="str">
        <f t="shared" si="895"/>
        <v>A+J=</v>
      </c>
      <c r="Y2280" s="81">
        <f t="shared" si="896"/>
        <v>46832</v>
      </c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78">
        <f t="shared" si="893"/>
        <v>46819</v>
      </c>
      <c r="B2281" s="79">
        <f t="shared" si="897"/>
        <v>93.267691870000007</v>
      </c>
      <c r="C2281" s="79">
        <f t="shared" si="875"/>
        <v>92.593596120000001</v>
      </c>
      <c r="D2281" s="77">
        <f t="shared" si="898"/>
        <v>7205.03</v>
      </c>
      <c r="E2281" s="54">
        <f>IF(K2281=1,VLOOKUP(A2280,[1]Plan1!$JH$192:$JI$400,2),E2280)</f>
        <v>7245.38</v>
      </c>
      <c r="F2281" s="56">
        <f t="shared" si="899"/>
        <v>45737</v>
      </c>
      <c r="G2281" s="80">
        <f t="shared" si="900"/>
        <v>5.6002542668107669E-3</v>
      </c>
      <c r="H2281" s="81">
        <f>IF(DAY(A2281)=H$11,VLOOKUP(A2281,AF$120:AK$452,4),H2280)</f>
        <v>46832</v>
      </c>
      <c r="I2281" s="81">
        <f t="shared" si="901"/>
        <v>46832</v>
      </c>
      <c r="J2281" s="55">
        <f t="shared" si="902"/>
        <v>29</v>
      </c>
      <c r="K2281" s="55">
        <f t="shared" si="903"/>
        <v>16</v>
      </c>
      <c r="L2281" s="79">
        <f t="shared" si="904"/>
        <v>1.00308592</v>
      </c>
      <c r="M2281" s="82">
        <v>1</v>
      </c>
      <c r="N2281" s="82">
        <f t="shared" si="905"/>
        <v>1</v>
      </c>
      <c r="O2281" s="79">
        <f t="shared" si="906"/>
        <v>1.00308592</v>
      </c>
      <c r="P2281" s="79">
        <f t="shared" si="907"/>
        <v>92.879332550000001</v>
      </c>
      <c r="Q2281" s="83">
        <f t="shared" si="908"/>
        <v>0</v>
      </c>
      <c r="R2281" s="85">
        <f t="shared" si="909"/>
        <v>0</v>
      </c>
      <c r="S2281" s="79">
        <f t="shared" si="910"/>
        <v>0</v>
      </c>
      <c r="T2281" s="85">
        <f t="shared" si="894"/>
        <v>9.5000000000000001E-2</v>
      </c>
      <c r="U2281" s="82">
        <f t="shared" si="911"/>
        <v>1.0041813319999999</v>
      </c>
      <c r="V2281" s="79">
        <f t="shared" si="912"/>
        <v>0.38835932000000001</v>
      </c>
      <c r="W2281" s="79">
        <f t="shared" si="913"/>
        <v>0</v>
      </c>
      <c r="X2281" s="157" t="str">
        <f t="shared" si="895"/>
        <v>A+J=</v>
      </c>
      <c r="Y2281" s="81">
        <f t="shared" si="896"/>
        <v>46832</v>
      </c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78">
        <f t="shared" si="893"/>
        <v>46820</v>
      </c>
      <c r="B2282" s="79">
        <f t="shared" si="897"/>
        <v>93.309985810000001</v>
      </c>
      <c r="C2282" s="79">
        <f t="shared" si="875"/>
        <v>92.593596120000001</v>
      </c>
      <c r="D2282" s="77">
        <f t="shared" si="898"/>
        <v>7205.03</v>
      </c>
      <c r="E2282" s="54">
        <f>IF(K2282=1,VLOOKUP(A2281,[1]Plan1!$JH$192:$JI$400,2),E2281)</f>
        <v>7245.38</v>
      </c>
      <c r="F2282" s="56">
        <f t="shared" si="899"/>
        <v>45737</v>
      </c>
      <c r="G2282" s="80">
        <f t="shared" si="900"/>
        <v>5.6002542668107669E-3</v>
      </c>
      <c r="H2282" s="81">
        <f>IF(DAY(A2282)=H$11,VLOOKUP(A2282,AF$120:AK$452,4),H2281)</f>
        <v>46832</v>
      </c>
      <c r="I2282" s="81">
        <f t="shared" si="901"/>
        <v>46832</v>
      </c>
      <c r="J2282" s="55">
        <f t="shared" si="902"/>
        <v>29</v>
      </c>
      <c r="K2282" s="55">
        <f t="shared" si="903"/>
        <v>17</v>
      </c>
      <c r="L2282" s="79">
        <f t="shared" si="904"/>
        <v>1.00327911</v>
      </c>
      <c r="M2282" s="82">
        <v>1</v>
      </c>
      <c r="N2282" s="82">
        <f t="shared" si="905"/>
        <v>1</v>
      </c>
      <c r="O2282" s="79">
        <f t="shared" si="906"/>
        <v>1.00327911</v>
      </c>
      <c r="P2282" s="79">
        <f t="shared" si="907"/>
        <v>92.897220700000005</v>
      </c>
      <c r="Q2282" s="83">
        <f t="shared" si="908"/>
        <v>0</v>
      </c>
      <c r="R2282" s="85">
        <f t="shared" si="909"/>
        <v>0</v>
      </c>
      <c r="S2282" s="79">
        <f t="shared" si="910"/>
        <v>0</v>
      </c>
      <c r="T2282" s="85">
        <f t="shared" si="894"/>
        <v>9.5000000000000001E-2</v>
      </c>
      <c r="U2282" s="82">
        <f t="shared" si="911"/>
        <v>1.004443245</v>
      </c>
      <c r="V2282" s="79">
        <f t="shared" si="912"/>
        <v>0.41276510999999999</v>
      </c>
      <c r="W2282" s="79">
        <f t="shared" si="913"/>
        <v>0</v>
      </c>
      <c r="X2282" s="157" t="str">
        <f t="shared" si="895"/>
        <v>A+J=</v>
      </c>
      <c r="Y2282" s="81">
        <f t="shared" si="896"/>
        <v>46832</v>
      </c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78">
        <f t="shared" si="893"/>
        <v>46821</v>
      </c>
      <c r="B2283" s="79">
        <f t="shared" si="897"/>
        <v>93.352298230000002</v>
      </c>
      <c r="C2283" s="79">
        <f t="shared" si="875"/>
        <v>92.593596120000001</v>
      </c>
      <c r="D2283" s="77">
        <f t="shared" si="898"/>
        <v>7205.03</v>
      </c>
      <c r="E2283" s="54">
        <f>IF(K2283=1,VLOOKUP(A2282,[1]Plan1!$JH$192:$JI$400,2),E2282)</f>
        <v>7245.38</v>
      </c>
      <c r="F2283" s="56">
        <f t="shared" si="899"/>
        <v>45737</v>
      </c>
      <c r="G2283" s="80">
        <f t="shared" si="900"/>
        <v>5.6002542668107669E-3</v>
      </c>
      <c r="H2283" s="81">
        <f>IF(DAY(A2283)=H$11,VLOOKUP(A2283,AF$120:AK$452,4),H2282)</f>
        <v>46832</v>
      </c>
      <c r="I2283" s="81">
        <f t="shared" si="901"/>
        <v>46832</v>
      </c>
      <c r="J2283" s="55">
        <f t="shared" si="902"/>
        <v>29</v>
      </c>
      <c r="K2283" s="55">
        <f t="shared" si="903"/>
        <v>18</v>
      </c>
      <c r="L2283" s="79">
        <f t="shared" si="904"/>
        <v>1.0034723299999999</v>
      </c>
      <c r="M2283" s="82">
        <v>1</v>
      </c>
      <c r="N2283" s="82">
        <f t="shared" si="905"/>
        <v>1</v>
      </c>
      <c r="O2283" s="79">
        <f t="shared" si="906"/>
        <v>1.0034723299999999</v>
      </c>
      <c r="P2283" s="79">
        <f t="shared" si="907"/>
        <v>92.915111640000006</v>
      </c>
      <c r="Q2283" s="83">
        <f t="shared" si="908"/>
        <v>0</v>
      </c>
      <c r="R2283" s="85">
        <f t="shared" si="909"/>
        <v>0</v>
      </c>
      <c r="S2283" s="79">
        <f t="shared" si="910"/>
        <v>0</v>
      </c>
      <c r="T2283" s="85">
        <f t="shared" si="894"/>
        <v>9.5000000000000001E-2</v>
      </c>
      <c r="U2283" s="82">
        <f t="shared" si="911"/>
        <v>1.004705226</v>
      </c>
      <c r="V2283" s="79">
        <f t="shared" si="912"/>
        <v>0.43718658999999999</v>
      </c>
      <c r="W2283" s="79">
        <f t="shared" si="913"/>
        <v>0</v>
      </c>
      <c r="X2283" s="157" t="str">
        <f t="shared" si="895"/>
        <v>A+J=</v>
      </c>
      <c r="Y2283" s="81">
        <f t="shared" si="896"/>
        <v>46832</v>
      </c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78">
        <f t="shared" si="893"/>
        <v>46822</v>
      </c>
      <c r="B2284" s="79">
        <f t="shared" si="897"/>
        <v>93.394630169999999</v>
      </c>
      <c r="C2284" s="79">
        <f t="shared" si="875"/>
        <v>92.593596120000001</v>
      </c>
      <c r="D2284" s="77">
        <f t="shared" si="898"/>
        <v>7205.03</v>
      </c>
      <c r="E2284" s="54">
        <f>IF(K2284=1,VLOOKUP(A2283,[1]Plan1!$JH$192:$JI$400,2),E2283)</f>
        <v>7245.38</v>
      </c>
      <c r="F2284" s="56">
        <f t="shared" si="899"/>
        <v>45737</v>
      </c>
      <c r="G2284" s="80">
        <f t="shared" si="900"/>
        <v>5.6002542668107669E-3</v>
      </c>
      <c r="H2284" s="81">
        <f>IF(DAY(A2284)=H$11,VLOOKUP(A2284,AF$120:AK$452,4),H2283)</f>
        <v>46832</v>
      </c>
      <c r="I2284" s="81">
        <f t="shared" si="901"/>
        <v>46832</v>
      </c>
      <c r="J2284" s="55">
        <f t="shared" si="902"/>
        <v>29</v>
      </c>
      <c r="K2284" s="55">
        <f t="shared" si="903"/>
        <v>19</v>
      </c>
      <c r="L2284" s="79">
        <f t="shared" si="904"/>
        <v>1.00366559</v>
      </c>
      <c r="M2284" s="82">
        <v>1</v>
      </c>
      <c r="N2284" s="82">
        <f t="shared" si="905"/>
        <v>1</v>
      </c>
      <c r="O2284" s="79">
        <f t="shared" si="906"/>
        <v>1.00366559</v>
      </c>
      <c r="P2284" s="79">
        <f t="shared" si="907"/>
        <v>92.933006280000001</v>
      </c>
      <c r="Q2284" s="83">
        <f t="shared" si="908"/>
        <v>0</v>
      </c>
      <c r="R2284" s="85">
        <f t="shared" si="909"/>
        <v>0</v>
      </c>
      <c r="S2284" s="79">
        <f t="shared" si="910"/>
        <v>0</v>
      </c>
      <c r="T2284" s="85">
        <f t="shared" si="894"/>
        <v>9.5000000000000001E-2</v>
      </c>
      <c r="U2284" s="82">
        <f t="shared" si="911"/>
        <v>1.0049672759999999</v>
      </c>
      <c r="V2284" s="79">
        <f t="shared" si="912"/>
        <v>0.46162388999999998</v>
      </c>
      <c r="W2284" s="79">
        <f t="shared" si="913"/>
        <v>0</v>
      </c>
      <c r="X2284" s="157" t="str">
        <f t="shared" si="895"/>
        <v>A+J=</v>
      </c>
      <c r="Y2284" s="81">
        <f t="shared" si="896"/>
        <v>46832</v>
      </c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78">
        <f t="shared" si="893"/>
        <v>46823</v>
      </c>
      <c r="B2285" s="79">
        <f t="shared" si="897"/>
        <v>93.436981520000003</v>
      </c>
      <c r="C2285" s="79">
        <f t="shared" ref="C2285:C2348" si="914">IF(Q2284&gt;0,(P2284-S2284),C2284)</f>
        <v>92.593596120000001</v>
      </c>
      <c r="D2285" s="77">
        <f t="shared" si="898"/>
        <v>7205.03</v>
      </c>
      <c r="E2285" s="54">
        <f>IF(K2285=1,VLOOKUP(A2284,[1]Plan1!$JH$192:$JI$400,2),E2284)</f>
        <v>7245.38</v>
      </c>
      <c r="F2285" s="56">
        <f t="shared" si="899"/>
        <v>45737</v>
      </c>
      <c r="G2285" s="80">
        <f t="shared" si="900"/>
        <v>5.6002542668107669E-3</v>
      </c>
      <c r="H2285" s="81">
        <f>IF(DAY(A2285)=H$11,VLOOKUP(A2285,AF$120:AK$452,4),H2284)</f>
        <v>46832</v>
      </c>
      <c r="I2285" s="81">
        <f t="shared" si="901"/>
        <v>46832</v>
      </c>
      <c r="J2285" s="55">
        <f t="shared" si="902"/>
        <v>29</v>
      </c>
      <c r="K2285" s="55">
        <f t="shared" si="903"/>
        <v>20</v>
      </c>
      <c r="L2285" s="79">
        <f t="shared" si="904"/>
        <v>1.0038588900000001</v>
      </c>
      <c r="M2285" s="82">
        <v>1</v>
      </c>
      <c r="N2285" s="82">
        <f t="shared" si="905"/>
        <v>1</v>
      </c>
      <c r="O2285" s="79">
        <f t="shared" si="906"/>
        <v>1.0038588900000001</v>
      </c>
      <c r="P2285" s="79">
        <f t="shared" si="907"/>
        <v>92.950904620000003</v>
      </c>
      <c r="Q2285" s="83">
        <f t="shared" si="908"/>
        <v>0</v>
      </c>
      <c r="R2285" s="85">
        <f t="shared" si="909"/>
        <v>0</v>
      </c>
      <c r="S2285" s="79">
        <f t="shared" si="910"/>
        <v>0</v>
      </c>
      <c r="T2285" s="85">
        <f t="shared" si="894"/>
        <v>9.5000000000000001E-2</v>
      </c>
      <c r="U2285" s="82">
        <f t="shared" si="911"/>
        <v>1.0052293940000001</v>
      </c>
      <c r="V2285" s="79">
        <f t="shared" si="912"/>
        <v>0.48607689999999998</v>
      </c>
      <c r="W2285" s="79">
        <f t="shared" si="913"/>
        <v>0</v>
      </c>
      <c r="X2285" s="157" t="str">
        <f t="shared" si="895"/>
        <v>A+J=</v>
      </c>
      <c r="Y2285" s="81">
        <f t="shared" si="896"/>
        <v>46832</v>
      </c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78">
        <f t="shared" si="893"/>
        <v>46824</v>
      </c>
      <c r="B2286" s="79">
        <f t="shared" si="897"/>
        <v>93.479352289999994</v>
      </c>
      <c r="C2286" s="79">
        <f t="shared" si="914"/>
        <v>92.593596120000001</v>
      </c>
      <c r="D2286" s="77">
        <f t="shared" si="898"/>
        <v>7205.03</v>
      </c>
      <c r="E2286" s="54">
        <f>IF(K2286=1,VLOOKUP(A2285,[1]Plan1!$JH$192:$JI$400,2),E2285)</f>
        <v>7245.38</v>
      </c>
      <c r="F2286" s="56">
        <f t="shared" si="899"/>
        <v>45737</v>
      </c>
      <c r="G2286" s="80">
        <f t="shared" si="900"/>
        <v>5.6002542668107669E-3</v>
      </c>
      <c r="H2286" s="81">
        <f>IF(DAY(A2286)=H$11,VLOOKUP(A2286,AF$120:AK$452,4),H2285)</f>
        <v>46832</v>
      </c>
      <c r="I2286" s="81">
        <f t="shared" si="901"/>
        <v>46832</v>
      </c>
      <c r="J2286" s="55">
        <f t="shared" si="902"/>
        <v>29</v>
      </c>
      <c r="K2286" s="55">
        <f t="shared" si="903"/>
        <v>21</v>
      </c>
      <c r="L2286" s="79">
        <f t="shared" si="904"/>
        <v>1.0040522300000001</v>
      </c>
      <c r="M2286" s="82">
        <v>1</v>
      </c>
      <c r="N2286" s="82">
        <f t="shared" si="905"/>
        <v>1</v>
      </c>
      <c r="O2286" s="79">
        <f t="shared" si="906"/>
        <v>1.0040522300000001</v>
      </c>
      <c r="P2286" s="79">
        <f t="shared" si="907"/>
        <v>92.968806659999998</v>
      </c>
      <c r="Q2286" s="83">
        <f t="shared" si="908"/>
        <v>0</v>
      </c>
      <c r="R2286" s="85">
        <f t="shared" si="909"/>
        <v>0</v>
      </c>
      <c r="S2286" s="79">
        <f t="shared" si="910"/>
        <v>0</v>
      </c>
      <c r="T2286" s="85">
        <f t="shared" si="894"/>
        <v>9.5000000000000001E-2</v>
      </c>
      <c r="U2286" s="82">
        <f t="shared" si="911"/>
        <v>1.0054915799999999</v>
      </c>
      <c r="V2286" s="79">
        <f t="shared" si="912"/>
        <v>0.51054562999999997</v>
      </c>
      <c r="W2286" s="79">
        <f t="shared" si="913"/>
        <v>0</v>
      </c>
      <c r="X2286" s="157" t="str">
        <f t="shared" si="895"/>
        <v>A+J=</v>
      </c>
      <c r="Y2286" s="81">
        <f t="shared" si="896"/>
        <v>46832</v>
      </c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78">
        <f t="shared" si="893"/>
        <v>46825</v>
      </c>
      <c r="B2287" s="79">
        <f t="shared" si="897"/>
        <v>93.521741680000005</v>
      </c>
      <c r="C2287" s="79">
        <f t="shared" si="914"/>
        <v>92.593596120000001</v>
      </c>
      <c r="D2287" s="77">
        <f t="shared" si="898"/>
        <v>7205.03</v>
      </c>
      <c r="E2287" s="54">
        <f>IF(K2287=1,VLOOKUP(A2286,[1]Plan1!$JH$192:$JI$400,2),E2286)</f>
        <v>7245.38</v>
      </c>
      <c r="F2287" s="56">
        <f t="shared" si="899"/>
        <v>45737</v>
      </c>
      <c r="G2287" s="80">
        <f t="shared" si="900"/>
        <v>5.6002542668107669E-3</v>
      </c>
      <c r="H2287" s="81">
        <f>IF(DAY(A2287)=H$11,VLOOKUP(A2287,AF$120:AK$452,4),H2286)</f>
        <v>46832</v>
      </c>
      <c r="I2287" s="81">
        <f t="shared" si="901"/>
        <v>46832</v>
      </c>
      <c r="J2287" s="55">
        <f t="shared" si="902"/>
        <v>29</v>
      </c>
      <c r="K2287" s="55">
        <f t="shared" si="903"/>
        <v>22</v>
      </c>
      <c r="L2287" s="79">
        <f t="shared" si="904"/>
        <v>1.0042456</v>
      </c>
      <c r="M2287" s="82">
        <v>1</v>
      </c>
      <c r="N2287" s="82">
        <f t="shared" si="905"/>
        <v>1</v>
      </c>
      <c r="O2287" s="79">
        <f t="shared" si="906"/>
        <v>1.0042456</v>
      </c>
      <c r="P2287" s="79">
        <f t="shared" si="907"/>
        <v>92.986711490000005</v>
      </c>
      <c r="Q2287" s="83">
        <f t="shared" si="908"/>
        <v>0</v>
      </c>
      <c r="R2287" s="85">
        <f t="shared" si="909"/>
        <v>0</v>
      </c>
      <c r="S2287" s="79">
        <f t="shared" si="910"/>
        <v>0</v>
      </c>
      <c r="T2287" s="85">
        <f t="shared" si="894"/>
        <v>9.5000000000000001E-2</v>
      </c>
      <c r="U2287" s="82">
        <f t="shared" si="911"/>
        <v>1.0057538349999999</v>
      </c>
      <c r="V2287" s="79">
        <f t="shared" si="912"/>
        <v>0.53503018999999996</v>
      </c>
      <c r="W2287" s="79">
        <f t="shared" si="913"/>
        <v>0</v>
      </c>
      <c r="X2287" s="157" t="str">
        <f t="shared" si="895"/>
        <v>A+J=</v>
      </c>
      <c r="Y2287" s="81">
        <f t="shared" si="896"/>
        <v>46832</v>
      </c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78">
        <f t="shared" si="893"/>
        <v>46826</v>
      </c>
      <c r="B2288" s="79">
        <f t="shared" si="897"/>
        <v>93.564150490000003</v>
      </c>
      <c r="C2288" s="79">
        <f t="shared" si="914"/>
        <v>92.593596120000001</v>
      </c>
      <c r="D2288" s="77">
        <f t="shared" si="898"/>
        <v>7205.03</v>
      </c>
      <c r="E2288" s="54">
        <f>IF(K2288=1,VLOOKUP(A2287,[1]Plan1!$JH$192:$JI$400,2),E2287)</f>
        <v>7245.38</v>
      </c>
      <c r="F2288" s="56">
        <f t="shared" si="899"/>
        <v>45737</v>
      </c>
      <c r="G2288" s="80">
        <f t="shared" si="900"/>
        <v>5.6002542668107669E-3</v>
      </c>
      <c r="H2288" s="81">
        <f>IF(DAY(A2288)=H$11,VLOOKUP(A2288,AF$120:AK$452,4),H2287)</f>
        <v>46832</v>
      </c>
      <c r="I2288" s="81">
        <f t="shared" si="901"/>
        <v>46832</v>
      </c>
      <c r="J2288" s="55">
        <f t="shared" si="902"/>
        <v>29</v>
      </c>
      <c r="K2288" s="55">
        <f t="shared" si="903"/>
        <v>23</v>
      </c>
      <c r="L2288" s="79">
        <f t="shared" si="904"/>
        <v>1.00443901</v>
      </c>
      <c r="M2288" s="82">
        <v>1</v>
      </c>
      <c r="N2288" s="82">
        <f t="shared" si="905"/>
        <v>1</v>
      </c>
      <c r="O2288" s="79">
        <f t="shared" si="906"/>
        <v>1.00443901</v>
      </c>
      <c r="P2288" s="79">
        <f t="shared" si="907"/>
        <v>93.004620009999996</v>
      </c>
      <c r="Q2288" s="83">
        <f t="shared" si="908"/>
        <v>0</v>
      </c>
      <c r="R2288" s="85">
        <f t="shared" si="909"/>
        <v>0</v>
      </c>
      <c r="S2288" s="79">
        <f t="shared" si="910"/>
        <v>0</v>
      </c>
      <c r="T2288" s="85">
        <f t="shared" si="894"/>
        <v>9.5000000000000001E-2</v>
      </c>
      <c r="U2288" s="82">
        <f t="shared" si="911"/>
        <v>1.006016158</v>
      </c>
      <c r="V2288" s="79">
        <f t="shared" si="912"/>
        <v>0.55953048000000005</v>
      </c>
      <c r="W2288" s="79">
        <f t="shared" si="913"/>
        <v>0</v>
      </c>
      <c r="X2288" s="157" t="str">
        <f t="shared" si="895"/>
        <v>A+J=</v>
      </c>
      <c r="Y2288" s="81">
        <f t="shared" si="896"/>
        <v>46832</v>
      </c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78">
        <f t="shared" si="893"/>
        <v>46827</v>
      </c>
      <c r="B2289" s="79">
        <f t="shared" si="897"/>
        <v>93.606578859999999</v>
      </c>
      <c r="C2289" s="79">
        <f t="shared" si="914"/>
        <v>92.593596120000001</v>
      </c>
      <c r="D2289" s="77">
        <f t="shared" si="898"/>
        <v>7205.03</v>
      </c>
      <c r="E2289" s="54">
        <f>IF(K2289=1,VLOOKUP(A2288,[1]Plan1!$JH$192:$JI$400,2),E2288)</f>
        <v>7245.38</v>
      </c>
      <c r="F2289" s="56">
        <f t="shared" si="899"/>
        <v>45737</v>
      </c>
      <c r="G2289" s="80">
        <f t="shared" si="900"/>
        <v>5.6002542668107669E-3</v>
      </c>
      <c r="H2289" s="81">
        <f>IF(DAY(A2289)=H$11,VLOOKUP(A2289,AF$120:AK$452,4),H2288)</f>
        <v>46832</v>
      </c>
      <c r="I2289" s="81">
        <f t="shared" si="901"/>
        <v>46832</v>
      </c>
      <c r="J2289" s="55">
        <f t="shared" si="902"/>
        <v>29</v>
      </c>
      <c r="K2289" s="55">
        <f t="shared" si="903"/>
        <v>24</v>
      </c>
      <c r="L2289" s="79">
        <f t="shared" si="904"/>
        <v>1.0046324600000001</v>
      </c>
      <c r="M2289" s="82">
        <v>1</v>
      </c>
      <c r="N2289" s="82">
        <f t="shared" si="905"/>
        <v>1</v>
      </c>
      <c r="O2289" s="79">
        <f t="shared" si="906"/>
        <v>1.0046324600000001</v>
      </c>
      <c r="P2289" s="79">
        <f t="shared" si="907"/>
        <v>93.022532249999998</v>
      </c>
      <c r="Q2289" s="83">
        <f t="shared" si="908"/>
        <v>0</v>
      </c>
      <c r="R2289" s="85">
        <f t="shared" si="909"/>
        <v>0</v>
      </c>
      <c r="S2289" s="79">
        <f t="shared" si="910"/>
        <v>0</v>
      </c>
      <c r="T2289" s="85">
        <f t="shared" si="894"/>
        <v>9.5000000000000001E-2</v>
      </c>
      <c r="U2289" s="82">
        <f t="shared" si="911"/>
        <v>1.00627855</v>
      </c>
      <c r="V2289" s="79">
        <f t="shared" si="912"/>
        <v>0.58404661000000002</v>
      </c>
      <c r="W2289" s="79">
        <f t="shared" si="913"/>
        <v>0</v>
      </c>
      <c r="X2289" s="157" t="str">
        <f t="shared" si="895"/>
        <v>A+J=</v>
      </c>
      <c r="Y2289" s="81">
        <f t="shared" si="896"/>
        <v>46832</v>
      </c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78">
        <f t="shared" si="893"/>
        <v>46828</v>
      </c>
      <c r="B2290" s="79">
        <f t="shared" si="897"/>
        <v>93.649025739999999</v>
      </c>
      <c r="C2290" s="79">
        <f t="shared" si="914"/>
        <v>92.593596120000001</v>
      </c>
      <c r="D2290" s="77">
        <f t="shared" si="898"/>
        <v>7205.03</v>
      </c>
      <c r="E2290" s="54">
        <f>IF(K2290=1,VLOOKUP(A2289,[1]Plan1!$JH$192:$JI$400,2),E2289)</f>
        <v>7245.38</v>
      </c>
      <c r="F2290" s="56">
        <f t="shared" si="899"/>
        <v>45737</v>
      </c>
      <c r="G2290" s="80">
        <f t="shared" si="900"/>
        <v>5.6002542668107669E-3</v>
      </c>
      <c r="H2290" s="81">
        <f>IF(DAY(A2290)=H$11,VLOOKUP(A2290,AF$120:AK$452,4),H2289)</f>
        <v>46832</v>
      </c>
      <c r="I2290" s="81">
        <f t="shared" si="901"/>
        <v>46832</v>
      </c>
      <c r="J2290" s="55">
        <f t="shared" si="902"/>
        <v>29</v>
      </c>
      <c r="K2290" s="55">
        <f t="shared" si="903"/>
        <v>25</v>
      </c>
      <c r="L2290" s="79">
        <f t="shared" si="904"/>
        <v>1.0048259399999999</v>
      </c>
      <c r="M2290" s="82">
        <v>1</v>
      </c>
      <c r="N2290" s="82">
        <f t="shared" si="905"/>
        <v>1</v>
      </c>
      <c r="O2290" s="79">
        <f t="shared" si="906"/>
        <v>1.0048259399999999</v>
      </c>
      <c r="P2290" s="79">
        <f t="shared" si="907"/>
        <v>93.04044725</v>
      </c>
      <c r="Q2290" s="83">
        <f t="shared" si="908"/>
        <v>0</v>
      </c>
      <c r="R2290" s="85">
        <f t="shared" si="909"/>
        <v>0</v>
      </c>
      <c r="S2290" s="79">
        <f t="shared" si="910"/>
        <v>0</v>
      </c>
      <c r="T2290" s="85">
        <f t="shared" si="894"/>
        <v>9.5000000000000001E-2</v>
      </c>
      <c r="U2290" s="82">
        <f t="shared" si="911"/>
        <v>1.0065410100000001</v>
      </c>
      <c r="V2290" s="79">
        <f t="shared" si="912"/>
        <v>0.60857848999999997</v>
      </c>
      <c r="W2290" s="79">
        <f t="shared" si="913"/>
        <v>0</v>
      </c>
      <c r="X2290" s="157" t="str">
        <f t="shared" si="895"/>
        <v>A+J=</v>
      </c>
      <c r="Y2290" s="81">
        <f t="shared" si="896"/>
        <v>46832</v>
      </c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78">
        <f t="shared" si="893"/>
        <v>46829</v>
      </c>
      <c r="B2291" s="79">
        <f t="shared" si="897"/>
        <v>93.691492089999997</v>
      </c>
      <c r="C2291" s="79">
        <f t="shared" si="914"/>
        <v>92.593596120000001</v>
      </c>
      <c r="D2291" s="77">
        <f t="shared" si="898"/>
        <v>7205.03</v>
      </c>
      <c r="E2291" s="54">
        <f>IF(K2291=1,VLOOKUP(A2290,[1]Plan1!$JH$192:$JI$400,2),E2290)</f>
        <v>7245.38</v>
      </c>
      <c r="F2291" s="56">
        <f t="shared" si="899"/>
        <v>45737</v>
      </c>
      <c r="G2291" s="80">
        <f t="shared" si="900"/>
        <v>5.6002542668107669E-3</v>
      </c>
      <c r="H2291" s="81">
        <f>IF(DAY(A2291)=H$11,VLOOKUP(A2291,AF$120:AK$452,4),H2290)</f>
        <v>46832</v>
      </c>
      <c r="I2291" s="81">
        <f t="shared" si="901"/>
        <v>46832</v>
      </c>
      <c r="J2291" s="55">
        <f t="shared" si="902"/>
        <v>29</v>
      </c>
      <c r="K2291" s="55">
        <f t="shared" si="903"/>
        <v>26</v>
      </c>
      <c r="L2291" s="79">
        <f t="shared" si="904"/>
        <v>1.00501946</v>
      </c>
      <c r="M2291" s="82">
        <v>1</v>
      </c>
      <c r="N2291" s="82">
        <f t="shared" si="905"/>
        <v>1</v>
      </c>
      <c r="O2291" s="79">
        <f t="shared" si="906"/>
        <v>1.00501946</v>
      </c>
      <c r="P2291" s="79">
        <f t="shared" si="907"/>
        <v>93.058365969999997</v>
      </c>
      <c r="Q2291" s="83">
        <f t="shared" si="908"/>
        <v>0</v>
      </c>
      <c r="R2291" s="85">
        <f t="shared" si="909"/>
        <v>0</v>
      </c>
      <c r="S2291" s="79">
        <f t="shared" si="910"/>
        <v>0</v>
      </c>
      <c r="T2291" s="85">
        <f t="shared" si="894"/>
        <v>9.5000000000000001E-2</v>
      </c>
      <c r="U2291" s="82">
        <f t="shared" si="911"/>
        <v>1.006803538</v>
      </c>
      <c r="V2291" s="79">
        <f t="shared" si="912"/>
        <v>0.63312612000000001</v>
      </c>
      <c r="W2291" s="79">
        <f t="shared" si="913"/>
        <v>0</v>
      </c>
      <c r="X2291" s="157" t="str">
        <f t="shared" si="895"/>
        <v>A+J=</v>
      </c>
      <c r="Y2291" s="81">
        <f t="shared" si="896"/>
        <v>46832</v>
      </c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78">
        <f t="shared" si="893"/>
        <v>46830</v>
      </c>
      <c r="B2292" s="79">
        <f t="shared" si="897"/>
        <v>93.73397799</v>
      </c>
      <c r="C2292" s="79">
        <f t="shared" si="914"/>
        <v>92.593596120000001</v>
      </c>
      <c r="D2292" s="77">
        <f t="shared" si="898"/>
        <v>7205.03</v>
      </c>
      <c r="E2292" s="54">
        <f>IF(K2292=1,VLOOKUP(A2291,[1]Plan1!$JH$192:$JI$400,2),E2291)</f>
        <v>7245.38</v>
      </c>
      <c r="F2292" s="56">
        <f t="shared" si="899"/>
        <v>45737</v>
      </c>
      <c r="G2292" s="80">
        <f t="shared" si="900"/>
        <v>5.6002542668107669E-3</v>
      </c>
      <c r="H2292" s="81">
        <f>IF(DAY(A2292)=H$11,VLOOKUP(A2292,AF$120:AK$452,4),H2291)</f>
        <v>46832</v>
      </c>
      <c r="I2292" s="81">
        <f t="shared" si="901"/>
        <v>46832</v>
      </c>
      <c r="J2292" s="55">
        <f t="shared" si="902"/>
        <v>29</v>
      </c>
      <c r="K2292" s="55">
        <f t="shared" si="903"/>
        <v>27</v>
      </c>
      <c r="L2292" s="79">
        <f t="shared" si="904"/>
        <v>1.00521302</v>
      </c>
      <c r="M2292" s="82">
        <v>1</v>
      </c>
      <c r="N2292" s="82">
        <f t="shared" si="905"/>
        <v>1</v>
      </c>
      <c r="O2292" s="79">
        <f t="shared" si="906"/>
        <v>1.00521302</v>
      </c>
      <c r="P2292" s="79">
        <f t="shared" si="907"/>
        <v>93.076288379999994</v>
      </c>
      <c r="Q2292" s="83">
        <f t="shared" si="908"/>
        <v>0</v>
      </c>
      <c r="R2292" s="85">
        <f t="shared" si="909"/>
        <v>0</v>
      </c>
      <c r="S2292" s="79">
        <f t="shared" si="910"/>
        <v>0</v>
      </c>
      <c r="T2292" s="85">
        <f t="shared" si="894"/>
        <v>9.5000000000000001E-2</v>
      </c>
      <c r="U2292" s="82">
        <f t="shared" si="911"/>
        <v>1.0070661350000001</v>
      </c>
      <c r="V2292" s="79">
        <f t="shared" si="912"/>
        <v>0.65768961000000004</v>
      </c>
      <c r="W2292" s="79">
        <f t="shared" si="913"/>
        <v>0</v>
      </c>
      <c r="X2292" s="157" t="str">
        <f t="shared" si="895"/>
        <v>A+J=</v>
      </c>
      <c r="Y2292" s="81">
        <f t="shared" si="896"/>
        <v>46832</v>
      </c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78">
        <f t="shared" si="893"/>
        <v>46831</v>
      </c>
      <c r="B2293" s="79">
        <f t="shared" si="897"/>
        <v>93.776483370000008</v>
      </c>
      <c r="C2293" s="79">
        <f t="shared" si="914"/>
        <v>92.593596120000001</v>
      </c>
      <c r="D2293" s="77">
        <f t="shared" si="898"/>
        <v>7205.03</v>
      </c>
      <c r="E2293" s="54">
        <f>IF(K2293=1,VLOOKUP(A2292,[1]Plan1!$JH$192:$JI$400,2),E2292)</f>
        <v>7245.38</v>
      </c>
      <c r="F2293" s="56">
        <f t="shared" si="899"/>
        <v>45737</v>
      </c>
      <c r="G2293" s="80">
        <f t="shared" si="900"/>
        <v>5.6002542668107669E-3</v>
      </c>
      <c r="H2293" s="81">
        <f>IF(DAY(A2293)=H$11,VLOOKUP(A2293,AF$120:AK$452,4),H2292)</f>
        <v>46832</v>
      </c>
      <c r="I2293" s="81">
        <f t="shared" si="901"/>
        <v>46832</v>
      </c>
      <c r="J2293" s="55">
        <f t="shared" si="902"/>
        <v>29</v>
      </c>
      <c r="K2293" s="55">
        <f t="shared" si="903"/>
        <v>28</v>
      </c>
      <c r="L2293" s="79">
        <f t="shared" si="904"/>
        <v>1.00540662</v>
      </c>
      <c r="M2293" s="82">
        <v>1</v>
      </c>
      <c r="N2293" s="82">
        <f t="shared" si="905"/>
        <v>1</v>
      </c>
      <c r="O2293" s="79">
        <f t="shared" si="906"/>
        <v>1.00540662</v>
      </c>
      <c r="P2293" s="79">
        <f t="shared" si="907"/>
        <v>93.094214500000007</v>
      </c>
      <c r="Q2293" s="83">
        <f t="shared" si="908"/>
        <v>0</v>
      </c>
      <c r="R2293" s="85">
        <f t="shared" si="909"/>
        <v>0</v>
      </c>
      <c r="S2293" s="79">
        <f t="shared" si="910"/>
        <v>0</v>
      </c>
      <c r="T2293" s="85">
        <f t="shared" si="894"/>
        <v>9.5000000000000001E-2</v>
      </c>
      <c r="U2293" s="82">
        <f t="shared" si="911"/>
        <v>1.0073288</v>
      </c>
      <c r="V2293" s="79">
        <f t="shared" si="912"/>
        <v>0.68226887000000003</v>
      </c>
      <c r="W2293" s="79">
        <f t="shared" si="913"/>
        <v>0</v>
      </c>
      <c r="X2293" s="157" t="str">
        <f t="shared" si="895"/>
        <v>A+J=</v>
      </c>
      <c r="Y2293" s="81">
        <f t="shared" si="896"/>
        <v>46832</v>
      </c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78">
        <f t="shared" si="893"/>
        <v>46832</v>
      </c>
      <c r="B2294" s="79">
        <f t="shared" si="897"/>
        <v>93.81900739999999</v>
      </c>
      <c r="C2294" s="79">
        <f t="shared" si="914"/>
        <v>92.593596120000001</v>
      </c>
      <c r="D2294" s="77">
        <f t="shared" si="898"/>
        <v>7205.03</v>
      </c>
      <c r="E2294" s="54">
        <f>IF(K2294=1,VLOOKUP(A2293,[1]Plan1!$JH$192:$JI$400,2),E2293)</f>
        <v>7245.38</v>
      </c>
      <c r="F2294" s="56">
        <f t="shared" si="899"/>
        <v>45737</v>
      </c>
      <c r="G2294" s="80">
        <f t="shared" si="900"/>
        <v>5.6002542668107669E-3</v>
      </c>
      <c r="H2294" s="81">
        <f>IF(DAY(A2294)=H$11,VLOOKUP(A2294,AF$120:AK$452,4),H2293)</f>
        <v>46863</v>
      </c>
      <c r="I2294" s="81">
        <f t="shared" si="901"/>
        <v>46832</v>
      </c>
      <c r="J2294" s="55">
        <f t="shared" si="902"/>
        <v>29</v>
      </c>
      <c r="K2294" s="55">
        <f t="shared" si="903"/>
        <v>29</v>
      </c>
      <c r="L2294" s="79">
        <f t="shared" si="904"/>
        <v>1.0056002500000001</v>
      </c>
      <c r="M2294" s="82">
        <v>1</v>
      </c>
      <c r="N2294" s="82">
        <f t="shared" si="905"/>
        <v>1</v>
      </c>
      <c r="O2294" s="79">
        <f t="shared" si="906"/>
        <v>1.0056002500000001</v>
      </c>
      <c r="P2294" s="79">
        <f t="shared" si="907"/>
        <v>93.112143399999994</v>
      </c>
      <c r="Q2294" s="83">
        <f t="shared" si="908"/>
        <v>75</v>
      </c>
      <c r="R2294" s="85">
        <f t="shared" si="909"/>
        <v>0.2</v>
      </c>
      <c r="S2294" s="79">
        <f t="shared" si="910"/>
        <v>18.622428679999999</v>
      </c>
      <c r="T2294" s="85">
        <f t="shared" si="894"/>
        <v>9.5000000000000001E-2</v>
      </c>
      <c r="U2294" s="82">
        <f t="shared" si="911"/>
        <v>1.0075915339999999</v>
      </c>
      <c r="V2294" s="79">
        <f t="shared" si="912"/>
        <v>0.70686400000000005</v>
      </c>
      <c r="W2294" s="79">
        <f t="shared" si="913"/>
        <v>19.329292679999998</v>
      </c>
      <c r="X2294" s="157" t="str">
        <f t="shared" si="895"/>
        <v>A+J=</v>
      </c>
      <c r="Y2294" s="81">
        <f t="shared" si="896"/>
        <v>46832</v>
      </c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78">
        <f t="shared" si="893"/>
        <v>46833</v>
      </c>
      <c r="B2295" s="79">
        <f t="shared" si="897"/>
        <v>74.521313019999994</v>
      </c>
      <c r="C2295" s="79">
        <f t="shared" si="914"/>
        <v>74.489714719999995</v>
      </c>
      <c r="D2295" s="77">
        <f t="shared" si="898"/>
        <v>7205.03</v>
      </c>
      <c r="E2295" s="54">
        <f>IF(K2295=1,VLOOKUP(A2294,[1]Plan1!$JH$192:$JI$400,2),E2294)</f>
        <v>7245.38</v>
      </c>
      <c r="F2295" s="56">
        <f t="shared" si="899"/>
        <v>45737</v>
      </c>
      <c r="G2295" s="80">
        <f t="shared" si="900"/>
        <v>5.6002542668107669E-3</v>
      </c>
      <c r="H2295" s="81">
        <f>IF(DAY(A2295)=H$11,VLOOKUP(A2295,AF$120:AK$452,4),H2294)</f>
        <v>46863</v>
      </c>
      <c r="I2295" s="81">
        <f t="shared" si="901"/>
        <v>46863</v>
      </c>
      <c r="J2295" s="55">
        <f t="shared" si="902"/>
        <v>31</v>
      </c>
      <c r="K2295" s="55">
        <f t="shared" si="903"/>
        <v>1</v>
      </c>
      <c r="L2295" s="79">
        <f t="shared" si="904"/>
        <v>1.00018016</v>
      </c>
      <c r="M2295" s="82">
        <v>1</v>
      </c>
      <c r="N2295" s="82">
        <f t="shared" si="905"/>
        <v>1</v>
      </c>
      <c r="O2295" s="79">
        <f t="shared" si="906"/>
        <v>1.00018016</v>
      </c>
      <c r="P2295" s="79">
        <f t="shared" si="907"/>
        <v>74.503134779999996</v>
      </c>
      <c r="Q2295" s="83">
        <f t="shared" si="908"/>
        <v>0</v>
      </c>
      <c r="R2295" s="85">
        <f t="shared" si="909"/>
        <v>0</v>
      </c>
      <c r="S2295" s="79">
        <f t="shared" si="910"/>
        <v>0</v>
      </c>
      <c r="T2295" s="85">
        <f t="shared" si="894"/>
        <v>9.5000000000000001E-2</v>
      </c>
      <c r="U2295" s="82">
        <f t="shared" si="911"/>
        <v>1.000243993</v>
      </c>
      <c r="V2295" s="79">
        <f t="shared" si="912"/>
        <v>1.8178239999999998E-2</v>
      </c>
      <c r="W2295" s="79">
        <f t="shared" si="913"/>
        <v>0</v>
      </c>
      <c r="X2295" s="157" t="str">
        <f t="shared" si="895"/>
        <v>A+J=</v>
      </c>
      <c r="Y2295" s="81">
        <f t="shared" si="896"/>
        <v>46863</v>
      </c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78">
        <f t="shared" si="893"/>
        <v>46834</v>
      </c>
      <c r="B2296" s="79">
        <f t="shared" si="897"/>
        <v>74.552925329999994</v>
      </c>
      <c r="C2296" s="79">
        <f t="shared" si="914"/>
        <v>74.489714719999995</v>
      </c>
      <c r="D2296" s="77">
        <f t="shared" si="898"/>
        <v>7205.03</v>
      </c>
      <c r="E2296" s="54">
        <f>IF(K2296=1,VLOOKUP(A2295,[1]Plan1!$JH$192:$JI$400,2),E2295)</f>
        <v>7245.38</v>
      </c>
      <c r="F2296" s="56">
        <f t="shared" si="899"/>
        <v>45737</v>
      </c>
      <c r="G2296" s="80">
        <f t="shared" si="900"/>
        <v>5.6002542668107669E-3</v>
      </c>
      <c r="H2296" s="81">
        <f>IF(DAY(A2296)=H$11,VLOOKUP(A2296,AF$120:AK$452,4),H2295)</f>
        <v>46863</v>
      </c>
      <c r="I2296" s="81">
        <f t="shared" si="901"/>
        <v>46863</v>
      </c>
      <c r="J2296" s="55">
        <f t="shared" si="902"/>
        <v>31</v>
      </c>
      <c r="K2296" s="55">
        <f t="shared" si="903"/>
        <v>2</v>
      </c>
      <c r="L2296" s="79">
        <f t="shared" si="904"/>
        <v>1.0003603599999999</v>
      </c>
      <c r="M2296" s="82">
        <v>1</v>
      </c>
      <c r="N2296" s="82">
        <f t="shared" si="905"/>
        <v>1</v>
      </c>
      <c r="O2296" s="79">
        <f t="shared" si="906"/>
        <v>1.0003603599999999</v>
      </c>
      <c r="P2296" s="79">
        <f t="shared" si="907"/>
        <v>74.516557829999996</v>
      </c>
      <c r="Q2296" s="83">
        <f t="shared" si="908"/>
        <v>0</v>
      </c>
      <c r="R2296" s="85">
        <f t="shared" si="909"/>
        <v>0</v>
      </c>
      <c r="S2296" s="79">
        <f t="shared" si="910"/>
        <v>0</v>
      </c>
      <c r="T2296" s="85">
        <f t="shared" si="894"/>
        <v>9.5000000000000001E-2</v>
      </c>
      <c r="U2296" s="82">
        <f t="shared" si="911"/>
        <v>1.0004880460000001</v>
      </c>
      <c r="V2296" s="79">
        <f t="shared" si="912"/>
        <v>3.6367499999999997E-2</v>
      </c>
      <c r="W2296" s="79">
        <f t="shared" si="913"/>
        <v>0</v>
      </c>
      <c r="X2296" s="157" t="str">
        <f t="shared" si="895"/>
        <v>A+J=</v>
      </c>
      <c r="Y2296" s="81">
        <f t="shared" si="896"/>
        <v>46863</v>
      </c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78">
        <f t="shared" si="893"/>
        <v>46835</v>
      </c>
      <c r="B2297" s="79">
        <f t="shared" si="897"/>
        <v>74.584550829999998</v>
      </c>
      <c r="C2297" s="79">
        <f t="shared" si="914"/>
        <v>74.489714719999995</v>
      </c>
      <c r="D2297" s="77">
        <f t="shared" si="898"/>
        <v>7205.03</v>
      </c>
      <c r="E2297" s="54">
        <f>IF(K2297=1,VLOOKUP(A2296,[1]Plan1!$JH$192:$JI$400,2),E2296)</f>
        <v>7245.38</v>
      </c>
      <c r="F2297" s="56">
        <f t="shared" si="899"/>
        <v>45737</v>
      </c>
      <c r="G2297" s="80">
        <f t="shared" si="900"/>
        <v>5.6002542668107669E-3</v>
      </c>
      <c r="H2297" s="81">
        <f>IF(DAY(A2297)=H$11,VLOOKUP(A2297,AF$120:AK$452,4),H2296)</f>
        <v>46863</v>
      </c>
      <c r="I2297" s="81">
        <f t="shared" si="901"/>
        <v>46863</v>
      </c>
      <c r="J2297" s="55">
        <f t="shared" si="902"/>
        <v>31</v>
      </c>
      <c r="K2297" s="55">
        <f t="shared" si="903"/>
        <v>3</v>
      </c>
      <c r="L2297" s="79">
        <f t="shared" si="904"/>
        <v>1.00054059</v>
      </c>
      <c r="M2297" s="82">
        <v>1</v>
      </c>
      <c r="N2297" s="82">
        <f t="shared" si="905"/>
        <v>1</v>
      </c>
      <c r="O2297" s="79">
        <f t="shared" si="906"/>
        <v>1.00054059</v>
      </c>
      <c r="P2297" s="79">
        <f t="shared" si="907"/>
        <v>74.529983110000003</v>
      </c>
      <c r="Q2297" s="83">
        <f t="shared" si="908"/>
        <v>0</v>
      </c>
      <c r="R2297" s="85">
        <f t="shared" si="909"/>
        <v>0</v>
      </c>
      <c r="S2297" s="79">
        <f t="shared" si="910"/>
        <v>0</v>
      </c>
      <c r="T2297" s="85">
        <f t="shared" si="894"/>
        <v>9.5000000000000001E-2</v>
      </c>
      <c r="U2297" s="82">
        <f t="shared" si="911"/>
        <v>1.0007321579999999</v>
      </c>
      <c r="V2297" s="79">
        <f t="shared" si="912"/>
        <v>5.456772E-2</v>
      </c>
      <c r="W2297" s="79">
        <f t="shared" si="913"/>
        <v>0</v>
      </c>
      <c r="X2297" s="157" t="str">
        <f t="shared" si="895"/>
        <v>A+J=</v>
      </c>
      <c r="Y2297" s="81">
        <f t="shared" si="896"/>
        <v>46863</v>
      </c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78">
        <f t="shared" si="893"/>
        <v>46836</v>
      </c>
      <c r="B2298" s="79">
        <f t="shared" si="897"/>
        <v>74.616189589999991</v>
      </c>
      <c r="C2298" s="79">
        <f t="shared" si="914"/>
        <v>74.489714719999995</v>
      </c>
      <c r="D2298" s="77">
        <f t="shared" si="898"/>
        <v>7205.03</v>
      </c>
      <c r="E2298" s="54">
        <f>IF(K2298=1,VLOOKUP(A2297,[1]Plan1!$JH$192:$JI$400,2),E2297)</f>
        <v>7245.38</v>
      </c>
      <c r="F2298" s="56">
        <f t="shared" si="899"/>
        <v>45737</v>
      </c>
      <c r="G2298" s="80">
        <f t="shared" si="900"/>
        <v>5.6002542668107669E-3</v>
      </c>
      <c r="H2298" s="81">
        <f>IF(DAY(A2298)=H$11,VLOOKUP(A2298,AF$120:AK$452,4),H2297)</f>
        <v>46863</v>
      </c>
      <c r="I2298" s="81">
        <f t="shared" si="901"/>
        <v>46863</v>
      </c>
      <c r="J2298" s="55">
        <f t="shared" si="902"/>
        <v>31</v>
      </c>
      <c r="K2298" s="55">
        <f t="shared" si="903"/>
        <v>4</v>
      </c>
      <c r="L2298" s="79">
        <f t="shared" si="904"/>
        <v>1.00072085</v>
      </c>
      <c r="M2298" s="82">
        <v>1</v>
      </c>
      <c r="N2298" s="82">
        <f t="shared" si="905"/>
        <v>1</v>
      </c>
      <c r="O2298" s="79">
        <f t="shared" si="906"/>
        <v>1.00072085</v>
      </c>
      <c r="P2298" s="79">
        <f t="shared" si="907"/>
        <v>74.543410629999997</v>
      </c>
      <c r="Q2298" s="83">
        <f t="shared" si="908"/>
        <v>0</v>
      </c>
      <c r="R2298" s="85">
        <f t="shared" si="909"/>
        <v>0</v>
      </c>
      <c r="S2298" s="79">
        <f t="shared" si="910"/>
        <v>0</v>
      </c>
      <c r="T2298" s="85">
        <f t="shared" si="894"/>
        <v>9.5000000000000001E-2</v>
      </c>
      <c r="U2298" s="82">
        <f t="shared" si="911"/>
        <v>1.0009763300000001</v>
      </c>
      <c r="V2298" s="79">
        <f t="shared" si="912"/>
        <v>7.2778960000000004E-2</v>
      </c>
      <c r="W2298" s="79">
        <f t="shared" si="913"/>
        <v>0</v>
      </c>
      <c r="X2298" s="157" t="str">
        <f t="shared" si="895"/>
        <v>A+J=</v>
      </c>
      <c r="Y2298" s="81">
        <f t="shared" si="896"/>
        <v>46863</v>
      </c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78">
        <f t="shared" si="893"/>
        <v>46837</v>
      </c>
      <c r="B2299" s="79">
        <f t="shared" si="897"/>
        <v>74.64784229</v>
      </c>
      <c r="C2299" s="79">
        <f t="shared" si="914"/>
        <v>74.489714719999995</v>
      </c>
      <c r="D2299" s="77">
        <f t="shared" si="898"/>
        <v>7205.03</v>
      </c>
      <c r="E2299" s="54">
        <f>IF(K2299=1,VLOOKUP(A2298,[1]Plan1!$JH$192:$JI$400,2),E2298)</f>
        <v>7245.38</v>
      </c>
      <c r="F2299" s="56">
        <f t="shared" si="899"/>
        <v>45737</v>
      </c>
      <c r="G2299" s="80">
        <f t="shared" si="900"/>
        <v>5.6002542668107669E-3</v>
      </c>
      <c r="H2299" s="81">
        <f>IF(DAY(A2299)=H$11,VLOOKUP(A2299,AF$120:AK$452,4),H2298)</f>
        <v>46863</v>
      </c>
      <c r="I2299" s="81">
        <f t="shared" si="901"/>
        <v>46863</v>
      </c>
      <c r="J2299" s="55">
        <f t="shared" si="902"/>
        <v>31</v>
      </c>
      <c r="K2299" s="55">
        <f t="shared" si="903"/>
        <v>5</v>
      </c>
      <c r="L2299" s="79">
        <f t="shared" si="904"/>
        <v>1.00090115</v>
      </c>
      <c r="M2299" s="82">
        <v>1</v>
      </c>
      <c r="N2299" s="82">
        <f t="shared" si="905"/>
        <v>1</v>
      </c>
      <c r="O2299" s="79">
        <f t="shared" si="906"/>
        <v>1.00090115</v>
      </c>
      <c r="P2299" s="79">
        <f t="shared" si="907"/>
        <v>74.556841120000001</v>
      </c>
      <c r="Q2299" s="83">
        <f t="shared" si="908"/>
        <v>0</v>
      </c>
      <c r="R2299" s="85">
        <f t="shared" si="909"/>
        <v>0</v>
      </c>
      <c r="S2299" s="79">
        <f t="shared" si="910"/>
        <v>0</v>
      </c>
      <c r="T2299" s="85">
        <f t="shared" si="894"/>
        <v>9.5000000000000001E-2</v>
      </c>
      <c r="U2299" s="82">
        <f t="shared" si="911"/>
        <v>1.001220561</v>
      </c>
      <c r="V2299" s="79">
        <f t="shared" si="912"/>
        <v>9.1001170000000006E-2</v>
      </c>
      <c r="W2299" s="79">
        <f t="shared" si="913"/>
        <v>0</v>
      </c>
      <c r="X2299" s="157" t="str">
        <f t="shared" si="895"/>
        <v>A+J=</v>
      </c>
      <c r="Y2299" s="81">
        <f t="shared" si="896"/>
        <v>46863</v>
      </c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78">
        <f t="shared" si="893"/>
        <v>46838</v>
      </c>
      <c r="B2300" s="79">
        <f t="shared" si="897"/>
        <v>74.679508260000006</v>
      </c>
      <c r="C2300" s="79">
        <f t="shared" si="914"/>
        <v>74.489714719999995</v>
      </c>
      <c r="D2300" s="77">
        <f t="shared" si="898"/>
        <v>7205.03</v>
      </c>
      <c r="E2300" s="54">
        <f>IF(K2300=1,VLOOKUP(A2299,[1]Plan1!$JH$192:$JI$400,2),E2299)</f>
        <v>7245.38</v>
      </c>
      <c r="F2300" s="56">
        <f t="shared" si="899"/>
        <v>45737</v>
      </c>
      <c r="G2300" s="80">
        <f t="shared" si="900"/>
        <v>5.6002542668107669E-3</v>
      </c>
      <c r="H2300" s="81">
        <f>IF(DAY(A2300)=H$11,VLOOKUP(A2300,AF$120:AK$452,4),H2299)</f>
        <v>46863</v>
      </c>
      <c r="I2300" s="81">
        <f t="shared" si="901"/>
        <v>46863</v>
      </c>
      <c r="J2300" s="55">
        <f t="shared" si="902"/>
        <v>31</v>
      </c>
      <c r="K2300" s="55">
        <f t="shared" si="903"/>
        <v>6</v>
      </c>
      <c r="L2300" s="79">
        <f t="shared" si="904"/>
        <v>1.0010814800000001</v>
      </c>
      <c r="M2300" s="82">
        <v>1</v>
      </c>
      <c r="N2300" s="82">
        <f t="shared" si="905"/>
        <v>1</v>
      </c>
      <c r="O2300" s="79">
        <f t="shared" si="906"/>
        <v>1.0010814800000001</v>
      </c>
      <c r="P2300" s="79">
        <f t="shared" si="907"/>
        <v>74.570273850000007</v>
      </c>
      <c r="Q2300" s="83">
        <f t="shared" si="908"/>
        <v>0</v>
      </c>
      <c r="R2300" s="85">
        <f t="shared" si="909"/>
        <v>0</v>
      </c>
      <c r="S2300" s="79">
        <f t="shared" si="910"/>
        <v>0</v>
      </c>
      <c r="T2300" s="85">
        <f t="shared" si="894"/>
        <v>9.5000000000000001E-2</v>
      </c>
      <c r="U2300" s="82">
        <f t="shared" si="911"/>
        <v>1.001464852</v>
      </c>
      <c r="V2300" s="79">
        <f t="shared" si="912"/>
        <v>0.10923441</v>
      </c>
      <c r="W2300" s="79">
        <f t="shared" si="913"/>
        <v>0</v>
      </c>
      <c r="X2300" s="157" t="str">
        <f t="shared" si="895"/>
        <v>A+J=</v>
      </c>
      <c r="Y2300" s="81">
        <f t="shared" si="896"/>
        <v>46863</v>
      </c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78">
        <f t="shared" si="893"/>
        <v>46839</v>
      </c>
      <c r="B2301" s="79">
        <f t="shared" si="897"/>
        <v>74.711187440000003</v>
      </c>
      <c r="C2301" s="79">
        <f t="shared" si="914"/>
        <v>74.489714719999995</v>
      </c>
      <c r="D2301" s="77">
        <f t="shared" si="898"/>
        <v>7205.03</v>
      </c>
      <c r="E2301" s="54">
        <f>IF(K2301=1,VLOOKUP(A2300,[1]Plan1!$JH$192:$JI$400,2),E2300)</f>
        <v>7245.38</v>
      </c>
      <c r="F2301" s="56">
        <f t="shared" si="899"/>
        <v>45737</v>
      </c>
      <c r="G2301" s="80">
        <f t="shared" si="900"/>
        <v>5.6002542668107669E-3</v>
      </c>
      <c r="H2301" s="81">
        <f>IF(DAY(A2301)=H$11,VLOOKUP(A2301,AF$120:AK$452,4),H2300)</f>
        <v>46863</v>
      </c>
      <c r="I2301" s="81">
        <f t="shared" si="901"/>
        <v>46863</v>
      </c>
      <c r="J2301" s="55">
        <f t="shared" si="902"/>
        <v>31</v>
      </c>
      <c r="K2301" s="55">
        <f t="shared" si="903"/>
        <v>7</v>
      </c>
      <c r="L2301" s="79">
        <f t="shared" si="904"/>
        <v>1.00126184</v>
      </c>
      <c r="M2301" s="82">
        <v>1</v>
      </c>
      <c r="N2301" s="82">
        <f t="shared" si="905"/>
        <v>1</v>
      </c>
      <c r="O2301" s="79">
        <f t="shared" si="906"/>
        <v>1.00126184</v>
      </c>
      <c r="P2301" s="79">
        <f t="shared" si="907"/>
        <v>74.583708819999998</v>
      </c>
      <c r="Q2301" s="83">
        <f t="shared" si="908"/>
        <v>0</v>
      </c>
      <c r="R2301" s="85">
        <f t="shared" si="909"/>
        <v>0</v>
      </c>
      <c r="S2301" s="79">
        <f t="shared" si="910"/>
        <v>0</v>
      </c>
      <c r="T2301" s="85">
        <f t="shared" si="894"/>
        <v>9.5000000000000001E-2</v>
      </c>
      <c r="U2301" s="82">
        <f t="shared" si="911"/>
        <v>1.001709202</v>
      </c>
      <c r="V2301" s="79">
        <f t="shared" si="912"/>
        <v>0.12747861999999999</v>
      </c>
      <c r="W2301" s="79">
        <f t="shared" si="913"/>
        <v>0</v>
      </c>
      <c r="X2301" s="157" t="str">
        <f t="shared" si="895"/>
        <v>A+J=</v>
      </c>
      <c r="Y2301" s="81">
        <f t="shared" si="896"/>
        <v>46863</v>
      </c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78">
        <f t="shared" si="893"/>
        <v>46840</v>
      </c>
      <c r="B2302" s="79">
        <f t="shared" si="897"/>
        <v>74.74287996999999</v>
      </c>
      <c r="C2302" s="79">
        <f t="shared" si="914"/>
        <v>74.489714719999995</v>
      </c>
      <c r="D2302" s="77">
        <f t="shared" si="898"/>
        <v>7205.03</v>
      </c>
      <c r="E2302" s="54">
        <f>IF(K2302=1,VLOOKUP(A2301,[1]Plan1!$JH$192:$JI$400,2),E2301)</f>
        <v>7245.38</v>
      </c>
      <c r="F2302" s="56">
        <f t="shared" si="899"/>
        <v>45737</v>
      </c>
      <c r="G2302" s="80">
        <f t="shared" si="900"/>
        <v>5.6002542668107669E-3</v>
      </c>
      <c r="H2302" s="81">
        <f>IF(DAY(A2302)=H$11,VLOOKUP(A2302,AF$120:AK$452,4),H2301)</f>
        <v>46863</v>
      </c>
      <c r="I2302" s="81">
        <f t="shared" si="901"/>
        <v>46863</v>
      </c>
      <c r="J2302" s="55">
        <f t="shared" si="902"/>
        <v>31</v>
      </c>
      <c r="K2302" s="55">
        <f t="shared" si="903"/>
        <v>8</v>
      </c>
      <c r="L2302" s="79">
        <f t="shared" si="904"/>
        <v>1.0014422300000001</v>
      </c>
      <c r="M2302" s="82">
        <v>1</v>
      </c>
      <c r="N2302" s="82">
        <f t="shared" si="905"/>
        <v>1</v>
      </c>
      <c r="O2302" s="79">
        <f t="shared" si="906"/>
        <v>1.0014422300000001</v>
      </c>
      <c r="P2302" s="79">
        <f t="shared" si="907"/>
        <v>74.597146019999997</v>
      </c>
      <c r="Q2302" s="83">
        <f t="shared" si="908"/>
        <v>0</v>
      </c>
      <c r="R2302" s="85">
        <f t="shared" si="909"/>
        <v>0</v>
      </c>
      <c r="S2302" s="79">
        <f t="shared" si="910"/>
        <v>0</v>
      </c>
      <c r="T2302" s="85">
        <f t="shared" si="894"/>
        <v>9.5000000000000001E-2</v>
      </c>
      <c r="U2302" s="82">
        <f t="shared" si="911"/>
        <v>1.001953613</v>
      </c>
      <c r="V2302" s="79">
        <f t="shared" si="912"/>
        <v>0.14573395</v>
      </c>
      <c r="W2302" s="79">
        <f t="shared" si="913"/>
        <v>0</v>
      </c>
      <c r="X2302" s="157" t="str">
        <f t="shared" si="895"/>
        <v>A+J=</v>
      </c>
      <c r="Y2302" s="81">
        <f t="shared" si="896"/>
        <v>46863</v>
      </c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78">
        <f t="shared" si="893"/>
        <v>46841</v>
      </c>
      <c r="B2303" s="79">
        <f t="shared" si="897"/>
        <v>74.774585630000004</v>
      </c>
      <c r="C2303" s="79">
        <f t="shared" si="914"/>
        <v>74.489714719999995</v>
      </c>
      <c r="D2303" s="77">
        <f t="shared" si="898"/>
        <v>7205.03</v>
      </c>
      <c r="E2303" s="54">
        <f>IF(K2303=1,VLOOKUP(A2302,[1]Plan1!$JH$192:$JI$400,2),E2302)</f>
        <v>7245.38</v>
      </c>
      <c r="F2303" s="56">
        <f t="shared" si="899"/>
        <v>45737</v>
      </c>
      <c r="G2303" s="80">
        <f t="shared" si="900"/>
        <v>5.6002542668107669E-3</v>
      </c>
      <c r="H2303" s="81">
        <f>IF(DAY(A2303)=H$11,VLOOKUP(A2303,AF$120:AK$452,4),H2302)</f>
        <v>46863</v>
      </c>
      <c r="I2303" s="81">
        <f t="shared" si="901"/>
        <v>46863</v>
      </c>
      <c r="J2303" s="55">
        <f t="shared" si="902"/>
        <v>31</v>
      </c>
      <c r="K2303" s="55">
        <f t="shared" si="903"/>
        <v>9</v>
      </c>
      <c r="L2303" s="79">
        <f t="shared" si="904"/>
        <v>1.0016226500000001</v>
      </c>
      <c r="M2303" s="82">
        <v>1</v>
      </c>
      <c r="N2303" s="82">
        <f t="shared" si="905"/>
        <v>1</v>
      </c>
      <c r="O2303" s="79">
        <f t="shared" si="906"/>
        <v>1.0016226500000001</v>
      </c>
      <c r="P2303" s="79">
        <f t="shared" si="907"/>
        <v>74.610585450000002</v>
      </c>
      <c r="Q2303" s="83">
        <f t="shared" si="908"/>
        <v>0</v>
      </c>
      <c r="R2303" s="85">
        <f t="shared" si="909"/>
        <v>0</v>
      </c>
      <c r="S2303" s="79">
        <f t="shared" si="910"/>
        <v>0</v>
      </c>
      <c r="T2303" s="85">
        <f t="shared" si="894"/>
        <v>9.5000000000000001E-2</v>
      </c>
      <c r="U2303" s="82">
        <f t="shared" si="911"/>
        <v>1.002198082</v>
      </c>
      <c r="V2303" s="79">
        <f t="shared" si="912"/>
        <v>0.16400018</v>
      </c>
      <c r="W2303" s="79">
        <f t="shared" si="913"/>
        <v>0</v>
      </c>
      <c r="X2303" s="157" t="str">
        <f t="shared" si="895"/>
        <v>A+J=</v>
      </c>
      <c r="Y2303" s="81">
        <f t="shared" si="896"/>
        <v>46863</v>
      </c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78">
        <f t="shared" si="893"/>
        <v>46842</v>
      </c>
      <c r="B2304" s="79">
        <f t="shared" si="897"/>
        <v>74.806305399999999</v>
      </c>
      <c r="C2304" s="79">
        <f t="shared" si="914"/>
        <v>74.489714719999995</v>
      </c>
      <c r="D2304" s="77">
        <f t="shared" si="898"/>
        <v>7205.03</v>
      </c>
      <c r="E2304" s="54">
        <f>IF(K2304=1,VLOOKUP(A2303,[1]Plan1!$JH$192:$JI$400,2),E2303)</f>
        <v>7245.38</v>
      </c>
      <c r="F2304" s="56">
        <f t="shared" si="899"/>
        <v>45737</v>
      </c>
      <c r="G2304" s="80">
        <f t="shared" si="900"/>
        <v>5.6002542668107669E-3</v>
      </c>
      <c r="H2304" s="81">
        <f>IF(DAY(A2304)=H$11,VLOOKUP(A2304,AF$120:AK$452,4),H2303)</f>
        <v>46863</v>
      </c>
      <c r="I2304" s="81">
        <f t="shared" si="901"/>
        <v>46863</v>
      </c>
      <c r="J2304" s="55">
        <f t="shared" si="902"/>
        <v>31</v>
      </c>
      <c r="K2304" s="55">
        <f t="shared" si="903"/>
        <v>10</v>
      </c>
      <c r="L2304" s="79">
        <f t="shared" si="904"/>
        <v>1.00180311</v>
      </c>
      <c r="M2304" s="82">
        <v>1</v>
      </c>
      <c r="N2304" s="82">
        <f t="shared" si="905"/>
        <v>1</v>
      </c>
      <c r="O2304" s="79">
        <f t="shared" si="906"/>
        <v>1.00180311</v>
      </c>
      <c r="P2304" s="79">
        <f t="shared" si="907"/>
        <v>74.624027859999998</v>
      </c>
      <c r="Q2304" s="83">
        <f t="shared" si="908"/>
        <v>0</v>
      </c>
      <c r="R2304" s="85">
        <f t="shared" si="909"/>
        <v>0</v>
      </c>
      <c r="S2304" s="79">
        <f t="shared" si="910"/>
        <v>0</v>
      </c>
      <c r="T2304" s="85">
        <f t="shared" si="894"/>
        <v>9.5000000000000001E-2</v>
      </c>
      <c r="U2304" s="82">
        <f t="shared" si="911"/>
        <v>1.0024426120000001</v>
      </c>
      <c r="V2304" s="79">
        <f t="shared" si="912"/>
        <v>0.18227753999999999</v>
      </c>
      <c r="W2304" s="79">
        <f t="shared" si="913"/>
        <v>0</v>
      </c>
      <c r="X2304" s="157" t="str">
        <f t="shared" si="895"/>
        <v>A+J=</v>
      </c>
      <c r="Y2304" s="81">
        <f t="shared" si="896"/>
        <v>46863</v>
      </c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78">
        <f t="shared" si="893"/>
        <v>46843</v>
      </c>
      <c r="B2305" s="79">
        <f t="shared" si="897"/>
        <v>74.838038399999988</v>
      </c>
      <c r="C2305" s="79">
        <f t="shared" si="914"/>
        <v>74.489714719999995</v>
      </c>
      <c r="D2305" s="77">
        <f t="shared" si="898"/>
        <v>7205.03</v>
      </c>
      <c r="E2305" s="54">
        <f>IF(K2305=1,VLOOKUP(A2304,[1]Plan1!$JH$192:$JI$400,2),E2304)</f>
        <v>7245.38</v>
      </c>
      <c r="F2305" s="56">
        <f t="shared" si="899"/>
        <v>45737</v>
      </c>
      <c r="G2305" s="80">
        <f t="shared" si="900"/>
        <v>5.6002542668107669E-3</v>
      </c>
      <c r="H2305" s="81">
        <f>IF(DAY(A2305)=H$11,VLOOKUP(A2305,AF$120:AK$452,4),H2304)</f>
        <v>46863</v>
      </c>
      <c r="I2305" s="81">
        <f t="shared" si="901"/>
        <v>46863</v>
      </c>
      <c r="J2305" s="55">
        <f t="shared" si="902"/>
        <v>31</v>
      </c>
      <c r="K2305" s="55">
        <f t="shared" si="903"/>
        <v>11</v>
      </c>
      <c r="L2305" s="79">
        <f t="shared" si="904"/>
        <v>1.0019836</v>
      </c>
      <c r="M2305" s="82">
        <v>1</v>
      </c>
      <c r="N2305" s="82">
        <f t="shared" si="905"/>
        <v>1</v>
      </c>
      <c r="O2305" s="79">
        <f t="shared" si="906"/>
        <v>1.0019836</v>
      </c>
      <c r="P2305" s="79">
        <f t="shared" si="907"/>
        <v>74.637472509999995</v>
      </c>
      <c r="Q2305" s="83">
        <f t="shared" si="908"/>
        <v>0</v>
      </c>
      <c r="R2305" s="85">
        <f t="shared" si="909"/>
        <v>0</v>
      </c>
      <c r="S2305" s="79">
        <f t="shared" si="910"/>
        <v>0</v>
      </c>
      <c r="T2305" s="85">
        <f t="shared" si="894"/>
        <v>9.5000000000000001E-2</v>
      </c>
      <c r="U2305" s="82">
        <f t="shared" si="911"/>
        <v>1.0026872010000001</v>
      </c>
      <c r="V2305" s="79">
        <f t="shared" si="912"/>
        <v>0.20056589</v>
      </c>
      <c r="W2305" s="79">
        <f t="shared" si="913"/>
        <v>0</v>
      </c>
      <c r="X2305" s="157" t="str">
        <f t="shared" si="895"/>
        <v>A+J=</v>
      </c>
      <c r="Y2305" s="81">
        <f t="shared" si="896"/>
        <v>46863</v>
      </c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78">
        <f t="shared" si="893"/>
        <v>46844</v>
      </c>
      <c r="B2306" s="79">
        <f t="shared" si="897"/>
        <v>74.869785440000001</v>
      </c>
      <c r="C2306" s="79">
        <f t="shared" si="914"/>
        <v>74.489714719999995</v>
      </c>
      <c r="D2306" s="77">
        <f t="shared" si="898"/>
        <v>7205.03</v>
      </c>
      <c r="E2306" s="54">
        <f>IF(K2306=1,VLOOKUP(A2305,[1]Plan1!$JH$192:$JI$400,2),E2305)</f>
        <v>7245.38</v>
      </c>
      <c r="F2306" s="56">
        <f t="shared" si="899"/>
        <v>45737</v>
      </c>
      <c r="G2306" s="80">
        <f t="shared" si="900"/>
        <v>5.6002542668107669E-3</v>
      </c>
      <c r="H2306" s="81">
        <f>IF(DAY(A2306)=H$11,VLOOKUP(A2306,AF$120:AK$452,4),H2305)</f>
        <v>46863</v>
      </c>
      <c r="I2306" s="81">
        <f t="shared" si="901"/>
        <v>46863</v>
      </c>
      <c r="J2306" s="55">
        <f t="shared" si="902"/>
        <v>31</v>
      </c>
      <c r="K2306" s="55">
        <f t="shared" si="903"/>
        <v>12</v>
      </c>
      <c r="L2306" s="79">
        <f t="shared" si="904"/>
        <v>1.0021641299999999</v>
      </c>
      <c r="M2306" s="82">
        <v>1</v>
      </c>
      <c r="N2306" s="82">
        <f t="shared" si="905"/>
        <v>1</v>
      </c>
      <c r="O2306" s="79">
        <f t="shared" si="906"/>
        <v>1.0021641299999999</v>
      </c>
      <c r="P2306" s="79">
        <f t="shared" si="907"/>
        <v>74.650920139999997</v>
      </c>
      <c r="Q2306" s="83">
        <f t="shared" si="908"/>
        <v>0</v>
      </c>
      <c r="R2306" s="85">
        <f t="shared" si="909"/>
        <v>0</v>
      </c>
      <c r="S2306" s="79">
        <f t="shared" si="910"/>
        <v>0</v>
      </c>
      <c r="T2306" s="85">
        <f t="shared" si="894"/>
        <v>9.5000000000000001E-2</v>
      </c>
      <c r="U2306" s="82">
        <f t="shared" si="911"/>
        <v>1.00293185</v>
      </c>
      <c r="V2306" s="79">
        <f t="shared" si="912"/>
        <v>0.21886530000000001</v>
      </c>
      <c r="W2306" s="79">
        <f t="shared" si="913"/>
        <v>0</v>
      </c>
      <c r="X2306" s="157" t="str">
        <f t="shared" si="895"/>
        <v>A+J=</v>
      </c>
      <c r="Y2306" s="81">
        <f t="shared" si="896"/>
        <v>46863</v>
      </c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78">
        <f t="shared" si="893"/>
        <v>46845</v>
      </c>
      <c r="B2307" s="79">
        <f t="shared" si="897"/>
        <v>74.901544950000002</v>
      </c>
      <c r="C2307" s="79">
        <f t="shared" si="914"/>
        <v>74.489714719999995</v>
      </c>
      <c r="D2307" s="77">
        <f t="shared" si="898"/>
        <v>7205.03</v>
      </c>
      <c r="E2307" s="54">
        <f>IF(K2307=1,VLOOKUP(A2306,[1]Plan1!$JH$192:$JI$400,2),E2306)</f>
        <v>7245.38</v>
      </c>
      <c r="F2307" s="56">
        <f t="shared" si="899"/>
        <v>45737</v>
      </c>
      <c r="G2307" s="80">
        <f t="shared" si="900"/>
        <v>5.6002542668107669E-3</v>
      </c>
      <c r="H2307" s="81">
        <f>IF(DAY(A2307)=H$11,VLOOKUP(A2307,AF$120:AK$452,4),H2306)</f>
        <v>46863</v>
      </c>
      <c r="I2307" s="81">
        <f t="shared" si="901"/>
        <v>46863</v>
      </c>
      <c r="J2307" s="55">
        <f t="shared" si="902"/>
        <v>31</v>
      </c>
      <c r="K2307" s="55">
        <f t="shared" si="903"/>
        <v>13</v>
      </c>
      <c r="L2307" s="79">
        <f t="shared" si="904"/>
        <v>1.00234468</v>
      </c>
      <c r="M2307" s="82">
        <v>1</v>
      </c>
      <c r="N2307" s="82">
        <f t="shared" si="905"/>
        <v>1</v>
      </c>
      <c r="O2307" s="79">
        <f t="shared" si="906"/>
        <v>1.00234468</v>
      </c>
      <c r="P2307" s="79">
        <f t="shared" si="907"/>
        <v>74.664369260000001</v>
      </c>
      <c r="Q2307" s="83">
        <f t="shared" si="908"/>
        <v>0</v>
      </c>
      <c r="R2307" s="85">
        <f t="shared" si="909"/>
        <v>0</v>
      </c>
      <c r="S2307" s="79">
        <f t="shared" si="910"/>
        <v>0</v>
      </c>
      <c r="T2307" s="85">
        <f t="shared" si="894"/>
        <v>9.5000000000000001E-2</v>
      </c>
      <c r="U2307" s="82">
        <f t="shared" si="911"/>
        <v>1.0031765580000001</v>
      </c>
      <c r="V2307" s="79">
        <f t="shared" si="912"/>
        <v>0.23717568999999999</v>
      </c>
      <c r="W2307" s="79">
        <f t="shared" si="913"/>
        <v>0</v>
      </c>
      <c r="X2307" s="157" t="str">
        <f t="shared" si="895"/>
        <v>A+J=</v>
      </c>
      <c r="Y2307" s="81">
        <f t="shared" si="896"/>
        <v>46863</v>
      </c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78">
        <f t="shared" si="893"/>
        <v>46846</v>
      </c>
      <c r="B2308" s="79">
        <f t="shared" si="897"/>
        <v>74.933318529999994</v>
      </c>
      <c r="C2308" s="79">
        <f t="shared" si="914"/>
        <v>74.489714719999995</v>
      </c>
      <c r="D2308" s="77">
        <f t="shared" si="898"/>
        <v>7205.03</v>
      </c>
      <c r="E2308" s="54">
        <f>IF(K2308=1,VLOOKUP(A2307,[1]Plan1!$JH$192:$JI$400,2),E2307)</f>
        <v>7245.38</v>
      </c>
      <c r="F2308" s="56">
        <f t="shared" si="899"/>
        <v>45737</v>
      </c>
      <c r="G2308" s="80">
        <f t="shared" si="900"/>
        <v>5.6002542668107669E-3</v>
      </c>
      <c r="H2308" s="81">
        <f>IF(DAY(A2308)=H$11,VLOOKUP(A2308,AF$120:AK$452,4),H2307)</f>
        <v>46863</v>
      </c>
      <c r="I2308" s="81">
        <f t="shared" si="901"/>
        <v>46863</v>
      </c>
      <c r="J2308" s="55">
        <f t="shared" si="902"/>
        <v>31</v>
      </c>
      <c r="K2308" s="55">
        <f t="shared" si="903"/>
        <v>14</v>
      </c>
      <c r="L2308" s="79">
        <f t="shared" si="904"/>
        <v>1.00252527</v>
      </c>
      <c r="M2308" s="82">
        <v>1</v>
      </c>
      <c r="N2308" s="82">
        <f t="shared" si="905"/>
        <v>1</v>
      </c>
      <c r="O2308" s="79">
        <f t="shared" si="906"/>
        <v>1.00252527</v>
      </c>
      <c r="P2308" s="79">
        <f t="shared" si="907"/>
        <v>74.677821359999996</v>
      </c>
      <c r="Q2308" s="83">
        <f t="shared" si="908"/>
        <v>0</v>
      </c>
      <c r="R2308" s="85">
        <f t="shared" si="909"/>
        <v>0</v>
      </c>
      <c r="S2308" s="79">
        <f t="shared" si="910"/>
        <v>0</v>
      </c>
      <c r="T2308" s="85">
        <f t="shared" si="894"/>
        <v>9.5000000000000001E-2</v>
      </c>
      <c r="U2308" s="82">
        <f t="shared" si="911"/>
        <v>1.003421326</v>
      </c>
      <c r="V2308" s="79">
        <f t="shared" si="912"/>
        <v>0.25549717</v>
      </c>
      <c r="W2308" s="79">
        <f t="shared" si="913"/>
        <v>0</v>
      </c>
      <c r="X2308" s="157" t="str">
        <f t="shared" si="895"/>
        <v>A+J=</v>
      </c>
      <c r="Y2308" s="81">
        <f t="shared" si="896"/>
        <v>46863</v>
      </c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78">
        <f t="shared" si="893"/>
        <v>46847</v>
      </c>
      <c r="B2309" s="79">
        <f t="shared" si="897"/>
        <v>74.965105399999999</v>
      </c>
      <c r="C2309" s="79">
        <f t="shared" si="914"/>
        <v>74.489714719999995</v>
      </c>
      <c r="D2309" s="77">
        <f t="shared" si="898"/>
        <v>7205.03</v>
      </c>
      <c r="E2309" s="54">
        <f>IF(K2309=1,VLOOKUP(A2308,[1]Plan1!$JH$192:$JI$400,2),E2308)</f>
        <v>7245.38</v>
      </c>
      <c r="F2309" s="56">
        <f t="shared" si="899"/>
        <v>45737</v>
      </c>
      <c r="G2309" s="80">
        <f t="shared" si="900"/>
        <v>5.6002542668107669E-3</v>
      </c>
      <c r="H2309" s="81">
        <f>IF(DAY(A2309)=H$11,VLOOKUP(A2309,AF$120:AK$452,4),H2308)</f>
        <v>46863</v>
      </c>
      <c r="I2309" s="81">
        <f t="shared" si="901"/>
        <v>46863</v>
      </c>
      <c r="J2309" s="55">
        <f t="shared" si="902"/>
        <v>31</v>
      </c>
      <c r="K2309" s="55">
        <f t="shared" si="903"/>
        <v>15</v>
      </c>
      <c r="L2309" s="79">
        <f t="shared" si="904"/>
        <v>1.0027058900000001</v>
      </c>
      <c r="M2309" s="82">
        <v>1</v>
      </c>
      <c r="N2309" s="82">
        <f t="shared" si="905"/>
        <v>1</v>
      </c>
      <c r="O2309" s="79">
        <f t="shared" si="906"/>
        <v>1.0027058900000001</v>
      </c>
      <c r="P2309" s="79">
        <f t="shared" si="907"/>
        <v>74.691275689999998</v>
      </c>
      <c r="Q2309" s="83">
        <f t="shared" si="908"/>
        <v>0</v>
      </c>
      <c r="R2309" s="85">
        <f t="shared" si="909"/>
        <v>0</v>
      </c>
      <c r="S2309" s="79">
        <f t="shared" si="910"/>
        <v>0</v>
      </c>
      <c r="T2309" s="85">
        <f t="shared" si="894"/>
        <v>9.5000000000000001E-2</v>
      </c>
      <c r="U2309" s="82">
        <f t="shared" si="911"/>
        <v>1.003666154</v>
      </c>
      <c r="V2309" s="79">
        <f t="shared" si="912"/>
        <v>0.27382971</v>
      </c>
      <c r="W2309" s="79">
        <f t="shared" si="913"/>
        <v>0</v>
      </c>
      <c r="X2309" s="157" t="str">
        <f t="shared" si="895"/>
        <v>A+J=</v>
      </c>
      <c r="Y2309" s="81">
        <f t="shared" si="896"/>
        <v>46863</v>
      </c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78">
        <f t="shared" si="893"/>
        <v>46848</v>
      </c>
      <c r="B2310" s="79">
        <f t="shared" si="897"/>
        <v>74.996905600000005</v>
      </c>
      <c r="C2310" s="79">
        <f t="shared" si="914"/>
        <v>74.489714719999995</v>
      </c>
      <c r="D2310" s="77">
        <f t="shared" si="898"/>
        <v>7205.03</v>
      </c>
      <c r="E2310" s="54">
        <f>IF(K2310=1,VLOOKUP(A2309,[1]Plan1!$JH$192:$JI$400,2),E2309)</f>
        <v>7245.38</v>
      </c>
      <c r="F2310" s="56">
        <f t="shared" si="899"/>
        <v>45737</v>
      </c>
      <c r="G2310" s="80">
        <f t="shared" si="900"/>
        <v>5.6002542668107669E-3</v>
      </c>
      <c r="H2310" s="81">
        <f>IF(DAY(A2310)=H$11,VLOOKUP(A2310,AF$120:AK$452,4),H2309)</f>
        <v>46863</v>
      </c>
      <c r="I2310" s="81">
        <f t="shared" si="901"/>
        <v>46863</v>
      </c>
      <c r="J2310" s="55">
        <f t="shared" si="902"/>
        <v>31</v>
      </c>
      <c r="K2310" s="55">
        <f t="shared" si="903"/>
        <v>16</v>
      </c>
      <c r="L2310" s="79">
        <f t="shared" si="904"/>
        <v>1.00288654</v>
      </c>
      <c r="M2310" s="82">
        <v>1</v>
      </c>
      <c r="N2310" s="82">
        <f t="shared" si="905"/>
        <v>1</v>
      </c>
      <c r="O2310" s="79">
        <f t="shared" si="906"/>
        <v>1.00288654</v>
      </c>
      <c r="P2310" s="79">
        <f t="shared" si="907"/>
        <v>74.70473226</v>
      </c>
      <c r="Q2310" s="83">
        <f t="shared" si="908"/>
        <v>0</v>
      </c>
      <c r="R2310" s="85">
        <f t="shared" si="909"/>
        <v>0</v>
      </c>
      <c r="S2310" s="79">
        <f t="shared" si="910"/>
        <v>0</v>
      </c>
      <c r="T2310" s="85">
        <f t="shared" si="894"/>
        <v>9.5000000000000001E-2</v>
      </c>
      <c r="U2310" s="82">
        <f t="shared" si="911"/>
        <v>1.0039110419999999</v>
      </c>
      <c r="V2310" s="79">
        <f t="shared" si="912"/>
        <v>0.29217334</v>
      </c>
      <c r="W2310" s="79">
        <f t="shared" si="913"/>
        <v>0</v>
      </c>
      <c r="X2310" s="157" t="str">
        <f t="shared" si="895"/>
        <v>A+J=</v>
      </c>
      <c r="Y2310" s="81">
        <f t="shared" si="896"/>
        <v>46863</v>
      </c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78">
        <f t="shared" si="893"/>
        <v>46849</v>
      </c>
      <c r="B2311" s="79">
        <f t="shared" si="897"/>
        <v>75.028719780000003</v>
      </c>
      <c r="C2311" s="79">
        <f t="shared" si="914"/>
        <v>74.489714719999995</v>
      </c>
      <c r="D2311" s="77">
        <f t="shared" si="898"/>
        <v>7205.03</v>
      </c>
      <c r="E2311" s="54">
        <f>IF(K2311=1,VLOOKUP(A2310,[1]Plan1!$JH$192:$JI$400,2),E2310)</f>
        <v>7245.38</v>
      </c>
      <c r="F2311" s="56">
        <f t="shared" si="899"/>
        <v>45737</v>
      </c>
      <c r="G2311" s="80">
        <f t="shared" si="900"/>
        <v>5.6002542668107669E-3</v>
      </c>
      <c r="H2311" s="81">
        <f>IF(DAY(A2311)=H$11,VLOOKUP(A2311,AF$120:AK$452,4),H2310)</f>
        <v>46863</v>
      </c>
      <c r="I2311" s="81">
        <f t="shared" si="901"/>
        <v>46863</v>
      </c>
      <c r="J2311" s="55">
        <f t="shared" si="902"/>
        <v>31</v>
      </c>
      <c r="K2311" s="55">
        <f t="shared" si="903"/>
        <v>17</v>
      </c>
      <c r="L2311" s="79">
        <f t="shared" si="904"/>
        <v>1.0030672300000001</v>
      </c>
      <c r="M2311" s="82">
        <v>1</v>
      </c>
      <c r="N2311" s="82">
        <f t="shared" si="905"/>
        <v>1</v>
      </c>
      <c r="O2311" s="79">
        <f t="shared" si="906"/>
        <v>1.0030672300000001</v>
      </c>
      <c r="P2311" s="79">
        <f t="shared" si="907"/>
        <v>74.7181918</v>
      </c>
      <c r="Q2311" s="83">
        <f t="shared" si="908"/>
        <v>0</v>
      </c>
      <c r="R2311" s="85">
        <f t="shared" si="909"/>
        <v>0</v>
      </c>
      <c r="S2311" s="79">
        <f t="shared" si="910"/>
        <v>0</v>
      </c>
      <c r="T2311" s="85">
        <f t="shared" si="894"/>
        <v>9.5000000000000001E-2</v>
      </c>
      <c r="U2311" s="82">
        <f t="shared" si="911"/>
        <v>1.004155989</v>
      </c>
      <c r="V2311" s="79">
        <f t="shared" si="912"/>
        <v>0.31052797999999998</v>
      </c>
      <c r="W2311" s="79">
        <f t="shared" si="913"/>
        <v>0</v>
      </c>
      <c r="X2311" s="157" t="str">
        <f t="shared" si="895"/>
        <v>A+J=</v>
      </c>
      <c r="Y2311" s="81">
        <f t="shared" si="896"/>
        <v>46863</v>
      </c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78">
        <f t="shared" si="893"/>
        <v>46850</v>
      </c>
      <c r="B2312" s="79">
        <f t="shared" si="897"/>
        <v>75.060547279999994</v>
      </c>
      <c r="C2312" s="79">
        <f t="shared" si="914"/>
        <v>74.489714719999995</v>
      </c>
      <c r="D2312" s="77">
        <f t="shared" si="898"/>
        <v>7205.03</v>
      </c>
      <c r="E2312" s="54">
        <f>IF(K2312=1,VLOOKUP(A2311,[1]Plan1!$JH$192:$JI$400,2),E2311)</f>
        <v>7245.38</v>
      </c>
      <c r="F2312" s="56">
        <f t="shared" si="899"/>
        <v>45737</v>
      </c>
      <c r="G2312" s="80">
        <f t="shared" si="900"/>
        <v>5.6002542668107669E-3</v>
      </c>
      <c r="H2312" s="81">
        <f>IF(DAY(A2312)=H$11,VLOOKUP(A2312,AF$120:AK$452,4),H2311)</f>
        <v>46863</v>
      </c>
      <c r="I2312" s="81">
        <f t="shared" si="901"/>
        <v>46863</v>
      </c>
      <c r="J2312" s="55">
        <f t="shared" si="902"/>
        <v>31</v>
      </c>
      <c r="K2312" s="55">
        <f t="shared" si="903"/>
        <v>18</v>
      </c>
      <c r="L2312" s="79">
        <f t="shared" si="904"/>
        <v>1.00324795</v>
      </c>
      <c r="M2312" s="82">
        <v>1</v>
      </c>
      <c r="N2312" s="82">
        <f t="shared" si="905"/>
        <v>1</v>
      </c>
      <c r="O2312" s="79">
        <f t="shared" si="906"/>
        <v>1.00324795</v>
      </c>
      <c r="P2312" s="79">
        <f t="shared" si="907"/>
        <v>74.73165358</v>
      </c>
      <c r="Q2312" s="83">
        <f t="shared" si="908"/>
        <v>0</v>
      </c>
      <c r="R2312" s="85">
        <f t="shared" si="909"/>
        <v>0</v>
      </c>
      <c r="S2312" s="79">
        <f t="shared" si="910"/>
        <v>0</v>
      </c>
      <c r="T2312" s="85">
        <f t="shared" si="894"/>
        <v>9.5000000000000001E-2</v>
      </c>
      <c r="U2312" s="82">
        <f t="shared" si="911"/>
        <v>1.004400996</v>
      </c>
      <c r="V2312" s="79">
        <f t="shared" si="912"/>
        <v>0.32889370000000001</v>
      </c>
      <c r="W2312" s="79">
        <f t="shared" si="913"/>
        <v>0</v>
      </c>
      <c r="X2312" s="157" t="str">
        <f t="shared" si="895"/>
        <v>A+J=</v>
      </c>
      <c r="Y2312" s="81">
        <f t="shared" si="896"/>
        <v>46863</v>
      </c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78">
        <f t="shared" si="893"/>
        <v>46851</v>
      </c>
      <c r="B2313" s="79">
        <f t="shared" si="897"/>
        <v>75.092388119999995</v>
      </c>
      <c r="C2313" s="79">
        <f t="shared" si="914"/>
        <v>74.489714719999995</v>
      </c>
      <c r="D2313" s="77">
        <f t="shared" si="898"/>
        <v>7205.03</v>
      </c>
      <c r="E2313" s="54">
        <f>IF(K2313=1,VLOOKUP(A2312,[1]Plan1!$JH$192:$JI$400,2),E2312)</f>
        <v>7245.38</v>
      </c>
      <c r="F2313" s="56">
        <f t="shared" si="899"/>
        <v>45737</v>
      </c>
      <c r="G2313" s="80">
        <f t="shared" si="900"/>
        <v>5.6002542668107669E-3</v>
      </c>
      <c r="H2313" s="81">
        <f>IF(DAY(A2313)=H$11,VLOOKUP(A2313,AF$120:AK$452,4),H2312)</f>
        <v>46863</v>
      </c>
      <c r="I2313" s="81">
        <f t="shared" si="901"/>
        <v>46863</v>
      </c>
      <c r="J2313" s="55">
        <f t="shared" si="902"/>
        <v>31</v>
      </c>
      <c r="K2313" s="55">
        <f t="shared" si="903"/>
        <v>19</v>
      </c>
      <c r="L2313" s="79">
        <f t="shared" si="904"/>
        <v>1.0034287</v>
      </c>
      <c r="M2313" s="82">
        <v>1</v>
      </c>
      <c r="N2313" s="82">
        <f t="shared" si="905"/>
        <v>1</v>
      </c>
      <c r="O2313" s="79">
        <f t="shared" si="906"/>
        <v>1.0034287</v>
      </c>
      <c r="P2313" s="79">
        <f t="shared" si="907"/>
        <v>74.7451176</v>
      </c>
      <c r="Q2313" s="83">
        <f t="shared" si="908"/>
        <v>0</v>
      </c>
      <c r="R2313" s="85">
        <f t="shared" si="909"/>
        <v>0</v>
      </c>
      <c r="S2313" s="79">
        <f t="shared" si="910"/>
        <v>0</v>
      </c>
      <c r="T2313" s="85">
        <f t="shared" si="894"/>
        <v>9.5000000000000001E-2</v>
      </c>
      <c r="U2313" s="82">
        <f t="shared" si="911"/>
        <v>1.004646063</v>
      </c>
      <c r="V2313" s="79">
        <f t="shared" si="912"/>
        <v>0.34727052000000003</v>
      </c>
      <c r="W2313" s="79">
        <f t="shared" si="913"/>
        <v>0</v>
      </c>
      <c r="X2313" s="157" t="str">
        <f t="shared" si="895"/>
        <v>A+J=</v>
      </c>
      <c r="Y2313" s="81">
        <f t="shared" si="896"/>
        <v>46863</v>
      </c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78">
        <f t="shared" si="893"/>
        <v>46852</v>
      </c>
      <c r="B2314" s="79">
        <f t="shared" si="897"/>
        <v>75.12424227999999</v>
      </c>
      <c r="C2314" s="79">
        <f t="shared" si="914"/>
        <v>74.489714719999995</v>
      </c>
      <c r="D2314" s="77">
        <f t="shared" si="898"/>
        <v>7205.03</v>
      </c>
      <c r="E2314" s="54">
        <f>IF(K2314=1,VLOOKUP(A2313,[1]Plan1!$JH$192:$JI$400,2),E2313)</f>
        <v>7245.38</v>
      </c>
      <c r="F2314" s="56">
        <f t="shared" si="899"/>
        <v>45737</v>
      </c>
      <c r="G2314" s="80">
        <f t="shared" si="900"/>
        <v>5.6002542668107669E-3</v>
      </c>
      <c r="H2314" s="81">
        <f>IF(DAY(A2314)=H$11,VLOOKUP(A2314,AF$120:AK$452,4),H2313)</f>
        <v>46863</v>
      </c>
      <c r="I2314" s="81">
        <f t="shared" si="901"/>
        <v>46863</v>
      </c>
      <c r="J2314" s="55">
        <f t="shared" si="902"/>
        <v>31</v>
      </c>
      <c r="K2314" s="55">
        <f t="shared" si="903"/>
        <v>20</v>
      </c>
      <c r="L2314" s="79">
        <f t="shared" si="904"/>
        <v>1.0036094799999999</v>
      </c>
      <c r="M2314" s="82">
        <v>1</v>
      </c>
      <c r="N2314" s="82">
        <f t="shared" si="905"/>
        <v>1</v>
      </c>
      <c r="O2314" s="79">
        <f t="shared" si="906"/>
        <v>1.0036094799999999</v>
      </c>
      <c r="P2314" s="79">
        <f t="shared" si="907"/>
        <v>74.758583849999994</v>
      </c>
      <c r="Q2314" s="83">
        <f t="shared" si="908"/>
        <v>0</v>
      </c>
      <c r="R2314" s="85">
        <f t="shared" si="909"/>
        <v>0</v>
      </c>
      <c r="S2314" s="79">
        <f t="shared" si="910"/>
        <v>0</v>
      </c>
      <c r="T2314" s="85">
        <f t="shared" si="894"/>
        <v>9.5000000000000001E-2</v>
      </c>
      <c r="U2314" s="82">
        <f t="shared" si="911"/>
        <v>1.0048911899999999</v>
      </c>
      <c r="V2314" s="79">
        <f t="shared" si="912"/>
        <v>0.36565842999999998</v>
      </c>
      <c r="W2314" s="79">
        <f t="shared" si="913"/>
        <v>0</v>
      </c>
      <c r="X2314" s="157" t="str">
        <f t="shared" si="895"/>
        <v>A+J=</v>
      </c>
      <c r="Y2314" s="81">
        <f t="shared" si="896"/>
        <v>46863</v>
      </c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78">
        <f t="shared" si="893"/>
        <v>46853</v>
      </c>
      <c r="B2315" s="79">
        <f t="shared" si="897"/>
        <v>75.15611045</v>
      </c>
      <c r="C2315" s="79">
        <f t="shared" si="914"/>
        <v>74.489714719999995</v>
      </c>
      <c r="D2315" s="77">
        <f t="shared" si="898"/>
        <v>7205.03</v>
      </c>
      <c r="E2315" s="54">
        <f>IF(K2315=1,VLOOKUP(A2314,[1]Plan1!$JH$192:$JI$400,2),E2314)</f>
        <v>7245.38</v>
      </c>
      <c r="F2315" s="56">
        <f t="shared" si="899"/>
        <v>45737</v>
      </c>
      <c r="G2315" s="80">
        <f t="shared" si="900"/>
        <v>5.6002542668107669E-3</v>
      </c>
      <c r="H2315" s="81">
        <f>IF(DAY(A2315)=H$11,VLOOKUP(A2315,AF$120:AK$452,4),H2314)</f>
        <v>46863</v>
      </c>
      <c r="I2315" s="81">
        <f t="shared" si="901"/>
        <v>46863</v>
      </c>
      <c r="J2315" s="55">
        <f t="shared" si="902"/>
        <v>31</v>
      </c>
      <c r="K2315" s="55">
        <f t="shared" si="903"/>
        <v>21</v>
      </c>
      <c r="L2315" s="79">
        <f t="shared" si="904"/>
        <v>1.0037902999999999</v>
      </c>
      <c r="M2315" s="82">
        <v>1</v>
      </c>
      <c r="N2315" s="82">
        <f t="shared" si="905"/>
        <v>1</v>
      </c>
      <c r="O2315" s="79">
        <f t="shared" si="906"/>
        <v>1.0037902999999999</v>
      </c>
      <c r="P2315" s="79">
        <f t="shared" si="907"/>
        <v>74.772053080000006</v>
      </c>
      <c r="Q2315" s="83">
        <f t="shared" si="908"/>
        <v>0</v>
      </c>
      <c r="R2315" s="85">
        <f t="shared" si="909"/>
        <v>0</v>
      </c>
      <c r="S2315" s="79">
        <f t="shared" si="910"/>
        <v>0</v>
      </c>
      <c r="T2315" s="85">
        <f t="shared" si="894"/>
        <v>9.5000000000000001E-2</v>
      </c>
      <c r="U2315" s="82">
        <f t="shared" si="911"/>
        <v>1.0051363760000001</v>
      </c>
      <c r="V2315" s="79">
        <f t="shared" si="912"/>
        <v>0.38405737000000001</v>
      </c>
      <c r="W2315" s="79">
        <f t="shared" si="913"/>
        <v>0</v>
      </c>
      <c r="X2315" s="157" t="str">
        <f t="shared" si="895"/>
        <v>A+J=</v>
      </c>
      <c r="Y2315" s="81">
        <f t="shared" si="896"/>
        <v>46863</v>
      </c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78">
        <f t="shared" si="893"/>
        <v>46854</v>
      </c>
      <c r="B2316" s="79">
        <f t="shared" si="897"/>
        <v>75.187992040000012</v>
      </c>
      <c r="C2316" s="79">
        <f t="shared" si="914"/>
        <v>74.489714719999995</v>
      </c>
      <c r="D2316" s="77">
        <f t="shared" si="898"/>
        <v>7205.03</v>
      </c>
      <c r="E2316" s="54">
        <f>IF(K2316=1,VLOOKUP(A2315,[1]Plan1!$JH$192:$JI$400,2),E2315)</f>
        <v>7245.38</v>
      </c>
      <c r="F2316" s="56">
        <f t="shared" si="899"/>
        <v>45737</v>
      </c>
      <c r="G2316" s="80">
        <f t="shared" si="900"/>
        <v>5.6002542668107669E-3</v>
      </c>
      <c r="H2316" s="81">
        <f>IF(DAY(A2316)=H$11,VLOOKUP(A2316,AF$120:AK$452,4),H2315)</f>
        <v>46863</v>
      </c>
      <c r="I2316" s="81">
        <f t="shared" si="901"/>
        <v>46863</v>
      </c>
      <c r="J2316" s="55">
        <f t="shared" si="902"/>
        <v>31</v>
      </c>
      <c r="K2316" s="55">
        <f t="shared" si="903"/>
        <v>22</v>
      </c>
      <c r="L2316" s="79">
        <f t="shared" si="904"/>
        <v>1.0039711499999999</v>
      </c>
      <c r="M2316" s="82">
        <v>1</v>
      </c>
      <c r="N2316" s="82">
        <f t="shared" si="905"/>
        <v>1</v>
      </c>
      <c r="O2316" s="79">
        <f t="shared" si="906"/>
        <v>1.0039711499999999</v>
      </c>
      <c r="P2316" s="79">
        <f t="shared" si="907"/>
        <v>74.785524550000005</v>
      </c>
      <c r="Q2316" s="83">
        <f t="shared" si="908"/>
        <v>0</v>
      </c>
      <c r="R2316" s="85">
        <f t="shared" si="909"/>
        <v>0</v>
      </c>
      <c r="S2316" s="79">
        <f t="shared" si="910"/>
        <v>0</v>
      </c>
      <c r="T2316" s="85">
        <f t="shared" si="894"/>
        <v>9.5000000000000001E-2</v>
      </c>
      <c r="U2316" s="82">
        <f t="shared" si="911"/>
        <v>1.0053816229999999</v>
      </c>
      <c r="V2316" s="79">
        <f t="shared" si="912"/>
        <v>0.40246748999999998</v>
      </c>
      <c r="W2316" s="79">
        <f t="shared" si="913"/>
        <v>0</v>
      </c>
      <c r="X2316" s="157" t="str">
        <f t="shared" si="895"/>
        <v>A+J=</v>
      </c>
      <c r="Y2316" s="81">
        <f t="shared" si="896"/>
        <v>46863</v>
      </c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78">
        <f t="shared" ref="A2317:A2380" si="915">(A2316+1)</f>
        <v>46855</v>
      </c>
      <c r="B2317" s="79">
        <f t="shared" si="897"/>
        <v>75.219886899999992</v>
      </c>
      <c r="C2317" s="79">
        <f t="shared" si="914"/>
        <v>74.489714719999995</v>
      </c>
      <c r="D2317" s="77">
        <f t="shared" si="898"/>
        <v>7205.03</v>
      </c>
      <c r="E2317" s="54">
        <f>IF(K2317=1,VLOOKUP(A2316,[1]Plan1!$JH$192:$JI$400,2),E2316)</f>
        <v>7245.38</v>
      </c>
      <c r="F2317" s="56">
        <f t="shared" si="899"/>
        <v>45737</v>
      </c>
      <c r="G2317" s="80">
        <f t="shared" si="900"/>
        <v>5.6002542668107669E-3</v>
      </c>
      <c r="H2317" s="81">
        <f>IF(DAY(A2317)=H$11,VLOOKUP(A2317,AF$120:AK$452,4),H2316)</f>
        <v>46863</v>
      </c>
      <c r="I2317" s="81">
        <f t="shared" si="901"/>
        <v>46863</v>
      </c>
      <c r="J2317" s="55">
        <f t="shared" si="902"/>
        <v>31</v>
      </c>
      <c r="K2317" s="55">
        <f t="shared" si="903"/>
        <v>23</v>
      </c>
      <c r="L2317" s="79">
        <f t="shared" si="904"/>
        <v>1.00415203</v>
      </c>
      <c r="M2317" s="82">
        <v>1</v>
      </c>
      <c r="N2317" s="82">
        <f t="shared" si="905"/>
        <v>1</v>
      </c>
      <c r="O2317" s="79">
        <f t="shared" si="906"/>
        <v>1.00415203</v>
      </c>
      <c r="P2317" s="79">
        <f t="shared" si="907"/>
        <v>74.798998249999997</v>
      </c>
      <c r="Q2317" s="83">
        <f t="shared" si="908"/>
        <v>0</v>
      </c>
      <c r="R2317" s="85">
        <f t="shared" si="909"/>
        <v>0</v>
      </c>
      <c r="S2317" s="79">
        <f t="shared" si="910"/>
        <v>0</v>
      </c>
      <c r="T2317" s="85">
        <f t="shared" ref="T2317:T2380" si="916">(T2316)</f>
        <v>9.5000000000000001E-2</v>
      </c>
      <c r="U2317" s="82">
        <f t="shared" si="911"/>
        <v>1.0056269289999999</v>
      </c>
      <c r="V2317" s="79">
        <f t="shared" si="912"/>
        <v>0.42088864999999998</v>
      </c>
      <c r="W2317" s="79">
        <f t="shared" si="913"/>
        <v>0</v>
      </c>
      <c r="X2317" s="157" t="str">
        <f t="shared" si="895"/>
        <v>A+J=</v>
      </c>
      <c r="Y2317" s="81">
        <f t="shared" si="896"/>
        <v>46863</v>
      </c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78">
        <f t="shared" si="915"/>
        <v>46856</v>
      </c>
      <c r="B2318" s="79">
        <f t="shared" si="897"/>
        <v>75.251795090000002</v>
      </c>
      <c r="C2318" s="79">
        <f t="shared" si="914"/>
        <v>74.489714719999995</v>
      </c>
      <c r="D2318" s="77">
        <f t="shared" si="898"/>
        <v>7205.03</v>
      </c>
      <c r="E2318" s="54">
        <f>IF(K2318=1,VLOOKUP(A2317,[1]Plan1!$JH$192:$JI$400,2),E2317)</f>
        <v>7245.38</v>
      </c>
      <c r="F2318" s="56">
        <f t="shared" si="899"/>
        <v>45737</v>
      </c>
      <c r="G2318" s="80">
        <f t="shared" si="900"/>
        <v>5.6002542668107669E-3</v>
      </c>
      <c r="H2318" s="81">
        <f>IF(DAY(A2318)=H$11,VLOOKUP(A2318,AF$120:AK$452,4),H2317)</f>
        <v>46863</v>
      </c>
      <c r="I2318" s="81">
        <f t="shared" si="901"/>
        <v>46863</v>
      </c>
      <c r="J2318" s="55">
        <f t="shared" si="902"/>
        <v>31</v>
      </c>
      <c r="K2318" s="55">
        <f t="shared" si="903"/>
        <v>24</v>
      </c>
      <c r="L2318" s="79">
        <f t="shared" si="904"/>
        <v>1.0043329400000001</v>
      </c>
      <c r="M2318" s="82">
        <v>1</v>
      </c>
      <c r="N2318" s="82">
        <f t="shared" si="905"/>
        <v>1</v>
      </c>
      <c r="O2318" s="79">
        <f t="shared" si="906"/>
        <v>1.0043329400000001</v>
      </c>
      <c r="P2318" s="79">
        <f t="shared" si="907"/>
        <v>74.812474179999995</v>
      </c>
      <c r="Q2318" s="83">
        <f t="shared" si="908"/>
        <v>0</v>
      </c>
      <c r="R2318" s="85">
        <f t="shared" si="909"/>
        <v>0</v>
      </c>
      <c r="S2318" s="79">
        <f t="shared" si="910"/>
        <v>0</v>
      </c>
      <c r="T2318" s="85">
        <f t="shared" si="916"/>
        <v>9.5000000000000001E-2</v>
      </c>
      <c r="U2318" s="82">
        <f t="shared" si="911"/>
        <v>1.0058722950000001</v>
      </c>
      <c r="V2318" s="79">
        <f t="shared" si="912"/>
        <v>0.43932091000000001</v>
      </c>
      <c r="W2318" s="79">
        <f t="shared" si="913"/>
        <v>0</v>
      </c>
      <c r="X2318" s="157" t="str">
        <f t="shared" si="895"/>
        <v>A+J=</v>
      </c>
      <c r="Y2318" s="81">
        <f t="shared" si="896"/>
        <v>46863</v>
      </c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78">
        <f t="shared" si="915"/>
        <v>46857</v>
      </c>
      <c r="B2319" s="79">
        <f t="shared" si="897"/>
        <v>75.283717389999993</v>
      </c>
      <c r="C2319" s="79">
        <f t="shared" si="914"/>
        <v>74.489714719999995</v>
      </c>
      <c r="D2319" s="77">
        <f t="shared" si="898"/>
        <v>7205.03</v>
      </c>
      <c r="E2319" s="54">
        <f>IF(K2319=1,VLOOKUP(A2318,[1]Plan1!$JH$192:$JI$400,2),E2318)</f>
        <v>7245.38</v>
      </c>
      <c r="F2319" s="56">
        <f t="shared" si="899"/>
        <v>45737</v>
      </c>
      <c r="G2319" s="80">
        <f t="shared" si="900"/>
        <v>5.6002542668107669E-3</v>
      </c>
      <c r="H2319" s="81">
        <f>IF(DAY(A2319)=H$11,VLOOKUP(A2319,AF$120:AK$452,4),H2318)</f>
        <v>46863</v>
      </c>
      <c r="I2319" s="81">
        <f t="shared" si="901"/>
        <v>46863</v>
      </c>
      <c r="J2319" s="55">
        <f t="shared" si="902"/>
        <v>31</v>
      </c>
      <c r="K2319" s="55">
        <f t="shared" si="903"/>
        <v>25</v>
      </c>
      <c r="L2319" s="79">
        <f t="shared" si="904"/>
        <v>1.0045138899999999</v>
      </c>
      <c r="M2319" s="82">
        <v>1</v>
      </c>
      <c r="N2319" s="82">
        <f t="shared" si="905"/>
        <v>1</v>
      </c>
      <c r="O2319" s="79">
        <f t="shared" si="906"/>
        <v>1.0045138899999999</v>
      </c>
      <c r="P2319" s="79">
        <f t="shared" si="907"/>
        <v>74.825953089999999</v>
      </c>
      <c r="Q2319" s="83">
        <f t="shared" si="908"/>
        <v>0</v>
      </c>
      <c r="R2319" s="85">
        <f t="shared" si="909"/>
        <v>0</v>
      </c>
      <c r="S2319" s="79">
        <f t="shared" si="910"/>
        <v>0</v>
      </c>
      <c r="T2319" s="85">
        <f t="shared" si="916"/>
        <v>9.5000000000000001E-2</v>
      </c>
      <c r="U2319" s="82">
        <f t="shared" si="911"/>
        <v>1.0061177210000001</v>
      </c>
      <c r="V2319" s="79">
        <f t="shared" si="912"/>
        <v>0.45776430000000001</v>
      </c>
      <c r="W2319" s="79">
        <f t="shared" si="913"/>
        <v>0</v>
      </c>
      <c r="X2319" s="157" t="str">
        <f t="shared" si="895"/>
        <v>A+J=</v>
      </c>
      <c r="Y2319" s="81">
        <f t="shared" si="896"/>
        <v>46863</v>
      </c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78">
        <f t="shared" si="915"/>
        <v>46858</v>
      </c>
      <c r="B2320" s="79">
        <f t="shared" si="897"/>
        <v>75.315653050000009</v>
      </c>
      <c r="C2320" s="79">
        <f t="shared" si="914"/>
        <v>74.489714719999995</v>
      </c>
      <c r="D2320" s="77">
        <f t="shared" si="898"/>
        <v>7205.03</v>
      </c>
      <c r="E2320" s="54">
        <f>IF(K2320=1,VLOOKUP(A2319,[1]Plan1!$JH$192:$JI$400,2),E2319)</f>
        <v>7245.38</v>
      </c>
      <c r="F2320" s="56">
        <f t="shared" si="899"/>
        <v>45737</v>
      </c>
      <c r="G2320" s="80">
        <f t="shared" si="900"/>
        <v>5.6002542668107669E-3</v>
      </c>
      <c r="H2320" s="81">
        <f>IF(DAY(A2320)=H$11,VLOOKUP(A2320,AF$120:AK$452,4),H2319)</f>
        <v>46863</v>
      </c>
      <c r="I2320" s="81">
        <f t="shared" si="901"/>
        <v>46863</v>
      </c>
      <c r="J2320" s="55">
        <f t="shared" si="902"/>
        <v>31</v>
      </c>
      <c r="K2320" s="55">
        <f t="shared" si="903"/>
        <v>26</v>
      </c>
      <c r="L2320" s="79">
        <f t="shared" si="904"/>
        <v>1.00469487</v>
      </c>
      <c r="M2320" s="82">
        <v>1</v>
      </c>
      <c r="N2320" s="82">
        <f t="shared" si="905"/>
        <v>1</v>
      </c>
      <c r="O2320" s="79">
        <f t="shared" si="906"/>
        <v>1.00469487</v>
      </c>
      <c r="P2320" s="79">
        <f t="shared" si="907"/>
        <v>74.839434240000003</v>
      </c>
      <c r="Q2320" s="83">
        <f t="shared" si="908"/>
        <v>0</v>
      </c>
      <c r="R2320" s="85">
        <f t="shared" si="909"/>
        <v>0</v>
      </c>
      <c r="S2320" s="79">
        <f t="shared" si="910"/>
        <v>0</v>
      </c>
      <c r="T2320" s="85">
        <f t="shared" si="916"/>
        <v>9.5000000000000001E-2</v>
      </c>
      <c r="U2320" s="82">
        <f t="shared" si="911"/>
        <v>1.0063632069999999</v>
      </c>
      <c r="V2320" s="79">
        <f t="shared" si="912"/>
        <v>0.47621880999999999</v>
      </c>
      <c r="W2320" s="79">
        <f t="shared" si="913"/>
        <v>0</v>
      </c>
      <c r="X2320" s="157" t="str">
        <f t="shared" si="895"/>
        <v>A+J=</v>
      </c>
      <c r="Y2320" s="81">
        <f t="shared" si="896"/>
        <v>46863</v>
      </c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78">
        <f t="shared" si="915"/>
        <v>46859</v>
      </c>
      <c r="B2321" s="79">
        <f t="shared" si="897"/>
        <v>75.347601989999987</v>
      </c>
      <c r="C2321" s="79">
        <f t="shared" si="914"/>
        <v>74.489714719999995</v>
      </c>
      <c r="D2321" s="77">
        <f t="shared" si="898"/>
        <v>7205.03</v>
      </c>
      <c r="E2321" s="54">
        <f>IF(K2321=1,VLOOKUP(A2320,[1]Plan1!$JH$192:$JI$400,2),E2320)</f>
        <v>7245.38</v>
      </c>
      <c r="F2321" s="56">
        <f t="shared" si="899"/>
        <v>45737</v>
      </c>
      <c r="G2321" s="80">
        <f t="shared" si="900"/>
        <v>5.6002542668107669E-3</v>
      </c>
      <c r="H2321" s="81">
        <f>IF(DAY(A2321)=H$11,VLOOKUP(A2321,AF$120:AK$452,4),H2320)</f>
        <v>46863</v>
      </c>
      <c r="I2321" s="81">
        <f t="shared" si="901"/>
        <v>46863</v>
      </c>
      <c r="J2321" s="55">
        <f t="shared" si="902"/>
        <v>31</v>
      </c>
      <c r="K2321" s="55">
        <f t="shared" si="903"/>
        <v>27</v>
      </c>
      <c r="L2321" s="79">
        <f t="shared" si="904"/>
        <v>1.0048758799999999</v>
      </c>
      <c r="M2321" s="82">
        <v>1</v>
      </c>
      <c r="N2321" s="82">
        <f t="shared" si="905"/>
        <v>1</v>
      </c>
      <c r="O2321" s="79">
        <f t="shared" si="906"/>
        <v>1.0048758799999999</v>
      </c>
      <c r="P2321" s="79">
        <f t="shared" si="907"/>
        <v>74.852917629999993</v>
      </c>
      <c r="Q2321" s="83">
        <f t="shared" si="908"/>
        <v>0</v>
      </c>
      <c r="R2321" s="85">
        <f t="shared" si="909"/>
        <v>0</v>
      </c>
      <c r="S2321" s="79">
        <f t="shared" si="910"/>
        <v>0</v>
      </c>
      <c r="T2321" s="85">
        <f t="shared" si="916"/>
        <v>9.5000000000000001E-2</v>
      </c>
      <c r="U2321" s="82">
        <f t="shared" si="911"/>
        <v>1.006608752</v>
      </c>
      <c r="V2321" s="79">
        <f t="shared" si="912"/>
        <v>0.49468435999999999</v>
      </c>
      <c r="W2321" s="79">
        <f t="shared" si="913"/>
        <v>0</v>
      </c>
      <c r="X2321" s="157" t="str">
        <f t="shared" ref="X2321:X2384" si="917">IF($Q2320&gt;0,VLOOKUP($A2320,$AB$12:$AK$116,9),X2320)</f>
        <v>A+J=</v>
      </c>
      <c r="Y2321" s="81">
        <f t="shared" ref="Y2321:Y2384" si="918">IF($Q2320&gt;0,VLOOKUP($A2320,$AB$12:$AK$116,10),Y2320)</f>
        <v>46863</v>
      </c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78">
        <f t="shared" si="915"/>
        <v>46860</v>
      </c>
      <c r="B2322" s="79">
        <f t="shared" ref="B2322:B2342" si="919">(P2322+V2322)</f>
        <v>75.379564360000003</v>
      </c>
      <c r="C2322" s="79">
        <f t="shared" si="914"/>
        <v>74.489714719999995</v>
      </c>
      <c r="D2322" s="77">
        <f t="shared" ref="D2322:D2342" si="920">IF(E2322=E2321,D2321,E2321)</f>
        <v>7205.03</v>
      </c>
      <c r="E2322" s="54">
        <f>IF(K2322=1,VLOOKUP(A2321,[1]Plan1!$JH$192:$JI$400,2),E2321)</f>
        <v>7245.38</v>
      </c>
      <c r="F2322" s="56">
        <f t="shared" ref="F2322:F2342" si="921">IF(D2322=D2321,F2321,EDATE(A2322,-1))</f>
        <v>45737</v>
      </c>
      <c r="G2322" s="80">
        <f t="shared" ref="G2322:G2342" si="922">(E2322/D2322)-1</f>
        <v>5.6002542668107669E-3</v>
      </c>
      <c r="H2322" s="81">
        <f>IF(DAY(A2322)=H$11,VLOOKUP(A2322,AF$120:AK$452,4),H2321)</f>
        <v>46863</v>
      </c>
      <c r="I2322" s="81">
        <f t="shared" ref="I2322:I2342" si="923">IF(A2322&gt;I2321,H2322,I2321)</f>
        <v>46863</v>
      </c>
      <c r="J2322" s="55">
        <f t="shared" ref="J2322:J2342" si="924">IF(A2321=I2321,VLOOKUP(A2321,$AF$120:$AJ$300,5),J2321)</f>
        <v>31</v>
      </c>
      <c r="K2322" s="55">
        <f t="shared" ref="K2322:K2342" si="925">IF(A2321=I2321,1,K2321+1)</f>
        <v>28</v>
      </c>
      <c r="L2322" s="79">
        <f t="shared" ref="L2322:L2342" si="926">TRUNC((E2322/D2322)^TRUNC((K2322/J2322),9),8)</f>
        <v>1.0050569199999999</v>
      </c>
      <c r="M2322" s="82">
        <v>1</v>
      </c>
      <c r="N2322" s="82">
        <f t="shared" ref="N2322:N2342" si="927">IF(I2322&gt;I2321,N2321*M2322,N2321)</f>
        <v>1</v>
      </c>
      <c r="O2322" s="79">
        <f t="shared" ref="O2322:O2342" si="928">TRUNC(TRUNC((L2322*N2322),15),8)</f>
        <v>1.0050569199999999</v>
      </c>
      <c r="P2322" s="79">
        <f t="shared" ref="P2322:P2342" si="929">TRUNC(C2322*O2322,8)</f>
        <v>74.866403239999997</v>
      </c>
      <c r="Q2322" s="83">
        <f t="shared" ref="Q2322:Q2342" si="930">IF(VLOOKUP(A2322,AB$12:AI$116,8)=VLOOKUP(A2321,AB$12:AI$116,8),0,VLOOKUP(A2322,AB$12:AI$116,8))</f>
        <v>0</v>
      </c>
      <c r="R2322" s="85">
        <f t="shared" ref="R2322:R2342" si="931">IF(Q2322&gt;0,VLOOKUP($A2322,$AB$12:$AG$116,6),0)</f>
        <v>0</v>
      </c>
      <c r="S2322" s="79">
        <f t="shared" ref="S2322:S2342" si="932">IF(R2322&gt;0,TRUNC(R2322*P2322,8),0)</f>
        <v>0</v>
      </c>
      <c r="T2322" s="85">
        <f t="shared" si="916"/>
        <v>9.5000000000000001E-2</v>
      </c>
      <c r="U2322" s="82">
        <f t="shared" ref="U2322:U2342" si="933">ROUND((1+T2322)^(30/360)^(K2322/J2322),9)</f>
        <v>1.006854358</v>
      </c>
      <c r="V2322" s="79">
        <f t="shared" ref="V2322:V2342" si="934">TRUNC((P2322*(U2322-1)),8)</f>
        <v>0.51316112000000003</v>
      </c>
      <c r="W2322" s="79">
        <f t="shared" ref="W2322:W2342" si="935">IF(Q2322&gt;0,S2322+V2322,0)</f>
        <v>0</v>
      </c>
      <c r="X2322" s="157" t="str">
        <f t="shared" si="917"/>
        <v>A+J=</v>
      </c>
      <c r="Y2322" s="81">
        <f t="shared" si="918"/>
        <v>46863</v>
      </c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78">
        <f t="shared" si="915"/>
        <v>46861</v>
      </c>
      <c r="B2323" s="79">
        <f t="shared" si="919"/>
        <v>75.411540790000004</v>
      </c>
      <c r="C2323" s="79">
        <f t="shared" si="914"/>
        <v>74.489714719999995</v>
      </c>
      <c r="D2323" s="77">
        <f t="shared" si="920"/>
        <v>7205.03</v>
      </c>
      <c r="E2323" s="54">
        <f>IF(K2323=1,VLOOKUP(A2322,[1]Plan1!$JH$192:$JI$400,2),E2322)</f>
        <v>7245.38</v>
      </c>
      <c r="F2323" s="56">
        <f t="shared" si="921"/>
        <v>45737</v>
      </c>
      <c r="G2323" s="80">
        <f t="shared" si="922"/>
        <v>5.6002542668107669E-3</v>
      </c>
      <c r="H2323" s="81">
        <f>IF(DAY(A2323)=H$11,VLOOKUP(A2323,AF$120:AK$452,4),H2322)</f>
        <v>46863</v>
      </c>
      <c r="I2323" s="81">
        <f t="shared" si="923"/>
        <v>46863</v>
      </c>
      <c r="J2323" s="55">
        <f t="shared" si="924"/>
        <v>31</v>
      </c>
      <c r="K2323" s="55">
        <f t="shared" si="925"/>
        <v>29</v>
      </c>
      <c r="L2323" s="79">
        <f t="shared" si="926"/>
        <v>1.0052380000000001</v>
      </c>
      <c r="M2323" s="82">
        <v>1</v>
      </c>
      <c r="N2323" s="82">
        <f t="shared" si="927"/>
        <v>1</v>
      </c>
      <c r="O2323" s="79">
        <f t="shared" si="928"/>
        <v>1.0052380000000001</v>
      </c>
      <c r="P2323" s="79">
        <f t="shared" si="929"/>
        <v>74.879891839999999</v>
      </c>
      <c r="Q2323" s="83">
        <f t="shared" si="930"/>
        <v>0</v>
      </c>
      <c r="R2323" s="85">
        <f t="shared" si="931"/>
        <v>0</v>
      </c>
      <c r="S2323" s="79">
        <f t="shared" si="932"/>
        <v>0</v>
      </c>
      <c r="T2323" s="85">
        <f t="shared" si="916"/>
        <v>9.5000000000000001E-2</v>
      </c>
      <c r="U2323" s="82">
        <f t="shared" si="933"/>
        <v>1.007100023</v>
      </c>
      <c r="V2323" s="79">
        <f t="shared" si="934"/>
        <v>0.53164895000000001</v>
      </c>
      <c r="W2323" s="79">
        <f t="shared" si="935"/>
        <v>0</v>
      </c>
      <c r="X2323" s="157" t="str">
        <f t="shared" si="917"/>
        <v>A+J=</v>
      </c>
      <c r="Y2323" s="81">
        <f t="shared" si="918"/>
        <v>46863</v>
      </c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78">
        <f t="shared" si="915"/>
        <v>46862</v>
      </c>
      <c r="B2324" s="79">
        <f t="shared" si="919"/>
        <v>75.443530659999993</v>
      </c>
      <c r="C2324" s="79">
        <f t="shared" si="914"/>
        <v>74.489714719999995</v>
      </c>
      <c r="D2324" s="77">
        <f t="shared" si="920"/>
        <v>7205.03</v>
      </c>
      <c r="E2324" s="54">
        <f>IF(K2324=1,VLOOKUP(A2323,[1]Plan1!$JH$192:$JI$400,2),E2323)</f>
        <v>7245.38</v>
      </c>
      <c r="F2324" s="56">
        <f t="shared" si="921"/>
        <v>45737</v>
      </c>
      <c r="G2324" s="80">
        <f t="shared" si="922"/>
        <v>5.6002542668107669E-3</v>
      </c>
      <c r="H2324" s="81">
        <f>IF(DAY(A2324)=H$11,VLOOKUP(A2324,AF$120:AK$452,4),H2323)</f>
        <v>46863</v>
      </c>
      <c r="I2324" s="81">
        <f t="shared" si="923"/>
        <v>46863</v>
      </c>
      <c r="J2324" s="55">
        <f t="shared" si="924"/>
        <v>31</v>
      </c>
      <c r="K2324" s="55">
        <f t="shared" si="925"/>
        <v>30</v>
      </c>
      <c r="L2324" s="79">
        <f t="shared" si="926"/>
        <v>1.0054191100000001</v>
      </c>
      <c r="M2324" s="82">
        <v>1</v>
      </c>
      <c r="N2324" s="82">
        <f t="shared" si="927"/>
        <v>1</v>
      </c>
      <c r="O2324" s="79">
        <f t="shared" si="928"/>
        <v>1.0054191100000001</v>
      </c>
      <c r="P2324" s="79">
        <f t="shared" si="929"/>
        <v>74.893382669999994</v>
      </c>
      <c r="Q2324" s="83">
        <f t="shared" si="930"/>
        <v>0</v>
      </c>
      <c r="R2324" s="85">
        <f t="shared" si="931"/>
        <v>0</v>
      </c>
      <c r="S2324" s="79">
        <f t="shared" si="932"/>
        <v>0</v>
      </c>
      <c r="T2324" s="85">
        <f t="shared" si="916"/>
        <v>9.5000000000000001E-2</v>
      </c>
      <c r="U2324" s="82">
        <f t="shared" si="933"/>
        <v>1.007345749</v>
      </c>
      <c r="V2324" s="79">
        <f t="shared" si="934"/>
        <v>0.55014799000000003</v>
      </c>
      <c r="W2324" s="79">
        <f t="shared" si="935"/>
        <v>0</v>
      </c>
      <c r="X2324" s="157" t="str">
        <f t="shared" si="917"/>
        <v>A+J=</v>
      </c>
      <c r="Y2324" s="81">
        <f t="shared" si="918"/>
        <v>46863</v>
      </c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78">
        <f t="shared" si="915"/>
        <v>46863</v>
      </c>
      <c r="B2325" s="79">
        <f t="shared" si="919"/>
        <v>75.475533830000003</v>
      </c>
      <c r="C2325" s="79">
        <f t="shared" si="914"/>
        <v>74.489714719999995</v>
      </c>
      <c r="D2325" s="77">
        <f t="shared" si="920"/>
        <v>7205.03</v>
      </c>
      <c r="E2325" s="54">
        <f>IF(K2325=1,VLOOKUP(A2324,[1]Plan1!$JH$192:$JI$400,2),E2324)</f>
        <v>7245.38</v>
      </c>
      <c r="F2325" s="56">
        <f t="shared" si="921"/>
        <v>45737</v>
      </c>
      <c r="G2325" s="80">
        <f t="shared" si="922"/>
        <v>5.6002542668107669E-3</v>
      </c>
      <c r="H2325" s="81">
        <f>IF(DAY(A2325)=H$11,VLOOKUP(A2325,AF$120:AK$452,4),H2324)</f>
        <v>46893</v>
      </c>
      <c r="I2325" s="81">
        <f t="shared" si="923"/>
        <v>46863</v>
      </c>
      <c r="J2325" s="55">
        <f t="shared" si="924"/>
        <v>31</v>
      </c>
      <c r="K2325" s="55">
        <f t="shared" si="925"/>
        <v>31</v>
      </c>
      <c r="L2325" s="79">
        <f t="shared" si="926"/>
        <v>1.0056002500000001</v>
      </c>
      <c r="M2325" s="82">
        <v>1</v>
      </c>
      <c r="N2325" s="82">
        <f t="shared" si="927"/>
        <v>1</v>
      </c>
      <c r="O2325" s="79">
        <f t="shared" si="928"/>
        <v>1.0056002500000001</v>
      </c>
      <c r="P2325" s="79">
        <f t="shared" si="929"/>
        <v>74.906875740000004</v>
      </c>
      <c r="Q2325" s="83">
        <f t="shared" si="930"/>
        <v>76</v>
      </c>
      <c r="R2325" s="85">
        <f t="shared" si="931"/>
        <v>0.25</v>
      </c>
      <c r="S2325" s="79">
        <f t="shared" si="932"/>
        <v>18.726718930000001</v>
      </c>
      <c r="T2325" s="85">
        <f t="shared" si="916"/>
        <v>9.5000000000000001E-2</v>
      </c>
      <c r="U2325" s="82">
        <f t="shared" si="933"/>
        <v>1.0075915339999999</v>
      </c>
      <c r="V2325" s="79">
        <f t="shared" si="934"/>
        <v>0.56865809</v>
      </c>
      <c r="W2325" s="79">
        <f t="shared" si="935"/>
        <v>19.29537702</v>
      </c>
      <c r="X2325" s="157" t="str">
        <f t="shared" si="917"/>
        <v>A+J=</v>
      </c>
      <c r="Y2325" s="81">
        <f t="shared" si="918"/>
        <v>46863</v>
      </c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78">
        <f t="shared" si="915"/>
        <v>46864</v>
      </c>
      <c r="B2326" s="79">
        <f t="shared" si="919"/>
        <v>56.204783030000002</v>
      </c>
      <c r="C2326" s="79">
        <f t="shared" si="914"/>
        <v>56.18015681</v>
      </c>
      <c r="D2326" s="77">
        <f t="shared" si="920"/>
        <v>7205.03</v>
      </c>
      <c r="E2326" s="54">
        <f>IF(K2326=1,VLOOKUP(A2325,[1]Plan1!$JH$192:$JI$400,2),E2325)</f>
        <v>7245.38</v>
      </c>
      <c r="F2326" s="56">
        <f t="shared" si="921"/>
        <v>45737</v>
      </c>
      <c r="G2326" s="80">
        <f t="shared" si="922"/>
        <v>5.6002542668107669E-3</v>
      </c>
      <c r="H2326" s="81">
        <f>IF(DAY(A2326)=H$11,VLOOKUP(A2326,AF$120:AK$452,4),H2325)</f>
        <v>46893</v>
      </c>
      <c r="I2326" s="81">
        <f t="shared" si="923"/>
        <v>46893</v>
      </c>
      <c r="J2326" s="55">
        <f t="shared" si="924"/>
        <v>30</v>
      </c>
      <c r="K2326" s="55">
        <f t="shared" si="925"/>
        <v>1</v>
      </c>
      <c r="L2326" s="79">
        <f t="shared" si="926"/>
        <v>1.0001861700000001</v>
      </c>
      <c r="M2326" s="82">
        <v>1</v>
      </c>
      <c r="N2326" s="82">
        <f t="shared" si="927"/>
        <v>1</v>
      </c>
      <c r="O2326" s="79">
        <f t="shared" si="928"/>
        <v>1.0001861700000001</v>
      </c>
      <c r="P2326" s="79">
        <f t="shared" si="929"/>
        <v>56.190615860000001</v>
      </c>
      <c r="Q2326" s="83">
        <f t="shared" si="930"/>
        <v>0</v>
      </c>
      <c r="R2326" s="85">
        <f t="shared" si="931"/>
        <v>0</v>
      </c>
      <c r="S2326" s="79">
        <f t="shared" si="932"/>
        <v>0</v>
      </c>
      <c r="T2326" s="85">
        <f t="shared" si="916"/>
        <v>9.5000000000000001E-2</v>
      </c>
      <c r="U2326" s="82">
        <f t="shared" si="933"/>
        <v>1.000252127</v>
      </c>
      <c r="V2326" s="79">
        <f t="shared" si="934"/>
        <v>1.416717E-2</v>
      </c>
      <c r="W2326" s="79">
        <f t="shared" si="935"/>
        <v>0</v>
      </c>
      <c r="X2326" s="157" t="str">
        <f t="shared" si="917"/>
        <v>A+J=</v>
      </c>
      <c r="Y2326" s="81">
        <f t="shared" si="918"/>
        <v>46893</v>
      </c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78">
        <f t="shared" si="915"/>
        <v>46865</v>
      </c>
      <c r="B2327" s="79">
        <f t="shared" si="919"/>
        <v>56.229419820000004</v>
      </c>
      <c r="C2327" s="79">
        <f t="shared" si="914"/>
        <v>56.18015681</v>
      </c>
      <c r="D2327" s="77">
        <f t="shared" si="920"/>
        <v>7205.03</v>
      </c>
      <c r="E2327" s="54">
        <f>IF(K2327=1,VLOOKUP(A2326,[1]Plan1!$JH$192:$JI$400,2),E2326)</f>
        <v>7245.38</v>
      </c>
      <c r="F2327" s="56">
        <f t="shared" si="921"/>
        <v>45737</v>
      </c>
      <c r="G2327" s="80">
        <f t="shared" si="922"/>
        <v>5.6002542668107669E-3</v>
      </c>
      <c r="H2327" s="81">
        <f>IF(DAY(A2327)=H$11,VLOOKUP(A2327,AF$120:AK$452,4),H2326)</f>
        <v>46893</v>
      </c>
      <c r="I2327" s="81">
        <f t="shared" si="923"/>
        <v>46893</v>
      </c>
      <c r="J2327" s="55">
        <f t="shared" si="924"/>
        <v>30</v>
      </c>
      <c r="K2327" s="55">
        <f t="shared" si="925"/>
        <v>2</v>
      </c>
      <c r="L2327" s="79">
        <f t="shared" si="926"/>
        <v>1.00037237</v>
      </c>
      <c r="M2327" s="82">
        <v>1</v>
      </c>
      <c r="N2327" s="82">
        <f t="shared" si="927"/>
        <v>1</v>
      </c>
      <c r="O2327" s="79">
        <f t="shared" si="928"/>
        <v>1.00037237</v>
      </c>
      <c r="P2327" s="79">
        <f t="shared" si="929"/>
        <v>56.201076610000001</v>
      </c>
      <c r="Q2327" s="83">
        <f t="shared" si="930"/>
        <v>0</v>
      </c>
      <c r="R2327" s="85">
        <f t="shared" si="931"/>
        <v>0</v>
      </c>
      <c r="S2327" s="79">
        <f t="shared" si="932"/>
        <v>0</v>
      </c>
      <c r="T2327" s="85">
        <f t="shared" si="916"/>
        <v>9.5000000000000001E-2</v>
      </c>
      <c r="U2327" s="82">
        <f t="shared" si="933"/>
        <v>1.0005043179999999</v>
      </c>
      <c r="V2327" s="79">
        <f t="shared" si="934"/>
        <v>2.8343210000000001E-2</v>
      </c>
      <c r="W2327" s="79">
        <f t="shared" si="935"/>
        <v>0</v>
      </c>
      <c r="X2327" s="157" t="str">
        <f t="shared" si="917"/>
        <v>A+J=</v>
      </c>
      <c r="Y2327" s="81">
        <f t="shared" si="918"/>
        <v>46893</v>
      </c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78">
        <f t="shared" si="915"/>
        <v>46866</v>
      </c>
      <c r="B2328" s="79">
        <f t="shared" si="919"/>
        <v>56.254067670000005</v>
      </c>
      <c r="C2328" s="79">
        <f t="shared" si="914"/>
        <v>56.18015681</v>
      </c>
      <c r="D2328" s="77">
        <f t="shared" si="920"/>
        <v>7205.03</v>
      </c>
      <c r="E2328" s="54">
        <f>IF(K2328=1,VLOOKUP(A2327,[1]Plan1!$JH$192:$JI$400,2),E2327)</f>
        <v>7245.38</v>
      </c>
      <c r="F2328" s="56">
        <f t="shared" si="921"/>
        <v>45737</v>
      </c>
      <c r="G2328" s="80">
        <f t="shared" si="922"/>
        <v>5.6002542668107669E-3</v>
      </c>
      <c r="H2328" s="81">
        <f>IF(DAY(A2328)=H$11,VLOOKUP(A2328,AF$120:AK$452,4),H2327)</f>
        <v>46893</v>
      </c>
      <c r="I2328" s="81">
        <f t="shared" si="923"/>
        <v>46893</v>
      </c>
      <c r="J2328" s="55">
        <f t="shared" si="924"/>
        <v>30</v>
      </c>
      <c r="K2328" s="55">
        <f t="shared" si="925"/>
        <v>3</v>
      </c>
      <c r="L2328" s="79">
        <f t="shared" si="926"/>
        <v>1.0005586099999999</v>
      </c>
      <c r="M2328" s="82">
        <v>1</v>
      </c>
      <c r="N2328" s="82">
        <f t="shared" si="927"/>
        <v>1</v>
      </c>
      <c r="O2328" s="79">
        <f t="shared" si="928"/>
        <v>1.0005586099999999</v>
      </c>
      <c r="P2328" s="79">
        <f t="shared" si="929"/>
        <v>56.211539600000002</v>
      </c>
      <c r="Q2328" s="83">
        <f t="shared" si="930"/>
        <v>0</v>
      </c>
      <c r="R2328" s="85">
        <f t="shared" si="931"/>
        <v>0</v>
      </c>
      <c r="S2328" s="79">
        <f t="shared" si="932"/>
        <v>0</v>
      </c>
      <c r="T2328" s="85">
        <f t="shared" si="916"/>
        <v>9.5000000000000001E-2</v>
      </c>
      <c r="U2328" s="82">
        <f t="shared" si="933"/>
        <v>1.000756572</v>
      </c>
      <c r="V2328" s="79">
        <f t="shared" si="934"/>
        <v>4.2528070000000001E-2</v>
      </c>
      <c r="W2328" s="79">
        <f t="shared" si="935"/>
        <v>0</v>
      </c>
      <c r="X2328" s="157" t="str">
        <f t="shared" si="917"/>
        <v>A+J=</v>
      </c>
      <c r="Y2328" s="81">
        <f t="shared" si="918"/>
        <v>46893</v>
      </c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78">
        <f t="shared" si="915"/>
        <v>46867</v>
      </c>
      <c r="B2329" s="79">
        <f t="shared" si="919"/>
        <v>56.278726649999996</v>
      </c>
      <c r="C2329" s="79">
        <f t="shared" si="914"/>
        <v>56.18015681</v>
      </c>
      <c r="D2329" s="77">
        <f t="shared" si="920"/>
        <v>7205.03</v>
      </c>
      <c r="E2329" s="54">
        <f>IF(K2329=1,VLOOKUP(A2328,[1]Plan1!$JH$192:$JI$400,2),E2328)</f>
        <v>7245.38</v>
      </c>
      <c r="F2329" s="56">
        <f t="shared" si="921"/>
        <v>45737</v>
      </c>
      <c r="G2329" s="80">
        <f t="shared" si="922"/>
        <v>5.6002542668107669E-3</v>
      </c>
      <c r="H2329" s="81">
        <f>IF(DAY(A2329)=H$11,VLOOKUP(A2329,AF$120:AK$452,4),H2328)</f>
        <v>46893</v>
      </c>
      <c r="I2329" s="81">
        <f t="shared" si="923"/>
        <v>46893</v>
      </c>
      <c r="J2329" s="55">
        <f t="shared" si="924"/>
        <v>30</v>
      </c>
      <c r="K2329" s="55">
        <f t="shared" si="925"/>
        <v>4</v>
      </c>
      <c r="L2329" s="79">
        <f t="shared" si="926"/>
        <v>1.00074489</v>
      </c>
      <c r="M2329" s="82">
        <v>1</v>
      </c>
      <c r="N2329" s="82">
        <f t="shared" si="927"/>
        <v>1</v>
      </c>
      <c r="O2329" s="79">
        <f t="shared" si="928"/>
        <v>1.00074489</v>
      </c>
      <c r="P2329" s="79">
        <f t="shared" si="929"/>
        <v>56.222004839999997</v>
      </c>
      <c r="Q2329" s="83">
        <f t="shared" si="930"/>
        <v>0</v>
      </c>
      <c r="R2329" s="85">
        <f t="shared" si="931"/>
        <v>0</v>
      </c>
      <c r="S2329" s="79">
        <f t="shared" si="932"/>
        <v>0</v>
      </c>
      <c r="T2329" s="85">
        <f t="shared" si="916"/>
        <v>9.5000000000000001E-2</v>
      </c>
      <c r="U2329" s="82">
        <f t="shared" si="933"/>
        <v>1.00100889</v>
      </c>
      <c r="V2329" s="79">
        <f t="shared" si="934"/>
        <v>5.6721809999999998E-2</v>
      </c>
      <c r="W2329" s="79">
        <f t="shared" si="935"/>
        <v>0</v>
      </c>
      <c r="X2329" s="157" t="str">
        <f t="shared" si="917"/>
        <v>A+J=</v>
      </c>
      <c r="Y2329" s="81">
        <f t="shared" si="918"/>
        <v>46893</v>
      </c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78">
        <f t="shared" si="915"/>
        <v>46868</v>
      </c>
      <c r="B2330" s="79">
        <f t="shared" si="919"/>
        <v>56.303396209999995</v>
      </c>
      <c r="C2330" s="79">
        <f t="shared" si="914"/>
        <v>56.18015681</v>
      </c>
      <c r="D2330" s="77">
        <f t="shared" si="920"/>
        <v>7205.03</v>
      </c>
      <c r="E2330" s="54">
        <f>IF(K2330=1,VLOOKUP(A2329,[1]Plan1!$JH$192:$JI$400,2),E2329)</f>
        <v>7245.38</v>
      </c>
      <c r="F2330" s="56">
        <f t="shared" si="921"/>
        <v>45737</v>
      </c>
      <c r="G2330" s="80">
        <f t="shared" si="922"/>
        <v>5.6002542668107669E-3</v>
      </c>
      <c r="H2330" s="81">
        <f>IF(DAY(A2330)=H$11,VLOOKUP(A2330,AF$120:AK$452,4),H2329)</f>
        <v>46893</v>
      </c>
      <c r="I2330" s="81">
        <f t="shared" si="923"/>
        <v>46893</v>
      </c>
      <c r="J2330" s="55">
        <f t="shared" si="924"/>
        <v>30</v>
      </c>
      <c r="K2330" s="55">
        <f t="shared" si="925"/>
        <v>5</v>
      </c>
      <c r="L2330" s="79">
        <f t="shared" si="926"/>
        <v>1.0009311999999999</v>
      </c>
      <c r="M2330" s="82">
        <v>1</v>
      </c>
      <c r="N2330" s="82">
        <f t="shared" si="927"/>
        <v>1</v>
      </c>
      <c r="O2330" s="79">
        <f t="shared" si="928"/>
        <v>1.0009311999999999</v>
      </c>
      <c r="P2330" s="79">
        <f t="shared" si="929"/>
        <v>56.232471769999997</v>
      </c>
      <c r="Q2330" s="83">
        <f t="shared" si="930"/>
        <v>0</v>
      </c>
      <c r="R2330" s="85">
        <f t="shared" si="931"/>
        <v>0</v>
      </c>
      <c r="S2330" s="79">
        <f t="shared" si="932"/>
        <v>0</v>
      </c>
      <c r="T2330" s="85">
        <f t="shared" si="916"/>
        <v>9.5000000000000001E-2</v>
      </c>
      <c r="U2330" s="82">
        <f t="shared" si="933"/>
        <v>1.001261272</v>
      </c>
      <c r="V2330" s="79">
        <f t="shared" si="934"/>
        <v>7.0924440000000005E-2</v>
      </c>
      <c r="W2330" s="79">
        <f t="shared" si="935"/>
        <v>0</v>
      </c>
      <c r="X2330" s="157" t="str">
        <f t="shared" si="917"/>
        <v>A+J=</v>
      </c>
      <c r="Y2330" s="81">
        <f t="shared" si="918"/>
        <v>46893</v>
      </c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78">
        <f t="shared" si="915"/>
        <v>46869</v>
      </c>
      <c r="B2331" s="79">
        <f t="shared" si="919"/>
        <v>56.328076829999993</v>
      </c>
      <c r="C2331" s="79">
        <f t="shared" si="914"/>
        <v>56.18015681</v>
      </c>
      <c r="D2331" s="77">
        <f t="shared" si="920"/>
        <v>7205.03</v>
      </c>
      <c r="E2331" s="54">
        <f>IF(K2331=1,VLOOKUP(A2330,[1]Plan1!$JH$192:$JI$400,2),E2330)</f>
        <v>7245.38</v>
      </c>
      <c r="F2331" s="56">
        <f t="shared" si="921"/>
        <v>45737</v>
      </c>
      <c r="G2331" s="80">
        <f t="shared" si="922"/>
        <v>5.6002542668107669E-3</v>
      </c>
      <c r="H2331" s="81">
        <f>IF(DAY(A2331)=H$11,VLOOKUP(A2331,AF$120:AK$452,4),H2330)</f>
        <v>46893</v>
      </c>
      <c r="I2331" s="81">
        <f t="shared" si="923"/>
        <v>46893</v>
      </c>
      <c r="J2331" s="55">
        <f t="shared" si="924"/>
        <v>30</v>
      </c>
      <c r="K2331" s="55">
        <f t="shared" si="925"/>
        <v>6</v>
      </c>
      <c r="L2331" s="79">
        <f t="shared" si="926"/>
        <v>1.00111755</v>
      </c>
      <c r="M2331" s="82">
        <v>1</v>
      </c>
      <c r="N2331" s="82">
        <f t="shared" si="927"/>
        <v>1</v>
      </c>
      <c r="O2331" s="79">
        <f t="shared" si="928"/>
        <v>1.00111755</v>
      </c>
      <c r="P2331" s="79">
        <f t="shared" si="929"/>
        <v>56.242940939999997</v>
      </c>
      <c r="Q2331" s="83">
        <f t="shared" si="930"/>
        <v>0</v>
      </c>
      <c r="R2331" s="85">
        <f t="shared" si="931"/>
        <v>0</v>
      </c>
      <c r="S2331" s="79">
        <f t="shared" si="932"/>
        <v>0</v>
      </c>
      <c r="T2331" s="85">
        <f t="shared" si="916"/>
        <v>9.5000000000000001E-2</v>
      </c>
      <c r="U2331" s="82">
        <f t="shared" si="933"/>
        <v>1.0015137169999999</v>
      </c>
      <c r="V2331" s="79">
        <f t="shared" si="934"/>
        <v>8.5135890000000006E-2</v>
      </c>
      <c r="W2331" s="79">
        <f t="shared" si="935"/>
        <v>0</v>
      </c>
      <c r="X2331" s="157" t="str">
        <f t="shared" si="917"/>
        <v>A+J=</v>
      </c>
      <c r="Y2331" s="81">
        <f t="shared" si="918"/>
        <v>46893</v>
      </c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78">
        <f t="shared" si="915"/>
        <v>46870</v>
      </c>
      <c r="B2332" s="79">
        <f t="shared" si="919"/>
        <v>56.352767469999996</v>
      </c>
      <c r="C2332" s="79">
        <f t="shared" si="914"/>
        <v>56.18015681</v>
      </c>
      <c r="D2332" s="77">
        <f t="shared" si="920"/>
        <v>7205.03</v>
      </c>
      <c r="E2332" s="54">
        <f>IF(K2332=1,VLOOKUP(A2331,[1]Plan1!$JH$192:$JI$400,2),E2331)</f>
        <v>7245.38</v>
      </c>
      <c r="F2332" s="56">
        <f t="shared" si="921"/>
        <v>45737</v>
      </c>
      <c r="G2332" s="80">
        <f t="shared" si="922"/>
        <v>5.6002542668107669E-3</v>
      </c>
      <c r="H2332" s="81">
        <f>IF(DAY(A2332)=H$11,VLOOKUP(A2332,AF$120:AK$452,4),H2331)</f>
        <v>46893</v>
      </c>
      <c r="I2332" s="81">
        <f t="shared" si="923"/>
        <v>46893</v>
      </c>
      <c r="J2332" s="55">
        <f t="shared" si="924"/>
        <v>30</v>
      </c>
      <c r="K2332" s="55">
        <f t="shared" si="925"/>
        <v>7</v>
      </c>
      <c r="L2332" s="79">
        <f t="shared" si="926"/>
        <v>1.00130392</v>
      </c>
      <c r="M2332" s="82">
        <v>1</v>
      </c>
      <c r="N2332" s="82">
        <f t="shared" si="927"/>
        <v>1</v>
      </c>
      <c r="O2332" s="79">
        <f t="shared" si="928"/>
        <v>1.00130392</v>
      </c>
      <c r="P2332" s="79">
        <f t="shared" si="929"/>
        <v>56.253411239999998</v>
      </c>
      <c r="Q2332" s="83">
        <f t="shared" si="930"/>
        <v>0</v>
      </c>
      <c r="R2332" s="85">
        <f t="shared" si="931"/>
        <v>0</v>
      </c>
      <c r="S2332" s="79">
        <f t="shared" si="932"/>
        <v>0</v>
      </c>
      <c r="T2332" s="85">
        <f t="shared" si="916"/>
        <v>9.5000000000000001E-2</v>
      </c>
      <c r="U2332" s="82">
        <f t="shared" si="933"/>
        <v>1.001766226</v>
      </c>
      <c r="V2332" s="79">
        <f t="shared" si="934"/>
        <v>9.9356230000000004E-2</v>
      </c>
      <c r="W2332" s="79">
        <f t="shared" si="935"/>
        <v>0</v>
      </c>
      <c r="X2332" s="157" t="str">
        <f t="shared" si="917"/>
        <v>A+J=</v>
      </c>
      <c r="Y2332" s="81">
        <f t="shared" si="918"/>
        <v>46893</v>
      </c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78">
        <f t="shared" si="915"/>
        <v>46871</v>
      </c>
      <c r="B2333" s="79">
        <f t="shared" si="919"/>
        <v>56.377469809999994</v>
      </c>
      <c r="C2333" s="79">
        <f t="shared" si="914"/>
        <v>56.18015681</v>
      </c>
      <c r="D2333" s="77">
        <f t="shared" si="920"/>
        <v>7205.03</v>
      </c>
      <c r="E2333" s="54">
        <f>IF(K2333=1,VLOOKUP(A2332,[1]Plan1!$JH$192:$JI$400,2),E2332)</f>
        <v>7245.38</v>
      </c>
      <c r="F2333" s="56">
        <f t="shared" si="921"/>
        <v>45737</v>
      </c>
      <c r="G2333" s="80">
        <f t="shared" si="922"/>
        <v>5.6002542668107669E-3</v>
      </c>
      <c r="H2333" s="81">
        <f>IF(DAY(A2333)=H$11,VLOOKUP(A2333,AF$120:AK$452,4),H2332)</f>
        <v>46893</v>
      </c>
      <c r="I2333" s="81">
        <f t="shared" si="923"/>
        <v>46893</v>
      </c>
      <c r="J2333" s="55">
        <f t="shared" si="924"/>
        <v>30</v>
      </c>
      <c r="K2333" s="55">
        <f t="shared" si="925"/>
        <v>8</v>
      </c>
      <c r="L2333" s="79">
        <f t="shared" si="926"/>
        <v>1.0014903399999999</v>
      </c>
      <c r="M2333" s="82">
        <v>1</v>
      </c>
      <c r="N2333" s="82">
        <f t="shared" si="927"/>
        <v>1</v>
      </c>
      <c r="O2333" s="79">
        <f t="shared" si="928"/>
        <v>1.0014903399999999</v>
      </c>
      <c r="P2333" s="79">
        <f t="shared" si="929"/>
        <v>56.263884339999997</v>
      </c>
      <c r="Q2333" s="83">
        <f t="shared" si="930"/>
        <v>0</v>
      </c>
      <c r="R2333" s="85">
        <f t="shared" si="931"/>
        <v>0</v>
      </c>
      <c r="S2333" s="79">
        <f t="shared" si="932"/>
        <v>0</v>
      </c>
      <c r="T2333" s="85">
        <f t="shared" si="916"/>
        <v>9.5000000000000001E-2</v>
      </c>
      <c r="U2333" s="82">
        <f t="shared" si="933"/>
        <v>1.002018799</v>
      </c>
      <c r="V2333" s="79">
        <f t="shared" si="934"/>
        <v>0.11358546999999999</v>
      </c>
      <c r="W2333" s="79">
        <f t="shared" si="935"/>
        <v>0</v>
      </c>
      <c r="X2333" s="157" t="str">
        <f t="shared" si="917"/>
        <v>A+J=</v>
      </c>
      <c r="Y2333" s="81">
        <f t="shared" si="918"/>
        <v>46893</v>
      </c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78">
        <f t="shared" si="915"/>
        <v>46872</v>
      </c>
      <c r="B2334" s="79">
        <f t="shared" si="919"/>
        <v>56.402182670000002</v>
      </c>
      <c r="C2334" s="79">
        <f t="shared" si="914"/>
        <v>56.18015681</v>
      </c>
      <c r="D2334" s="77">
        <f t="shared" si="920"/>
        <v>7205.03</v>
      </c>
      <c r="E2334" s="54">
        <f>IF(K2334=1,VLOOKUP(A2333,[1]Plan1!$JH$192:$JI$400,2),E2333)</f>
        <v>7245.38</v>
      </c>
      <c r="F2334" s="56">
        <f t="shared" si="921"/>
        <v>45737</v>
      </c>
      <c r="G2334" s="80">
        <f t="shared" si="922"/>
        <v>5.6002542668107669E-3</v>
      </c>
      <c r="H2334" s="81">
        <f>IF(DAY(A2334)=H$11,VLOOKUP(A2334,AF$120:AK$452,4),H2333)</f>
        <v>46893</v>
      </c>
      <c r="I2334" s="81">
        <f t="shared" si="923"/>
        <v>46893</v>
      </c>
      <c r="J2334" s="55">
        <f t="shared" si="924"/>
        <v>30</v>
      </c>
      <c r="K2334" s="55">
        <f t="shared" si="925"/>
        <v>9</v>
      </c>
      <c r="L2334" s="79">
        <f t="shared" si="926"/>
        <v>1.0016767900000001</v>
      </c>
      <c r="M2334" s="82">
        <v>1</v>
      </c>
      <c r="N2334" s="82">
        <f t="shared" si="927"/>
        <v>1</v>
      </c>
      <c r="O2334" s="79">
        <f t="shared" si="928"/>
        <v>1.0016767900000001</v>
      </c>
      <c r="P2334" s="79">
        <f t="shared" si="929"/>
        <v>56.274359130000001</v>
      </c>
      <c r="Q2334" s="83">
        <f t="shared" si="930"/>
        <v>0</v>
      </c>
      <c r="R2334" s="85">
        <f t="shared" si="931"/>
        <v>0</v>
      </c>
      <c r="S2334" s="79">
        <f t="shared" si="932"/>
        <v>0</v>
      </c>
      <c r="T2334" s="85">
        <f t="shared" si="916"/>
        <v>9.5000000000000001E-2</v>
      </c>
      <c r="U2334" s="82">
        <f t="shared" si="933"/>
        <v>1.0022714349999999</v>
      </c>
      <c r="V2334" s="79">
        <f t="shared" si="934"/>
        <v>0.12782354000000001</v>
      </c>
      <c r="W2334" s="79">
        <f t="shared" si="935"/>
        <v>0</v>
      </c>
      <c r="X2334" s="157" t="str">
        <f t="shared" si="917"/>
        <v>A+J=</v>
      </c>
      <c r="Y2334" s="81">
        <f t="shared" si="918"/>
        <v>46893</v>
      </c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78">
        <f t="shared" si="915"/>
        <v>46873</v>
      </c>
      <c r="B2335" s="79">
        <f t="shared" si="919"/>
        <v>56.426906129999999</v>
      </c>
      <c r="C2335" s="79">
        <f t="shared" si="914"/>
        <v>56.18015681</v>
      </c>
      <c r="D2335" s="77">
        <f t="shared" si="920"/>
        <v>7205.03</v>
      </c>
      <c r="E2335" s="54">
        <f>IF(K2335=1,VLOOKUP(A2334,[1]Plan1!$JH$192:$JI$400,2),E2334)</f>
        <v>7245.38</v>
      </c>
      <c r="F2335" s="56">
        <f t="shared" si="921"/>
        <v>45737</v>
      </c>
      <c r="G2335" s="80">
        <f t="shared" si="922"/>
        <v>5.6002542668107669E-3</v>
      </c>
      <c r="H2335" s="81">
        <f>IF(DAY(A2335)=H$11,VLOOKUP(A2335,AF$120:AK$452,4),H2334)</f>
        <v>46893</v>
      </c>
      <c r="I2335" s="81">
        <f t="shared" si="923"/>
        <v>46893</v>
      </c>
      <c r="J2335" s="55">
        <f t="shared" si="924"/>
        <v>30</v>
      </c>
      <c r="K2335" s="55">
        <f t="shared" si="925"/>
        <v>10</v>
      </c>
      <c r="L2335" s="79">
        <f t="shared" si="926"/>
        <v>1.0018632700000001</v>
      </c>
      <c r="M2335" s="82">
        <v>1</v>
      </c>
      <c r="N2335" s="82">
        <f t="shared" si="927"/>
        <v>1</v>
      </c>
      <c r="O2335" s="79">
        <f t="shared" si="928"/>
        <v>1.0018632700000001</v>
      </c>
      <c r="P2335" s="79">
        <f t="shared" si="929"/>
        <v>56.284835610000002</v>
      </c>
      <c r="Q2335" s="83">
        <f t="shared" si="930"/>
        <v>0</v>
      </c>
      <c r="R2335" s="85">
        <f t="shared" si="931"/>
        <v>0</v>
      </c>
      <c r="S2335" s="79">
        <f t="shared" si="932"/>
        <v>0</v>
      </c>
      <c r="T2335" s="85">
        <f t="shared" si="916"/>
        <v>9.5000000000000001E-2</v>
      </c>
      <c r="U2335" s="82">
        <f t="shared" si="933"/>
        <v>1.002524135</v>
      </c>
      <c r="V2335" s="79">
        <f t="shared" si="934"/>
        <v>0.14207052000000001</v>
      </c>
      <c r="W2335" s="79">
        <f t="shared" si="935"/>
        <v>0</v>
      </c>
      <c r="X2335" s="157" t="str">
        <f t="shared" si="917"/>
        <v>A+J=</v>
      </c>
      <c r="Y2335" s="81">
        <f t="shared" si="918"/>
        <v>46893</v>
      </c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78">
        <f t="shared" si="915"/>
        <v>46874</v>
      </c>
      <c r="B2336" s="79">
        <f t="shared" si="919"/>
        <v>56.451640669999996</v>
      </c>
      <c r="C2336" s="79">
        <f t="shared" si="914"/>
        <v>56.18015681</v>
      </c>
      <c r="D2336" s="77">
        <f t="shared" si="920"/>
        <v>7205.03</v>
      </c>
      <c r="E2336" s="54">
        <f>IF(K2336=1,VLOOKUP(A2335,[1]Plan1!$JH$192:$JI$400,2),E2335)</f>
        <v>7245.38</v>
      </c>
      <c r="F2336" s="56">
        <f t="shared" si="921"/>
        <v>45737</v>
      </c>
      <c r="G2336" s="80">
        <f t="shared" si="922"/>
        <v>5.6002542668107669E-3</v>
      </c>
      <c r="H2336" s="81">
        <f>IF(DAY(A2336)=H$11,VLOOKUP(A2336,AF$120:AK$452,4),H2335)</f>
        <v>46893</v>
      </c>
      <c r="I2336" s="81">
        <f t="shared" si="923"/>
        <v>46893</v>
      </c>
      <c r="J2336" s="55">
        <f t="shared" si="924"/>
        <v>30</v>
      </c>
      <c r="K2336" s="55">
        <f t="shared" si="925"/>
        <v>11</v>
      </c>
      <c r="L2336" s="79">
        <f t="shared" si="926"/>
        <v>1.0020497900000001</v>
      </c>
      <c r="M2336" s="82">
        <v>1</v>
      </c>
      <c r="N2336" s="82">
        <f t="shared" si="927"/>
        <v>1</v>
      </c>
      <c r="O2336" s="79">
        <f t="shared" si="928"/>
        <v>1.0020497900000001</v>
      </c>
      <c r="P2336" s="79">
        <f t="shared" si="929"/>
        <v>56.295314329999997</v>
      </c>
      <c r="Q2336" s="83">
        <f t="shared" si="930"/>
        <v>0</v>
      </c>
      <c r="R2336" s="85">
        <f t="shared" si="931"/>
        <v>0</v>
      </c>
      <c r="S2336" s="79">
        <f t="shared" si="932"/>
        <v>0</v>
      </c>
      <c r="T2336" s="85">
        <f t="shared" si="916"/>
        <v>9.5000000000000001E-2</v>
      </c>
      <c r="U2336" s="82">
        <f t="shared" si="933"/>
        <v>1.002776898</v>
      </c>
      <c r="V2336" s="79">
        <f t="shared" si="934"/>
        <v>0.15632634000000001</v>
      </c>
      <c r="W2336" s="79">
        <f t="shared" si="935"/>
        <v>0</v>
      </c>
      <c r="X2336" s="157" t="str">
        <f t="shared" si="917"/>
        <v>A+J=</v>
      </c>
      <c r="Y2336" s="81">
        <f t="shared" si="918"/>
        <v>46893</v>
      </c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78">
        <f t="shared" si="915"/>
        <v>46875</v>
      </c>
      <c r="B2337" s="79">
        <f t="shared" si="919"/>
        <v>56.476385870000001</v>
      </c>
      <c r="C2337" s="79">
        <f t="shared" si="914"/>
        <v>56.18015681</v>
      </c>
      <c r="D2337" s="77">
        <f t="shared" si="920"/>
        <v>7205.03</v>
      </c>
      <c r="E2337" s="54">
        <f>IF(K2337=1,VLOOKUP(A2336,[1]Plan1!$JH$192:$JI$400,2),E2336)</f>
        <v>7245.38</v>
      </c>
      <c r="F2337" s="56">
        <f t="shared" si="921"/>
        <v>45737</v>
      </c>
      <c r="G2337" s="80">
        <f t="shared" si="922"/>
        <v>5.6002542668107669E-3</v>
      </c>
      <c r="H2337" s="81">
        <f>IF(DAY(A2337)=H$11,VLOOKUP(A2337,AF$120:AK$452,4),H2336)</f>
        <v>46893</v>
      </c>
      <c r="I2337" s="81">
        <f t="shared" si="923"/>
        <v>46893</v>
      </c>
      <c r="J2337" s="55">
        <f t="shared" si="924"/>
        <v>30</v>
      </c>
      <c r="K2337" s="55">
        <f t="shared" si="925"/>
        <v>12</v>
      </c>
      <c r="L2337" s="79">
        <f t="shared" si="926"/>
        <v>1.0022363400000001</v>
      </c>
      <c r="M2337" s="82">
        <v>1</v>
      </c>
      <c r="N2337" s="82">
        <f t="shared" si="927"/>
        <v>1</v>
      </c>
      <c r="O2337" s="79">
        <f t="shared" si="928"/>
        <v>1.0022363400000001</v>
      </c>
      <c r="P2337" s="79">
        <f t="shared" si="929"/>
        <v>56.305794740000003</v>
      </c>
      <c r="Q2337" s="83">
        <f t="shared" si="930"/>
        <v>0</v>
      </c>
      <c r="R2337" s="85">
        <f t="shared" si="931"/>
        <v>0</v>
      </c>
      <c r="S2337" s="79">
        <f t="shared" si="932"/>
        <v>0</v>
      </c>
      <c r="T2337" s="85">
        <f t="shared" si="916"/>
        <v>9.5000000000000001E-2</v>
      </c>
      <c r="U2337" s="82">
        <f t="shared" si="933"/>
        <v>1.0030297260000001</v>
      </c>
      <c r="V2337" s="79">
        <f t="shared" si="934"/>
        <v>0.17059113000000001</v>
      </c>
      <c r="W2337" s="79">
        <f t="shared" si="935"/>
        <v>0</v>
      </c>
      <c r="X2337" s="157" t="str">
        <f t="shared" si="917"/>
        <v>A+J=</v>
      </c>
      <c r="Y2337" s="81">
        <f t="shared" si="918"/>
        <v>46893</v>
      </c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78">
        <f t="shared" si="915"/>
        <v>46876</v>
      </c>
      <c r="B2338" s="79">
        <f t="shared" si="919"/>
        <v>56.501142150000007</v>
      </c>
      <c r="C2338" s="79">
        <f t="shared" si="914"/>
        <v>56.18015681</v>
      </c>
      <c r="D2338" s="77">
        <f t="shared" si="920"/>
        <v>7205.03</v>
      </c>
      <c r="E2338" s="54">
        <f>IF(K2338=1,VLOOKUP(A2337,[1]Plan1!$JH$192:$JI$400,2),E2337)</f>
        <v>7245.38</v>
      </c>
      <c r="F2338" s="56">
        <f t="shared" si="921"/>
        <v>45737</v>
      </c>
      <c r="G2338" s="80">
        <f t="shared" si="922"/>
        <v>5.6002542668107669E-3</v>
      </c>
      <c r="H2338" s="81">
        <f>IF(DAY(A2338)=H$11,VLOOKUP(A2338,AF$120:AK$452,4),H2337)</f>
        <v>46893</v>
      </c>
      <c r="I2338" s="81">
        <f t="shared" si="923"/>
        <v>46893</v>
      </c>
      <c r="J2338" s="55">
        <f t="shared" si="924"/>
        <v>30</v>
      </c>
      <c r="K2338" s="55">
        <f t="shared" si="925"/>
        <v>13</v>
      </c>
      <c r="L2338" s="79">
        <f t="shared" si="926"/>
        <v>1.00242293</v>
      </c>
      <c r="M2338" s="82">
        <v>1</v>
      </c>
      <c r="N2338" s="82">
        <f t="shared" si="927"/>
        <v>1</v>
      </c>
      <c r="O2338" s="79">
        <f t="shared" si="928"/>
        <v>1.00242293</v>
      </c>
      <c r="P2338" s="79">
        <f t="shared" si="929"/>
        <v>56.316277390000003</v>
      </c>
      <c r="Q2338" s="83">
        <f t="shared" si="930"/>
        <v>0</v>
      </c>
      <c r="R2338" s="85">
        <f t="shared" si="931"/>
        <v>0</v>
      </c>
      <c r="S2338" s="79">
        <f t="shared" si="932"/>
        <v>0</v>
      </c>
      <c r="T2338" s="85">
        <f t="shared" si="916"/>
        <v>9.5000000000000001E-2</v>
      </c>
      <c r="U2338" s="82">
        <f t="shared" si="933"/>
        <v>1.003282617</v>
      </c>
      <c r="V2338" s="79">
        <f t="shared" si="934"/>
        <v>0.18486475999999999</v>
      </c>
      <c r="W2338" s="79">
        <f t="shared" si="935"/>
        <v>0</v>
      </c>
      <c r="X2338" s="157" t="str">
        <f t="shared" si="917"/>
        <v>A+J=</v>
      </c>
      <c r="Y2338" s="81">
        <f t="shared" si="918"/>
        <v>46893</v>
      </c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78">
        <f t="shared" si="915"/>
        <v>46877</v>
      </c>
      <c r="B2339" s="79">
        <f t="shared" si="919"/>
        <v>56.52590962</v>
      </c>
      <c r="C2339" s="79">
        <f t="shared" si="914"/>
        <v>56.18015681</v>
      </c>
      <c r="D2339" s="77">
        <f t="shared" si="920"/>
        <v>7205.03</v>
      </c>
      <c r="E2339" s="54">
        <f>IF(K2339=1,VLOOKUP(A2338,[1]Plan1!$JH$192:$JI$400,2),E2338)</f>
        <v>7245.38</v>
      </c>
      <c r="F2339" s="56">
        <f t="shared" si="921"/>
        <v>45737</v>
      </c>
      <c r="G2339" s="80">
        <f t="shared" si="922"/>
        <v>5.6002542668107669E-3</v>
      </c>
      <c r="H2339" s="81">
        <f>IF(DAY(A2339)=H$11,VLOOKUP(A2339,AF$120:AK$452,4),H2338)</f>
        <v>46893</v>
      </c>
      <c r="I2339" s="81">
        <f t="shared" si="923"/>
        <v>46893</v>
      </c>
      <c r="J2339" s="55">
        <f t="shared" si="924"/>
        <v>30</v>
      </c>
      <c r="K2339" s="55">
        <f t="shared" si="925"/>
        <v>14</v>
      </c>
      <c r="L2339" s="79">
        <f t="shared" si="926"/>
        <v>1.00260956</v>
      </c>
      <c r="M2339" s="82">
        <v>1</v>
      </c>
      <c r="N2339" s="82">
        <f t="shared" si="927"/>
        <v>1</v>
      </c>
      <c r="O2339" s="79">
        <f t="shared" si="928"/>
        <v>1.00260956</v>
      </c>
      <c r="P2339" s="79">
        <f t="shared" si="929"/>
        <v>56.326762299999999</v>
      </c>
      <c r="Q2339" s="83">
        <f t="shared" si="930"/>
        <v>0</v>
      </c>
      <c r="R2339" s="85">
        <f t="shared" si="931"/>
        <v>0</v>
      </c>
      <c r="S2339" s="79">
        <f t="shared" si="932"/>
        <v>0</v>
      </c>
      <c r="T2339" s="85">
        <f t="shared" si="916"/>
        <v>9.5000000000000001E-2</v>
      </c>
      <c r="U2339" s="82">
        <f t="shared" si="933"/>
        <v>1.0035355720000001</v>
      </c>
      <c r="V2339" s="79">
        <f t="shared" si="934"/>
        <v>0.19914731999999999</v>
      </c>
      <c r="W2339" s="79">
        <f t="shared" si="935"/>
        <v>0</v>
      </c>
      <c r="X2339" s="157" t="str">
        <f t="shared" si="917"/>
        <v>A+J=</v>
      </c>
      <c r="Y2339" s="81">
        <f t="shared" si="918"/>
        <v>46893</v>
      </c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78">
        <f t="shared" si="915"/>
        <v>46878</v>
      </c>
      <c r="B2340" s="79">
        <f t="shared" si="919"/>
        <v>56.550687050000001</v>
      </c>
      <c r="C2340" s="79">
        <f t="shared" si="914"/>
        <v>56.18015681</v>
      </c>
      <c r="D2340" s="77">
        <f t="shared" si="920"/>
        <v>7205.03</v>
      </c>
      <c r="E2340" s="54">
        <f>IF(K2340=1,VLOOKUP(A2339,[1]Plan1!$JH$192:$JI$400,2),E2339)</f>
        <v>7245.38</v>
      </c>
      <c r="F2340" s="56">
        <f t="shared" si="921"/>
        <v>45737</v>
      </c>
      <c r="G2340" s="80">
        <f t="shared" si="922"/>
        <v>5.6002542668107669E-3</v>
      </c>
      <c r="H2340" s="81">
        <f>IF(DAY(A2340)=H$11,VLOOKUP(A2340,AF$120:AK$452,4),H2339)</f>
        <v>46893</v>
      </c>
      <c r="I2340" s="81">
        <f t="shared" si="923"/>
        <v>46893</v>
      </c>
      <c r="J2340" s="55">
        <f t="shared" si="924"/>
        <v>30</v>
      </c>
      <c r="K2340" s="55">
        <f t="shared" si="925"/>
        <v>15</v>
      </c>
      <c r="L2340" s="79">
        <f t="shared" si="926"/>
        <v>1.0027962100000001</v>
      </c>
      <c r="M2340" s="82">
        <v>1</v>
      </c>
      <c r="N2340" s="82">
        <f t="shared" si="927"/>
        <v>1</v>
      </c>
      <c r="O2340" s="79">
        <f t="shared" si="928"/>
        <v>1.0027962100000001</v>
      </c>
      <c r="P2340" s="79">
        <f t="shared" si="929"/>
        <v>56.33724832</v>
      </c>
      <c r="Q2340" s="83">
        <f t="shared" si="930"/>
        <v>0</v>
      </c>
      <c r="R2340" s="85">
        <f t="shared" si="931"/>
        <v>0</v>
      </c>
      <c r="S2340" s="79">
        <f t="shared" si="932"/>
        <v>0</v>
      </c>
      <c r="T2340" s="85">
        <f t="shared" si="916"/>
        <v>9.5000000000000001E-2</v>
      </c>
      <c r="U2340" s="82">
        <f t="shared" si="933"/>
        <v>1.0037885900000001</v>
      </c>
      <c r="V2340" s="79">
        <f t="shared" si="934"/>
        <v>0.21343872999999999</v>
      </c>
      <c r="W2340" s="79">
        <f t="shared" si="935"/>
        <v>0</v>
      </c>
      <c r="X2340" s="157" t="str">
        <f t="shared" si="917"/>
        <v>A+J=</v>
      </c>
      <c r="Y2340" s="81">
        <f t="shared" si="918"/>
        <v>46893</v>
      </c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78">
        <f t="shared" si="915"/>
        <v>46879</v>
      </c>
      <c r="B2341" s="79">
        <f t="shared" si="919"/>
        <v>56.575475709999999</v>
      </c>
      <c r="C2341" s="79">
        <f t="shared" si="914"/>
        <v>56.18015681</v>
      </c>
      <c r="D2341" s="77">
        <f t="shared" si="920"/>
        <v>7205.03</v>
      </c>
      <c r="E2341" s="54">
        <f>IF(K2341=1,VLOOKUP(A2340,[1]Plan1!$JH$192:$JI$400,2),E2340)</f>
        <v>7245.38</v>
      </c>
      <c r="F2341" s="56">
        <f t="shared" si="921"/>
        <v>45737</v>
      </c>
      <c r="G2341" s="80">
        <f t="shared" si="922"/>
        <v>5.6002542668107669E-3</v>
      </c>
      <c r="H2341" s="81">
        <f>IF(DAY(A2341)=H$11,VLOOKUP(A2341,AF$120:AK$452,4),H2340)</f>
        <v>46893</v>
      </c>
      <c r="I2341" s="81">
        <f t="shared" si="923"/>
        <v>46893</v>
      </c>
      <c r="J2341" s="55">
        <f t="shared" si="924"/>
        <v>30</v>
      </c>
      <c r="K2341" s="55">
        <f t="shared" si="925"/>
        <v>16</v>
      </c>
      <c r="L2341" s="79">
        <f t="shared" si="926"/>
        <v>1.0029828999999999</v>
      </c>
      <c r="M2341" s="82">
        <v>1</v>
      </c>
      <c r="N2341" s="82">
        <f t="shared" si="927"/>
        <v>1</v>
      </c>
      <c r="O2341" s="79">
        <f t="shared" si="928"/>
        <v>1.0029828999999999</v>
      </c>
      <c r="P2341" s="79">
        <f t="shared" si="929"/>
        <v>56.347736589999997</v>
      </c>
      <c r="Q2341" s="83">
        <f t="shared" si="930"/>
        <v>0</v>
      </c>
      <c r="R2341" s="85">
        <f t="shared" si="931"/>
        <v>0</v>
      </c>
      <c r="S2341" s="79">
        <f t="shared" si="932"/>
        <v>0</v>
      </c>
      <c r="T2341" s="85">
        <f t="shared" si="916"/>
        <v>9.5000000000000001E-2</v>
      </c>
      <c r="U2341" s="82">
        <f t="shared" si="933"/>
        <v>1.0040416729999999</v>
      </c>
      <c r="V2341" s="79">
        <f t="shared" si="934"/>
        <v>0.22773911999999999</v>
      </c>
      <c r="W2341" s="79">
        <f t="shared" si="935"/>
        <v>0</v>
      </c>
      <c r="X2341" s="157" t="str">
        <f t="shared" si="917"/>
        <v>A+J=</v>
      </c>
      <c r="Y2341" s="81">
        <f t="shared" si="918"/>
        <v>46893</v>
      </c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78">
        <f t="shared" si="915"/>
        <v>46880</v>
      </c>
      <c r="B2342" s="79">
        <f t="shared" si="919"/>
        <v>56.600275500000002</v>
      </c>
      <c r="C2342" s="79">
        <f t="shared" si="914"/>
        <v>56.18015681</v>
      </c>
      <c r="D2342" s="77">
        <f t="shared" si="920"/>
        <v>7205.03</v>
      </c>
      <c r="E2342" s="54">
        <f>IF(K2342=1,VLOOKUP(A2341,[1]Plan1!$JH$192:$JI$400,2),E2341)</f>
        <v>7245.38</v>
      </c>
      <c r="F2342" s="56">
        <f t="shared" si="921"/>
        <v>45737</v>
      </c>
      <c r="G2342" s="80">
        <f t="shared" si="922"/>
        <v>5.6002542668107669E-3</v>
      </c>
      <c r="H2342" s="81">
        <f>IF(DAY(A2342)=H$11,VLOOKUP(A2342,AF$120:AK$452,4),H2341)</f>
        <v>46893</v>
      </c>
      <c r="I2342" s="81">
        <f t="shared" si="923"/>
        <v>46893</v>
      </c>
      <c r="J2342" s="55">
        <f t="shared" si="924"/>
        <v>30</v>
      </c>
      <c r="K2342" s="55">
        <f t="shared" si="925"/>
        <v>17</v>
      </c>
      <c r="L2342" s="79">
        <f t="shared" si="926"/>
        <v>1.0031696299999999</v>
      </c>
      <c r="M2342" s="82">
        <v>1</v>
      </c>
      <c r="N2342" s="82">
        <f t="shared" si="927"/>
        <v>1</v>
      </c>
      <c r="O2342" s="79">
        <f t="shared" si="928"/>
        <v>1.0031696299999999</v>
      </c>
      <c r="P2342" s="79">
        <f t="shared" si="929"/>
        <v>56.358227120000002</v>
      </c>
      <c r="Q2342" s="83">
        <f t="shared" si="930"/>
        <v>0</v>
      </c>
      <c r="R2342" s="85">
        <f t="shared" si="931"/>
        <v>0</v>
      </c>
      <c r="S2342" s="79">
        <f t="shared" si="932"/>
        <v>0</v>
      </c>
      <c r="T2342" s="85">
        <f t="shared" si="916"/>
        <v>9.5000000000000001E-2</v>
      </c>
      <c r="U2342" s="82">
        <f t="shared" si="933"/>
        <v>1.0042948190000001</v>
      </c>
      <c r="V2342" s="79">
        <f t="shared" si="934"/>
        <v>0.24204838000000001</v>
      </c>
      <c r="W2342" s="79">
        <f t="shared" si="935"/>
        <v>0</v>
      </c>
      <c r="X2342" s="157" t="str">
        <f t="shared" si="917"/>
        <v>A+J=</v>
      </c>
      <c r="Y2342" s="81">
        <f t="shared" si="918"/>
        <v>46893</v>
      </c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78">
        <f t="shared" si="915"/>
        <v>46881</v>
      </c>
      <c r="B2343" s="79">
        <f t="shared" ref="B2343:B2406" si="936">(P2343+V2343)</f>
        <v>56.625085889999994</v>
      </c>
      <c r="C2343" s="79">
        <f t="shared" si="914"/>
        <v>56.18015681</v>
      </c>
      <c r="D2343" s="77">
        <f t="shared" ref="D2343:D2406" si="937">IF(E2343=E2342,D2342,E2342)</f>
        <v>7205.03</v>
      </c>
      <c r="E2343" s="54">
        <f>IF(K2343=1,VLOOKUP(A2342,[1]Plan1!$JH$192:$JI$400,2),E2342)</f>
        <v>7245.38</v>
      </c>
      <c r="F2343" s="56">
        <f t="shared" ref="F2343:F2406" si="938">IF(D2343=D2342,F2342,EDATE(A2343,-1))</f>
        <v>45737</v>
      </c>
      <c r="G2343" s="80">
        <f t="shared" ref="G2343:G2406" si="939">(E2343/D2343)-1</f>
        <v>5.6002542668107669E-3</v>
      </c>
      <c r="H2343" s="81">
        <f>IF(DAY(A2343)=H$11,VLOOKUP(A2343,AF$120:AK$452,4),H2342)</f>
        <v>46893</v>
      </c>
      <c r="I2343" s="81">
        <f t="shared" ref="I2343:I2406" si="940">IF(A2343&gt;I2342,H2343,I2342)</f>
        <v>46893</v>
      </c>
      <c r="J2343" s="55">
        <f t="shared" ref="J2343:J2406" si="941">IF(A2342=I2342,VLOOKUP(A2342,$AF$120:$AJ$300,5),J2342)</f>
        <v>30</v>
      </c>
      <c r="K2343" s="55">
        <f t="shared" ref="K2343:K2406" si="942">IF(A2342=I2342,1,K2342+1)</f>
        <v>18</v>
      </c>
      <c r="L2343" s="79">
        <f t="shared" ref="L2343:L2406" si="943">TRUNC((E2343/D2343)^TRUNC((K2343/J2343),9),8)</f>
        <v>1.00335639</v>
      </c>
      <c r="M2343" s="82">
        <v>1</v>
      </c>
      <c r="N2343" s="82">
        <f t="shared" ref="N2343:N2406" si="944">IF(I2343&gt;I2342,N2342*M2343,N2342)</f>
        <v>1</v>
      </c>
      <c r="O2343" s="79">
        <f t="shared" ref="O2343:O2406" si="945">TRUNC(TRUNC((L2343*N2343),15),8)</f>
        <v>1.00335639</v>
      </c>
      <c r="P2343" s="79">
        <f t="shared" ref="P2343:P2406" si="946">TRUNC(C2343*O2343,8)</f>
        <v>56.368719319999997</v>
      </c>
      <c r="Q2343" s="83">
        <f t="shared" ref="Q2343:Q2406" si="947">IF(VLOOKUP(A2343,AB$12:AI$116,8)=VLOOKUP(A2342,AB$12:AI$116,8),0,VLOOKUP(A2343,AB$12:AI$116,8))</f>
        <v>0</v>
      </c>
      <c r="R2343" s="85">
        <f t="shared" ref="R2343:R2406" si="948">IF(Q2343&gt;0,VLOOKUP($A2343,$AB$12:$AG$116,6),0)</f>
        <v>0</v>
      </c>
      <c r="S2343" s="79">
        <f t="shared" ref="S2343:S2406" si="949">IF(R2343&gt;0,TRUNC(R2343*P2343,8),0)</f>
        <v>0</v>
      </c>
      <c r="T2343" s="85">
        <f t="shared" si="916"/>
        <v>9.5000000000000001E-2</v>
      </c>
      <c r="U2343" s="82">
        <f t="shared" ref="U2343:U2406" si="950">ROUND((1+T2343)^(30/360)^(K2343/J2343),9)</f>
        <v>1.004548029</v>
      </c>
      <c r="V2343" s="79">
        <f t="shared" ref="V2343:V2406" si="951">TRUNC((P2343*(U2343-1)),8)</f>
        <v>0.25636657000000002</v>
      </c>
      <c r="W2343" s="79">
        <f t="shared" ref="W2343:W2406" si="952">IF(Q2343&gt;0,S2343+V2343,0)</f>
        <v>0</v>
      </c>
      <c r="X2343" s="157" t="str">
        <f t="shared" si="917"/>
        <v>A+J=</v>
      </c>
      <c r="Y2343" s="81">
        <f t="shared" si="918"/>
        <v>46893</v>
      </c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78">
        <f t="shared" si="915"/>
        <v>46882</v>
      </c>
      <c r="B2344" s="79">
        <f t="shared" si="936"/>
        <v>56.649907450000001</v>
      </c>
      <c r="C2344" s="79">
        <f t="shared" si="914"/>
        <v>56.18015681</v>
      </c>
      <c r="D2344" s="77">
        <f t="shared" si="937"/>
        <v>7205.03</v>
      </c>
      <c r="E2344" s="54">
        <f>IF(K2344=1,VLOOKUP(A2343,[1]Plan1!$JH$192:$JI$400,2),E2343)</f>
        <v>7245.38</v>
      </c>
      <c r="F2344" s="56">
        <f t="shared" si="938"/>
        <v>45737</v>
      </c>
      <c r="G2344" s="80">
        <f t="shared" si="939"/>
        <v>5.6002542668107669E-3</v>
      </c>
      <c r="H2344" s="81">
        <f>IF(DAY(A2344)=H$11,VLOOKUP(A2344,AF$120:AK$452,4),H2343)</f>
        <v>46893</v>
      </c>
      <c r="I2344" s="81">
        <f t="shared" si="940"/>
        <v>46893</v>
      </c>
      <c r="J2344" s="55">
        <f t="shared" si="941"/>
        <v>30</v>
      </c>
      <c r="K2344" s="55">
        <f t="shared" si="942"/>
        <v>19</v>
      </c>
      <c r="L2344" s="79">
        <f t="shared" si="943"/>
        <v>1.00354319</v>
      </c>
      <c r="M2344" s="82">
        <v>1</v>
      </c>
      <c r="N2344" s="82">
        <f t="shared" si="944"/>
        <v>1</v>
      </c>
      <c r="O2344" s="79">
        <f t="shared" si="945"/>
        <v>1.00354319</v>
      </c>
      <c r="P2344" s="79">
        <f t="shared" si="946"/>
        <v>56.37921377</v>
      </c>
      <c r="Q2344" s="83">
        <f t="shared" si="947"/>
        <v>0</v>
      </c>
      <c r="R2344" s="85">
        <f t="shared" si="948"/>
        <v>0</v>
      </c>
      <c r="S2344" s="79">
        <f t="shared" si="949"/>
        <v>0</v>
      </c>
      <c r="T2344" s="85">
        <f t="shared" si="916"/>
        <v>9.5000000000000001E-2</v>
      </c>
      <c r="U2344" s="82">
        <f t="shared" si="950"/>
        <v>1.004801303</v>
      </c>
      <c r="V2344" s="79">
        <f t="shared" si="951"/>
        <v>0.27069367999999999</v>
      </c>
      <c r="W2344" s="79">
        <f t="shared" si="952"/>
        <v>0</v>
      </c>
      <c r="X2344" s="157" t="str">
        <f t="shared" si="917"/>
        <v>A+J=</v>
      </c>
      <c r="Y2344" s="81">
        <f t="shared" si="918"/>
        <v>46893</v>
      </c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78">
        <f t="shared" si="915"/>
        <v>46883</v>
      </c>
      <c r="B2345" s="79">
        <f t="shared" si="936"/>
        <v>56.674739639999999</v>
      </c>
      <c r="C2345" s="79">
        <f t="shared" si="914"/>
        <v>56.18015681</v>
      </c>
      <c r="D2345" s="77">
        <f t="shared" si="937"/>
        <v>7205.03</v>
      </c>
      <c r="E2345" s="54">
        <f>IF(K2345=1,VLOOKUP(A2344,[1]Plan1!$JH$192:$JI$400,2),E2344)</f>
        <v>7245.38</v>
      </c>
      <c r="F2345" s="56">
        <f t="shared" si="938"/>
        <v>45737</v>
      </c>
      <c r="G2345" s="80">
        <f t="shared" si="939"/>
        <v>5.6002542668107669E-3</v>
      </c>
      <c r="H2345" s="81">
        <f>IF(DAY(A2345)=H$11,VLOOKUP(A2345,AF$120:AK$452,4),H2344)</f>
        <v>46893</v>
      </c>
      <c r="I2345" s="81">
        <f t="shared" si="940"/>
        <v>46893</v>
      </c>
      <c r="J2345" s="55">
        <f t="shared" si="941"/>
        <v>30</v>
      </c>
      <c r="K2345" s="55">
        <f t="shared" si="942"/>
        <v>20</v>
      </c>
      <c r="L2345" s="79">
        <f t="shared" si="943"/>
        <v>1.0037300199999999</v>
      </c>
      <c r="M2345" s="82">
        <v>1</v>
      </c>
      <c r="N2345" s="82">
        <f t="shared" si="944"/>
        <v>1</v>
      </c>
      <c r="O2345" s="79">
        <f t="shared" si="945"/>
        <v>1.0037300199999999</v>
      </c>
      <c r="P2345" s="79">
        <f t="shared" si="946"/>
        <v>56.389709910000001</v>
      </c>
      <c r="Q2345" s="83">
        <f t="shared" si="947"/>
        <v>0</v>
      </c>
      <c r="R2345" s="85">
        <f t="shared" si="948"/>
        <v>0</v>
      </c>
      <c r="S2345" s="79">
        <f t="shared" si="949"/>
        <v>0</v>
      </c>
      <c r="T2345" s="85">
        <f t="shared" si="916"/>
        <v>9.5000000000000001E-2</v>
      </c>
      <c r="U2345" s="82">
        <f t="shared" si="950"/>
        <v>1.0050546410000001</v>
      </c>
      <c r="V2345" s="79">
        <f t="shared" si="951"/>
        <v>0.28502972999999998</v>
      </c>
      <c r="W2345" s="79">
        <f t="shared" si="952"/>
        <v>0</v>
      </c>
      <c r="X2345" s="157" t="str">
        <f t="shared" si="917"/>
        <v>A+J=</v>
      </c>
      <c r="Y2345" s="81">
        <f t="shared" si="918"/>
        <v>46893</v>
      </c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78">
        <f t="shared" si="915"/>
        <v>46884</v>
      </c>
      <c r="B2346" s="79">
        <f t="shared" si="936"/>
        <v>56.699583029999999</v>
      </c>
      <c r="C2346" s="79">
        <f t="shared" si="914"/>
        <v>56.18015681</v>
      </c>
      <c r="D2346" s="77">
        <f t="shared" si="937"/>
        <v>7205.03</v>
      </c>
      <c r="E2346" s="54">
        <f>IF(K2346=1,VLOOKUP(A2345,[1]Plan1!$JH$192:$JI$400,2),E2345)</f>
        <v>7245.38</v>
      </c>
      <c r="F2346" s="56">
        <f t="shared" si="938"/>
        <v>45737</v>
      </c>
      <c r="G2346" s="80">
        <f t="shared" si="939"/>
        <v>5.6002542668107669E-3</v>
      </c>
      <c r="H2346" s="81">
        <f>IF(DAY(A2346)=H$11,VLOOKUP(A2346,AF$120:AK$452,4),H2345)</f>
        <v>46893</v>
      </c>
      <c r="I2346" s="81">
        <f t="shared" si="940"/>
        <v>46893</v>
      </c>
      <c r="J2346" s="55">
        <f t="shared" si="941"/>
        <v>30</v>
      </c>
      <c r="K2346" s="55">
        <f t="shared" si="942"/>
        <v>21</v>
      </c>
      <c r="L2346" s="79">
        <f t="shared" si="943"/>
        <v>1.00391689</v>
      </c>
      <c r="M2346" s="82">
        <v>1</v>
      </c>
      <c r="N2346" s="82">
        <f t="shared" si="944"/>
        <v>1</v>
      </c>
      <c r="O2346" s="79">
        <f t="shared" si="945"/>
        <v>1.00391689</v>
      </c>
      <c r="P2346" s="79">
        <f t="shared" si="946"/>
        <v>56.400208300000003</v>
      </c>
      <c r="Q2346" s="83">
        <f t="shared" si="947"/>
        <v>0</v>
      </c>
      <c r="R2346" s="85">
        <f t="shared" si="948"/>
        <v>0</v>
      </c>
      <c r="S2346" s="79">
        <f t="shared" si="949"/>
        <v>0</v>
      </c>
      <c r="T2346" s="85">
        <f t="shared" si="916"/>
        <v>9.5000000000000001E-2</v>
      </c>
      <c r="U2346" s="82">
        <f t="shared" si="950"/>
        <v>1.0053080430000001</v>
      </c>
      <c r="V2346" s="79">
        <f t="shared" si="951"/>
        <v>0.29937472999999998</v>
      </c>
      <c r="W2346" s="79">
        <f t="shared" si="952"/>
        <v>0</v>
      </c>
      <c r="X2346" s="157" t="str">
        <f t="shared" si="917"/>
        <v>A+J=</v>
      </c>
      <c r="Y2346" s="81">
        <f t="shared" si="918"/>
        <v>46893</v>
      </c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78">
        <f t="shared" si="915"/>
        <v>46885</v>
      </c>
      <c r="B2347" s="79">
        <f t="shared" si="936"/>
        <v>56.724436969999999</v>
      </c>
      <c r="C2347" s="79">
        <f t="shared" si="914"/>
        <v>56.18015681</v>
      </c>
      <c r="D2347" s="77">
        <f t="shared" si="937"/>
        <v>7205.03</v>
      </c>
      <c r="E2347" s="54">
        <f>IF(K2347=1,VLOOKUP(A2346,[1]Plan1!$JH$192:$JI$400,2),E2346)</f>
        <v>7245.38</v>
      </c>
      <c r="F2347" s="56">
        <f t="shared" si="938"/>
        <v>45737</v>
      </c>
      <c r="G2347" s="80">
        <f t="shared" si="939"/>
        <v>5.6002542668107669E-3</v>
      </c>
      <c r="H2347" s="81">
        <f>IF(DAY(A2347)=H$11,VLOOKUP(A2347,AF$120:AK$452,4),H2346)</f>
        <v>46893</v>
      </c>
      <c r="I2347" s="81">
        <f t="shared" si="940"/>
        <v>46893</v>
      </c>
      <c r="J2347" s="55">
        <f t="shared" si="941"/>
        <v>30</v>
      </c>
      <c r="K2347" s="55">
        <f t="shared" si="942"/>
        <v>22</v>
      </c>
      <c r="L2347" s="79">
        <f t="shared" si="943"/>
        <v>1.0041037900000001</v>
      </c>
      <c r="M2347" s="82">
        <v>1</v>
      </c>
      <c r="N2347" s="82">
        <f t="shared" si="944"/>
        <v>1</v>
      </c>
      <c r="O2347" s="79">
        <f t="shared" si="945"/>
        <v>1.0041037900000001</v>
      </c>
      <c r="P2347" s="79">
        <f t="shared" si="946"/>
        <v>56.410708370000002</v>
      </c>
      <c r="Q2347" s="83">
        <f t="shared" si="947"/>
        <v>0</v>
      </c>
      <c r="R2347" s="85">
        <f t="shared" si="948"/>
        <v>0</v>
      </c>
      <c r="S2347" s="79">
        <f t="shared" si="949"/>
        <v>0</v>
      </c>
      <c r="T2347" s="85">
        <f t="shared" si="916"/>
        <v>9.5000000000000001E-2</v>
      </c>
      <c r="U2347" s="82">
        <f t="shared" si="950"/>
        <v>1.005561508</v>
      </c>
      <c r="V2347" s="79">
        <f t="shared" si="951"/>
        <v>0.31372860000000002</v>
      </c>
      <c r="W2347" s="79">
        <f t="shared" si="952"/>
        <v>0</v>
      </c>
      <c r="X2347" s="157" t="str">
        <f t="shared" si="917"/>
        <v>A+J=</v>
      </c>
      <c r="Y2347" s="81">
        <f t="shared" si="918"/>
        <v>46893</v>
      </c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78">
        <f t="shared" si="915"/>
        <v>46886</v>
      </c>
      <c r="B2348" s="79">
        <f t="shared" si="936"/>
        <v>56.749301609999996</v>
      </c>
      <c r="C2348" s="79">
        <f t="shared" si="914"/>
        <v>56.18015681</v>
      </c>
      <c r="D2348" s="77">
        <f t="shared" si="937"/>
        <v>7205.03</v>
      </c>
      <c r="E2348" s="54">
        <f>IF(K2348=1,VLOOKUP(A2347,[1]Plan1!$JH$192:$JI$400,2),E2347)</f>
        <v>7245.38</v>
      </c>
      <c r="F2348" s="56">
        <f t="shared" si="938"/>
        <v>45737</v>
      </c>
      <c r="G2348" s="80">
        <f t="shared" si="939"/>
        <v>5.6002542668107669E-3</v>
      </c>
      <c r="H2348" s="81">
        <f>IF(DAY(A2348)=H$11,VLOOKUP(A2348,AF$120:AK$452,4),H2347)</f>
        <v>46893</v>
      </c>
      <c r="I2348" s="81">
        <f t="shared" si="940"/>
        <v>46893</v>
      </c>
      <c r="J2348" s="55">
        <f t="shared" si="941"/>
        <v>30</v>
      </c>
      <c r="K2348" s="55">
        <f t="shared" si="942"/>
        <v>23</v>
      </c>
      <c r="L2348" s="79">
        <f t="shared" si="943"/>
        <v>1.00429072</v>
      </c>
      <c r="M2348" s="82">
        <v>1</v>
      </c>
      <c r="N2348" s="82">
        <f t="shared" si="944"/>
        <v>1</v>
      </c>
      <c r="O2348" s="79">
        <f t="shared" si="945"/>
        <v>1.00429072</v>
      </c>
      <c r="P2348" s="79">
        <f t="shared" si="946"/>
        <v>56.421210129999999</v>
      </c>
      <c r="Q2348" s="83">
        <f t="shared" si="947"/>
        <v>0</v>
      </c>
      <c r="R2348" s="85">
        <f t="shared" si="948"/>
        <v>0</v>
      </c>
      <c r="S2348" s="79">
        <f t="shared" si="949"/>
        <v>0</v>
      </c>
      <c r="T2348" s="85">
        <f t="shared" si="916"/>
        <v>9.5000000000000001E-2</v>
      </c>
      <c r="U2348" s="82">
        <f t="shared" si="950"/>
        <v>1.0058150379999999</v>
      </c>
      <c r="V2348" s="79">
        <f t="shared" si="951"/>
        <v>0.32809147999999999</v>
      </c>
      <c r="W2348" s="79">
        <f t="shared" si="952"/>
        <v>0</v>
      </c>
      <c r="X2348" s="157" t="str">
        <f t="shared" si="917"/>
        <v>A+J=</v>
      </c>
      <c r="Y2348" s="81">
        <f t="shared" si="918"/>
        <v>46893</v>
      </c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78">
        <f t="shared" si="915"/>
        <v>46887</v>
      </c>
      <c r="B2349" s="79">
        <f t="shared" si="936"/>
        <v>56.774177370000004</v>
      </c>
      <c r="C2349" s="79">
        <f t="shared" ref="C2349:C2412" si="953">IF(Q2348&gt;0,(P2348-S2348),C2348)</f>
        <v>56.18015681</v>
      </c>
      <c r="D2349" s="77">
        <f t="shared" si="937"/>
        <v>7205.03</v>
      </c>
      <c r="E2349" s="54">
        <f>IF(K2349=1,VLOOKUP(A2348,[1]Plan1!$JH$192:$JI$400,2),E2348)</f>
        <v>7245.38</v>
      </c>
      <c r="F2349" s="56">
        <f t="shared" si="938"/>
        <v>45737</v>
      </c>
      <c r="G2349" s="80">
        <f t="shared" si="939"/>
        <v>5.6002542668107669E-3</v>
      </c>
      <c r="H2349" s="81">
        <f>IF(DAY(A2349)=H$11,VLOOKUP(A2349,AF$120:AK$452,4),H2348)</f>
        <v>46893</v>
      </c>
      <c r="I2349" s="81">
        <f t="shared" si="940"/>
        <v>46893</v>
      </c>
      <c r="J2349" s="55">
        <f t="shared" si="941"/>
        <v>30</v>
      </c>
      <c r="K2349" s="55">
        <f t="shared" si="942"/>
        <v>24</v>
      </c>
      <c r="L2349" s="79">
        <f t="shared" si="943"/>
        <v>1.0044776900000001</v>
      </c>
      <c r="M2349" s="82">
        <v>1</v>
      </c>
      <c r="N2349" s="82">
        <f t="shared" si="944"/>
        <v>1</v>
      </c>
      <c r="O2349" s="79">
        <f t="shared" si="945"/>
        <v>1.0044776900000001</v>
      </c>
      <c r="P2349" s="79">
        <f t="shared" si="946"/>
        <v>56.431714130000003</v>
      </c>
      <c r="Q2349" s="83">
        <f t="shared" si="947"/>
        <v>0</v>
      </c>
      <c r="R2349" s="85">
        <f t="shared" si="948"/>
        <v>0</v>
      </c>
      <c r="S2349" s="79">
        <f t="shared" si="949"/>
        <v>0</v>
      </c>
      <c r="T2349" s="85">
        <f t="shared" si="916"/>
        <v>9.5000000000000001E-2</v>
      </c>
      <c r="U2349" s="82">
        <f t="shared" si="950"/>
        <v>1.006068631</v>
      </c>
      <c r="V2349" s="79">
        <f t="shared" si="951"/>
        <v>0.34246324</v>
      </c>
      <c r="W2349" s="79">
        <f t="shared" si="952"/>
        <v>0</v>
      </c>
      <c r="X2349" s="157" t="str">
        <f t="shared" si="917"/>
        <v>A+J=</v>
      </c>
      <c r="Y2349" s="81">
        <f t="shared" si="918"/>
        <v>46893</v>
      </c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78">
        <f t="shared" si="915"/>
        <v>46888</v>
      </c>
      <c r="B2350" s="79">
        <f t="shared" si="936"/>
        <v>56.799064350000002</v>
      </c>
      <c r="C2350" s="79">
        <f t="shared" si="953"/>
        <v>56.18015681</v>
      </c>
      <c r="D2350" s="77">
        <f t="shared" si="937"/>
        <v>7205.03</v>
      </c>
      <c r="E2350" s="54">
        <f>IF(K2350=1,VLOOKUP(A2349,[1]Plan1!$JH$192:$JI$400,2),E2349)</f>
        <v>7245.38</v>
      </c>
      <c r="F2350" s="56">
        <f t="shared" si="938"/>
        <v>45737</v>
      </c>
      <c r="G2350" s="80">
        <f t="shared" si="939"/>
        <v>5.6002542668107669E-3</v>
      </c>
      <c r="H2350" s="81">
        <f>IF(DAY(A2350)=H$11,VLOOKUP(A2350,AF$120:AK$452,4),H2349)</f>
        <v>46893</v>
      </c>
      <c r="I2350" s="81">
        <f t="shared" si="940"/>
        <v>46893</v>
      </c>
      <c r="J2350" s="55">
        <f t="shared" si="941"/>
        <v>30</v>
      </c>
      <c r="K2350" s="55">
        <f t="shared" si="942"/>
        <v>25</v>
      </c>
      <c r="L2350" s="79">
        <f t="shared" si="943"/>
        <v>1.0046647</v>
      </c>
      <c r="M2350" s="82">
        <v>1</v>
      </c>
      <c r="N2350" s="82">
        <f t="shared" si="944"/>
        <v>1</v>
      </c>
      <c r="O2350" s="79">
        <f t="shared" si="945"/>
        <v>1.0046647</v>
      </c>
      <c r="P2350" s="79">
        <f t="shared" si="946"/>
        <v>56.442220380000002</v>
      </c>
      <c r="Q2350" s="83">
        <f t="shared" si="947"/>
        <v>0</v>
      </c>
      <c r="R2350" s="85">
        <f t="shared" si="948"/>
        <v>0</v>
      </c>
      <c r="S2350" s="79">
        <f t="shared" si="949"/>
        <v>0</v>
      </c>
      <c r="T2350" s="85">
        <f t="shared" si="916"/>
        <v>9.5000000000000001E-2</v>
      </c>
      <c r="U2350" s="82">
        <f t="shared" si="950"/>
        <v>1.006322288</v>
      </c>
      <c r="V2350" s="79">
        <f t="shared" si="951"/>
        <v>0.35684397000000001</v>
      </c>
      <c r="W2350" s="79">
        <f t="shared" si="952"/>
        <v>0</v>
      </c>
      <c r="X2350" s="157" t="str">
        <f t="shared" si="917"/>
        <v>A+J=</v>
      </c>
      <c r="Y2350" s="81">
        <f t="shared" si="918"/>
        <v>46893</v>
      </c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78">
        <f t="shared" si="915"/>
        <v>46889</v>
      </c>
      <c r="B2351" s="79">
        <f t="shared" si="936"/>
        <v>56.823961959999998</v>
      </c>
      <c r="C2351" s="79">
        <f t="shared" si="953"/>
        <v>56.18015681</v>
      </c>
      <c r="D2351" s="77">
        <f t="shared" si="937"/>
        <v>7205.03</v>
      </c>
      <c r="E2351" s="54">
        <f>IF(K2351=1,VLOOKUP(A2350,[1]Plan1!$JH$192:$JI$400,2),E2350)</f>
        <v>7245.38</v>
      </c>
      <c r="F2351" s="56">
        <f t="shared" si="938"/>
        <v>45737</v>
      </c>
      <c r="G2351" s="80">
        <f t="shared" si="939"/>
        <v>5.6002542668107669E-3</v>
      </c>
      <c r="H2351" s="81">
        <f>IF(DAY(A2351)=H$11,VLOOKUP(A2351,AF$120:AK$452,4),H2350)</f>
        <v>46893</v>
      </c>
      <c r="I2351" s="81">
        <f t="shared" si="940"/>
        <v>46893</v>
      </c>
      <c r="J2351" s="55">
        <f t="shared" si="941"/>
        <v>30</v>
      </c>
      <c r="K2351" s="55">
        <f t="shared" si="942"/>
        <v>26</v>
      </c>
      <c r="L2351" s="79">
        <f t="shared" si="943"/>
        <v>1.0048517400000001</v>
      </c>
      <c r="M2351" s="82">
        <v>1</v>
      </c>
      <c r="N2351" s="82">
        <f t="shared" si="944"/>
        <v>1</v>
      </c>
      <c r="O2351" s="79">
        <f t="shared" si="945"/>
        <v>1.0048517400000001</v>
      </c>
      <c r="P2351" s="79">
        <f t="shared" si="946"/>
        <v>56.452728319999999</v>
      </c>
      <c r="Q2351" s="83">
        <f t="shared" si="947"/>
        <v>0</v>
      </c>
      <c r="R2351" s="85">
        <f t="shared" si="948"/>
        <v>0</v>
      </c>
      <c r="S2351" s="79">
        <f t="shared" si="949"/>
        <v>0</v>
      </c>
      <c r="T2351" s="85">
        <f t="shared" si="916"/>
        <v>9.5000000000000001E-2</v>
      </c>
      <c r="U2351" s="82">
        <f t="shared" si="950"/>
        <v>1.006576009</v>
      </c>
      <c r="V2351" s="79">
        <f t="shared" si="951"/>
        <v>0.37123363999999998</v>
      </c>
      <c r="W2351" s="79">
        <f t="shared" si="952"/>
        <v>0</v>
      </c>
      <c r="X2351" s="157" t="str">
        <f t="shared" si="917"/>
        <v>A+J=</v>
      </c>
      <c r="Y2351" s="81">
        <f t="shared" si="918"/>
        <v>46893</v>
      </c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78">
        <f t="shared" si="915"/>
        <v>46890</v>
      </c>
      <c r="B2352" s="79">
        <f t="shared" si="936"/>
        <v>56.848870840000004</v>
      </c>
      <c r="C2352" s="79">
        <f t="shared" si="953"/>
        <v>56.18015681</v>
      </c>
      <c r="D2352" s="77">
        <f t="shared" si="937"/>
        <v>7205.03</v>
      </c>
      <c r="E2352" s="54">
        <f>IF(K2352=1,VLOOKUP(A2351,[1]Plan1!$JH$192:$JI$400,2),E2351)</f>
        <v>7245.38</v>
      </c>
      <c r="F2352" s="56">
        <f t="shared" si="938"/>
        <v>45737</v>
      </c>
      <c r="G2352" s="80">
        <f t="shared" si="939"/>
        <v>5.6002542668107669E-3</v>
      </c>
      <c r="H2352" s="81">
        <f>IF(DAY(A2352)=H$11,VLOOKUP(A2352,AF$120:AK$452,4),H2351)</f>
        <v>46893</v>
      </c>
      <c r="I2352" s="81">
        <f t="shared" si="940"/>
        <v>46893</v>
      </c>
      <c r="J2352" s="55">
        <f t="shared" si="941"/>
        <v>30</v>
      </c>
      <c r="K2352" s="55">
        <f t="shared" si="942"/>
        <v>27</v>
      </c>
      <c r="L2352" s="79">
        <f t="shared" si="943"/>
        <v>1.00503882</v>
      </c>
      <c r="M2352" s="82">
        <v>1</v>
      </c>
      <c r="N2352" s="82">
        <f t="shared" si="944"/>
        <v>1</v>
      </c>
      <c r="O2352" s="79">
        <f t="shared" si="945"/>
        <v>1.00503882</v>
      </c>
      <c r="P2352" s="79">
        <f t="shared" si="946"/>
        <v>56.463238500000003</v>
      </c>
      <c r="Q2352" s="83">
        <f t="shared" si="947"/>
        <v>0</v>
      </c>
      <c r="R2352" s="85">
        <f t="shared" si="948"/>
        <v>0</v>
      </c>
      <c r="S2352" s="79">
        <f t="shared" si="949"/>
        <v>0</v>
      </c>
      <c r="T2352" s="85">
        <f t="shared" si="916"/>
        <v>9.5000000000000001E-2</v>
      </c>
      <c r="U2352" s="82">
        <f t="shared" si="950"/>
        <v>1.006829795</v>
      </c>
      <c r="V2352" s="79">
        <f t="shared" si="951"/>
        <v>0.38563234000000002</v>
      </c>
      <c r="W2352" s="79">
        <f t="shared" si="952"/>
        <v>0</v>
      </c>
      <c r="X2352" s="157" t="str">
        <f t="shared" si="917"/>
        <v>A+J=</v>
      </c>
      <c r="Y2352" s="81">
        <f t="shared" si="918"/>
        <v>46893</v>
      </c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78">
        <f t="shared" si="915"/>
        <v>46891</v>
      </c>
      <c r="B2353" s="79">
        <f t="shared" si="936"/>
        <v>56.873790309999997</v>
      </c>
      <c r="C2353" s="79">
        <f t="shared" si="953"/>
        <v>56.18015681</v>
      </c>
      <c r="D2353" s="77">
        <f t="shared" si="937"/>
        <v>7205.03</v>
      </c>
      <c r="E2353" s="54">
        <f>IF(K2353=1,VLOOKUP(A2352,[1]Plan1!$JH$192:$JI$400,2),E2352)</f>
        <v>7245.38</v>
      </c>
      <c r="F2353" s="56">
        <f t="shared" si="938"/>
        <v>45737</v>
      </c>
      <c r="G2353" s="80">
        <f t="shared" si="939"/>
        <v>5.6002542668107669E-3</v>
      </c>
      <c r="H2353" s="81">
        <f>IF(DAY(A2353)=H$11,VLOOKUP(A2353,AF$120:AK$452,4),H2352)</f>
        <v>46893</v>
      </c>
      <c r="I2353" s="81">
        <f t="shared" si="940"/>
        <v>46893</v>
      </c>
      <c r="J2353" s="55">
        <f t="shared" si="941"/>
        <v>30</v>
      </c>
      <c r="K2353" s="55">
        <f t="shared" si="942"/>
        <v>28</v>
      </c>
      <c r="L2353" s="79">
        <f t="shared" si="943"/>
        <v>1.0052259299999999</v>
      </c>
      <c r="M2353" s="82">
        <v>1</v>
      </c>
      <c r="N2353" s="82">
        <f t="shared" si="944"/>
        <v>1</v>
      </c>
      <c r="O2353" s="79">
        <f t="shared" si="945"/>
        <v>1.0052259299999999</v>
      </c>
      <c r="P2353" s="79">
        <f t="shared" si="946"/>
        <v>56.473750369999998</v>
      </c>
      <c r="Q2353" s="83">
        <f t="shared" si="947"/>
        <v>0</v>
      </c>
      <c r="R2353" s="85">
        <f t="shared" si="948"/>
        <v>0</v>
      </c>
      <c r="S2353" s="79">
        <f t="shared" si="949"/>
        <v>0</v>
      </c>
      <c r="T2353" s="85">
        <f t="shared" si="916"/>
        <v>9.5000000000000001E-2</v>
      </c>
      <c r="U2353" s="82">
        <f t="shared" si="950"/>
        <v>1.0070836439999999</v>
      </c>
      <c r="V2353" s="79">
        <f t="shared" si="951"/>
        <v>0.40003993999999998</v>
      </c>
      <c r="W2353" s="79">
        <f t="shared" si="952"/>
        <v>0</v>
      </c>
      <c r="X2353" s="157" t="str">
        <f t="shared" si="917"/>
        <v>A+J=</v>
      </c>
      <c r="Y2353" s="81">
        <f t="shared" si="918"/>
        <v>46893</v>
      </c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78">
        <f t="shared" si="915"/>
        <v>46892</v>
      </c>
      <c r="B2354" s="79">
        <f t="shared" si="936"/>
        <v>56.898720429999997</v>
      </c>
      <c r="C2354" s="79">
        <f t="shared" si="953"/>
        <v>56.18015681</v>
      </c>
      <c r="D2354" s="77">
        <f t="shared" si="937"/>
        <v>7205.03</v>
      </c>
      <c r="E2354" s="54">
        <f>IF(K2354=1,VLOOKUP(A2353,[1]Plan1!$JH$192:$JI$400,2),E2353)</f>
        <v>7245.38</v>
      </c>
      <c r="F2354" s="56">
        <f t="shared" si="938"/>
        <v>45737</v>
      </c>
      <c r="G2354" s="80">
        <f t="shared" si="939"/>
        <v>5.6002542668107669E-3</v>
      </c>
      <c r="H2354" s="81">
        <f>IF(DAY(A2354)=H$11,VLOOKUP(A2354,AF$120:AK$452,4),H2353)</f>
        <v>46893</v>
      </c>
      <c r="I2354" s="81">
        <f t="shared" si="940"/>
        <v>46893</v>
      </c>
      <c r="J2354" s="55">
        <f t="shared" si="941"/>
        <v>30</v>
      </c>
      <c r="K2354" s="55">
        <f t="shared" si="942"/>
        <v>29</v>
      </c>
      <c r="L2354" s="79">
        <f t="shared" si="943"/>
        <v>1.0054130699999999</v>
      </c>
      <c r="M2354" s="82">
        <v>1</v>
      </c>
      <c r="N2354" s="82">
        <f t="shared" si="944"/>
        <v>1</v>
      </c>
      <c r="O2354" s="79">
        <f t="shared" si="945"/>
        <v>1.0054130699999999</v>
      </c>
      <c r="P2354" s="79">
        <f t="shared" si="946"/>
        <v>56.484263929999997</v>
      </c>
      <c r="Q2354" s="83">
        <f t="shared" si="947"/>
        <v>0</v>
      </c>
      <c r="R2354" s="85">
        <f t="shared" si="948"/>
        <v>0</v>
      </c>
      <c r="S2354" s="79">
        <f t="shared" si="949"/>
        <v>0</v>
      </c>
      <c r="T2354" s="85">
        <f t="shared" si="916"/>
        <v>9.5000000000000001E-2</v>
      </c>
      <c r="U2354" s="82">
        <f t="shared" si="950"/>
        <v>1.0073375570000001</v>
      </c>
      <c r="V2354" s="79">
        <f t="shared" si="951"/>
        <v>0.41445650000000001</v>
      </c>
      <c r="W2354" s="79">
        <f t="shared" si="952"/>
        <v>0</v>
      </c>
      <c r="X2354" s="157" t="str">
        <f t="shared" si="917"/>
        <v>A+J=</v>
      </c>
      <c r="Y2354" s="81">
        <f t="shared" si="918"/>
        <v>46893</v>
      </c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78">
        <f t="shared" si="915"/>
        <v>46893</v>
      </c>
      <c r="B2355" s="79">
        <f t="shared" si="936"/>
        <v>56.923661769999995</v>
      </c>
      <c r="C2355" s="79">
        <f t="shared" si="953"/>
        <v>56.18015681</v>
      </c>
      <c r="D2355" s="77">
        <f t="shared" si="937"/>
        <v>7205.03</v>
      </c>
      <c r="E2355" s="54">
        <f>IF(K2355=1,VLOOKUP(A2354,[1]Plan1!$JH$192:$JI$400,2),E2354)</f>
        <v>7245.38</v>
      </c>
      <c r="F2355" s="56">
        <f t="shared" si="938"/>
        <v>45737</v>
      </c>
      <c r="G2355" s="80">
        <f t="shared" si="939"/>
        <v>5.6002542668107669E-3</v>
      </c>
      <c r="H2355" s="81">
        <f>IF(DAY(A2355)=H$11,VLOOKUP(A2355,AF$120:AK$452,4),H2354)</f>
        <v>46924</v>
      </c>
      <c r="I2355" s="81">
        <f t="shared" si="940"/>
        <v>46893</v>
      </c>
      <c r="J2355" s="55">
        <f t="shared" si="941"/>
        <v>30</v>
      </c>
      <c r="K2355" s="55">
        <f t="shared" si="942"/>
        <v>30</v>
      </c>
      <c r="L2355" s="79">
        <f t="shared" si="943"/>
        <v>1.0056002500000001</v>
      </c>
      <c r="M2355" s="82">
        <v>1</v>
      </c>
      <c r="N2355" s="82">
        <f t="shared" si="944"/>
        <v>1</v>
      </c>
      <c r="O2355" s="79">
        <f t="shared" si="945"/>
        <v>1.0056002500000001</v>
      </c>
      <c r="P2355" s="79">
        <f t="shared" si="946"/>
        <v>56.494779729999998</v>
      </c>
      <c r="Q2355" s="83">
        <f t="shared" si="947"/>
        <v>77</v>
      </c>
      <c r="R2355" s="85">
        <f t="shared" si="948"/>
        <v>0.33333299999999999</v>
      </c>
      <c r="S2355" s="79">
        <f t="shared" si="949"/>
        <v>18.831574410000002</v>
      </c>
      <c r="T2355" s="85">
        <f t="shared" si="916"/>
        <v>9.5000000000000001E-2</v>
      </c>
      <c r="U2355" s="82">
        <f t="shared" si="950"/>
        <v>1.0075915339999999</v>
      </c>
      <c r="V2355" s="79">
        <f t="shared" si="951"/>
        <v>0.42888204000000002</v>
      </c>
      <c r="W2355" s="79">
        <f t="shared" si="952"/>
        <v>19.260456450000003</v>
      </c>
      <c r="X2355" s="157" t="str">
        <f t="shared" si="917"/>
        <v>A+J=</v>
      </c>
      <c r="Y2355" s="81">
        <f t="shared" si="918"/>
        <v>46893</v>
      </c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78">
        <f t="shared" si="915"/>
        <v>46894</v>
      </c>
      <c r="B2356" s="79">
        <f t="shared" si="936"/>
        <v>37.679181929999999</v>
      </c>
      <c r="C2356" s="79">
        <f t="shared" si="953"/>
        <v>37.663205319999996</v>
      </c>
      <c r="D2356" s="77">
        <f t="shared" si="937"/>
        <v>7205.03</v>
      </c>
      <c r="E2356" s="54">
        <f>IF(K2356=1,VLOOKUP(A2355,[1]Plan1!$JH$192:$JI$400,2),E2355)</f>
        <v>7245.38</v>
      </c>
      <c r="F2356" s="56">
        <f t="shared" si="938"/>
        <v>45737</v>
      </c>
      <c r="G2356" s="80">
        <f t="shared" si="939"/>
        <v>5.6002542668107669E-3</v>
      </c>
      <c r="H2356" s="81">
        <f>IF(DAY(A2356)=H$11,VLOOKUP(A2356,AF$120:AK$452,4),H2355)</f>
        <v>46924</v>
      </c>
      <c r="I2356" s="81">
        <f t="shared" si="940"/>
        <v>46924</v>
      </c>
      <c r="J2356" s="55">
        <f t="shared" si="941"/>
        <v>31</v>
      </c>
      <c r="K2356" s="55">
        <f t="shared" si="942"/>
        <v>1</v>
      </c>
      <c r="L2356" s="79">
        <f t="shared" si="943"/>
        <v>1.00018016</v>
      </c>
      <c r="M2356" s="82">
        <v>1</v>
      </c>
      <c r="N2356" s="82">
        <f t="shared" si="944"/>
        <v>1</v>
      </c>
      <c r="O2356" s="79">
        <f t="shared" si="945"/>
        <v>1.00018016</v>
      </c>
      <c r="P2356" s="79">
        <f t="shared" si="946"/>
        <v>37.669990720000001</v>
      </c>
      <c r="Q2356" s="83">
        <f t="shared" si="947"/>
        <v>0</v>
      </c>
      <c r="R2356" s="85">
        <f t="shared" si="948"/>
        <v>0</v>
      </c>
      <c r="S2356" s="79">
        <f t="shared" si="949"/>
        <v>0</v>
      </c>
      <c r="T2356" s="85">
        <f t="shared" si="916"/>
        <v>9.5000000000000001E-2</v>
      </c>
      <c r="U2356" s="82">
        <f t="shared" si="950"/>
        <v>1.000243993</v>
      </c>
      <c r="V2356" s="79">
        <f t="shared" si="951"/>
        <v>9.19121E-3</v>
      </c>
      <c r="W2356" s="79">
        <f t="shared" si="952"/>
        <v>0</v>
      </c>
      <c r="X2356" s="157" t="str">
        <f t="shared" si="917"/>
        <v>A+J=</v>
      </c>
      <c r="Y2356" s="81">
        <f t="shared" si="918"/>
        <v>46924</v>
      </c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78">
        <f t="shared" si="915"/>
        <v>46895</v>
      </c>
      <c r="B2357" s="79">
        <f t="shared" si="936"/>
        <v>37.695165629999998</v>
      </c>
      <c r="C2357" s="79">
        <f t="shared" si="953"/>
        <v>37.663205319999996</v>
      </c>
      <c r="D2357" s="77">
        <f t="shared" si="937"/>
        <v>7205.03</v>
      </c>
      <c r="E2357" s="54">
        <f>IF(K2357=1,VLOOKUP(A2356,[1]Plan1!$JH$192:$JI$400,2),E2356)</f>
        <v>7245.38</v>
      </c>
      <c r="F2357" s="56">
        <f t="shared" si="938"/>
        <v>45737</v>
      </c>
      <c r="G2357" s="80">
        <f t="shared" si="939"/>
        <v>5.6002542668107669E-3</v>
      </c>
      <c r="H2357" s="81">
        <f>IF(DAY(A2357)=H$11,VLOOKUP(A2357,AF$120:AK$452,4),H2356)</f>
        <v>46924</v>
      </c>
      <c r="I2357" s="81">
        <f t="shared" si="940"/>
        <v>46924</v>
      </c>
      <c r="J2357" s="55">
        <f t="shared" si="941"/>
        <v>31</v>
      </c>
      <c r="K2357" s="55">
        <f t="shared" si="942"/>
        <v>2</v>
      </c>
      <c r="L2357" s="79">
        <f t="shared" si="943"/>
        <v>1.0003603599999999</v>
      </c>
      <c r="M2357" s="82">
        <v>1</v>
      </c>
      <c r="N2357" s="82">
        <f t="shared" si="944"/>
        <v>1</v>
      </c>
      <c r="O2357" s="79">
        <f t="shared" si="945"/>
        <v>1.0003603599999999</v>
      </c>
      <c r="P2357" s="79">
        <f t="shared" si="946"/>
        <v>37.676777629999997</v>
      </c>
      <c r="Q2357" s="83">
        <f t="shared" si="947"/>
        <v>0</v>
      </c>
      <c r="R2357" s="85">
        <f t="shared" si="948"/>
        <v>0</v>
      </c>
      <c r="S2357" s="79">
        <f t="shared" si="949"/>
        <v>0</v>
      </c>
      <c r="T2357" s="85">
        <f t="shared" si="916"/>
        <v>9.5000000000000001E-2</v>
      </c>
      <c r="U2357" s="82">
        <f t="shared" si="950"/>
        <v>1.0004880460000001</v>
      </c>
      <c r="V2357" s="79">
        <f t="shared" si="951"/>
        <v>1.8388000000000002E-2</v>
      </c>
      <c r="W2357" s="79">
        <f t="shared" si="952"/>
        <v>0</v>
      </c>
      <c r="X2357" s="157" t="str">
        <f t="shared" si="917"/>
        <v>A+J=</v>
      </c>
      <c r="Y2357" s="81">
        <f t="shared" si="918"/>
        <v>46924</v>
      </c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78">
        <f t="shared" si="915"/>
        <v>46896</v>
      </c>
      <c r="B2358" s="79">
        <f t="shared" si="936"/>
        <v>37.711155990000002</v>
      </c>
      <c r="C2358" s="79">
        <f t="shared" si="953"/>
        <v>37.663205319999996</v>
      </c>
      <c r="D2358" s="77">
        <f t="shared" si="937"/>
        <v>7205.03</v>
      </c>
      <c r="E2358" s="54">
        <f>IF(K2358=1,VLOOKUP(A2357,[1]Plan1!$JH$192:$JI$400,2),E2357)</f>
        <v>7245.38</v>
      </c>
      <c r="F2358" s="56">
        <f t="shared" si="938"/>
        <v>45737</v>
      </c>
      <c r="G2358" s="80">
        <f t="shared" si="939"/>
        <v>5.6002542668107669E-3</v>
      </c>
      <c r="H2358" s="81">
        <f>IF(DAY(A2358)=H$11,VLOOKUP(A2358,AF$120:AK$452,4),H2357)</f>
        <v>46924</v>
      </c>
      <c r="I2358" s="81">
        <f t="shared" si="940"/>
        <v>46924</v>
      </c>
      <c r="J2358" s="55">
        <f t="shared" si="941"/>
        <v>31</v>
      </c>
      <c r="K2358" s="55">
        <f t="shared" si="942"/>
        <v>3</v>
      </c>
      <c r="L2358" s="79">
        <f t="shared" si="943"/>
        <v>1.00054059</v>
      </c>
      <c r="M2358" s="82">
        <v>1</v>
      </c>
      <c r="N2358" s="82">
        <f t="shared" si="944"/>
        <v>1</v>
      </c>
      <c r="O2358" s="79">
        <f t="shared" si="945"/>
        <v>1.00054059</v>
      </c>
      <c r="P2358" s="79">
        <f t="shared" si="946"/>
        <v>37.68356567</v>
      </c>
      <c r="Q2358" s="83">
        <f t="shared" si="947"/>
        <v>0</v>
      </c>
      <c r="R2358" s="85">
        <f t="shared" si="948"/>
        <v>0</v>
      </c>
      <c r="S2358" s="79">
        <f t="shared" si="949"/>
        <v>0</v>
      </c>
      <c r="T2358" s="85">
        <f t="shared" si="916"/>
        <v>9.5000000000000001E-2</v>
      </c>
      <c r="U2358" s="82">
        <f t="shared" si="950"/>
        <v>1.0007321579999999</v>
      </c>
      <c r="V2358" s="79">
        <f t="shared" si="951"/>
        <v>2.7590320000000002E-2</v>
      </c>
      <c r="W2358" s="79">
        <f t="shared" si="952"/>
        <v>0</v>
      </c>
      <c r="X2358" s="157" t="str">
        <f t="shared" si="917"/>
        <v>A+J=</v>
      </c>
      <c r="Y2358" s="81">
        <f t="shared" si="918"/>
        <v>46924</v>
      </c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78">
        <f t="shared" si="915"/>
        <v>46897</v>
      </c>
      <c r="B2359" s="79">
        <f t="shared" si="936"/>
        <v>37.727153059999999</v>
      </c>
      <c r="C2359" s="79">
        <f t="shared" si="953"/>
        <v>37.663205319999996</v>
      </c>
      <c r="D2359" s="77">
        <f t="shared" si="937"/>
        <v>7205.03</v>
      </c>
      <c r="E2359" s="54">
        <f>IF(K2359=1,VLOOKUP(A2358,[1]Plan1!$JH$192:$JI$400,2),E2358)</f>
        <v>7245.38</v>
      </c>
      <c r="F2359" s="56">
        <f t="shared" si="938"/>
        <v>45737</v>
      </c>
      <c r="G2359" s="80">
        <f t="shared" si="939"/>
        <v>5.6002542668107669E-3</v>
      </c>
      <c r="H2359" s="81">
        <f>IF(DAY(A2359)=H$11,VLOOKUP(A2359,AF$120:AK$452,4),H2358)</f>
        <v>46924</v>
      </c>
      <c r="I2359" s="81">
        <f t="shared" si="940"/>
        <v>46924</v>
      </c>
      <c r="J2359" s="55">
        <f t="shared" si="941"/>
        <v>31</v>
      </c>
      <c r="K2359" s="55">
        <f t="shared" si="942"/>
        <v>4</v>
      </c>
      <c r="L2359" s="79">
        <f t="shared" si="943"/>
        <v>1.00072085</v>
      </c>
      <c r="M2359" s="82">
        <v>1</v>
      </c>
      <c r="N2359" s="82">
        <f t="shared" si="944"/>
        <v>1</v>
      </c>
      <c r="O2359" s="79">
        <f t="shared" si="945"/>
        <v>1.00072085</v>
      </c>
      <c r="P2359" s="79">
        <f t="shared" si="946"/>
        <v>37.690354839999998</v>
      </c>
      <c r="Q2359" s="83">
        <f t="shared" si="947"/>
        <v>0</v>
      </c>
      <c r="R2359" s="85">
        <f t="shared" si="948"/>
        <v>0</v>
      </c>
      <c r="S2359" s="79">
        <f t="shared" si="949"/>
        <v>0</v>
      </c>
      <c r="T2359" s="85">
        <f t="shared" si="916"/>
        <v>9.5000000000000001E-2</v>
      </c>
      <c r="U2359" s="82">
        <f t="shared" si="950"/>
        <v>1.0009763300000001</v>
      </c>
      <c r="V2359" s="79">
        <f t="shared" si="951"/>
        <v>3.679822E-2</v>
      </c>
      <c r="W2359" s="79">
        <f t="shared" si="952"/>
        <v>0</v>
      </c>
      <c r="X2359" s="157" t="str">
        <f t="shared" si="917"/>
        <v>A+J=</v>
      </c>
      <c r="Y2359" s="81">
        <f t="shared" si="918"/>
        <v>46924</v>
      </c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78">
        <f t="shared" si="915"/>
        <v>46898</v>
      </c>
      <c r="B2360" s="79">
        <f t="shared" si="936"/>
        <v>37.743157169999996</v>
      </c>
      <c r="C2360" s="79">
        <f t="shared" si="953"/>
        <v>37.663205319999996</v>
      </c>
      <c r="D2360" s="77">
        <f t="shared" si="937"/>
        <v>7205.03</v>
      </c>
      <c r="E2360" s="54">
        <f>IF(K2360=1,VLOOKUP(A2359,[1]Plan1!$JH$192:$JI$400,2),E2359)</f>
        <v>7245.38</v>
      </c>
      <c r="F2360" s="56">
        <f t="shared" si="938"/>
        <v>45737</v>
      </c>
      <c r="G2360" s="80">
        <f t="shared" si="939"/>
        <v>5.6002542668107669E-3</v>
      </c>
      <c r="H2360" s="81">
        <f>IF(DAY(A2360)=H$11,VLOOKUP(A2360,AF$120:AK$452,4),H2359)</f>
        <v>46924</v>
      </c>
      <c r="I2360" s="81">
        <f t="shared" si="940"/>
        <v>46924</v>
      </c>
      <c r="J2360" s="55">
        <f t="shared" si="941"/>
        <v>31</v>
      </c>
      <c r="K2360" s="55">
        <f t="shared" si="942"/>
        <v>5</v>
      </c>
      <c r="L2360" s="79">
        <f t="shared" si="943"/>
        <v>1.00090115</v>
      </c>
      <c r="M2360" s="82">
        <v>1</v>
      </c>
      <c r="N2360" s="82">
        <f t="shared" si="944"/>
        <v>1</v>
      </c>
      <c r="O2360" s="79">
        <f t="shared" si="945"/>
        <v>1.00090115</v>
      </c>
      <c r="P2360" s="79">
        <f t="shared" si="946"/>
        <v>37.697145509999999</v>
      </c>
      <c r="Q2360" s="83">
        <f t="shared" si="947"/>
        <v>0</v>
      </c>
      <c r="R2360" s="85">
        <f t="shared" si="948"/>
        <v>0</v>
      </c>
      <c r="S2360" s="79">
        <f t="shared" si="949"/>
        <v>0</v>
      </c>
      <c r="T2360" s="85">
        <f t="shared" si="916"/>
        <v>9.5000000000000001E-2</v>
      </c>
      <c r="U2360" s="82">
        <f t="shared" si="950"/>
        <v>1.001220561</v>
      </c>
      <c r="V2360" s="79">
        <f t="shared" si="951"/>
        <v>4.6011660000000003E-2</v>
      </c>
      <c r="W2360" s="79">
        <f t="shared" si="952"/>
        <v>0</v>
      </c>
      <c r="X2360" s="157" t="str">
        <f t="shared" si="917"/>
        <v>A+J=</v>
      </c>
      <c r="Y2360" s="81">
        <f t="shared" si="918"/>
        <v>46924</v>
      </c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78">
        <f t="shared" si="915"/>
        <v>46899</v>
      </c>
      <c r="B2361" s="79">
        <f t="shared" si="936"/>
        <v>37.759168000000003</v>
      </c>
      <c r="C2361" s="79">
        <f t="shared" si="953"/>
        <v>37.663205319999996</v>
      </c>
      <c r="D2361" s="77">
        <f t="shared" si="937"/>
        <v>7205.03</v>
      </c>
      <c r="E2361" s="54">
        <f>IF(K2361=1,VLOOKUP(A2360,[1]Plan1!$JH$192:$JI$400,2),E2360)</f>
        <v>7245.38</v>
      </c>
      <c r="F2361" s="56">
        <f t="shared" si="938"/>
        <v>45737</v>
      </c>
      <c r="G2361" s="80">
        <f t="shared" si="939"/>
        <v>5.6002542668107669E-3</v>
      </c>
      <c r="H2361" s="81">
        <f>IF(DAY(A2361)=H$11,VLOOKUP(A2361,AF$120:AK$452,4),H2360)</f>
        <v>46924</v>
      </c>
      <c r="I2361" s="81">
        <f t="shared" si="940"/>
        <v>46924</v>
      </c>
      <c r="J2361" s="55">
        <f t="shared" si="941"/>
        <v>31</v>
      </c>
      <c r="K2361" s="55">
        <f t="shared" si="942"/>
        <v>6</v>
      </c>
      <c r="L2361" s="79">
        <f t="shared" si="943"/>
        <v>1.0010814800000001</v>
      </c>
      <c r="M2361" s="82">
        <v>1</v>
      </c>
      <c r="N2361" s="82">
        <f t="shared" si="944"/>
        <v>1</v>
      </c>
      <c r="O2361" s="79">
        <f t="shared" si="945"/>
        <v>1.0010814800000001</v>
      </c>
      <c r="P2361" s="79">
        <f t="shared" si="946"/>
        <v>37.703937320000001</v>
      </c>
      <c r="Q2361" s="83">
        <f t="shared" si="947"/>
        <v>0</v>
      </c>
      <c r="R2361" s="85">
        <f t="shared" si="948"/>
        <v>0</v>
      </c>
      <c r="S2361" s="79">
        <f t="shared" si="949"/>
        <v>0</v>
      </c>
      <c r="T2361" s="85">
        <f t="shared" si="916"/>
        <v>9.5000000000000001E-2</v>
      </c>
      <c r="U2361" s="82">
        <f t="shared" si="950"/>
        <v>1.001464852</v>
      </c>
      <c r="V2361" s="79">
        <f t="shared" si="951"/>
        <v>5.5230679999999997E-2</v>
      </c>
      <c r="W2361" s="79">
        <f t="shared" si="952"/>
        <v>0</v>
      </c>
      <c r="X2361" s="157" t="str">
        <f t="shared" si="917"/>
        <v>A+J=</v>
      </c>
      <c r="Y2361" s="81">
        <f t="shared" si="918"/>
        <v>46924</v>
      </c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78">
        <f t="shared" si="915"/>
        <v>46900</v>
      </c>
      <c r="B2362" s="79">
        <f t="shared" si="936"/>
        <v>37.775185499999999</v>
      </c>
      <c r="C2362" s="79">
        <f t="shared" si="953"/>
        <v>37.663205319999996</v>
      </c>
      <c r="D2362" s="77">
        <f t="shared" si="937"/>
        <v>7205.03</v>
      </c>
      <c r="E2362" s="54">
        <f>IF(K2362=1,VLOOKUP(A2361,[1]Plan1!$JH$192:$JI$400,2),E2361)</f>
        <v>7245.38</v>
      </c>
      <c r="F2362" s="56">
        <f t="shared" si="938"/>
        <v>45737</v>
      </c>
      <c r="G2362" s="80">
        <f t="shared" si="939"/>
        <v>5.6002542668107669E-3</v>
      </c>
      <c r="H2362" s="81">
        <f>IF(DAY(A2362)=H$11,VLOOKUP(A2362,AF$120:AK$452,4),H2361)</f>
        <v>46924</v>
      </c>
      <c r="I2362" s="81">
        <f t="shared" si="940"/>
        <v>46924</v>
      </c>
      <c r="J2362" s="55">
        <f t="shared" si="941"/>
        <v>31</v>
      </c>
      <c r="K2362" s="55">
        <f t="shared" si="942"/>
        <v>7</v>
      </c>
      <c r="L2362" s="79">
        <f t="shared" si="943"/>
        <v>1.00126184</v>
      </c>
      <c r="M2362" s="82">
        <v>1</v>
      </c>
      <c r="N2362" s="82">
        <f t="shared" si="944"/>
        <v>1</v>
      </c>
      <c r="O2362" s="79">
        <f t="shared" si="945"/>
        <v>1.00126184</v>
      </c>
      <c r="P2362" s="79">
        <f t="shared" si="946"/>
        <v>37.710730249999997</v>
      </c>
      <c r="Q2362" s="83">
        <f t="shared" si="947"/>
        <v>0</v>
      </c>
      <c r="R2362" s="85">
        <f t="shared" si="948"/>
        <v>0</v>
      </c>
      <c r="S2362" s="79">
        <f t="shared" si="949"/>
        <v>0</v>
      </c>
      <c r="T2362" s="85">
        <f t="shared" si="916"/>
        <v>9.5000000000000001E-2</v>
      </c>
      <c r="U2362" s="82">
        <f t="shared" si="950"/>
        <v>1.001709202</v>
      </c>
      <c r="V2362" s="79">
        <f t="shared" si="951"/>
        <v>6.4455250000000006E-2</v>
      </c>
      <c r="W2362" s="79">
        <f t="shared" si="952"/>
        <v>0</v>
      </c>
      <c r="X2362" s="157" t="str">
        <f t="shared" si="917"/>
        <v>A+J=</v>
      </c>
      <c r="Y2362" s="81">
        <f t="shared" si="918"/>
        <v>46924</v>
      </c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78">
        <f t="shared" si="915"/>
        <v>46901</v>
      </c>
      <c r="B2363" s="79">
        <f t="shared" si="936"/>
        <v>37.791209760000001</v>
      </c>
      <c r="C2363" s="79">
        <f t="shared" si="953"/>
        <v>37.663205319999996</v>
      </c>
      <c r="D2363" s="77">
        <f t="shared" si="937"/>
        <v>7205.03</v>
      </c>
      <c r="E2363" s="54">
        <f>IF(K2363=1,VLOOKUP(A2362,[1]Plan1!$JH$192:$JI$400,2),E2362)</f>
        <v>7245.38</v>
      </c>
      <c r="F2363" s="56">
        <f t="shared" si="938"/>
        <v>45737</v>
      </c>
      <c r="G2363" s="80">
        <f t="shared" si="939"/>
        <v>5.6002542668107669E-3</v>
      </c>
      <c r="H2363" s="81">
        <f>IF(DAY(A2363)=H$11,VLOOKUP(A2363,AF$120:AK$452,4),H2362)</f>
        <v>46924</v>
      </c>
      <c r="I2363" s="81">
        <f t="shared" si="940"/>
        <v>46924</v>
      </c>
      <c r="J2363" s="55">
        <f t="shared" si="941"/>
        <v>31</v>
      </c>
      <c r="K2363" s="55">
        <f t="shared" si="942"/>
        <v>8</v>
      </c>
      <c r="L2363" s="79">
        <f t="shared" si="943"/>
        <v>1.0014422300000001</v>
      </c>
      <c r="M2363" s="82">
        <v>1</v>
      </c>
      <c r="N2363" s="82">
        <f t="shared" si="944"/>
        <v>1</v>
      </c>
      <c r="O2363" s="79">
        <f t="shared" si="945"/>
        <v>1.0014422300000001</v>
      </c>
      <c r="P2363" s="79">
        <f t="shared" si="946"/>
        <v>37.717524320000003</v>
      </c>
      <c r="Q2363" s="83">
        <f t="shared" si="947"/>
        <v>0</v>
      </c>
      <c r="R2363" s="85">
        <f t="shared" si="948"/>
        <v>0</v>
      </c>
      <c r="S2363" s="79">
        <f t="shared" si="949"/>
        <v>0</v>
      </c>
      <c r="T2363" s="85">
        <f t="shared" si="916"/>
        <v>9.5000000000000001E-2</v>
      </c>
      <c r="U2363" s="82">
        <f t="shared" si="950"/>
        <v>1.001953613</v>
      </c>
      <c r="V2363" s="79">
        <f t="shared" si="951"/>
        <v>7.3685440000000005E-2</v>
      </c>
      <c r="W2363" s="79">
        <f t="shared" si="952"/>
        <v>0</v>
      </c>
      <c r="X2363" s="157" t="str">
        <f t="shared" si="917"/>
        <v>A+J=</v>
      </c>
      <c r="Y2363" s="81">
        <f t="shared" si="918"/>
        <v>46924</v>
      </c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78">
        <f t="shared" si="915"/>
        <v>46902</v>
      </c>
      <c r="B2364" s="79">
        <f t="shared" si="936"/>
        <v>37.807240660000005</v>
      </c>
      <c r="C2364" s="79">
        <f t="shared" si="953"/>
        <v>37.663205319999996</v>
      </c>
      <c r="D2364" s="77">
        <f t="shared" si="937"/>
        <v>7205.03</v>
      </c>
      <c r="E2364" s="54">
        <f>IF(K2364=1,VLOOKUP(A2363,[1]Plan1!$JH$192:$JI$400,2),E2363)</f>
        <v>7245.38</v>
      </c>
      <c r="F2364" s="56">
        <f t="shared" si="938"/>
        <v>45737</v>
      </c>
      <c r="G2364" s="80">
        <f t="shared" si="939"/>
        <v>5.6002542668107669E-3</v>
      </c>
      <c r="H2364" s="81">
        <f>IF(DAY(A2364)=H$11,VLOOKUP(A2364,AF$120:AK$452,4),H2363)</f>
        <v>46924</v>
      </c>
      <c r="I2364" s="81">
        <f t="shared" si="940"/>
        <v>46924</v>
      </c>
      <c r="J2364" s="55">
        <f t="shared" si="941"/>
        <v>31</v>
      </c>
      <c r="K2364" s="55">
        <f t="shared" si="942"/>
        <v>9</v>
      </c>
      <c r="L2364" s="79">
        <f t="shared" si="943"/>
        <v>1.0016226500000001</v>
      </c>
      <c r="M2364" s="82">
        <v>1</v>
      </c>
      <c r="N2364" s="82">
        <f t="shared" si="944"/>
        <v>1</v>
      </c>
      <c r="O2364" s="79">
        <f t="shared" si="945"/>
        <v>1.0016226500000001</v>
      </c>
      <c r="P2364" s="79">
        <f t="shared" si="946"/>
        <v>37.724319520000002</v>
      </c>
      <c r="Q2364" s="83">
        <f t="shared" si="947"/>
        <v>0</v>
      </c>
      <c r="R2364" s="85">
        <f t="shared" si="948"/>
        <v>0</v>
      </c>
      <c r="S2364" s="79">
        <f t="shared" si="949"/>
        <v>0</v>
      </c>
      <c r="T2364" s="85">
        <f t="shared" si="916"/>
        <v>9.5000000000000001E-2</v>
      </c>
      <c r="U2364" s="82">
        <f t="shared" si="950"/>
        <v>1.002198082</v>
      </c>
      <c r="V2364" s="79">
        <f t="shared" si="951"/>
        <v>8.2921140000000004E-2</v>
      </c>
      <c r="W2364" s="79">
        <f t="shared" si="952"/>
        <v>0</v>
      </c>
      <c r="X2364" s="157" t="str">
        <f t="shared" si="917"/>
        <v>A+J=</v>
      </c>
      <c r="Y2364" s="81">
        <f t="shared" si="918"/>
        <v>46924</v>
      </c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78">
        <f t="shared" si="915"/>
        <v>46903</v>
      </c>
      <c r="B2365" s="79">
        <f t="shared" si="936"/>
        <v>37.823278689999995</v>
      </c>
      <c r="C2365" s="79">
        <f t="shared" si="953"/>
        <v>37.663205319999996</v>
      </c>
      <c r="D2365" s="77">
        <f t="shared" si="937"/>
        <v>7205.03</v>
      </c>
      <c r="E2365" s="54">
        <f>IF(K2365=1,VLOOKUP(A2364,[1]Plan1!$JH$192:$JI$400,2),E2364)</f>
        <v>7245.38</v>
      </c>
      <c r="F2365" s="56">
        <f t="shared" si="938"/>
        <v>45737</v>
      </c>
      <c r="G2365" s="80">
        <f t="shared" si="939"/>
        <v>5.6002542668107669E-3</v>
      </c>
      <c r="H2365" s="81">
        <f>IF(DAY(A2365)=H$11,VLOOKUP(A2365,AF$120:AK$452,4),H2364)</f>
        <v>46924</v>
      </c>
      <c r="I2365" s="81">
        <f t="shared" si="940"/>
        <v>46924</v>
      </c>
      <c r="J2365" s="55">
        <f t="shared" si="941"/>
        <v>31</v>
      </c>
      <c r="K2365" s="55">
        <f t="shared" si="942"/>
        <v>10</v>
      </c>
      <c r="L2365" s="79">
        <f t="shared" si="943"/>
        <v>1.00180311</v>
      </c>
      <c r="M2365" s="82">
        <v>1</v>
      </c>
      <c r="N2365" s="82">
        <f t="shared" si="944"/>
        <v>1</v>
      </c>
      <c r="O2365" s="79">
        <f t="shared" si="945"/>
        <v>1.00180311</v>
      </c>
      <c r="P2365" s="79">
        <f t="shared" si="946"/>
        <v>37.731116219999997</v>
      </c>
      <c r="Q2365" s="83">
        <f t="shared" si="947"/>
        <v>0</v>
      </c>
      <c r="R2365" s="85">
        <f t="shared" si="948"/>
        <v>0</v>
      </c>
      <c r="S2365" s="79">
        <f t="shared" si="949"/>
        <v>0</v>
      </c>
      <c r="T2365" s="85">
        <f t="shared" si="916"/>
        <v>9.5000000000000001E-2</v>
      </c>
      <c r="U2365" s="82">
        <f t="shared" si="950"/>
        <v>1.0024426120000001</v>
      </c>
      <c r="V2365" s="79">
        <f t="shared" si="951"/>
        <v>9.2162469999999996E-2</v>
      </c>
      <c r="W2365" s="79">
        <f t="shared" si="952"/>
        <v>0</v>
      </c>
      <c r="X2365" s="157" t="str">
        <f t="shared" si="917"/>
        <v>A+J=</v>
      </c>
      <c r="Y2365" s="81">
        <f t="shared" si="918"/>
        <v>46924</v>
      </c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78">
        <f t="shared" si="915"/>
        <v>46904</v>
      </c>
      <c r="B2366" s="79">
        <f t="shared" si="936"/>
        <v>37.839323409999999</v>
      </c>
      <c r="C2366" s="79">
        <f t="shared" si="953"/>
        <v>37.663205319999996</v>
      </c>
      <c r="D2366" s="77">
        <f t="shared" si="937"/>
        <v>7205.03</v>
      </c>
      <c r="E2366" s="54">
        <f>IF(K2366=1,VLOOKUP(A2365,[1]Plan1!$JH$192:$JI$400,2),E2365)</f>
        <v>7245.38</v>
      </c>
      <c r="F2366" s="56">
        <f t="shared" si="938"/>
        <v>45737</v>
      </c>
      <c r="G2366" s="80">
        <f t="shared" si="939"/>
        <v>5.6002542668107669E-3</v>
      </c>
      <c r="H2366" s="81">
        <f>IF(DAY(A2366)=H$11,VLOOKUP(A2366,AF$120:AK$452,4),H2365)</f>
        <v>46924</v>
      </c>
      <c r="I2366" s="81">
        <f t="shared" si="940"/>
        <v>46924</v>
      </c>
      <c r="J2366" s="55">
        <f t="shared" si="941"/>
        <v>31</v>
      </c>
      <c r="K2366" s="55">
        <f t="shared" si="942"/>
        <v>11</v>
      </c>
      <c r="L2366" s="79">
        <f t="shared" si="943"/>
        <v>1.0019836</v>
      </c>
      <c r="M2366" s="82">
        <v>1</v>
      </c>
      <c r="N2366" s="82">
        <f t="shared" si="944"/>
        <v>1</v>
      </c>
      <c r="O2366" s="79">
        <f t="shared" si="945"/>
        <v>1.0019836</v>
      </c>
      <c r="P2366" s="79">
        <f t="shared" si="946"/>
        <v>37.737914050000001</v>
      </c>
      <c r="Q2366" s="83">
        <f t="shared" si="947"/>
        <v>0</v>
      </c>
      <c r="R2366" s="85">
        <f t="shared" si="948"/>
        <v>0</v>
      </c>
      <c r="S2366" s="79">
        <f t="shared" si="949"/>
        <v>0</v>
      </c>
      <c r="T2366" s="85">
        <f t="shared" si="916"/>
        <v>9.5000000000000001E-2</v>
      </c>
      <c r="U2366" s="82">
        <f t="shared" si="950"/>
        <v>1.0026872010000001</v>
      </c>
      <c r="V2366" s="79">
        <f t="shared" si="951"/>
        <v>0.10140936</v>
      </c>
      <c r="W2366" s="79">
        <f t="shared" si="952"/>
        <v>0</v>
      </c>
      <c r="X2366" s="157" t="str">
        <f t="shared" si="917"/>
        <v>A+J=</v>
      </c>
      <c r="Y2366" s="81">
        <f t="shared" si="918"/>
        <v>46924</v>
      </c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78">
        <f t="shared" si="915"/>
        <v>46905</v>
      </c>
      <c r="B2367" s="79">
        <f t="shared" si="936"/>
        <v>37.855375219999999</v>
      </c>
      <c r="C2367" s="79">
        <f t="shared" si="953"/>
        <v>37.663205319999996</v>
      </c>
      <c r="D2367" s="77">
        <f t="shared" si="937"/>
        <v>7205.03</v>
      </c>
      <c r="E2367" s="54">
        <f>IF(K2367=1,VLOOKUP(A2366,[1]Plan1!$JH$192:$JI$400,2),E2366)</f>
        <v>7245.38</v>
      </c>
      <c r="F2367" s="56">
        <f t="shared" si="938"/>
        <v>45737</v>
      </c>
      <c r="G2367" s="80">
        <f t="shared" si="939"/>
        <v>5.6002542668107669E-3</v>
      </c>
      <c r="H2367" s="81">
        <f>IF(DAY(A2367)=H$11,VLOOKUP(A2367,AF$120:AK$452,4),H2366)</f>
        <v>46924</v>
      </c>
      <c r="I2367" s="81">
        <f t="shared" si="940"/>
        <v>46924</v>
      </c>
      <c r="J2367" s="55">
        <f t="shared" si="941"/>
        <v>31</v>
      </c>
      <c r="K2367" s="55">
        <f t="shared" si="942"/>
        <v>12</v>
      </c>
      <c r="L2367" s="79">
        <f t="shared" si="943"/>
        <v>1.0021641299999999</v>
      </c>
      <c r="M2367" s="82">
        <v>1</v>
      </c>
      <c r="N2367" s="82">
        <f t="shared" si="944"/>
        <v>1</v>
      </c>
      <c r="O2367" s="79">
        <f t="shared" si="945"/>
        <v>1.0021641299999999</v>
      </c>
      <c r="P2367" s="79">
        <f t="shared" si="946"/>
        <v>37.744713390000001</v>
      </c>
      <c r="Q2367" s="83">
        <f t="shared" si="947"/>
        <v>0</v>
      </c>
      <c r="R2367" s="85">
        <f t="shared" si="948"/>
        <v>0</v>
      </c>
      <c r="S2367" s="79">
        <f t="shared" si="949"/>
        <v>0</v>
      </c>
      <c r="T2367" s="85">
        <f t="shared" si="916"/>
        <v>9.5000000000000001E-2</v>
      </c>
      <c r="U2367" s="82">
        <f t="shared" si="950"/>
        <v>1.00293185</v>
      </c>
      <c r="V2367" s="79">
        <f t="shared" si="951"/>
        <v>0.11066183</v>
      </c>
      <c r="W2367" s="79">
        <f t="shared" si="952"/>
        <v>0</v>
      </c>
      <c r="X2367" s="157" t="str">
        <f t="shared" si="917"/>
        <v>A+J=</v>
      </c>
      <c r="Y2367" s="81">
        <f t="shared" si="918"/>
        <v>46924</v>
      </c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78">
        <f t="shared" si="915"/>
        <v>46906</v>
      </c>
      <c r="B2368" s="79">
        <f t="shared" si="936"/>
        <v>37.871433349999997</v>
      </c>
      <c r="C2368" s="79">
        <f t="shared" si="953"/>
        <v>37.663205319999996</v>
      </c>
      <c r="D2368" s="77">
        <f t="shared" si="937"/>
        <v>7205.03</v>
      </c>
      <c r="E2368" s="54">
        <f>IF(K2368=1,VLOOKUP(A2367,[1]Plan1!$JH$192:$JI$400,2),E2367)</f>
        <v>7245.38</v>
      </c>
      <c r="F2368" s="56">
        <f t="shared" si="938"/>
        <v>45737</v>
      </c>
      <c r="G2368" s="80">
        <f t="shared" si="939"/>
        <v>5.6002542668107669E-3</v>
      </c>
      <c r="H2368" s="81">
        <f>IF(DAY(A2368)=H$11,VLOOKUP(A2368,AF$120:AK$452,4),H2367)</f>
        <v>46924</v>
      </c>
      <c r="I2368" s="81">
        <f t="shared" si="940"/>
        <v>46924</v>
      </c>
      <c r="J2368" s="55">
        <f t="shared" si="941"/>
        <v>31</v>
      </c>
      <c r="K2368" s="55">
        <f t="shared" si="942"/>
        <v>13</v>
      </c>
      <c r="L2368" s="79">
        <f t="shared" si="943"/>
        <v>1.00234468</v>
      </c>
      <c r="M2368" s="82">
        <v>1</v>
      </c>
      <c r="N2368" s="82">
        <f t="shared" si="944"/>
        <v>1</v>
      </c>
      <c r="O2368" s="79">
        <f t="shared" si="945"/>
        <v>1.00234468</v>
      </c>
      <c r="P2368" s="79">
        <f t="shared" si="946"/>
        <v>37.75151348</v>
      </c>
      <c r="Q2368" s="83">
        <f t="shared" si="947"/>
        <v>0</v>
      </c>
      <c r="R2368" s="85">
        <f t="shared" si="948"/>
        <v>0</v>
      </c>
      <c r="S2368" s="79">
        <f t="shared" si="949"/>
        <v>0</v>
      </c>
      <c r="T2368" s="85">
        <f t="shared" si="916"/>
        <v>9.5000000000000001E-2</v>
      </c>
      <c r="U2368" s="82">
        <f t="shared" si="950"/>
        <v>1.0031765580000001</v>
      </c>
      <c r="V2368" s="79">
        <f t="shared" si="951"/>
        <v>0.11991987</v>
      </c>
      <c r="W2368" s="79">
        <f t="shared" si="952"/>
        <v>0</v>
      </c>
      <c r="X2368" s="157" t="str">
        <f t="shared" si="917"/>
        <v>A+J=</v>
      </c>
      <c r="Y2368" s="81">
        <f t="shared" si="918"/>
        <v>46924</v>
      </c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78">
        <f t="shared" si="915"/>
        <v>46907</v>
      </c>
      <c r="B2369" s="79">
        <f t="shared" si="936"/>
        <v>37.887498580000006</v>
      </c>
      <c r="C2369" s="79">
        <f t="shared" si="953"/>
        <v>37.663205319999996</v>
      </c>
      <c r="D2369" s="77">
        <f t="shared" si="937"/>
        <v>7205.03</v>
      </c>
      <c r="E2369" s="54">
        <f>IF(K2369=1,VLOOKUP(A2368,[1]Plan1!$JH$192:$JI$400,2),E2368)</f>
        <v>7245.38</v>
      </c>
      <c r="F2369" s="56">
        <f t="shared" si="938"/>
        <v>45737</v>
      </c>
      <c r="G2369" s="80">
        <f t="shared" si="939"/>
        <v>5.6002542668107669E-3</v>
      </c>
      <c r="H2369" s="81">
        <f>IF(DAY(A2369)=H$11,VLOOKUP(A2369,AF$120:AK$452,4),H2368)</f>
        <v>46924</v>
      </c>
      <c r="I2369" s="81">
        <f t="shared" si="940"/>
        <v>46924</v>
      </c>
      <c r="J2369" s="55">
        <f t="shared" si="941"/>
        <v>31</v>
      </c>
      <c r="K2369" s="55">
        <f t="shared" si="942"/>
        <v>14</v>
      </c>
      <c r="L2369" s="79">
        <f t="shared" si="943"/>
        <v>1.00252527</v>
      </c>
      <c r="M2369" s="82">
        <v>1</v>
      </c>
      <c r="N2369" s="82">
        <f t="shared" si="944"/>
        <v>1</v>
      </c>
      <c r="O2369" s="79">
        <f t="shared" si="945"/>
        <v>1.00252527</v>
      </c>
      <c r="P2369" s="79">
        <f t="shared" si="946"/>
        <v>37.758315080000003</v>
      </c>
      <c r="Q2369" s="83">
        <f t="shared" si="947"/>
        <v>0</v>
      </c>
      <c r="R2369" s="85">
        <f t="shared" si="948"/>
        <v>0</v>
      </c>
      <c r="S2369" s="79">
        <f t="shared" si="949"/>
        <v>0</v>
      </c>
      <c r="T2369" s="85">
        <f t="shared" si="916"/>
        <v>9.5000000000000001E-2</v>
      </c>
      <c r="U2369" s="82">
        <f t="shared" si="950"/>
        <v>1.003421326</v>
      </c>
      <c r="V2369" s="79">
        <f t="shared" si="951"/>
        <v>0.12918350000000001</v>
      </c>
      <c r="W2369" s="79">
        <f t="shared" si="952"/>
        <v>0</v>
      </c>
      <c r="X2369" s="157" t="str">
        <f t="shared" si="917"/>
        <v>A+J=</v>
      </c>
      <c r="Y2369" s="81">
        <f t="shared" si="918"/>
        <v>46924</v>
      </c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78">
        <f t="shared" si="915"/>
        <v>46908</v>
      </c>
      <c r="B2370" s="79">
        <f t="shared" si="936"/>
        <v>37.903570539999997</v>
      </c>
      <c r="C2370" s="79">
        <f t="shared" si="953"/>
        <v>37.663205319999996</v>
      </c>
      <c r="D2370" s="77">
        <f t="shared" si="937"/>
        <v>7205.03</v>
      </c>
      <c r="E2370" s="54">
        <f>IF(K2370=1,VLOOKUP(A2369,[1]Plan1!$JH$192:$JI$400,2),E2369)</f>
        <v>7245.38</v>
      </c>
      <c r="F2370" s="56">
        <f t="shared" si="938"/>
        <v>45737</v>
      </c>
      <c r="G2370" s="80">
        <f t="shared" si="939"/>
        <v>5.6002542668107669E-3</v>
      </c>
      <c r="H2370" s="81">
        <f>IF(DAY(A2370)=H$11,VLOOKUP(A2370,AF$120:AK$452,4),H2369)</f>
        <v>46924</v>
      </c>
      <c r="I2370" s="81">
        <f t="shared" si="940"/>
        <v>46924</v>
      </c>
      <c r="J2370" s="55">
        <f t="shared" si="941"/>
        <v>31</v>
      </c>
      <c r="K2370" s="55">
        <f t="shared" si="942"/>
        <v>15</v>
      </c>
      <c r="L2370" s="79">
        <f t="shared" si="943"/>
        <v>1.0027058900000001</v>
      </c>
      <c r="M2370" s="82">
        <v>1</v>
      </c>
      <c r="N2370" s="82">
        <f t="shared" si="944"/>
        <v>1</v>
      </c>
      <c r="O2370" s="79">
        <f t="shared" si="945"/>
        <v>1.0027058900000001</v>
      </c>
      <c r="P2370" s="79">
        <f t="shared" si="946"/>
        <v>37.76511781</v>
      </c>
      <c r="Q2370" s="83">
        <f t="shared" si="947"/>
        <v>0</v>
      </c>
      <c r="R2370" s="85">
        <f t="shared" si="948"/>
        <v>0</v>
      </c>
      <c r="S2370" s="79">
        <f t="shared" si="949"/>
        <v>0</v>
      </c>
      <c r="T2370" s="85">
        <f t="shared" si="916"/>
        <v>9.5000000000000001E-2</v>
      </c>
      <c r="U2370" s="82">
        <f t="shared" si="950"/>
        <v>1.003666154</v>
      </c>
      <c r="V2370" s="79">
        <f t="shared" si="951"/>
        <v>0.13845273</v>
      </c>
      <c r="W2370" s="79">
        <f t="shared" si="952"/>
        <v>0</v>
      </c>
      <c r="X2370" s="157" t="str">
        <f t="shared" si="917"/>
        <v>A+J=</v>
      </c>
      <c r="Y2370" s="81">
        <f t="shared" si="918"/>
        <v>46924</v>
      </c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78">
        <f t="shared" si="915"/>
        <v>46909</v>
      </c>
      <c r="B2371" s="79">
        <f t="shared" si="936"/>
        <v>37.919649229999997</v>
      </c>
      <c r="C2371" s="79">
        <f t="shared" si="953"/>
        <v>37.663205319999996</v>
      </c>
      <c r="D2371" s="77">
        <f t="shared" si="937"/>
        <v>7205.03</v>
      </c>
      <c r="E2371" s="54">
        <f>IF(K2371=1,VLOOKUP(A2370,[1]Plan1!$JH$192:$JI$400,2),E2370)</f>
        <v>7245.38</v>
      </c>
      <c r="F2371" s="56">
        <f t="shared" si="938"/>
        <v>45737</v>
      </c>
      <c r="G2371" s="80">
        <f t="shared" si="939"/>
        <v>5.6002542668107669E-3</v>
      </c>
      <c r="H2371" s="81">
        <f>IF(DAY(A2371)=H$11,VLOOKUP(A2371,AF$120:AK$452,4),H2370)</f>
        <v>46924</v>
      </c>
      <c r="I2371" s="81">
        <f t="shared" si="940"/>
        <v>46924</v>
      </c>
      <c r="J2371" s="55">
        <f t="shared" si="941"/>
        <v>31</v>
      </c>
      <c r="K2371" s="55">
        <f t="shared" si="942"/>
        <v>16</v>
      </c>
      <c r="L2371" s="79">
        <f t="shared" si="943"/>
        <v>1.00288654</v>
      </c>
      <c r="M2371" s="82">
        <v>1</v>
      </c>
      <c r="N2371" s="82">
        <f t="shared" si="944"/>
        <v>1</v>
      </c>
      <c r="O2371" s="79">
        <f t="shared" si="945"/>
        <v>1.00288654</v>
      </c>
      <c r="P2371" s="79">
        <f t="shared" si="946"/>
        <v>37.771921659999997</v>
      </c>
      <c r="Q2371" s="83">
        <f t="shared" si="947"/>
        <v>0</v>
      </c>
      <c r="R2371" s="85">
        <f t="shared" si="948"/>
        <v>0</v>
      </c>
      <c r="S2371" s="79">
        <f t="shared" si="949"/>
        <v>0</v>
      </c>
      <c r="T2371" s="85">
        <f t="shared" si="916"/>
        <v>9.5000000000000001E-2</v>
      </c>
      <c r="U2371" s="82">
        <f t="shared" si="950"/>
        <v>1.0039110419999999</v>
      </c>
      <c r="V2371" s="79">
        <f t="shared" si="951"/>
        <v>0.14772757</v>
      </c>
      <c r="W2371" s="79">
        <f t="shared" si="952"/>
        <v>0</v>
      </c>
      <c r="X2371" s="157" t="str">
        <f t="shared" si="917"/>
        <v>A+J=</v>
      </c>
      <c r="Y2371" s="81">
        <f t="shared" si="918"/>
        <v>46924</v>
      </c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78">
        <f t="shared" si="915"/>
        <v>46910</v>
      </c>
      <c r="B2372" s="79">
        <f t="shared" si="936"/>
        <v>37.935735000000001</v>
      </c>
      <c r="C2372" s="79">
        <f t="shared" si="953"/>
        <v>37.663205319999996</v>
      </c>
      <c r="D2372" s="77">
        <f t="shared" si="937"/>
        <v>7205.03</v>
      </c>
      <c r="E2372" s="54">
        <f>IF(K2372=1,VLOOKUP(A2371,[1]Plan1!$JH$192:$JI$400,2),E2371)</f>
        <v>7245.38</v>
      </c>
      <c r="F2372" s="56">
        <f t="shared" si="938"/>
        <v>45737</v>
      </c>
      <c r="G2372" s="80">
        <f t="shared" si="939"/>
        <v>5.6002542668107669E-3</v>
      </c>
      <c r="H2372" s="81">
        <f>IF(DAY(A2372)=H$11,VLOOKUP(A2372,AF$120:AK$452,4),H2371)</f>
        <v>46924</v>
      </c>
      <c r="I2372" s="81">
        <f t="shared" si="940"/>
        <v>46924</v>
      </c>
      <c r="J2372" s="55">
        <f t="shared" si="941"/>
        <v>31</v>
      </c>
      <c r="K2372" s="55">
        <f t="shared" si="942"/>
        <v>17</v>
      </c>
      <c r="L2372" s="79">
        <f t="shared" si="943"/>
        <v>1.0030672300000001</v>
      </c>
      <c r="M2372" s="82">
        <v>1</v>
      </c>
      <c r="N2372" s="82">
        <f t="shared" si="944"/>
        <v>1</v>
      </c>
      <c r="O2372" s="79">
        <f t="shared" si="945"/>
        <v>1.0030672300000001</v>
      </c>
      <c r="P2372" s="79">
        <f t="shared" si="946"/>
        <v>37.778727029999999</v>
      </c>
      <c r="Q2372" s="83">
        <f t="shared" si="947"/>
        <v>0</v>
      </c>
      <c r="R2372" s="85">
        <f t="shared" si="948"/>
        <v>0</v>
      </c>
      <c r="S2372" s="79">
        <f t="shared" si="949"/>
        <v>0</v>
      </c>
      <c r="T2372" s="85">
        <f t="shared" si="916"/>
        <v>9.5000000000000001E-2</v>
      </c>
      <c r="U2372" s="82">
        <f t="shared" si="950"/>
        <v>1.004155989</v>
      </c>
      <c r="V2372" s="79">
        <f t="shared" si="951"/>
        <v>0.15700797</v>
      </c>
      <c r="W2372" s="79">
        <f t="shared" si="952"/>
        <v>0</v>
      </c>
      <c r="X2372" s="157" t="str">
        <f t="shared" si="917"/>
        <v>A+J=</v>
      </c>
      <c r="Y2372" s="81">
        <f t="shared" si="918"/>
        <v>46924</v>
      </c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78">
        <f t="shared" si="915"/>
        <v>46911</v>
      </c>
      <c r="B2373" s="79">
        <f t="shared" si="936"/>
        <v>37.9518275</v>
      </c>
      <c r="C2373" s="79">
        <f t="shared" si="953"/>
        <v>37.663205319999996</v>
      </c>
      <c r="D2373" s="77">
        <f t="shared" si="937"/>
        <v>7205.03</v>
      </c>
      <c r="E2373" s="54">
        <f>IF(K2373=1,VLOOKUP(A2372,[1]Plan1!$JH$192:$JI$400,2),E2372)</f>
        <v>7245.38</v>
      </c>
      <c r="F2373" s="56">
        <f t="shared" si="938"/>
        <v>45737</v>
      </c>
      <c r="G2373" s="80">
        <f t="shared" si="939"/>
        <v>5.6002542668107669E-3</v>
      </c>
      <c r="H2373" s="81">
        <f>IF(DAY(A2373)=H$11,VLOOKUP(A2373,AF$120:AK$452,4),H2372)</f>
        <v>46924</v>
      </c>
      <c r="I2373" s="81">
        <f t="shared" si="940"/>
        <v>46924</v>
      </c>
      <c r="J2373" s="55">
        <f t="shared" si="941"/>
        <v>31</v>
      </c>
      <c r="K2373" s="55">
        <f t="shared" si="942"/>
        <v>18</v>
      </c>
      <c r="L2373" s="79">
        <f t="shared" si="943"/>
        <v>1.00324795</v>
      </c>
      <c r="M2373" s="82">
        <v>1</v>
      </c>
      <c r="N2373" s="82">
        <f t="shared" si="944"/>
        <v>1</v>
      </c>
      <c r="O2373" s="79">
        <f t="shared" si="945"/>
        <v>1.00324795</v>
      </c>
      <c r="P2373" s="79">
        <f t="shared" si="946"/>
        <v>37.785533520000001</v>
      </c>
      <c r="Q2373" s="83">
        <f t="shared" si="947"/>
        <v>0</v>
      </c>
      <c r="R2373" s="85">
        <f t="shared" si="948"/>
        <v>0</v>
      </c>
      <c r="S2373" s="79">
        <f t="shared" si="949"/>
        <v>0</v>
      </c>
      <c r="T2373" s="85">
        <f t="shared" si="916"/>
        <v>9.5000000000000001E-2</v>
      </c>
      <c r="U2373" s="82">
        <f t="shared" si="950"/>
        <v>1.004400996</v>
      </c>
      <c r="V2373" s="79">
        <f t="shared" si="951"/>
        <v>0.16629398000000001</v>
      </c>
      <c r="W2373" s="79">
        <f t="shared" si="952"/>
        <v>0</v>
      </c>
      <c r="X2373" s="157" t="str">
        <f t="shared" si="917"/>
        <v>A+J=</v>
      </c>
      <c r="Y2373" s="81">
        <f t="shared" si="918"/>
        <v>46924</v>
      </c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78">
        <f t="shared" si="915"/>
        <v>46912</v>
      </c>
      <c r="B2374" s="79">
        <f t="shared" si="936"/>
        <v>37.967926739999996</v>
      </c>
      <c r="C2374" s="79">
        <f t="shared" si="953"/>
        <v>37.663205319999996</v>
      </c>
      <c r="D2374" s="77">
        <f t="shared" si="937"/>
        <v>7205.03</v>
      </c>
      <c r="E2374" s="54">
        <f>IF(K2374=1,VLOOKUP(A2373,[1]Plan1!$JH$192:$JI$400,2),E2373)</f>
        <v>7245.38</v>
      </c>
      <c r="F2374" s="56">
        <f t="shared" si="938"/>
        <v>45737</v>
      </c>
      <c r="G2374" s="80">
        <f t="shared" si="939"/>
        <v>5.6002542668107669E-3</v>
      </c>
      <c r="H2374" s="81">
        <f>IF(DAY(A2374)=H$11,VLOOKUP(A2374,AF$120:AK$452,4),H2373)</f>
        <v>46924</v>
      </c>
      <c r="I2374" s="81">
        <f t="shared" si="940"/>
        <v>46924</v>
      </c>
      <c r="J2374" s="55">
        <f t="shared" si="941"/>
        <v>31</v>
      </c>
      <c r="K2374" s="55">
        <f t="shared" si="942"/>
        <v>19</v>
      </c>
      <c r="L2374" s="79">
        <f t="shared" si="943"/>
        <v>1.0034287</v>
      </c>
      <c r="M2374" s="82">
        <v>1</v>
      </c>
      <c r="N2374" s="82">
        <f t="shared" si="944"/>
        <v>1</v>
      </c>
      <c r="O2374" s="79">
        <f t="shared" si="945"/>
        <v>1.0034287</v>
      </c>
      <c r="P2374" s="79">
        <f t="shared" si="946"/>
        <v>37.792341149999999</v>
      </c>
      <c r="Q2374" s="83">
        <f t="shared" si="947"/>
        <v>0</v>
      </c>
      <c r="R2374" s="85">
        <f t="shared" si="948"/>
        <v>0</v>
      </c>
      <c r="S2374" s="79">
        <f t="shared" si="949"/>
        <v>0</v>
      </c>
      <c r="T2374" s="85">
        <f t="shared" si="916"/>
        <v>9.5000000000000001E-2</v>
      </c>
      <c r="U2374" s="82">
        <f t="shared" si="950"/>
        <v>1.004646063</v>
      </c>
      <c r="V2374" s="79">
        <f t="shared" si="951"/>
        <v>0.17558559000000001</v>
      </c>
      <c r="W2374" s="79">
        <f t="shared" si="952"/>
        <v>0</v>
      </c>
      <c r="X2374" s="157" t="str">
        <f t="shared" si="917"/>
        <v>A+J=</v>
      </c>
      <c r="Y2374" s="81">
        <f t="shared" si="918"/>
        <v>46924</v>
      </c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78">
        <f t="shared" si="915"/>
        <v>46913</v>
      </c>
      <c r="B2375" s="79">
        <f t="shared" si="936"/>
        <v>37.984032720000002</v>
      </c>
      <c r="C2375" s="79">
        <f t="shared" si="953"/>
        <v>37.663205319999996</v>
      </c>
      <c r="D2375" s="77">
        <f t="shared" si="937"/>
        <v>7205.03</v>
      </c>
      <c r="E2375" s="54">
        <f>IF(K2375=1,VLOOKUP(A2374,[1]Plan1!$JH$192:$JI$400,2),E2374)</f>
        <v>7245.38</v>
      </c>
      <c r="F2375" s="56">
        <f t="shared" si="938"/>
        <v>45737</v>
      </c>
      <c r="G2375" s="80">
        <f t="shared" si="939"/>
        <v>5.6002542668107669E-3</v>
      </c>
      <c r="H2375" s="81">
        <f>IF(DAY(A2375)=H$11,VLOOKUP(A2375,AF$120:AK$452,4),H2374)</f>
        <v>46924</v>
      </c>
      <c r="I2375" s="81">
        <f t="shared" si="940"/>
        <v>46924</v>
      </c>
      <c r="J2375" s="55">
        <f t="shared" si="941"/>
        <v>31</v>
      </c>
      <c r="K2375" s="55">
        <f t="shared" si="942"/>
        <v>20</v>
      </c>
      <c r="L2375" s="79">
        <f t="shared" si="943"/>
        <v>1.0036094799999999</v>
      </c>
      <c r="M2375" s="82">
        <v>1</v>
      </c>
      <c r="N2375" s="82">
        <f t="shared" si="944"/>
        <v>1</v>
      </c>
      <c r="O2375" s="79">
        <f t="shared" si="945"/>
        <v>1.0036094799999999</v>
      </c>
      <c r="P2375" s="79">
        <f t="shared" si="946"/>
        <v>37.799149900000003</v>
      </c>
      <c r="Q2375" s="83">
        <f t="shared" si="947"/>
        <v>0</v>
      </c>
      <c r="R2375" s="85">
        <f t="shared" si="948"/>
        <v>0</v>
      </c>
      <c r="S2375" s="79">
        <f t="shared" si="949"/>
        <v>0</v>
      </c>
      <c r="T2375" s="85">
        <f t="shared" si="916"/>
        <v>9.5000000000000001E-2</v>
      </c>
      <c r="U2375" s="82">
        <f t="shared" si="950"/>
        <v>1.0048911899999999</v>
      </c>
      <c r="V2375" s="79">
        <f t="shared" si="951"/>
        <v>0.18488282</v>
      </c>
      <c r="W2375" s="79">
        <f t="shared" si="952"/>
        <v>0</v>
      </c>
      <c r="X2375" s="157" t="str">
        <f t="shared" si="917"/>
        <v>A+J=</v>
      </c>
      <c r="Y2375" s="81">
        <f t="shared" si="918"/>
        <v>46924</v>
      </c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78">
        <f t="shared" si="915"/>
        <v>46914</v>
      </c>
      <c r="B2376" s="79">
        <f t="shared" si="936"/>
        <v>38.000145779999997</v>
      </c>
      <c r="C2376" s="79">
        <f t="shared" si="953"/>
        <v>37.663205319999996</v>
      </c>
      <c r="D2376" s="77">
        <f t="shared" si="937"/>
        <v>7205.03</v>
      </c>
      <c r="E2376" s="54">
        <f>IF(K2376=1,VLOOKUP(A2375,[1]Plan1!$JH$192:$JI$400,2),E2375)</f>
        <v>7245.38</v>
      </c>
      <c r="F2376" s="56">
        <f t="shared" si="938"/>
        <v>45737</v>
      </c>
      <c r="G2376" s="80">
        <f t="shared" si="939"/>
        <v>5.6002542668107669E-3</v>
      </c>
      <c r="H2376" s="81">
        <f>IF(DAY(A2376)=H$11,VLOOKUP(A2376,AF$120:AK$452,4),H2375)</f>
        <v>46924</v>
      </c>
      <c r="I2376" s="81">
        <f t="shared" si="940"/>
        <v>46924</v>
      </c>
      <c r="J2376" s="55">
        <f t="shared" si="941"/>
        <v>31</v>
      </c>
      <c r="K2376" s="55">
        <f t="shared" si="942"/>
        <v>21</v>
      </c>
      <c r="L2376" s="79">
        <f t="shared" si="943"/>
        <v>1.0037902999999999</v>
      </c>
      <c r="M2376" s="82">
        <v>1</v>
      </c>
      <c r="N2376" s="82">
        <f t="shared" si="944"/>
        <v>1</v>
      </c>
      <c r="O2376" s="79">
        <f t="shared" si="945"/>
        <v>1.0037902999999999</v>
      </c>
      <c r="P2376" s="79">
        <f t="shared" si="946"/>
        <v>37.805960159999998</v>
      </c>
      <c r="Q2376" s="83">
        <f t="shared" si="947"/>
        <v>0</v>
      </c>
      <c r="R2376" s="85">
        <f t="shared" si="948"/>
        <v>0</v>
      </c>
      <c r="S2376" s="79">
        <f t="shared" si="949"/>
        <v>0</v>
      </c>
      <c r="T2376" s="85">
        <f t="shared" si="916"/>
        <v>9.5000000000000001E-2</v>
      </c>
      <c r="U2376" s="82">
        <f t="shared" si="950"/>
        <v>1.0051363760000001</v>
      </c>
      <c r="V2376" s="79">
        <f t="shared" si="951"/>
        <v>0.19418562</v>
      </c>
      <c r="W2376" s="79">
        <f t="shared" si="952"/>
        <v>0</v>
      </c>
      <c r="X2376" s="157" t="str">
        <f t="shared" si="917"/>
        <v>A+J=</v>
      </c>
      <c r="Y2376" s="81">
        <f t="shared" si="918"/>
        <v>46924</v>
      </c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78">
        <f t="shared" si="915"/>
        <v>46915</v>
      </c>
      <c r="B2377" s="79">
        <f t="shared" si="936"/>
        <v>38.016265629999999</v>
      </c>
      <c r="C2377" s="79">
        <f t="shared" si="953"/>
        <v>37.663205319999996</v>
      </c>
      <c r="D2377" s="77">
        <f t="shared" si="937"/>
        <v>7205.03</v>
      </c>
      <c r="E2377" s="54">
        <f>IF(K2377=1,VLOOKUP(A2376,[1]Plan1!$JH$192:$JI$400,2),E2376)</f>
        <v>7245.38</v>
      </c>
      <c r="F2377" s="56">
        <f t="shared" si="938"/>
        <v>45737</v>
      </c>
      <c r="G2377" s="80">
        <f t="shared" si="939"/>
        <v>5.6002542668107669E-3</v>
      </c>
      <c r="H2377" s="81">
        <f>IF(DAY(A2377)=H$11,VLOOKUP(A2377,AF$120:AK$452,4),H2376)</f>
        <v>46924</v>
      </c>
      <c r="I2377" s="81">
        <f t="shared" si="940"/>
        <v>46924</v>
      </c>
      <c r="J2377" s="55">
        <f t="shared" si="941"/>
        <v>31</v>
      </c>
      <c r="K2377" s="55">
        <f t="shared" si="942"/>
        <v>22</v>
      </c>
      <c r="L2377" s="79">
        <f t="shared" si="943"/>
        <v>1.0039711499999999</v>
      </c>
      <c r="M2377" s="82">
        <v>1</v>
      </c>
      <c r="N2377" s="82">
        <f t="shared" si="944"/>
        <v>1</v>
      </c>
      <c r="O2377" s="79">
        <f t="shared" si="945"/>
        <v>1.0039711499999999</v>
      </c>
      <c r="P2377" s="79">
        <f t="shared" si="946"/>
        <v>37.812771550000001</v>
      </c>
      <c r="Q2377" s="83">
        <f t="shared" si="947"/>
        <v>0</v>
      </c>
      <c r="R2377" s="85">
        <f t="shared" si="948"/>
        <v>0</v>
      </c>
      <c r="S2377" s="79">
        <f t="shared" si="949"/>
        <v>0</v>
      </c>
      <c r="T2377" s="85">
        <f t="shared" si="916"/>
        <v>9.5000000000000001E-2</v>
      </c>
      <c r="U2377" s="82">
        <f t="shared" si="950"/>
        <v>1.0053816229999999</v>
      </c>
      <c r="V2377" s="79">
        <f t="shared" si="951"/>
        <v>0.20349407999999999</v>
      </c>
      <c r="W2377" s="79">
        <f t="shared" si="952"/>
        <v>0</v>
      </c>
      <c r="X2377" s="157" t="str">
        <f t="shared" si="917"/>
        <v>A+J=</v>
      </c>
      <c r="Y2377" s="81">
        <f t="shared" si="918"/>
        <v>46924</v>
      </c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78">
        <f t="shared" si="915"/>
        <v>46916</v>
      </c>
      <c r="B2378" s="79">
        <f t="shared" si="936"/>
        <v>38.032392179999995</v>
      </c>
      <c r="C2378" s="79">
        <f t="shared" si="953"/>
        <v>37.663205319999996</v>
      </c>
      <c r="D2378" s="77">
        <f t="shared" si="937"/>
        <v>7205.03</v>
      </c>
      <c r="E2378" s="54">
        <f>IF(K2378=1,VLOOKUP(A2377,[1]Plan1!$JH$192:$JI$400,2),E2377)</f>
        <v>7245.38</v>
      </c>
      <c r="F2378" s="56">
        <f t="shared" si="938"/>
        <v>45737</v>
      </c>
      <c r="G2378" s="80">
        <f t="shared" si="939"/>
        <v>5.6002542668107669E-3</v>
      </c>
      <c r="H2378" s="81">
        <f>IF(DAY(A2378)=H$11,VLOOKUP(A2378,AF$120:AK$452,4),H2377)</f>
        <v>46924</v>
      </c>
      <c r="I2378" s="81">
        <f t="shared" si="940"/>
        <v>46924</v>
      </c>
      <c r="J2378" s="55">
        <f t="shared" si="941"/>
        <v>31</v>
      </c>
      <c r="K2378" s="55">
        <f t="shared" si="942"/>
        <v>23</v>
      </c>
      <c r="L2378" s="79">
        <f t="shared" si="943"/>
        <v>1.00415203</v>
      </c>
      <c r="M2378" s="82">
        <v>1</v>
      </c>
      <c r="N2378" s="82">
        <f t="shared" si="944"/>
        <v>1</v>
      </c>
      <c r="O2378" s="79">
        <f t="shared" si="945"/>
        <v>1.00415203</v>
      </c>
      <c r="P2378" s="79">
        <f t="shared" si="946"/>
        <v>37.819584069999998</v>
      </c>
      <c r="Q2378" s="83">
        <f t="shared" si="947"/>
        <v>0</v>
      </c>
      <c r="R2378" s="85">
        <f t="shared" si="948"/>
        <v>0</v>
      </c>
      <c r="S2378" s="79">
        <f t="shared" si="949"/>
        <v>0</v>
      </c>
      <c r="T2378" s="85">
        <f t="shared" si="916"/>
        <v>9.5000000000000001E-2</v>
      </c>
      <c r="U2378" s="82">
        <f t="shared" si="950"/>
        <v>1.0056269289999999</v>
      </c>
      <c r="V2378" s="79">
        <f t="shared" si="951"/>
        <v>0.21280810999999999</v>
      </c>
      <c r="W2378" s="79">
        <f t="shared" si="952"/>
        <v>0</v>
      </c>
      <c r="X2378" s="157" t="str">
        <f t="shared" si="917"/>
        <v>A+J=</v>
      </c>
      <c r="Y2378" s="81">
        <f t="shared" si="918"/>
        <v>46924</v>
      </c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78">
        <f t="shared" si="915"/>
        <v>46917</v>
      </c>
      <c r="B2379" s="79">
        <f t="shared" si="936"/>
        <v>38.048525480000002</v>
      </c>
      <c r="C2379" s="79">
        <f t="shared" si="953"/>
        <v>37.663205319999996</v>
      </c>
      <c r="D2379" s="77">
        <f t="shared" si="937"/>
        <v>7205.03</v>
      </c>
      <c r="E2379" s="54">
        <f>IF(K2379=1,VLOOKUP(A2378,[1]Plan1!$JH$192:$JI$400,2),E2378)</f>
        <v>7245.38</v>
      </c>
      <c r="F2379" s="56">
        <f t="shared" si="938"/>
        <v>45737</v>
      </c>
      <c r="G2379" s="80">
        <f t="shared" si="939"/>
        <v>5.6002542668107669E-3</v>
      </c>
      <c r="H2379" s="81">
        <f>IF(DAY(A2379)=H$11,VLOOKUP(A2379,AF$120:AK$452,4),H2378)</f>
        <v>46924</v>
      </c>
      <c r="I2379" s="81">
        <f t="shared" si="940"/>
        <v>46924</v>
      </c>
      <c r="J2379" s="55">
        <f t="shared" si="941"/>
        <v>31</v>
      </c>
      <c r="K2379" s="55">
        <f t="shared" si="942"/>
        <v>24</v>
      </c>
      <c r="L2379" s="79">
        <f t="shared" si="943"/>
        <v>1.0043329400000001</v>
      </c>
      <c r="M2379" s="82">
        <v>1</v>
      </c>
      <c r="N2379" s="82">
        <f t="shared" si="944"/>
        <v>1</v>
      </c>
      <c r="O2379" s="79">
        <f t="shared" si="945"/>
        <v>1.0043329400000001</v>
      </c>
      <c r="P2379" s="79">
        <f t="shared" si="946"/>
        <v>37.826397720000003</v>
      </c>
      <c r="Q2379" s="83">
        <f t="shared" si="947"/>
        <v>0</v>
      </c>
      <c r="R2379" s="85">
        <f t="shared" si="948"/>
        <v>0</v>
      </c>
      <c r="S2379" s="79">
        <f t="shared" si="949"/>
        <v>0</v>
      </c>
      <c r="T2379" s="85">
        <f t="shared" si="916"/>
        <v>9.5000000000000001E-2</v>
      </c>
      <c r="U2379" s="82">
        <f t="shared" si="950"/>
        <v>1.0058722950000001</v>
      </c>
      <c r="V2379" s="79">
        <f t="shared" si="951"/>
        <v>0.22212776000000001</v>
      </c>
      <c r="W2379" s="79">
        <f t="shared" si="952"/>
        <v>0</v>
      </c>
      <c r="X2379" s="157" t="str">
        <f t="shared" si="917"/>
        <v>A+J=</v>
      </c>
      <c r="Y2379" s="81">
        <f t="shared" si="918"/>
        <v>46924</v>
      </c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78">
        <f t="shared" si="915"/>
        <v>46918</v>
      </c>
      <c r="B2380" s="79">
        <f t="shared" si="936"/>
        <v>38.064665919999996</v>
      </c>
      <c r="C2380" s="79">
        <f t="shared" si="953"/>
        <v>37.663205319999996</v>
      </c>
      <c r="D2380" s="77">
        <f t="shared" si="937"/>
        <v>7205.03</v>
      </c>
      <c r="E2380" s="54">
        <f>IF(K2380=1,VLOOKUP(A2379,[1]Plan1!$JH$192:$JI$400,2),E2379)</f>
        <v>7245.38</v>
      </c>
      <c r="F2380" s="56">
        <f t="shared" si="938"/>
        <v>45737</v>
      </c>
      <c r="G2380" s="80">
        <f t="shared" si="939"/>
        <v>5.6002542668107669E-3</v>
      </c>
      <c r="H2380" s="81">
        <f>IF(DAY(A2380)=H$11,VLOOKUP(A2380,AF$120:AK$452,4),H2379)</f>
        <v>46924</v>
      </c>
      <c r="I2380" s="81">
        <f t="shared" si="940"/>
        <v>46924</v>
      </c>
      <c r="J2380" s="55">
        <f t="shared" si="941"/>
        <v>31</v>
      </c>
      <c r="K2380" s="55">
        <f t="shared" si="942"/>
        <v>25</v>
      </c>
      <c r="L2380" s="79">
        <f t="shared" si="943"/>
        <v>1.0045138899999999</v>
      </c>
      <c r="M2380" s="82">
        <v>1</v>
      </c>
      <c r="N2380" s="82">
        <f t="shared" si="944"/>
        <v>1</v>
      </c>
      <c r="O2380" s="79">
        <f t="shared" si="945"/>
        <v>1.0045138899999999</v>
      </c>
      <c r="P2380" s="79">
        <f t="shared" si="946"/>
        <v>37.833212879999998</v>
      </c>
      <c r="Q2380" s="83">
        <f t="shared" si="947"/>
        <v>0</v>
      </c>
      <c r="R2380" s="85">
        <f t="shared" si="948"/>
        <v>0</v>
      </c>
      <c r="S2380" s="79">
        <f t="shared" si="949"/>
        <v>0</v>
      </c>
      <c r="T2380" s="85">
        <f t="shared" si="916"/>
        <v>9.5000000000000001E-2</v>
      </c>
      <c r="U2380" s="82">
        <f t="shared" si="950"/>
        <v>1.0061177210000001</v>
      </c>
      <c r="V2380" s="79">
        <f t="shared" si="951"/>
        <v>0.23145304</v>
      </c>
      <c r="W2380" s="79">
        <f t="shared" si="952"/>
        <v>0</v>
      </c>
      <c r="X2380" s="157" t="str">
        <f t="shared" si="917"/>
        <v>A+J=</v>
      </c>
      <c r="Y2380" s="81">
        <f t="shared" si="918"/>
        <v>46924</v>
      </c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78">
        <f t="shared" ref="A2381:A2417" si="954">(A2380+1)</f>
        <v>46919</v>
      </c>
      <c r="B2381" s="79">
        <f t="shared" si="936"/>
        <v>38.0808131</v>
      </c>
      <c r="C2381" s="79">
        <f t="shared" si="953"/>
        <v>37.663205319999996</v>
      </c>
      <c r="D2381" s="77">
        <f t="shared" si="937"/>
        <v>7205.03</v>
      </c>
      <c r="E2381" s="54">
        <f>IF(K2381=1,VLOOKUP(A2380,[1]Plan1!$JH$192:$JI$400,2),E2380)</f>
        <v>7245.38</v>
      </c>
      <c r="F2381" s="56">
        <f t="shared" si="938"/>
        <v>45737</v>
      </c>
      <c r="G2381" s="80">
        <f t="shared" si="939"/>
        <v>5.6002542668107669E-3</v>
      </c>
      <c r="H2381" s="81">
        <f>IF(DAY(A2381)=H$11,VLOOKUP(A2381,AF$120:AK$452,4),H2380)</f>
        <v>46924</v>
      </c>
      <c r="I2381" s="81">
        <f t="shared" si="940"/>
        <v>46924</v>
      </c>
      <c r="J2381" s="55">
        <f t="shared" si="941"/>
        <v>31</v>
      </c>
      <c r="K2381" s="55">
        <f t="shared" si="942"/>
        <v>26</v>
      </c>
      <c r="L2381" s="79">
        <f t="shared" si="943"/>
        <v>1.00469487</v>
      </c>
      <c r="M2381" s="82">
        <v>1</v>
      </c>
      <c r="N2381" s="82">
        <f t="shared" si="944"/>
        <v>1</v>
      </c>
      <c r="O2381" s="79">
        <f t="shared" si="945"/>
        <v>1.00469487</v>
      </c>
      <c r="P2381" s="79">
        <f t="shared" si="946"/>
        <v>37.840029170000001</v>
      </c>
      <c r="Q2381" s="83">
        <f t="shared" si="947"/>
        <v>0</v>
      </c>
      <c r="R2381" s="85">
        <f t="shared" si="948"/>
        <v>0</v>
      </c>
      <c r="S2381" s="79">
        <f t="shared" si="949"/>
        <v>0</v>
      </c>
      <c r="T2381" s="85">
        <f t="shared" ref="T2381:T2416" si="955">(T2380)</f>
        <v>9.5000000000000001E-2</v>
      </c>
      <c r="U2381" s="82">
        <f t="shared" si="950"/>
        <v>1.0063632069999999</v>
      </c>
      <c r="V2381" s="79">
        <f t="shared" si="951"/>
        <v>0.24078393000000001</v>
      </c>
      <c r="W2381" s="79">
        <f t="shared" si="952"/>
        <v>0</v>
      </c>
      <c r="X2381" s="157" t="str">
        <f t="shared" si="917"/>
        <v>A+J=</v>
      </c>
      <c r="Y2381" s="81">
        <f t="shared" si="918"/>
        <v>46924</v>
      </c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78">
        <f t="shared" si="954"/>
        <v>46920</v>
      </c>
      <c r="B2382" s="79">
        <f t="shared" si="936"/>
        <v>38.096966999999999</v>
      </c>
      <c r="C2382" s="79">
        <f t="shared" si="953"/>
        <v>37.663205319999996</v>
      </c>
      <c r="D2382" s="77">
        <f t="shared" si="937"/>
        <v>7205.03</v>
      </c>
      <c r="E2382" s="54">
        <f>IF(K2382=1,VLOOKUP(A2381,[1]Plan1!$JH$192:$JI$400,2),E2381)</f>
        <v>7245.38</v>
      </c>
      <c r="F2382" s="56">
        <f t="shared" si="938"/>
        <v>45737</v>
      </c>
      <c r="G2382" s="80">
        <f t="shared" si="939"/>
        <v>5.6002542668107669E-3</v>
      </c>
      <c r="H2382" s="81">
        <f>IF(DAY(A2382)=H$11,VLOOKUP(A2382,AF$120:AK$452,4),H2381)</f>
        <v>46924</v>
      </c>
      <c r="I2382" s="81">
        <f t="shared" si="940"/>
        <v>46924</v>
      </c>
      <c r="J2382" s="55">
        <f t="shared" si="941"/>
        <v>31</v>
      </c>
      <c r="K2382" s="55">
        <f t="shared" si="942"/>
        <v>27</v>
      </c>
      <c r="L2382" s="79">
        <f t="shared" si="943"/>
        <v>1.0048758799999999</v>
      </c>
      <c r="M2382" s="82">
        <v>1</v>
      </c>
      <c r="N2382" s="82">
        <f t="shared" si="944"/>
        <v>1</v>
      </c>
      <c r="O2382" s="79">
        <f t="shared" si="945"/>
        <v>1.0048758799999999</v>
      </c>
      <c r="P2382" s="79">
        <f t="shared" si="946"/>
        <v>37.846846579999998</v>
      </c>
      <c r="Q2382" s="83">
        <f t="shared" si="947"/>
        <v>0</v>
      </c>
      <c r="R2382" s="85">
        <f t="shared" si="948"/>
        <v>0</v>
      </c>
      <c r="S2382" s="79">
        <f t="shared" si="949"/>
        <v>0</v>
      </c>
      <c r="T2382" s="85">
        <f t="shared" si="955"/>
        <v>9.5000000000000001E-2</v>
      </c>
      <c r="U2382" s="82">
        <f t="shared" si="950"/>
        <v>1.006608752</v>
      </c>
      <c r="V2382" s="79">
        <f t="shared" si="951"/>
        <v>0.25012042000000001</v>
      </c>
      <c r="W2382" s="79">
        <f t="shared" si="952"/>
        <v>0</v>
      </c>
      <c r="X2382" s="157" t="str">
        <f t="shared" si="917"/>
        <v>A+J=</v>
      </c>
      <c r="Y2382" s="81">
        <f t="shared" si="918"/>
        <v>46924</v>
      </c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78">
        <f t="shared" si="954"/>
        <v>46921</v>
      </c>
      <c r="B2383" s="79">
        <f t="shared" si="936"/>
        <v>38.1131277</v>
      </c>
      <c r="C2383" s="79">
        <f t="shared" si="953"/>
        <v>37.663205319999996</v>
      </c>
      <c r="D2383" s="77">
        <f t="shared" si="937"/>
        <v>7205.03</v>
      </c>
      <c r="E2383" s="54">
        <f>IF(K2383=1,VLOOKUP(A2382,[1]Plan1!$JH$192:$JI$400,2),E2382)</f>
        <v>7245.38</v>
      </c>
      <c r="F2383" s="56">
        <f t="shared" si="938"/>
        <v>45737</v>
      </c>
      <c r="G2383" s="80">
        <f t="shared" si="939"/>
        <v>5.6002542668107669E-3</v>
      </c>
      <c r="H2383" s="81">
        <f>IF(DAY(A2383)=H$11,VLOOKUP(A2383,AF$120:AK$452,4),H2382)</f>
        <v>46924</v>
      </c>
      <c r="I2383" s="81">
        <f t="shared" si="940"/>
        <v>46924</v>
      </c>
      <c r="J2383" s="55">
        <f t="shared" si="941"/>
        <v>31</v>
      </c>
      <c r="K2383" s="55">
        <f t="shared" si="942"/>
        <v>28</v>
      </c>
      <c r="L2383" s="79">
        <f t="shared" si="943"/>
        <v>1.0050569199999999</v>
      </c>
      <c r="M2383" s="82">
        <v>1</v>
      </c>
      <c r="N2383" s="82">
        <f t="shared" si="944"/>
        <v>1</v>
      </c>
      <c r="O2383" s="79">
        <f t="shared" si="945"/>
        <v>1.0050569199999999</v>
      </c>
      <c r="P2383" s="79">
        <f t="shared" si="946"/>
        <v>37.853665130000003</v>
      </c>
      <c r="Q2383" s="83">
        <f t="shared" si="947"/>
        <v>0</v>
      </c>
      <c r="R2383" s="85">
        <f t="shared" si="948"/>
        <v>0</v>
      </c>
      <c r="S2383" s="79">
        <f t="shared" si="949"/>
        <v>0</v>
      </c>
      <c r="T2383" s="85">
        <f t="shared" si="955"/>
        <v>9.5000000000000001E-2</v>
      </c>
      <c r="U2383" s="82">
        <f t="shared" si="950"/>
        <v>1.006854358</v>
      </c>
      <c r="V2383" s="79">
        <f t="shared" si="951"/>
        <v>0.25946257</v>
      </c>
      <c r="W2383" s="79">
        <f t="shared" si="952"/>
        <v>0</v>
      </c>
      <c r="X2383" s="157" t="str">
        <f t="shared" si="917"/>
        <v>A+J=</v>
      </c>
      <c r="Y2383" s="81">
        <f t="shared" si="918"/>
        <v>46924</v>
      </c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78">
        <f t="shared" si="954"/>
        <v>46922</v>
      </c>
      <c r="B2384" s="79">
        <f t="shared" si="936"/>
        <v>38.129295489999997</v>
      </c>
      <c r="C2384" s="79">
        <f t="shared" si="953"/>
        <v>37.663205319999996</v>
      </c>
      <c r="D2384" s="77">
        <f t="shared" si="937"/>
        <v>7205.03</v>
      </c>
      <c r="E2384" s="54">
        <f>IF(K2384=1,VLOOKUP(A2383,[1]Plan1!$JH$192:$JI$400,2),E2383)</f>
        <v>7245.38</v>
      </c>
      <c r="F2384" s="56">
        <f t="shared" si="938"/>
        <v>45737</v>
      </c>
      <c r="G2384" s="80">
        <f t="shared" si="939"/>
        <v>5.6002542668107669E-3</v>
      </c>
      <c r="H2384" s="81">
        <f>IF(DAY(A2384)=H$11,VLOOKUP(A2384,AF$120:AK$452,4),H2383)</f>
        <v>46924</v>
      </c>
      <c r="I2384" s="81">
        <f t="shared" si="940"/>
        <v>46924</v>
      </c>
      <c r="J2384" s="55">
        <f t="shared" si="941"/>
        <v>31</v>
      </c>
      <c r="K2384" s="55">
        <f t="shared" si="942"/>
        <v>29</v>
      </c>
      <c r="L2384" s="79">
        <f t="shared" si="943"/>
        <v>1.0052380000000001</v>
      </c>
      <c r="M2384" s="82">
        <v>1</v>
      </c>
      <c r="N2384" s="82">
        <f t="shared" si="944"/>
        <v>1</v>
      </c>
      <c r="O2384" s="79">
        <f t="shared" si="945"/>
        <v>1.0052380000000001</v>
      </c>
      <c r="P2384" s="79">
        <f t="shared" si="946"/>
        <v>37.860485179999998</v>
      </c>
      <c r="Q2384" s="83">
        <f t="shared" si="947"/>
        <v>0</v>
      </c>
      <c r="R2384" s="85">
        <f t="shared" si="948"/>
        <v>0</v>
      </c>
      <c r="S2384" s="79">
        <f t="shared" si="949"/>
        <v>0</v>
      </c>
      <c r="T2384" s="85">
        <f t="shared" si="955"/>
        <v>9.5000000000000001E-2</v>
      </c>
      <c r="U2384" s="82">
        <f t="shared" si="950"/>
        <v>1.007100023</v>
      </c>
      <c r="V2384" s="79">
        <f t="shared" si="951"/>
        <v>0.26881031</v>
      </c>
      <c r="W2384" s="79">
        <f t="shared" si="952"/>
        <v>0</v>
      </c>
      <c r="X2384" s="157" t="str">
        <f t="shared" si="917"/>
        <v>A+J=</v>
      </c>
      <c r="Y2384" s="81">
        <f t="shared" si="918"/>
        <v>46924</v>
      </c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78">
        <f t="shared" si="954"/>
        <v>46923</v>
      </c>
      <c r="B2385" s="79">
        <f t="shared" si="936"/>
        <v>38.145470090000003</v>
      </c>
      <c r="C2385" s="79">
        <f t="shared" si="953"/>
        <v>37.663205319999996</v>
      </c>
      <c r="D2385" s="77">
        <f t="shared" si="937"/>
        <v>7205.03</v>
      </c>
      <c r="E2385" s="54">
        <f>IF(K2385=1,VLOOKUP(A2384,[1]Plan1!$JH$192:$JI$400,2),E2384)</f>
        <v>7245.38</v>
      </c>
      <c r="F2385" s="56">
        <f t="shared" si="938"/>
        <v>45737</v>
      </c>
      <c r="G2385" s="80">
        <f t="shared" si="939"/>
        <v>5.6002542668107669E-3</v>
      </c>
      <c r="H2385" s="81">
        <f>IF(DAY(A2385)=H$11,VLOOKUP(A2385,AF$120:AK$452,4),H2384)</f>
        <v>46924</v>
      </c>
      <c r="I2385" s="81">
        <f t="shared" si="940"/>
        <v>46924</v>
      </c>
      <c r="J2385" s="55">
        <f t="shared" si="941"/>
        <v>31</v>
      </c>
      <c r="K2385" s="55">
        <f t="shared" si="942"/>
        <v>30</v>
      </c>
      <c r="L2385" s="79">
        <f t="shared" si="943"/>
        <v>1.0054191100000001</v>
      </c>
      <c r="M2385" s="82">
        <v>1</v>
      </c>
      <c r="N2385" s="82">
        <f t="shared" si="944"/>
        <v>1</v>
      </c>
      <c r="O2385" s="79">
        <f t="shared" si="945"/>
        <v>1.0054191100000001</v>
      </c>
      <c r="P2385" s="79">
        <f t="shared" si="946"/>
        <v>37.867306370000001</v>
      </c>
      <c r="Q2385" s="83">
        <f t="shared" si="947"/>
        <v>0</v>
      </c>
      <c r="R2385" s="85">
        <f t="shared" si="948"/>
        <v>0</v>
      </c>
      <c r="S2385" s="79">
        <f t="shared" si="949"/>
        <v>0</v>
      </c>
      <c r="T2385" s="85">
        <f t="shared" si="955"/>
        <v>9.5000000000000001E-2</v>
      </c>
      <c r="U2385" s="82">
        <f t="shared" si="950"/>
        <v>1.007345749</v>
      </c>
      <c r="V2385" s="79">
        <f t="shared" si="951"/>
        <v>0.27816372</v>
      </c>
      <c r="W2385" s="79">
        <f t="shared" si="952"/>
        <v>0</v>
      </c>
      <c r="X2385" s="157" t="str">
        <f t="shared" ref="X2385:X2416" si="956">IF($Q2384&gt;0,VLOOKUP($A2384,$AB$12:$AK$116,9),X2384)</f>
        <v>A+J=</v>
      </c>
      <c r="Y2385" s="81">
        <f t="shared" ref="Y2385:Y2416" si="957">IF($Q2384&gt;0,VLOOKUP($A2384,$AB$12:$AK$116,10),Y2384)</f>
        <v>46924</v>
      </c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78">
        <f t="shared" si="954"/>
        <v>46924</v>
      </c>
      <c r="B2386" s="79">
        <f t="shared" si="936"/>
        <v>38.161651409999997</v>
      </c>
      <c r="C2386" s="79">
        <f t="shared" si="953"/>
        <v>37.663205319999996</v>
      </c>
      <c r="D2386" s="77">
        <f t="shared" si="937"/>
        <v>7205.03</v>
      </c>
      <c r="E2386" s="54">
        <f>IF(K2386=1,VLOOKUP(A2385,[1]Plan1!$JH$192:$JI$400,2),E2385)</f>
        <v>7245.38</v>
      </c>
      <c r="F2386" s="56">
        <f t="shared" si="938"/>
        <v>45737</v>
      </c>
      <c r="G2386" s="80">
        <f t="shared" si="939"/>
        <v>5.6002542668107669E-3</v>
      </c>
      <c r="H2386" s="81">
        <f>IF(DAY(A2386)=H$11,VLOOKUP(A2386,AF$120:AK$452,4),H2385)</f>
        <v>46954</v>
      </c>
      <c r="I2386" s="81">
        <f t="shared" si="940"/>
        <v>46924</v>
      </c>
      <c r="J2386" s="55">
        <f t="shared" si="941"/>
        <v>31</v>
      </c>
      <c r="K2386" s="55">
        <f t="shared" si="942"/>
        <v>31</v>
      </c>
      <c r="L2386" s="79">
        <f t="shared" si="943"/>
        <v>1.0056002500000001</v>
      </c>
      <c r="M2386" s="82">
        <v>1</v>
      </c>
      <c r="N2386" s="82">
        <f t="shared" si="944"/>
        <v>1</v>
      </c>
      <c r="O2386" s="79">
        <f t="shared" si="945"/>
        <v>1.0056002500000001</v>
      </c>
      <c r="P2386" s="79">
        <f t="shared" si="946"/>
        <v>37.874128679999998</v>
      </c>
      <c r="Q2386" s="83">
        <f t="shared" si="947"/>
        <v>78</v>
      </c>
      <c r="R2386" s="85">
        <f t="shared" si="948"/>
        <v>0.5</v>
      </c>
      <c r="S2386" s="79">
        <f t="shared" si="949"/>
        <v>18.937064339999999</v>
      </c>
      <c r="T2386" s="85">
        <f t="shared" si="955"/>
        <v>9.5000000000000001E-2</v>
      </c>
      <c r="U2386" s="82">
        <f t="shared" si="950"/>
        <v>1.0075915339999999</v>
      </c>
      <c r="V2386" s="79">
        <f t="shared" si="951"/>
        <v>0.28752273</v>
      </c>
      <c r="W2386" s="79">
        <f t="shared" si="952"/>
        <v>19.224587069999998</v>
      </c>
      <c r="X2386" s="157" t="str">
        <f t="shared" si="956"/>
        <v>A+J=</v>
      </c>
      <c r="Y2386" s="81">
        <f t="shared" si="957"/>
        <v>46924</v>
      </c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78">
        <f t="shared" si="954"/>
        <v>46925</v>
      </c>
      <c r="B2387" s="79">
        <f t="shared" si="936"/>
        <v>18.945365279999997</v>
      </c>
      <c r="C2387" s="79">
        <f t="shared" si="953"/>
        <v>18.937064339999999</v>
      </c>
      <c r="D2387" s="77">
        <f t="shared" si="937"/>
        <v>7205.03</v>
      </c>
      <c r="E2387" s="54">
        <f>IF(K2387=1,VLOOKUP(A2386,[1]Plan1!$JH$192:$JI$400,2),E2386)</f>
        <v>7245.38</v>
      </c>
      <c r="F2387" s="56">
        <f t="shared" si="938"/>
        <v>45737</v>
      </c>
      <c r="G2387" s="80">
        <f t="shared" si="939"/>
        <v>5.6002542668107669E-3</v>
      </c>
      <c r="H2387" s="81">
        <f>IF(DAY(A2387)=H$11,VLOOKUP(A2387,AF$120:AK$452,4),H2386)</f>
        <v>46954</v>
      </c>
      <c r="I2387" s="81">
        <f t="shared" si="940"/>
        <v>46954</v>
      </c>
      <c r="J2387" s="55">
        <f t="shared" si="941"/>
        <v>30</v>
      </c>
      <c r="K2387" s="55">
        <f t="shared" si="942"/>
        <v>1</v>
      </c>
      <c r="L2387" s="79">
        <f t="shared" si="943"/>
        <v>1.0001861700000001</v>
      </c>
      <c r="M2387" s="82">
        <v>1</v>
      </c>
      <c r="N2387" s="82">
        <f t="shared" si="944"/>
        <v>1</v>
      </c>
      <c r="O2387" s="79">
        <f t="shared" si="945"/>
        <v>1.0001861700000001</v>
      </c>
      <c r="P2387" s="79">
        <f t="shared" si="946"/>
        <v>18.940589849999999</v>
      </c>
      <c r="Q2387" s="83">
        <f t="shared" si="947"/>
        <v>0</v>
      </c>
      <c r="R2387" s="85">
        <f t="shared" si="948"/>
        <v>0</v>
      </c>
      <c r="S2387" s="79">
        <f t="shared" si="949"/>
        <v>0</v>
      </c>
      <c r="T2387" s="85">
        <f t="shared" si="955"/>
        <v>9.5000000000000001E-2</v>
      </c>
      <c r="U2387" s="82">
        <f t="shared" si="950"/>
        <v>1.000252127</v>
      </c>
      <c r="V2387" s="79">
        <f t="shared" si="951"/>
        <v>4.7754299999999998E-3</v>
      </c>
      <c r="W2387" s="79">
        <f t="shared" si="952"/>
        <v>0</v>
      </c>
      <c r="X2387" s="157" t="str">
        <f t="shared" si="956"/>
        <v>A+J=</v>
      </c>
      <c r="Y2387" s="81">
        <f t="shared" si="957"/>
        <v>46954</v>
      </c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78">
        <f t="shared" si="954"/>
        <v>46926</v>
      </c>
      <c r="B2388" s="79">
        <f t="shared" si="936"/>
        <v>18.953669779999998</v>
      </c>
      <c r="C2388" s="79">
        <f t="shared" si="953"/>
        <v>18.937064339999999</v>
      </c>
      <c r="D2388" s="77">
        <f t="shared" si="937"/>
        <v>7205.03</v>
      </c>
      <c r="E2388" s="54">
        <f>IF(K2388=1,VLOOKUP(A2387,[1]Plan1!$JH$192:$JI$400,2),E2387)</f>
        <v>7245.38</v>
      </c>
      <c r="F2388" s="56">
        <f t="shared" si="938"/>
        <v>45737</v>
      </c>
      <c r="G2388" s="80">
        <f t="shared" si="939"/>
        <v>5.6002542668107669E-3</v>
      </c>
      <c r="H2388" s="81">
        <f>IF(DAY(A2388)=H$11,VLOOKUP(A2388,AF$120:AK$452,4),H2387)</f>
        <v>46954</v>
      </c>
      <c r="I2388" s="81">
        <f t="shared" si="940"/>
        <v>46954</v>
      </c>
      <c r="J2388" s="55">
        <f t="shared" si="941"/>
        <v>30</v>
      </c>
      <c r="K2388" s="55">
        <f t="shared" si="942"/>
        <v>2</v>
      </c>
      <c r="L2388" s="79">
        <f t="shared" si="943"/>
        <v>1.00037237</v>
      </c>
      <c r="M2388" s="82">
        <v>1</v>
      </c>
      <c r="N2388" s="82">
        <f t="shared" si="944"/>
        <v>1</v>
      </c>
      <c r="O2388" s="79">
        <f t="shared" si="945"/>
        <v>1.00037237</v>
      </c>
      <c r="P2388" s="79">
        <f t="shared" si="946"/>
        <v>18.944115929999999</v>
      </c>
      <c r="Q2388" s="83">
        <f t="shared" si="947"/>
        <v>0</v>
      </c>
      <c r="R2388" s="85">
        <f t="shared" si="948"/>
        <v>0</v>
      </c>
      <c r="S2388" s="79">
        <f t="shared" si="949"/>
        <v>0</v>
      </c>
      <c r="T2388" s="85">
        <f t="shared" si="955"/>
        <v>9.5000000000000001E-2</v>
      </c>
      <c r="U2388" s="82">
        <f t="shared" si="950"/>
        <v>1.0005043179999999</v>
      </c>
      <c r="V2388" s="79">
        <f t="shared" si="951"/>
        <v>9.5538499999999991E-3</v>
      </c>
      <c r="W2388" s="79">
        <f t="shared" si="952"/>
        <v>0</v>
      </c>
      <c r="X2388" s="157" t="str">
        <f t="shared" si="956"/>
        <v>A+J=</v>
      </c>
      <c r="Y2388" s="81">
        <f t="shared" si="957"/>
        <v>46954</v>
      </c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78">
        <f t="shared" si="954"/>
        <v>46927</v>
      </c>
      <c r="B2389" s="79">
        <f t="shared" si="936"/>
        <v>18.96197802</v>
      </c>
      <c r="C2389" s="79">
        <f t="shared" si="953"/>
        <v>18.937064339999999</v>
      </c>
      <c r="D2389" s="77">
        <f t="shared" si="937"/>
        <v>7205.03</v>
      </c>
      <c r="E2389" s="54">
        <f>IF(K2389=1,VLOOKUP(A2388,[1]Plan1!$JH$192:$JI$400,2),E2388)</f>
        <v>7245.38</v>
      </c>
      <c r="F2389" s="56">
        <f t="shared" si="938"/>
        <v>45737</v>
      </c>
      <c r="G2389" s="80">
        <f t="shared" si="939"/>
        <v>5.6002542668107669E-3</v>
      </c>
      <c r="H2389" s="81">
        <f>IF(DAY(A2389)=H$11,VLOOKUP(A2389,AF$120:AK$452,4),H2388)</f>
        <v>46954</v>
      </c>
      <c r="I2389" s="81">
        <f t="shared" si="940"/>
        <v>46954</v>
      </c>
      <c r="J2389" s="55">
        <f t="shared" si="941"/>
        <v>30</v>
      </c>
      <c r="K2389" s="55">
        <f t="shared" si="942"/>
        <v>3</v>
      </c>
      <c r="L2389" s="79">
        <f t="shared" si="943"/>
        <v>1.0005586099999999</v>
      </c>
      <c r="M2389" s="82">
        <v>1</v>
      </c>
      <c r="N2389" s="82">
        <f t="shared" si="944"/>
        <v>1</v>
      </c>
      <c r="O2389" s="79">
        <f t="shared" si="945"/>
        <v>1.0005586099999999</v>
      </c>
      <c r="P2389" s="79">
        <f t="shared" si="946"/>
        <v>18.947642770000002</v>
      </c>
      <c r="Q2389" s="83">
        <f t="shared" si="947"/>
        <v>0</v>
      </c>
      <c r="R2389" s="85">
        <f t="shared" si="948"/>
        <v>0</v>
      </c>
      <c r="S2389" s="79">
        <f t="shared" si="949"/>
        <v>0</v>
      </c>
      <c r="T2389" s="85">
        <f t="shared" si="955"/>
        <v>9.5000000000000001E-2</v>
      </c>
      <c r="U2389" s="82">
        <f t="shared" si="950"/>
        <v>1.000756572</v>
      </c>
      <c r="V2389" s="79">
        <f t="shared" si="951"/>
        <v>1.4335250000000001E-2</v>
      </c>
      <c r="W2389" s="79">
        <f t="shared" si="952"/>
        <v>0</v>
      </c>
      <c r="X2389" s="157" t="str">
        <f t="shared" si="956"/>
        <v>A+J=</v>
      </c>
      <c r="Y2389" s="81">
        <f t="shared" si="957"/>
        <v>46954</v>
      </c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78">
        <f t="shared" si="954"/>
        <v>46928</v>
      </c>
      <c r="B2390" s="79">
        <f t="shared" si="936"/>
        <v>18.970289999999999</v>
      </c>
      <c r="C2390" s="79">
        <f t="shared" si="953"/>
        <v>18.937064339999999</v>
      </c>
      <c r="D2390" s="77">
        <f t="shared" si="937"/>
        <v>7205.03</v>
      </c>
      <c r="E2390" s="54">
        <f>IF(K2390=1,VLOOKUP(A2389,[1]Plan1!$JH$192:$JI$400,2),E2389)</f>
        <v>7245.38</v>
      </c>
      <c r="F2390" s="56">
        <f t="shared" si="938"/>
        <v>45737</v>
      </c>
      <c r="G2390" s="80">
        <f t="shared" si="939"/>
        <v>5.6002542668107669E-3</v>
      </c>
      <c r="H2390" s="81">
        <f>IF(DAY(A2390)=H$11,VLOOKUP(A2390,AF$120:AK$452,4),H2389)</f>
        <v>46954</v>
      </c>
      <c r="I2390" s="81">
        <f t="shared" si="940"/>
        <v>46954</v>
      </c>
      <c r="J2390" s="55">
        <f t="shared" si="941"/>
        <v>30</v>
      </c>
      <c r="K2390" s="55">
        <f t="shared" si="942"/>
        <v>4</v>
      </c>
      <c r="L2390" s="79">
        <f t="shared" si="943"/>
        <v>1.00074489</v>
      </c>
      <c r="M2390" s="82">
        <v>1</v>
      </c>
      <c r="N2390" s="82">
        <f t="shared" si="944"/>
        <v>1</v>
      </c>
      <c r="O2390" s="79">
        <f t="shared" si="945"/>
        <v>1.00074489</v>
      </c>
      <c r="P2390" s="79">
        <f t="shared" si="946"/>
        <v>18.951170359999999</v>
      </c>
      <c r="Q2390" s="83">
        <f t="shared" si="947"/>
        <v>0</v>
      </c>
      <c r="R2390" s="85">
        <f t="shared" si="948"/>
        <v>0</v>
      </c>
      <c r="S2390" s="79">
        <f t="shared" si="949"/>
        <v>0</v>
      </c>
      <c r="T2390" s="85">
        <f t="shared" si="955"/>
        <v>9.5000000000000001E-2</v>
      </c>
      <c r="U2390" s="82">
        <f t="shared" si="950"/>
        <v>1.00100889</v>
      </c>
      <c r="V2390" s="79">
        <f t="shared" si="951"/>
        <v>1.911964E-2</v>
      </c>
      <c r="W2390" s="79">
        <f t="shared" si="952"/>
        <v>0</v>
      </c>
      <c r="X2390" s="157" t="str">
        <f t="shared" si="956"/>
        <v>A+J=</v>
      </c>
      <c r="Y2390" s="81">
        <f t="shared" si="957"/>
        <v>46954</v>
      </c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78">
        <f t="shared" si="954"/>
        <v>46929</v>
      </c>
      <c r="B2391" s="79">
        <f t="shared" si="936"/>
        <v>18.978605560000002</v>
      </c>
      <c r="C2391" s="79">
        <f t="shared" si="953"/>
        <v>18.937064339999999</v>
      </c>
      <c r="D2391" s="77">
        <f t="shared" si="937"/>
        <v>7205.03</v>
      </c>
      <c r="E2391" s="54">
        <f>IF(K2391=1,VLOOKUP(A2390,[1]Plan1!$JH$192:$JI$400,2),E2390)</f>
        <v>7245.38</v>
      </c>
      <c r="F2391" s="56">
        <f t="shared" si="938"/>
        <v>45737</v>
      </c>
      <c r="G2391" s="80">
        <f t="shared" si="939"/>
        <v>5.6002542668107669E-3</v>
      </c>
      <c r="H2391" s="81">
        <f>IF(DAY(A2391)=H$11,VLOOKUP(A2391,AF$120:AK$452,4),H2390)</f>
        <v>46954</v>
      </c>
      <c r="I2391" s="81">
        <f t="shared" si="940"/>
        <v>46954</v>
      </c>
      <c r="J2391" s="55">
        <f t="shared" si="941"/>
        <v>30</v>
      </c>
      <c r="K2391" s="55">
        <f t="shared" si="942"/>
        <v>5</v>
      </c>
      <c r="L2391" s="79">
        <f t="shared" si="943"/>
        <v>1.0009311999999999</v>
      </c>
      <c r="M2391" s="82">
        <v>1</v>
      </c>
      <c r="N2391" s="82">
        <f t="shared" si="944"/>
        <v>1</v>
      </c>
      <c r="O2391" s="79">
        <f t="shared" si="945"/>
        <v>1.0009311999999999</v>
      </c>
      <c r="P2391" s="79">
        <f t="shared" si="946"/>
        <v>18.954698530000002</v>
      </c>
      <c r="Q2391" s="83">
        <f t="shared" si="947"/>
        <v>0</v>
      </c>
      <c r="R2391" s="85">
        <f t="shared" si="948"/>
        <v>0</v>
      </c>
      <c r="S2391" s="79">
        <f t="shared" si="949"/>
        <v>0</v>
      </c>
      <c r="T2391" s="85">
        <f t="shared" si="955"/>
        <v>9.5000000000000001E-2</v>
      </c>
      <c r="U2391" s="82">
        <f t="shared" si="950"/>
        <v>1.001261272</v>
      </c>
      <c r="V2391" s="79">
        <f t="shared" si="951"/>
        <v>2.3907029999999999E-2</v>
      </c>
      <c r="W2391" s="79">
        <f t="shared" si="952"/>
        <v>0</v>
      </c>
      <c r="X2391" s="157" t="str">
        <f t="shared" si="956"/>
        <v>A+J=</v>
      </c>
      <c r="Y2391" s="81">
        <f t="shared" si="957"/>
        <v>46954</v>
      </c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78">
        <f t="shared" si="954"/>
        <v>46930</v>
      </c>
      <c r="B2392" s="79">
        <f t="shared" si="936"/>
        <v>18.98692484</v>
      </c>
      <c r="C2392" s="79">
        <f t="shared" si="953"/>
        <v>18.937064339999999</v>
      </c>
      <c r="D2392" s="77">
        <f t="shared" si="937"/>
        <v>7205.03</v>
      </c>
      <c r="E2392" s="54">
        <f>IF(K2392=1,VLOOKUP(A2391,[1]Plan1!$JH$192:$JI$400,2),E2391)</f>
        <v>7245.38</v>
      </c>
      <c r="F2392" s="56">
        <f t="shared" si="938"/>
        <v>45737</v>
      </c>
      <c r="G2392" s="80">
        <f t="shared" si="939"/>
        <v>5.6002542668107669E-3</v>
      </c>
      <c r="H2392" s="81">
        <f>IF(DAY(A2392)=H$11,VLOOKUP(A2392,AF$120:AK$452,4),H2391)</f>
        <v>46954</v>
      </c>
      <c r="I2392" s="81">
        <f t="shared" si="940"/>
        <v>46954</v>
      </c>
      <c r="J2392" s="55">
        <f t="shared" si="941"/>
        <v>30</v>
      </c>
      <c r="K2392" s="55">
        <f t="shared" si="942"/>
        <v>6</v>
      </c>
      <c r="L2392" s="79">
        <f t="shared" si="943"/>
        <v>1.00111755</v>
      </c>
      <c r="M2392" s="82">
        <v>1</v>
      </c>
      <c r="N2392" s="82">
        <f t="shared" si="944"/>
        <v>1</v>
      </c>
      <c r="O2392" s="79">
        <f t="shared" si="945"/>
        <v>1.00111755</v>
      </c>
      <c r="P2392" s="79">
        <f t="shared" si="946"/>
        <v>18.958227449999999</v>
      </c>
      <c r="Q2392" s="83">
        <f t="shared" si="947"/>
        <v>0</v>
      </c>
      <c r="R2392" s="85">
        <f t="shared" si="948"/>
        <v>0</v>
      </c>
      <c r="S2392" s="79">
        <f t="shared" si="949"/>
        <v>0</v>
      </c>
      <c r="T2392" s="85">
        <f t="shared" si="955"/>
        <v>9.5000000000000001E-2</v>
      </c>
      <c r="U2392" s="82">
        <f t="shared" si="950"/>
        <v>1.0015137169999999</v>
      </c>
      <c r="V2392" s="79">
        <f t="shared" si="951"/>
        <v>2.869739E-2</v>
      </c>
      <c r="W2392" s="79">
        <f t="shared" si="952"/>
        <v>0</v>
      </c>
      <c r="X2392" s="157" t="str">
        <f t="shared" si="956"/>
        <v>A+J=</v>
      </c>
      <c r="Y2392" s="81">
        <f t="shared" si="957"/>
        <v>46954</v>
      </c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78">
        <f t="shared" si="954"/>
        <v>46931</v>
      </c>
      <c r="B2393" s="79">
        <f t="shared" si="936"/>
        <v>18.995247490000001</v>
      </c>
      <c r="C2393" s="79">
        <f t="shared" si="953"/>
        <v>18.937064339999999</v>
      </c>
      <c r="D2393" s="77">
        <f t="shared" si="937"/>
        <v>7205.03</v>
      </c>
      <c r="E2393" s="54">
        <f>IF(K2393=1,VLOOKUP(A2392,[1]Plan1!$JH$192:$JI$400,2),E2392)</f>
        <v>7245.38</v>
      </c>
      <c r="F2393" s="56">
        <f t="shared" si="938"/>
        <v>45737</v>
      </c>
      <c r="G2393" s="80">
        <f t="shared" si="939"/>
        <v>5.6002542668107669E-3</v>
      </c>
      <c r="H2393" s="81">
        <f>IF(DAY(A2393)=H$11,VLOOKUP(A2393,AF$120:AK$452,4),H2392)</f>
        <v>46954</v>
      </c>
      <c r="I2393" s="81">
        <f t="shared" si="940"/>
        <v>46954</v>
      </c>
      <c r="J2393" s="55">
        <f t="shared" si="941"/>
        <v>30</v>
      </c>
      <c r="K2393" s="55">
        <f t="shared" si="942"/>
        <v>7</v>
      </c>
      <c r="L2393" s="79">
        <f t="shared" si="943"/>
        <v>1.00130392</v>
      </c>
      <c r="M2393" s="82">
        <v>1</v>
      </c>
      <c r="N2393" s="82">
        <f t="shared" si="944"/>
        <v>1</v>
      </c>
      <c r="O2393" s="79">
        <f t="shared" si="945"/>
        <v>1.00130392</v>
      </c>
      <c r="P2393" s="79">
        <f t="shared" si="946"/>
        <v>18.961756749999999</v>
      </c>
      <c r="Q2393" s="83">
        <f t="shared" si="947"/>
        <v>0</v>
      </c>
      <c r="R2393" s="85">
        <f t="shared" si="948"/>
        <v>0</v>
      </c>
      <c r="S2393" s="79">
        <f t="shared" si="949"/>
        <v>0</v>
      </c>
      <c r="T2393" s="85">
        <f t="shared" si="955"/>
        <v>9.5000000000000001E-2</v>
      </c>
      <c r="U2393" s="82">
        <f t="shared" si="950"/>
        <v>1.001766226</v>
      </c>
      <c r="V2393" s="79">
        <f t="shared" si="951"/>
        <v>3.3490739999999998E-2</v>
      </c>
      <c r="W2393" s="79">
        <f t="shared" si="952"/>
        <v>0</v>
      </c>
      <c r="X2393" s="157" t="str">
        <f t="shared" si="956"/>
        <v>A+J=</v>
      </c>
      <c r="Y2393" s="81">
        <f t="shared" si="957"/>
        <v>46954</v>
      </c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78">
        <f t="shared" si="954"/>
        <v>46932</v>
      </c>
      <c r="B2394" s="79">
        <f t="shared" si="936"/>
        <v>19.003574100000002</v>
      </c>
      <c r="C2394" s="79">
        <f t="shared" si="953"/>
        <v>18.937064339999999</v>
      </c>
      <c r="D2394" s="77">
        <f t="shared" si="937"/>
        <v>7205.03</v>
      </c>
      <c r="E2394" s="54">
        <f>IF(K2394=1,VLOOKUP(A2393,[1]Plan1!$JH$192:$JI$400,2),E2393)</f>
        <v>7245.38</v>
      </c>
      <c r="F2394" s="56">
        <f t="shared" si="938"/>
        <v>45737</v>
      </c>
      <c r="G2394" s="80">
        <f t="shared" si="939"/>
        <v>5.6002542668107669E-3</v>
      </c>
      <c r="H2394" s="81">
        <f>IF(DAY(A2394)=H$11,VLOOKUP(A2394,AF$120:AK$452,4),H2393)</f>
        <v>46954</v>
      </c>
      <c r="I2394" s="81">
        <f t="shared" si="940"/>
        <v>46954</v>
      </c>
      <c r="J2394" s="55">
        <f t="shared" si="941"/>
        <v>30</v>
      </c>
      <c r="K2394" s="55">
        <f t="shared" si="942"/>
        <v>8</v>
      </c>
      <c r="L2394" s="79">
        <f t="shared" si="943"/>
        <v>1.0014903399999999</v>
      </c>
      <c r="M2394" s="82">
        <v>1</v>
      </c>
      <c r="N2394" s="82">
        <f t="shared" si="944"/>
        <v>1</v>
      </c>
      <c r="O2394" s="79">
        <f t="shared" si="945"/>
        <v>1.0014903399999999</v>
      </c>
      <c r="P2394" s="79">
        <f t="shared" si="946"/>
        <v>18.965287</v>
      </c>
      <c r="Q2394" s="83">
        <f t="shared" si="947"/>
        <v>0</v>
      </c>
      <c r="R2394" s="85">
        <f t="shared" si="948"/>
        <v>0</v>
      </c>
      <c r="S2394" s="79">
        <f t="shared" si="949"/>
        <v>0</v>
      </c>
      <c r="T2394" s="85">
        <f t="shared" si="955"/>
        <v>9.5000000000000001E-2</v>
      </c>
      <c r="U2394" s="82">
        <f t="shared" si="950"/>
        <v>1.002018799</v>
      </c>
      <c r="V2394" s="79">
        <f t="shared" si="951"/>
        <v>3.8287099999999998E-2</v>
      </c>
      <c r="W2394" s="79">
        <f t="shared" si="952"/>
        <v>0</v>
      </c>
      <c r="X2394" s="157" t="str">
        <f t="shared" si="956"/>
        <v>A+J=</v>
      </c>
      <c r="Y2394" s="81">
        <f t="shared" si="957"/>
        <v>46954</v>
      </c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78">
        <f t="shared" si="954"/>
        <v>46933</v>
      </c>
      <c r="B2395" s="79">
        <f t="shared" si="936"/>
        <v>19.011904250000001</v>
      </c>
      <c r="C2395" s="79">
        <f t="shared" si="953"/>
        <v>18.937064339999999</v>
      </c>
      <c r="D2395" s="77">
        <f t="shared" si="937"/>
        <v>7205.03</v>
      </c>
      <c r="E2395" s="54">
        <f>IF(K2395=1,VLOOKUP(A2394,[1]Plan1!$JH$192:$JI$400,2),E2394)</f>
        <v>7245.38</v>
      </c>
      <c r="F2395" s="56">
        <f t="shared" si="938"/>
        <v>45737</v>
      </c>
      <c r="G2395" s="80">
        <f t="shared" si="939"/>
        <v>5.6002542668107669E-3</v>
      </c>
      <c r="H2395" s="81">
        <f>IF(DAY(A2395)=H$11,VLOOKUP(A2395,AF$120:AK$452,4),H2394)</f>
        <v>46954</v>
      </c>
      <c r="I2395" s="81">
        <f t="shared" si="940"/>
        <v>46954</v>
      </c>
      <c r="J2395" s="55">
        <f t="shared" si="941"/>
        <v>30</v>
      </c>
      <c r="K2395" s="55">
        <f t="shared" si="942"/>
        <v>9</v>
      </c>
      <c r="L2395" s="79">
        <f t="shared" si="943"/>
        <v>1.0016767900000001</v>
      </c>
      <c r="M2395" s="82">
        <v>1</v>
      </c>
      <c r="N2395" s="82">
        <f t="shared" si="944"/>
        <v>1</v>
      </c>
      <c r="O2395" s="79">
        <f t="shared" si="945"/>
        <v>1.0016767900000001</v>
      </c>
      <c r="P2395" s="79">
        <f t="shared" si="946"/>
        <v>18.968817820000002</v>
      </c>
      <c r="Q2395" s="83">
        <f t="shared" si="947"/>
        <v>0</v>
      </c>
      <c r="R2395" s="85">
        <f t="shared" si="948"/>
        <v>0</v>
      </c>
      <c r="S2395" s="79">
        <f t="shared" si="949"/>
        <v>0</v>
      </c>
      <c r="T2395" s="85">
        <f t="shared" si="955"/>
        <v>9.5000000000000001E-2</v>
      </c>
      <c r="U2395" s="82">
        <f t="shared" si="950"/>
        <v>1.0022714349999999</v>
      </c>
      <c r="V2395" s="79">
        <f t="shared" si="951"/>
        <v>4.3086430000000002E-2</v>
      </c>
      <c r="W2395" s="79">
        <f t="shared" si="952"/>
        <v>0</v>
      </c>
      <c r="X2395" s="157" t="str">
        <f t="shared" si="956"/>
        <v>A+J=</v>
      </c>
      <c r="Y2395" s="81">
        <f t="shared" si="957"/>
        <v>46954</v>
      </c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78">
        <f t="shared" si="954"/>
        <v>46934</v>
      </c>
      <c r="B2396" s="79">
        <f t="shared" si="936"/>
        <v>19.02023797</v>
      </c>
      <c r="C2396" s="79">
        <f t="shared" si="953"/>
        <v>18.937064339999999</v>
      </c>
      <c r="D2396" s="77">
        <f t="shared" si="937"/>
        <v>7205.03</v>
      </c>
      <c r="E2396" s="54">
        <f>IF(K2396=1,VLOOKUP(A2395,[1]Plan1!$JH$192:$JI$400,2),E2395)</f>
        <v>7245.38</v>
      </c>
      <c r="F2396" s="56">
        <f t="shared" si="938"/>
        <v>45737</v>
      </c>
      <c r="G2396" s="80">
        <f t="shared" si="939"/>
        <v>5.6002542668107669E-3</v>
      </c>
      <c r="H2396" s="81">
        <f>IF(DAY(A2396)=H$11,VLOOKUP(A2396,AF$120:AK$452,4),H2395)</f>
        <v>46954</v>
      </c>
      <c r="I2396" s="81">
        <f t="shared" si="940"/>
        <v>46954</v>
      </c>
      <c r="J2396" s="55">
        <f t="shared" si="941"/>
        <v>30</v>
      </c>
      <c r="K2396" s="55">
        <f t="shared" si="942"/>
        <v>10</v>
      </c>
      <c r="L2396" s="79">
        <f t="shared" si="943"/>
        <v>1.0018632700000001</v>
      </c>
      <c r="M2396" s="82">
        <v>1</v>
      </c>
      <c r="N2396" s="82">
        <f t="shared" si="944"/>
        <v>1</v>
      </c>
      <c r="O2396" s="79">
        <f t="shared" si="945"/>
        <v>1.0018632700000001</v>
      </c>
      <c r="P2396" s="79">
        <f t="shared" si="946"/>
        <v>18.9723492</v>
      </c>
      <c r="Q2396" s="83">
        <f t="shared" si="947"/>
        <v>0</v>
      </c>
      <c r="R2396" s="85">
        <f t="shared" si="948"/>
        <v>0</v>
      </c>
      <c r="S2396" s="79">
        <f t="shared" si="949"/>
        <v>0</v>
      </c>
      <c r="T2396" s="85">
        <f t="shared" si="955"/>
        <v>9.5000000000000001E-2</v>
      </c>
      <c r="U2396" s="82">
        <f t="shared" si="950"/>
        <v>1.002524135</v>
      </c>
      <c r="V2396" s="79">
        <f t="shared" si="951"/>
        <v>4.7888769999999997E-2</v>
      </c>
      <c r="W2396" s="79">
        <f t="shared" si="952"/>
        <v>0</v>
      </c>
      <c r="X2396" s="157" t="str">
        <f t="shared" si="956"/>
        <v>A+J=</v>
      </c>
      <c r="Y2396" s="81">
        <f t="shared" si="957"/>
        <v>46954</v>
      </c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78">
        <f t="shared" si="954"/>
        <v>46935</v>
      </c>
      <c r="B2397" s="79">
        <f t="shared" si="936"/>
        <v>19.028575419999999</v>
      </c>
      <c r="C2397" s="79">
        <f t="shared" si="953"/>
        <v>18.937064339999999</v>
      </c>
      <c r="D2397" s="77">
        <f t="shared" si="937"/>
        <v>7205.03</v>
      </c>
      <c r="E2397" s="54">
        <f>IF(K2397=1,VLOOKUP(A2396,[1]Plan1!$JH$192:$JI$400,2),E2396)</f>
        <v>7245.38</v>
      </c>
      <c r="F2397" s="56">
        <f t="shared" si="938"/>
        <v>45737</v>
      </c>
      <c r="G2397" s="80">
        <f t="shared" si="939"/>
        <v>5.6002542668107669E-3</v>
      </c>
      <c r="H2397" s="81">
        <f>IF(DAY(A2397)=H$11,VLOOKUP(A2397,AF$120:AK$452,4),H2396)</f>
        <v>46954</v>
      </c>
      <c r="I2397" s="81">
        <f t="shared" si="940"/>
        <v>46954</v>
      </c>
      <c r="J2397" s="55">
        <f t="shared" si="941"/>
        <v>30</v>
      </c>
      <c r="K2397" s="55">
        <f t="shared" si="942"/>
        <v>11</v>
      </c>
      <c r="L2397" s="79">
        <f t="shared" si="943"/>
        <v>1.0020497900000001</v>
      </c>
      <c r="M2397" s="82">
        <v>1</v>
      </c>
      <c r="N2397" s="82">
        <f t="shared" si="944"/>
        <v>1</v>
      </c>
      <c r="O2397" s="79">
        <f t="shared" si="945"/>
        <v>1.0020497900000001</v>
      </c>
      <c r="P2397" s="79">
        <f t="shared" si="946"/>
        <v>18.975881340000001</v>
      </c>
      <c r="Q2397" s="83">
        <f t="shared" si="947"/>
        <v>0</v>
      </c>
      <c r="R2397" s="85">
        <f t="shared" si="948"/>
        <v>0</v>
      </c>
      <c r="S2397" s="79">
        <f t="shared" si="949"/>
        <v>0</v>
      </c>
      <c r="T2397" s="85">
        <f t="shared" si="955"/>
        <v>9.5000000000000001E-2</v>
      </c>
      <c r="U2397" s="82">
        <f t="shared" si="950"/>
        <v>1.002776898</v>
      </c>
      <c r="V2397" s="79">
        <f t="shared" si="951"/>
        <v>5.2694079999999997E-2</v>
      </c>
      <c r="W2397" s="79">
        <f t="shared" si="952"/>
        <v>0</v>
      </c>
      <c r="X2397" s="157" t="str">
        <f t="shared" si="956"/>
        <v>A+J=</v>
      </c>
      <c r="Y2397" s="81">
        <f t="shared" si="957"/>
        <v>46954</v>
      </c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78">
        <f t="shared" si="954"/>
        <v>46936</v>
      </c>
      <c r="B2398" s="79">
        <f t="shared" si="936"/>
        <v>19.036916469999998</v>
      </c>
      <c r="C2398" s="79">
        <f t="shared" si="953"/>
        <v>18.937064339999999</v>
      </c>
      <c r="D2398" s="77">
        <f t="shared" si="937"/>
        <v>7205.03</v>
      </c>
      <c r="E2398" s="54">
        <f>IF(K2398=1,VLOOKUP(A2397,[1]Plan1!$JH$192:$JI$400,2),E2397)</f>
        <v>7245.38</v>
      </c>
      <c r="F2398" s="56">
        <f t="shared" si="938"/>
        <v>45737</v>
      </c>
      <c r="G2398" s="80">
        <f t="shared" si="939"/>
        <v>5.6002542668107669E-3</v>
      </c>
      <c r="H2398" s="81">
        <f>IF(DAY(A2398)=H$11,VLOOKUP(A2398,AF$120:AK$452,4),H2397)</f>
        <v>46954</v>
      </c>
      <c r="I2398" s="81">
        <f t="shared" si="940"/>
        <v>46954</v>
      </c>
      <c r="J2398" s="55">
        <f t="shared" si="941"/>
        <v>30</v>
      </c>
      <c r="K2398" s="55">
        <f t="shared" si="942"/>
        <v>12</v>
      </c>
      <c r="L2398" s="79">
        <f t="shared" si="943"/>
        <v>1.0022363400000001</v>
      </c>
      <c r="M2398" s="82">
        <v>1</v>
      </c>
      <c r="N2398" s="82">
        <f t="shared" si="944"/>
        <v>1</v>
      </c>
      <c r="O2398" s="79">
        <f t="shared" si="945"/>
        <v>1.0022363400000001</v>
      </c>
      <c r="P2398" s="79">
        <f t="shared" si="946"/>
        <v>18.979414049999999</v>
      </c>
      <c r="Q2398" s="83">
        <f t="shared" si="947"/>
        <v>0</v>
      </c>
      <c r="R2398" s="85">
        <f t="shared" si="948"/>
        <v>0</v>
      </c>
      <c r="S2398" s="79">
        <f t="shared" si="949"/>
        <v>0</v>
      </c>
      <c r="T2398" s="85">
        <f t="shared" si="955"/>
        <v>9.5000000000000001E-2</v>
      </c>
      <c r="U2398" s="82">
        <f t="shared" si="950"/>
        <v>1.0030297260000001</v>
      </c>
      <c r="V2398" s="79">
        <f t="shared" si="951"/>
        <v>5.7502419999999999E-2</v>
      </c>
      <c r="W2398" s="79">
        <f t="shared" si="952"/>
        <v>0</v>
      </c>
      <c r="X2398" s="157" t="str">
        <f t="shared" si="956"/>
        <v>A+J=</v>
      </c>
      <c r="Y2398" s="81">
        <f t="shared" si="957"/>
        <v>46954</v>
      </c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78">
        <f t="shared" si="954"/>
        <v>46937</v>
      </c>
      <c r="B2399" s="79">
        <f t="shared" si="936"/>
        <v>19.04526126</v>
      </c>
      <c r="C2399" s="79">
        <f t="shared" si="953"/>
        <v>18.937064339999999</v>
      </c>
      <c r="D2399" s="77">
        <f t="shared" si="937"/>
        <v>7205.03</v>
      </c>
      <c r="E2399" s="54">
        <f>IF(K2399=1,VLOOKUP(A2398,[1]Plan1!$JH$192:$JI$400,2),E2398)</f>
        <v>7245.38</v>
      </c>
      <c r="F2399" s="56">
        <f t="shared" si="938"/>
        <v>45737</v>
      </c>
      <c r="G2399" s="80">
        <f t="shared" si="939"/>
        <v>5.6002542668107669E-3</v>
      </c>
      <c r="H2399" s="81">
        <f>IF(DAY(A2399)=H$11,VLOOKUP(A2399,AF$120:AK$452,4),H2398)</f>
        <v>46954</v>
      </c>
      <c r="I2399" s="81">
        <f t="shared" si="940"/>
        <v>46954</v>
      </c>
      <c r="J2399" s="55">
        <f t="shared" si="941"/>
        <v>30</v>
      </c>
      <c r="K2399" s="55">
        <f t="shared" si="942"/>
        <v>13</v>
      </c>
      <c r="L2399" s="79">
        <f t="shared" si="943"/>
        <v>1.00242293</v>
      </c>
      <c r="M2399" s="82">
        <v>1</v>
      </c>
      <c r="N2399" s="82">
        <f t="shared" si="944"/>
        <v>1</v>
      </c>
      <c r="O2399" s="79">
        <f t="shared" si="945"/>
        <v>1.00242293</v>
      </c>
      <c r="P2399" s="79">
        <f t="shared" si="946"/>
        <v>18.98294752</v>
      </c>
      <c r="Q2399" s="83">
        <f t="shared" si="947"/>
        <v>0</v>
      </c>
      <c r="R2399" s="85">
        <f t="shared" si="948"/>
        <v>0</v>
      </c>
      <c r="S2399" s="79">
        <f t="shared" si="949"/>
        <v>0</v>
      </c>
      <c r="T2399" s="85">
        <f t="shared" si="955"/>
        <v>9.5000000000000001E-2</v>
      </c>
      <c r="U2399" s="82">
        <f t="shared" si="950"/>
        <v>1.003282617</v>
      </c>
      <c r="V2399" s="79">
        <f t="shared" si="951"/>
        <v>6.2313739999999999E-2</v>
      </c>
      <c r="W2399" s="79">
        <f t="shared" si="952"/>
        <v>0</v>
      </c>
      <c r="X2399" s="157" t="str">
        <f t="shared" si="956"/>
        <v>A+J=</v>
      </c>
      <c r="Y2399" s="81">
        <f t="shared" si="957"/>
        <v>46954</v>
      </c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78">
        <f t="shared" si="954"/>
        <v>46938</v>
      </c>
      <c r="B2400" s="79">
        <f t="shared" si="936"/>
        <v>19.053609809999998</v>
      </c>
      <c r="C2400" s="79">
        <f t="shared" si="953"/>
        <v>18.937064339999999</v>
      </c>
      <c r="D2400" s="77">
        <f t="shared" si="937"/>
        <v>7205.03</v>
      </c>
      <c r="E2400" s="54">
        <f>IF(K2400=1,VLOOKUP(A2399,[1]Plan1!$JH$192:$JI$400,2),E2399)</f>
        <v>7245.38</v>
      </c>
      <c r="F2400" s="56">
        <f t="shared" si="938"/>
        <v>45737</v>
      </c>
      <c r="G2400" s="80">
        <f t="shared" si="939"/>
        <v>5.6002542668107669E-3</v>
      </c>
      <c r="H2400" s="81">
        <f>IF(DAY(A2400)=H$11,VLOOKUP(A2400,AF$120:AK$452,4),H2399)</f>
        <v>46954</v>
      </c>
      <c r="I2400" s="81">
        <f t="shared" si="940"/>
        <v>46954</v>
      </c>
      <c r="J2400" s="55">
        <f t="shared" si="941"/>
        <v>30</v>
      </c>
      <c r="K2400" s="55">
        <f t="shared" si="942"/>
        <v>14</v>
      </c>
      <c r="L2400" s="79">
        <f t="shared" si="943"/>
        <v>1.00260956</v>
      </c>
      <c r="M2400" s="82">
        <v>1</v>
      </c>
      <c r="N2400" s="82">
        <f t="shared" si="944"/>
        <v>1</v>
      </c>
      <c r="O2400" s="79">
        <f t="shared" si="945"/>
        <v>1.00260956</v>
      </c>
      <c r="P2400" s="79">
        <f t="shared" si="946"/>
        <v>18.986481739999999</v>
      </c>
      <c r="Q2400" s="83">
        <f t="shared" si="947"/>
        <v>0</v>
      </c>
      <c r="R2400" s="85">
        <f t="shared" si="948"/>
        <v>0</v>
      </c>
      <c r="S2400" s="79">
        <f t="shared" si="949"/>
        <v>0</v>
      </c>
      <c r="T2400" s="85">
        <f t="shared" si="955"/>
        <v>9.5000000000000001E-2</v>
      </c>
      <c r="U2400" s="82">
        <f t="shared" si="950"/>
        <v>1.0035355720000001</v>
      </c>
      <c r="V2400" s="79">
        <f t="shared" si="951"/>
        <v>6.7128069999999998E-2</v>
      </c>
      <c r="W2400" s="79">
        <f t="shared" si="952"/>
        <v>0</v>
      </c>
      <c r="X2400" s="157" t="str">
        <f t="shared" si="956"/>
        <v>A+J=</v>
      </c>
      <c r="Y2400" s="81">
        <f t="shared" si="957"/>
        <v>46954</v>
      </c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78">
        <f t="shared" si="954"/>
        <v>46939</v>
      </c>
      <c r="B2401" s="79">
        <f t="shared" si="936"/>
        <v>19.061961719999999</v>
      </c>
      <c r="C2401" s="79">
        <f t="shared" si="953"/>
        <v>18.937064339999999</v>
      </c>
      <c r="D2401" s="77">
        <f t="shared" si="937"/>
        <v>7205.03</v>
      </c>
      <c r="E2401" s="54">
        <f>IF(K2401=1,VLOOKUP(A2400,[1]Plan1!$JH$192:$JI$400,2),E2400)</f>
        <v>7245.38</v>
      </c>
      <c r="F2401" s="56">
        <f t="shared" si="938"/>
        <v>45737</v>
      </c>
      <c r="G2401" s="80">
        <f t="shared" si="939"/>
        <v>5.6002542668107669E-3</v>
      </c>
      <c r="H2401" s="81">
        <f>IF(DAY(A2401)=H$11,VLOOKUP(A2401,AF$120:AK$452,4),H2400)</f>
        <v>46954</v>
      </c>
      <c r="I2401" s="81">
        <f t="shared" si="940"/>
        <v>46954</v>
      </c>
      <c r="J2401" s="55">
        <f t="shared" si="941"/>
        <v>30</v>
      </c>
      <c r="K2401" s="55">
        <f t="shared" si="942"/>
        <v>15</v>
      </c>
      <c r="L2401" s="79">
        <f t="shared" si="943"/>
        <v>1.0027962100000001</v>
      </c>
      <c r="M2401" s="82">
        <v>1</v>
      </c>
      <c r="N2401" s="82">
        <f t="shared" si="944"/>
        <v>1</v>
      </c>
      <c r="O2401" s="79">
        <f t="shared" si="945"/>
        <v>1.0027962100000001</v>
      </c>
      <c r="P2401" s="79">
        <f t="shared" si="946"/>
        <v>18.99001634</v>
      </c>
      <c r="Q2401" s="83">
        <f t="shared" si="947"/>
        <v>0</v>
      </c>
      <c r="R2401" s="85">
        <f t="shared" si="948"/>
        <v>0</v>
      </c>
      <c r="S2401" s="79">
        <f t="shared" si="949"/>
        <v>0</v>
      </c>
      <c r="T2401" s="85">
        <f t="shared" si="955"/>
        <v>9.5000000000000001E-2</v>
      </c>
      <c r="U2401" s="82">
        <f t="shared" si="950"/>
        <v>1.0037885900000001</v>
      </c>
      <c r="V2401" s="79">
        <f t="shared" si="951"/>
        <v>7.1945380000000003E-2</v>
      </c>
      <c r="W2401" s="79">
        <f t="shared" si="952"/>
        <v>0</v>
      </c>
      <c r="X2401" s="157" t="str">
        <f t="shared" si="956"/>
        <v>A+J=</v>
      </c>
      <c r="Y2401" s="81">
        <f t="shared" si="957"/>
        <v>46954</v>
      </c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78">
        <f t="shared" si="954"/>
        <v>46940</v>
      </c>
      <c r="B2402" s="79">
        <f t="shared" si="936"/>
        <v>19.070317420000002</v>
      </c>
      <c r="C2402" s="79">
        <f t="shared" si="953"/>
        <v>18.937064339999999</v>
      </c>
      <c r="D2402" s="77">
        <f t="shared" si="937"/>
        <v>7205.03</v>
      </c>
      <c r="E2402" s="54">
        <f>IF(K2402=1,VLOOKUP(A2401,[1]Plan1!$JH$192:$JI$400,2),E2401)</f>
        <v>7245.38</v>
      </c>
      <c r="F2402" s="56">
        <f t="shared" si="938"/>
        <v>45737</v>
      </c>
      <c r="G2402" s="80">
        <f t="shared" si="939"/>
        <v>5.6002542668107669E-3</v>
      </c>
      <c r="H2402" s="81">
        <f>IF(DAY(A2402)=H$11,VLOOKUP(A2402,AF$120:AK$452,4),H2401)</f>
        <v>46954</v>
      </c>
      <c r="I2402" s="81">
        <f t="shared" si="940"/>
        <v>46954</v>
      </c>
      <c r="J2402" s="55">
        <f t="shared" si="941"/>
        <v>30</v>
      </c>
      <c r="K2402" s="55">
        <f t="shared" si="942"/>
        <v>16</v>
      </c>
      <c r="L2402" s="79">
        <f t="shared" si="943"/>
        <v>1.0029828999999999</v>
      </c>
      <c r="M2402" s="82">
        <v>1</v>
      </c>
      <c r="N2402" s="82">
        <f t="shared" si="944"/>
        <v>1</v>
      </c>
      <c r="O2402" s="79">
        <f t="shared" si="945"/>
        <v>1.0029828999999999</v>
      </c>
      <c r="P2402" s="79">
        <f t="shared" si="946"/>
        <v>18.993551700000001</v>
      </c>
      <c r="Q2402" s="83">
        <f t="shared" si="947"/>
        <v>0</v>
      </c>
      <c r="R2402" s="85">
        <f t="shared" si="948"/>
        <v>0</v>
      </c>
      <c r="S2402" s="79">
        <f t="shared" si="949"/>
        <v>0</v>
      </c>
      <c r="T2402" s="85">
        <f t="shared" si="955"/>
        <v>9.5000000000000001E-2</v>
      </c>
      <c r="U2402" s="82">
        <f t="shared" si="950"/>
        <v>1.0040416729999999</v>
      </c>
      <c r="V2402" s="79">
        <f t="shared" si="951"/>
        <v>7.6765719999999996E-2</v>
      </c>
      <c r="W2402" s="79">
        <f t="shared" si="952"/>
        <v>0</v>
      </c>
      <c r="X2402" s="157" t="str">
        <f t="shared" si="956"/>
        <v>A+J=</v>
      </c>
      <c r="Y2402" s="81">
        <f t="shared" si="957"/>
        <v>46954</v>
      </c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78">
        <f t="shared" si="954"/>
        <v>46941</v>
      </c>
      <c r="B2403" s="79">
        <f t="shared" si="936"/>
        <v>19.078676870000002</v>
      </c>
      <c r="C2403" s="79">
        <f t="shared" si="953"/>
        <v>18.937064339999999</v>
      </c>
      <c r="D2403" s="77">
        <f t="shared" si="937"/>
        <v>7205.03</v>
      </c>
      <c r="E2403" s="54">
        <f>IF(K2403=1,VLOOKUP(A2402,[1]Plan1!$JH$192:$JI$400,2),E2402)</f>
        <v>7245.38</v>
      </c>
      <c r="F2403" s="56">
        <f t="shared" si="938"/>
        <v>45737</v>
      </c>
      <c r="G2403" s="80">
        <f t="shared" si="939"/>
        <v>5.6002542668107669E-3</v>
      </c>
      <c r="H2403" s="81">
        <f>IF(DAY(A2403)=H$11,VLOOKUP(A2403,AF$120:AK$452,4),H2402)</f>
        <v>46954</v>
      </c>
      <c r="I2403" s="81">
        <f t="shared" si="940"/>
        <v>46954</v>
      </c>
      <c r="J2403" s="55">
        <f t="shared" si="941"/>
        <v>30</v>
      </c>
      <c r="K2403" s="55">
        <f t="shared" si="942"/>
        <v>17</v>
      </c>
      <c r="L2403" s="79">
        <f t="shared" si="943"/>
        <v>1.0031696299999999</v>
      </c>
      <c r="M2403" s="82">
        <v>1</v>
      </c>
      <c r="N2403" s="82">
        <f t="shared" si="944"/>
        <v>1</v>
      </c>
      <c r="O2403" s="79">
        <f t="shared" si="945"/>
        <v>1.0031696299999999</v>
      </c>
      <c r="P2403" s="79">
        <f t="shared" si="946"/>
        <v>18.997087820000001</v>
      </c>
      <c r="Q2403" s="83">
        <f t="shared" si="947"/>
        <v>0</v>
      </c>
      <c r="R2403" s="85">
        <f t="shared" si="948"/>
        <v>0</v>
      </c>
      <c r="S2403" s="79">
        <f t="shared" si="949"/>
        <v>0</v>
      </c>
      <c r="T2403" s="85">
        <f t="shared" si="955"/>
        <v>9.5000000000000001E-2</v>
      </c>
      <c r="U2403" s="82">
        <f t="shared" si="950"/>
        <v>1.0042948190000001</v>
      </c>
      <c r="V2403" s="79">
        <f t="shared" si="951"/>
        <v>8.1589049999999996E-2</v>
      </c>
      <c r="W2403" s="79">
        <f t="shared" si="952"/>
        <v>0</v>
      </c>
      <c r="X2403" s="157" t="str">
        <f t="shared" si="956"/>
        <v>A+J=</v>
      </c>
      <c r="Y2403" s="81">
        <f t="shared" si="957"/>
        <v>46954</v>
      </c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78">
        <f t="shared" si="954"/>
        <v>46942</v>
      </c>
      <c r="B2404" s="79">
        <f t="shared" si="936"/>
        <v>19.087039900000001</v>
      </c>
      <c r="C2404" s="79">
        <f t="shared" si="953"/>
        <v>18.937064339999999</v>
      </c>
      <c r="D2404" s="77">
        <f t="shared" si="937"/>
        <v>7205.03</v>
      </c>
      <c r="E2404" s="54">
        <f>IF(K2404=1,VLOOKUP(A2403,[1]Plan1!$JH$192:$JI$400,2),E2403)</f>
        <v>7245.38</v>
      </c>
      <c r="F2404" s="56">
        <f t="shared" si="938"/>
        <v>45737</v>
      </c>
      <c r="G2404" s="80">
        <f t="shared" si="939"/>
        <v>5.6002542668107669E-3</v>
      </c>
      <c r="H2404" s="81">
        <f>IF(DAY(A2404)=H$11,VLOOKUP(A2404,AF$120:AK$452,4),H2403)</f>
        <v>46954</v>
      </c>
      <c r="I2404" s="81">
        <f t="shared" si="940"/>
        <v>46954</v>
      </c>
      <c r="J2404" s="55">
        <f t="shared" si="941"/>
        <v>30</v>
      </c>
      <c r="K2404" s="55">
        <f t="shared" si="942"/>
        <v>18</v>
      </c>
      <c r="L2404" s="79">
        <f t="shared" si="943"/>
        <v>1.00335639</v>
      </c>
      <c r="M2404" s="82">
        <v>1</v>
      </c>
      <c r="N2404" s="82">
        <f t="shared" si="944"/>
        <v>1</v>
      </c>
      <c r="O2404" s="79">
        <f t="shared" si="945"/>
        <v>1.00335639</v>
      </c>
      <c r="P2404" s="79">
        <f t="shared" si="946"/>
        <v>19.000624510000002</v>
      </c>
      <c r="Q2404" s="83">
        <f t="shared" si="947"/>
        <v>0</v>
      </c>
      <c r="R2404" s="85">
        <f t="shared" si="948"/>
        <v>0</v>
      </c>
      <c r="S2404" s="79">
        <f t="shared" si="949"/>
        <v>0</v>
      </c>
      <c r="T2404" s="85">
        <f t="shared" si="955"/>
        <v>9.5000000000000001E-2</v>
      </c>
      <c r="U2404" s="82">
        <f t="shared" si="950"/>
        <v>1.004548029</v>
      </c>
      <c r="V2404" s="79">
        <f t="shared" si="951"/>
        <v>8.6415389999999995E-2</v>
      </c>
      <c r="W2404" s="79">
        <f t="shared" si="952"/>
        <v>0</v>
      </c>
      <c r="X2404" s="157" t="str">
        <f t="shared" si="956"/>
        <v>A+J=</v>
      </c>
      <c r="Y2404" s="81">
        <f t="shared" si="957"/>
        <v>46954</v>
      </c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78">
        <f t="shared" si="954"/>
        <v>46943</v>
      </c>
      <c r="B2405" s="79">
        <f t="shared" si="936"/>
        <v>19.09540668</v>
      </c>
      <c r="C2405" s="79">
        <f t="shared" si="953"/>
        <v>18.937064339999999</v>
      </c>
      <c r="D2405" s="77">
        <f t="shared" si="937"/>
        <v>7205.03</v>
      </c>
      <c r="E2405" s="54">
        <f>IF(K2405=1,VLOOKUP(A2404,[1]Plan1!$JH$192:$JI$400,2),E2404)</f>
        <v>7245.38</v>
      </c>
      <c r="F2405" s="56">
        <f t="shared" si="938"/>
        <v>45737</v>
      </c>
      <c r="G2405" s="80">
        <f t="shared" si="939"/>
        <v>5.6002542668107669E-3</v>
      </c>
      <c r="H2405" s="81">
        <f>IF(DAY(A2405)=H$11,VLOOKUP(A2405,AF$120:AK$452,4),H2404)</f>
        <v>46954</v>
      </c>
      <c r="I2405" s="81">
        <f t="shared" si="940"/>
        <v>46954</v>
      </c>
      <c r="J2405" s="55">
        <f t="shared" si="941"/>
        <v>30</v>
      </c>
      <c r="K2405" s="55">
        <f t="shared" si="942"/>
        <v>19</v>
      </c>
      <c r="L2405" s="79">
        <f t="shared" si="943"/>
        <v>1.00354319</v>
      </c>
      <c r="M2405" s="82">
        <v>1</v>
      </c>
      <c r="N2405" s="82">
        <f t="shared" si="944"/>
        <v>1</v>
      </c>
      <c r="O2405" s="79">
        <f t="shared" si="945"/>
        <v>1.00354319</v>
      </c>
      <c r="P2405" s="79">
        <f t="shared" si="946"/>
        <v>19.00416195</v>
      </c>
      <c r="Q2405" s="83">
        <f t="shared" si="947"/>
        <v>0</v>
      </c>
      <c r="R2405" s="85">
        <f t="shared" si="948"/>
        <v>0</v>
      </c>
      <c r="S2405" s="79">
        <f t="shared" si="949"/>
        <v>0</v>
      </c>
      <c r="T2405" s="85">
        <f t="shared" si="955"/>
        <v>9.5000000000000001E-2</v>
      </c>
      <c r="U2405" s="82">
        <f t="shared" si="950"/>
        <v>1.004801303</v>
      </c>
      <c r="V2405" s="79">
        <f t="shared" si="951"/>
        <v>9.1244729999999996E-2</v>
      </c>
      <c r="W2405" s="79">
        <f t="shared" si="952"/>
        <v>0</v>
      </c>
      <c r="X2405" s="157" t="str">
        <f t="shared" si="956"/>
        <v>A+J=</v>
      </c>
      <c r="Y2405" s="81">
        <f t="shared" si="957"/>
        <v>46954</v>
      </c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78">
        <f t="shared" si="954"/>
        <v>46944</v>
      </c>
      <c r="B2406" s="79">
        <f t="shared" si="936"/>
        <v>19.103777050000001</v>
      </c>
      <c r="C2406" s="79">
        <f t="shared" si="953"/>
        <v>18.937064339999999</v>
      </c>
      <c r="D2406" s="77">
        <f t="shared" si="937"/>
        <v>7205.03</v>
      </c>
      <c r="E2406" s="54">
        <f>IF(K2406=1,VLOOKUP(A2405,[1]Plan1!$JH$192:$JI$400,2),E2405)</f>
        <v>7245.38</v>
      </c>
      <c r="F2406" s="56">
        <f t="shared" si="938"/>
        <v>45737</v>
      </c>
      <c r="G2406" s="80">
        <f t="shared" si="939"/>
        <v>5.6002542668107669E-3</v>
      </c>
      <c r="H2406" s="81">
        <f>IF(DAY(A2406)=H$11,VLOOKUP(A2406,AF$120:AK$452,4),H2405)</f>
        <v>46954</v>
      </c>
      <c r="I2406" s="81">
        <f t="shared" si="940"/>
        <v>46954</v>
      </c>
      <c r="J2406" s="55">
        <f t="shared" si="941"/>
        <v>30</v>
      </c>
      <c r="K2406" s="55">
        <f t="shared" si="942"/>
        <v>20</v>
      </c>
      <c r="L2406" s="79">
        <f t="shared" si="943"/>
        <v>1.0037300199999999</v>
      </c>
      <c r="M2406" s="82">
        <v>1</v>
      </c>
      <c r="N2406" s="82">
        <f t="shared" si="944"/>
        <v>1</v>
      </c>
      <c r="O2406" s="79">
        <f t="shared" si="945"/>
        <v>1.0037300199999999</v>
      </c>
      <c r="P2406" s="79">
        <f t="shared" si="946"/>
        <v>19.00769996</v>
      </c>
      <c r="Q2406" s="83">
        <f t="shared" si="947"/>
        <v>0</v>
      </c>
      <c r="R2406" s="85">
        <f t="shared" si="948"/>
        <v>0</v>
      </c>
      <c r="S2406" s="79">
        <f t="shared" si="949"/>
        <v>0</v>
      </c>
      <c r="T2406" s="85">
        <f t="shared" si="955"/>
        <v>9.5000000000000001E-2</v>
      </c>
      <c r="U2406" s="82">
        <f t="shared" si="950"/>
        <v>1.0050546410000001</v>
      </c>
      <c r="V2406" s="79">
        <f t="shared" si="951"/>
        <v>9.6077090000000004E-2</v>
      </c>
      <c r="W2406" s="79">
        <f t="shared" si="952"/>
        <v>0</v>
      </c>
      <c r="X2406" s="157" t="str">
        <f t="shared" si="956"/>
        <v>A+J=</v>
      </c>
      <c r="Y2406" s="81">
        <f t="shared" si="957"/>
        <v>46954</v>
      </c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78">
        <f t="shared" si="954"/>
        <v>46945</v>
      </c>
      <c r="B2407" s="79">
        <f t="shared" ref="B2407:B2416" si="958">(P2407+V2407)</f>
        <v>19.1121512</v>
      </c>
      <c r="C2407" s="79">
        <f t="shared" si="953"/>
        <v>18.937064339999999</v>
      </c>
      <c r="D2407" s="77">
        <f t="shared" ref="D2407:D2416" si="959">IF(E2407=E2406,D2406,E2406)</f>
        <v>7205.03</v>
      </c>
      <c r="E2407" s="54">
        <f>IF(K2407=1,VLOOKUP(A2406,[1]Plan1!$JH$192:$JI$400,2),E2406)</f>
        <v>7245.38</v>
      </c>
      <c r="F2407" s="56">
        <f t="shared" ref="F2407:F2416" si="960">IF(D2407=D2406,F2406,EDATE(A2407,-1))</f>
        <v>45737</v>
      </c>
      <c r="G2407" s="80">
        <f t="shared" ref="G2407:G2416" si="961">(E2407/D2407)-1</f>
        <v>5.6002542668107669E-3</v>
      </c>
      <c r="H2407" s="81">
        <f>IF(DAY(A2407)=H$11,VLOOKUP(A2407,AF$120:AK$452,4),H2406)</f>
        <v>46954</v>
      </c>
      <c r="I2407" s="81">
        <f t="shared" ref="I2407:I2416" si="962">IF(A2407&gt;I2406,H2407,I2406)</f>
        <v>46954</v>
      </c>
      <c r="J2407" s="55">
        <f t="shared" ref="J2407:J2416" si="963">IF(A2406=I2406,VLOOKUP(A2406,$AF$120:$AJ$300,5),J2406)</f>
        <v>30</v>
      </c>
      <c r="K2407" s="55">
        <f t="shared" ref="K2407:K2416" si="964">IF(A2406=I2406,1,K2406+1)</f>
        <v>21</v>
      </c>
      <c r="L2407" s="79">
        <f t="shared" ref="L2407:L2416" si="965">TRUNC((E2407/D2407)^TRUNC((K2407/J2407),9),8)</f>
        <v>1.00391689</v>
      </c>
      <c r="M2407" s="82">
        <v>1</v>
      </c>
      <c r="N2407" s="82">
        <f t="shared" ref="N2407:N2416" si="966">IF(I2407&gt;I2406,N2406*M2407,N2406)</f>
        <v>1</v>
      </c>
      <c r="O2407" s="79">
        <f t="shared" ref="O2407:O2416" si="967">TRUNC(TRUNC((L2407*N2407),15),8)</f>
        <v>1.00391689</v>
      </c>
      <c r="P2407" s="79">
        <f t="shared" ref="P2407:P2416" si="968">TRUNC(C2407*O2407,8)</f>
        <v>19.011238729999999</v>
      </c>
      <c r="Q2407" s="83">
        <f t="shared" ref="Q2407:Q2416" si="969">IF(VLOOKUP(A2407,AB$12:AI$116,8)=VLOOKUP(A2406,AB$12:AI$116,8),0,VLOOKUP(A2407,AB$12:AI$116,8))</f>
        <v>0</v>
      </c>
      <c r="R2407" s="85">
        <f t="shared" ref="R2407:R2416" si="970">IF(Q2407&gt;0,VLOOKUP($A2407,$AB$12:$AG$116,6),0)</f>
        <v>0</v>
      </c>
      <c r="S2407" s="79">
        <f t="shared" ref="S2407:S2416" si="971">IF(R2407&gt;0,TRUNC(R2407*P2407,8),0)</f>
        <v>0</v>
      </c>
      <c r="T2407" s="85">
        <f t="shared" si="955"/>
        <v>9.5000000000000001E-2</v>
      </c>
      <c r="U2407" s="82">
        <f t="shared" ref="U2407:U2416" si="972">ROUND((1+T2407)^(30/360)^(K2407/J2407),9)</f>
        <v>1.0053080430000001</v>
      </c>
      <c r="V2407" s="79">
        <f t="shared" ref="V2407:V2416" si="973">TRUNC((P2407*(U2407-1)),8)</f>
        <v>0.10091247</v>
      </c>
      <c r="W2407" s="79">
        <f t="shared" ref="W2407:W2416" si="974">IF(Q2407&gt;0,S2407+V2407,0)</f>
        <v>0</v>
      </c>
      <c r="X2407" s="157" t="str">
        <f t="shared" si="956"/>
        <v>A+J=</v>
      </c>
      <c r="Y2407" s="81">
        <f t="shared" si="957"/>
        <v>46954</v>
      </c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78">
        <f t="shared" si="954"/>
        <v>46946</v>
      </c>
      <c r="B2408" s="79">
        <f t="shared" si="958"/>
        <v>19.120528909999997</v>
      </c>
      <c r="C2408" s="79">
        <f t="shared" si="953"/>
        <v>18.937064339999999</v>
      </c>
      <c r="D2408" s="77">
        <f t="shared" si="959"/>
        <v>7205.03</v>
      </c>
      <c r="E2408" s="54">
        <f>IF(K2408=1,VLOOKUP(A2407,[1]Plan1!$JH$192:$JI$400,2),E2407)</f>
        <v>7245.38</v>
      </c>
      <c r="F2408" s="56">
        <f t="shared" si="960"/>
        <v>45737</v>
      </c>
      <c r="G2408" s="80">
        <f t="shared" si="961"/>
        <v>5.6002542668107669E-3</v>
      </c>
      <c r="H2408" s="81">
        <f>IF(DAY(A2408)=H$11,VLOOKUP(A2408,AF$120:AK$452,4),H2407)</f>
        <v>46954</v>
      </c>
      <c r="I2408" s="81">
        <f t="shared" si="962"/>
        <v>46954</v>
      </c>
      <c r="J2408" s="55">
        <f t="shared" si="963"/>
        <v>30</v>
      </c>
      <c r="K2408" s="55">
        <f t="shared" si="964"/>
        <v>22</v>
      </c>
      <c r="L2408" s="79">
        <f t="shared" si="965"/>
        <v>1.0041037900000001</v>
      </c>
      <c r="M2408" s="82">
        <v>1</v>
      </c>
      <c r="N2408" s="82">
        <f t="shared" si="966"/>
        <v>1</v>
      </c>
      <c r="O2408" s="79">
        <f t="shared" si="967"/>
        <v>1.0041037900000001</v>
      </c>
      <c r="P2408" s="79">
        <f t="shared" si="968"/>
        <v>19.014778069999998</v>
      </c>
      <c r="Q2408" s="83">
        <f t="shared" si="969"/>
        <v>0</v>
      </c>
      <c r="R2408" s="85">
        <f t="shared" si="970"/>
        <v>0</v>
      </c>
      <c r="S2408" s="79">
        <f t="shared" si="971"/>
        <v>0</v>
      </c>
      <c r="T2408" s="85">
        <f t="shared" si="955"/>
        <v>9.5000000000000001E-2</v>
      </c>
      <c r="U2408" s="82">
        <f t="shared" si="972"/>
        <v>1.005561508</v>
      </c>
      <c r="V2408" s="79">
        <f t="shared" si="973"/>
        <v>0.10575084</v>
      </c>
      <c r="W2408" s="79">
        <f t="shared" si="974"/>
        <v>0</v>
      </c>
      <c r="X2408" s="157" t="str">
        <f t="shared" si="956"/>
        <v>A+J=</v>
      </c>
      <c r="Y2408" s="81">
        <f t="shared" si="957"/>
        <v>46954</v>
      </c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78">
        <f t="shared" si="954"/>
        <v>46947</v>
      </c>
      <c r="B2409" s="79">
        <f t="shared" si="958"/>
        <v>19.128910219999998</v>
      </c>
      <c r="C2409" s="79">
        <f t="shared" si="953"/>
        <v>18.937064339999999</v>
      </c>
      <c r="D2409" s="77">
        <f t="shared" si="959"/>
        <v>7205.03</v>
      </c>
      <c r="E2409" s="54">
        <f>IF(K2409=1,VLOOKUP(A2408,[1]Plan1!$JH$192:$JI$400,2),E2408)</f>
        <v>7245.38</v>
      </c>
      <c r="F2409" s="56">
        <f t="shared" si="960"/>
        <v>45737</v>
      </c>
      <c r="G2409" s="80">
        <f t="shared" si="961"/>
        <v>5.6002542668107669E-3</v>
      </c>
      <c r="H2409" s="81">
        <f>IF(DAY(A2409)=H$11,VLOOKUP(A2409,AF$120:AK$452,4),H2408)</f>
        <v>46954</v>
      </c>
      <c r="I2409" s="81">
        <f t="shared" si="962"/>
        <v>46954</v>
      </c>
      <c r="J2409" s="55">
        <f t="shared" si="963"/>
        <v>30</v>
      </c>
      <c r="K2409" s="55">
        <f t="shared" si="964"/>
        <v>23</v>
      </c>
      <c r="L2409" s="79">
        <f t="shared" si="965"/>
        <v>1.00429072</v>
      </c>
      <c r="M2409" s="82">
        <v>1</v>
      </c>
      <c r="N2409" s="82">
        <f t="shared" si="966"/>
        <v>1</v>
      </c>
      <c r="O2409" s="79">
        <f t="shared" si="967"/>
        <v>1.00429072</v>
      </c>
      <c r="P2409" s="79">
        <f t="shared" si="968"/>
        <v>19.018317979999999</v>
      </c>
      <c r="Q2409" s="83">
        <f t="shared" si="969"/>
        <v>0</v>
      </c>
      <c r="R2409" s="85">
        <f t="shared" si="970"/>
        <v>0</v>
      </c>
      <c r="S2409" s="79">
        <f t="shared" si="971"/>
        <v>0</v>
      </c>
      <c r="T2409" s="85">
        <f t="shared" si="955"/>
        <v>9.5000000000000001E-2</v>
      </c>
      <c r="U2409" s="82">
        <f t="shared" si="972"/>
        <v>1.0058150379999999</v>
      </c>
      <c r="V2409" s="79">
        <f t="shared" si="973"/>
        <v>0.11059223999999999</v>
      </c>
      <c r="W2409" s="79">
        <f t="shared" si="974"/>
        <v>0</v>
      </c>
      <c r="X2409" s="157" t="str">
        <f t="shared" si="956"/>
        <v>A+J=</v>
      </c>
      <c r="Y2409" s="81">
        <f t="shared" si="957"/>
        <v>46954</v>
      </c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78">
        <f t="shared" si="954"/>
        <v>46948</v>
      </c>
      <c r="B2410" s="79">
        <f t="shared" si="958"/>
        <v>19.13729528</v>
      </c>
      <c r="C2410" s="79">
        <f t="shared" si="953"/>
        <v>18.937064339999999</v>
      </c>
      <c r="D2410" s="77">
        <f t="shared" si="959"/>
        <v>7205.03</v>
      </c>
      <c r="E2410" s="54">
        <f>IF(K2410=1,VLOOKUP(A2409,[1]Plan1!$JH$192:$JI$400,2),E2409)</f>
        <v>7245.38</v>
      </c>
      <c r="F2410" s="56">
        <f t="shared" si="960"/>
        <v>45737</v>
      </c>
      <c r="G2410" s="80">
        <f t="shared" si="961"/>
        <v>5.6002542668107669E-3</v>
      </c>
      <c r="H2410" s="81">
        <f>IF(DAY(A2410)=H$11,VLOOKUP(A2410,AF$120:AK$452,4),H2409)</f>
        <v>46954</v>
      </c>
      <c r="I2410" s="81">
        <f t="shared" si="962"/>
        <v>46954</v>
      </c>
      <c r="J2410" s="55">
        <f t="shared" si="963"/>
        <v>30</v>
      </c>
      <c r="K2410" s="55">
        <f t="shared" si="964"/>
        <v>24</v>
      </c>
      <c r="L2410" s="79">
        <f t="shared" si="965"/>
        <v>1.0044776900000001</v>
      </c>
      <c r="M2410" s="82">
        <v>1</v>
      </c>
      <c r="N2410" s="82">
        <f t="shared" si="966"/>
        <v>1</v>
      </c>
      <c r="O2410" s="79">
        <f t="shared" si="967"/>
        <v>1.0044776900000001</v>
      </c>
      <c r="P2410" s="79">
        <f t="shared" si="968"/>
        <v>19.021858640000001</v>
      </c>
      <c r="Q2410" s="83">
        <f t="shared" si="969"/>
        <v>0</v>
      </c>
      <c r="R2410" s="85">
        <f t="shared" si="970"/>
        <v>0</v>
      </c>
      <c r="S2410" s="79">
        <f t="shared" si="971"/>
        <v>0</v>
      </c>
      <c r="T2410" s="85">
        <f t="shared" si="955"/>
        <v>9.5000000000000001E-2</v>
      </c>
      <c r="U2410" s="82">
        <f t="shared" si="972"/>
        <v>1.006068631</v>
      </c>
      <c r="V2410" s="79">
        <f t="shared" si="973"/>
        <v>0.11543663999999999</v>
      </c>
      <c r="W2410" s="79">
        <f t="shared" si="974"/>
        <v>0</v>
      </c>
      <c r="X2410" s="157" t="str">
        <f t="shared" si="956"/>
        <v>A+J=</v>
      </c>
      <c r="Y2410" s="81">
        <f t="shared" si="957"/>
        <v>46954</v>
      </c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78">
        <f t="shared" si="954"/>
        <v>46949</v>
      </c>
      <c r="B2411" s="79">
        <f t="shared" si="958"/>
        <v>19.145684109999998</v>
      </c>
      <c r="C2411" s="79">
        <f t="shared" si="953"/>
        <v>18.937064339999999</v>
      </c>
      <c r="D2411" s="77">
        <f t="shared" si="959"/>
        <v>7205.03</v>
      </c>
      <c r="E2411" s="54">
        <f>IF(K2411=1,VLOOKUP(A2410,[1]Plan1!$JH$192:$JI$400,2),E2410)</f>
        <v>7245.38</v>
      </c>
      <c r="F2411" s="56">
        <f t="shared" si="960"/>
        <v>45737</v>
      </c>
      <c r="G2411" s="80">
        <f t="shared" si="961"/>
        <v>5.6002542668107669E-3</v>
      </c>
      <c r="H2411" s="81">
        <f>IF(DAY(A2411)=H$11,VLOOKUP(A2411,AF$120:AK$452,4),H2410)</f>
        <v>46954</v>
      </c>
      <c r="I2411" s="81">
        <f t="shared" si="962"/>
        <v>46954</v>
      </c>
      <c r="J2411" s="55">
        <f t="shared" si="963"/>
        <v>30</v>
      </c>
      <c r="K2411" s="55">
        <f t="shared" si="964"/>
        <v>25</v>
      </c>
      <c r="L2411" s="79">
        <f t="shared" si="965"/>
        <v>1.0046647</v>
      </c>
      <c r="M2411" s="82">
        <v>1</v>
      </c>
      <c r="N2411" s="82">
        <f t="shared" si="966"/>
        <v>1</v>
      </c>
      <c r="O2411" s="79">
        <f t="shared" si="967"/>
        <v>1.0046647</v>
      </c>
      <c r="P2411" s="79">
        <f t="shared" si="968"/>
        <v>19.025400059999999</v>
      </c>
      <c r="Q2411" s="83">
        <f t="shared" si="969"/>
        <v>0</v>
      </c>
      <c r="R2411" s="85">
        <f t="shared" si="970"/>
        <v>0</v>
      </c>
      <c r="S2411" s="79">
        <f t="shared" si="971"/>
        <v>0</v>
      </c>
      <c r="T2411" s="85">
        <f t="shared" si="955"/>
        <v>9.5000000000000001E-2</v>
      </c>
      <c r="U2411" s="82">
        <f t="shared" si="972"/>
        <v>1.006322288</v>
      </c>
      <c r="V2411" s="79">
        <f t="shared" si="973"/>
        <v>0.12028405</v>
      </c>
      <c r="W2411" s="79">
        <f t="shared" si="974"/>
        <v>0</v>
      </c>
      <c r="X2411" s="157" t="str">
        <f t="shared" si="956"/>
        <v>A+J=</v>
      </c>
      <c r="Y2411" s="81">
        <f t="shared" si="957"/>
        <v>46954</v>
      </c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78">
        <f t="shared" si="954"/>
        <v>46950</v>
      </c>
      <c r="B2412" s="79">
        <f t="shared" si="958"/>
        <v>19.154076540000002</v>
      </c>
      <c r="C2412" s="79">
        <f t="shared" si="953"/>
        <v>18.937064339999999</v>
      </c>
      <c r="D2412" s="77">
        <f t="shared" si="959"/>
        <v>7205.03</v>
      </c>
      <c r="E2412" s="54">
        <f>IF(K2412=1,VLOOKUP(A2411,[1]Plan1!$JH$192:$JI$400,2),E2411)</f>
        <v>7245.38</v>
      </c>
      <c r="F2412" s="56">
        <f t="shared" si="960"/>
        <v>45737</v>
      </c>
      <c r="G2412" s="80">
        <f t="shared" si="961"/>
        <v>5.6002542668107669E-3</v>
      </c>
      <c r="H2412" s="81">
        <f>IF(DAY(A2412)=H$11,VLOOKUP(A2412,AF$120:AK$452,4),H2411)</f>
        <v>46954</v>
      </c>
      <c r="I2412" s="81">
        <f t="shared" si="962"/>
        <v>46954</v>
      </c>
      <c r="J2412" s="55">
        <f t="shared" si="963"/>
        <v>30</v>
      </c>
      <c r="K2412" s="55">
        <f t="shared" si="964"/>
        <v>26</v>
      </c>
      <c r="L2412" s="79">
        <f t="shared" si="965"/>
        <v>1.0048517400000001</v>
      </c>
      <c r="M2412" s="82">
        <v>1</v>
      </c>
      <c r="N2412" s="82">
        <f t="shared" si="966"/>
        <v>1</v>
      </c>
      <c r="O2412" s="79">
        <f t="shared" si="967"/>
        <v>1.0048517400000001</v>
      </c>
      <c r="P2412" s="79">
        <f t="shared" si="968"/>
        <v>19.028942050000001</v>
      </c>
      <c r="Q2412" s="83">
        <f t="shared" si="969"/>
        <v>0</v>
      </c>
      <c r="R2412" s="85">
        <f t="shared" si="970"/>
        <v>0</v>
      </c>
      <c r="S2412" s="79">
        <f t="shared" si="971"/>
        <v>0</v>
      </c>
      <c r="T2412" s="85">
        <f t="shared" si="955"/>
        <v>9.5000000000000001E-2</v>
      </c>
      <c r="U2412" s="82">
        <f t="shared" si="972"/>
        <v>1.006576009</v>
      </c>
      <c r="V2412" s="79">
        <f t="shared" si="973"/>
        <v>0.12513448999999999</v>
      </c>
      <c r="W2412" s="79">
        <f t="shared" si="974"/>
        <v>0</v>
      </c>
      <c r="X2412" s="157" t="str">
        <f t="shared" si="956"/>
        <v>A+J=</v>
      </c>
      <c r="Y2412" s="81">
        <f t="shared" si="957"/>
        <v>46954</v>
      </c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78">
        <f t="shared" si="954"/>
        <v>46951</v>
      </c>
      <c r="B2413" s="79">
        <f t="shared" si="958"/>
        <v>19.162472750000003</v>
      </c>
      <c r="C2413" s="79">
        <f t="shared" ref="C2413:C2417" si="975">IF(Q2412&gt;0,(P2412-S2412),C2412)</f>
        <v>18.937064339999999</v>
      </c>
      <c r="D2413" s="77">
        <f t="shared" si="959"/>
        <v>7205.03</v>
      </c>
      <c r="E2413" s="54">
        <f>IF(K2413=1,VLOOKUP(A2412,[1]Plan1!$JH$192:$JI$400,2),E2412)</f>
        <v>7245.38</v>
      </c>
      <c r="F2413" s="56">
        <f t="shared" si="960"/>
        <v>45737</v>
      </c>
      <c r="G2413" s="80">
        <f t="shared" si="961"/>
        <v>5.6002542668107669E-3</v>
      </c>
      <c r="H2413" s="81">
        <f>IF(DAY(A2413)=H$11,VLOOKUP(A2413,AF$120:AK$452,4),H2412)</f>
        <v>46954</v>
      </c>
      <c r="I2413" s="81">
        <f t="shared" si="962"/>
        <v>46954</v>
      </c>
      <c r="J2413" s="55">
        <f t="shared" si="963"/>
        <v>30</v>
      </c>
      <c r="K2413" s="55">
        <f t="shared" si="964"/>
        <v>27</v>
      </c>
      <c r="L2413" s="79">
        <f t="shared" si="965"/>
        <v>1.00503882</v>
      </c>
      <c r="M2413" s="82">
        <v>1</v>
      </c>
      <c r="N2413" s="82">
        <f t="shared" si="966"/>
        <v>1</v>
      </c>
      <c r="O2413" s="79">
        <f t="shared" si="967"/>
        <v>1.00503882</v>
      </c>
      <c r="P2413" s="79">
        <f t="shared" si="968"/>
        <v>19.032484790000002</v>
      </c>
      <c r="Q2413" s="83">
        <f t="shared" si="969"/>
        <v>0</v>
      </c>
      <c r="R2413" s="85">
        <f t="shared" si="970"/>
        <v>0</v>
      </c>
      <c r="S2413" s="79">
        <f t="shared" si="971"/>
        <v>0</v>
      </c>
      <c r="T2413" s="85">
        <f t="shared" si="955"/>
        <v>9.5000000000000001E-2</v>
      </c>
      <c r="U2413" s="82">
        <f t="shared" si="972"/>
        <v>1.006829795</v>
      </c>
      <c r="V2413" s="79">
        <f t="shared" si="973"/>
        <v>0.12998796000000001</v>
      </c>
      <c r="W2413" s="79">
        <f t="shared" si="974"/>
        <v>0</v>
      </c>
      <c r="X2413" s="157" t="str">
        <f t="shared" si="956"/>
        <v>A+J=</v>
      </c>
      <c r="Y2413" s="81">
        <f t="shared" si="957"/>
        <v>46954</v>
      </c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78">
        <f t="shared" si="954"/>
        <v>46952</v>
      </c>
      <c r="B2414" s="79">
        <f t="shared" si="958"/>
        <v>19.170872549999999</v>
      </c>
      <c r="C2414" s="79">
        <f t="shared" si="975"/>
        <v>18.937064339999999</v>
      </c>
      <c r="D2414" s="77">
        <f t="shared" si="959"/>
        <v>7205.03</v>
      </c>
      <c r="E2414" s="54">
        <f>IF(K2414=1,VLOOKUP(A2413,[1]Plan1!$JH$192:$JI$400,2),E2413)</f>
        <v>7245.38</v>
      </c>
      <c r="F2414" s="56">
        <f t="shared" si="960"/>
        <v>45737</v>
      </c>
      <c r="G2414" s="80">
        <f t="shared" si="961"/>
        <v>5.6002542668107669E-3</v>
      </c>
      <c r="H2414" s="81">
        <f>IF(DAY(A2414)=H$11,VLOOKUP(A2414,AF$120:AK$452,4),H2413)</f>
        <v>46954</v>
      </c>
      <c r="I2414" s="81">
        <f t="shared" si="962"/>
        <v>46954</v>
      </c>
      <c r="J2414" s="55">
        <f t="shared" si="963"/>
        <v>30</v>
      </c>
      <c r="K2414" s="55">
        <f t="shared" si="964"/>
        <v>28</v>
      </c>
      <c r="L2414" s="79">
        <f t="shared" si="965"/>
        <v>1.0052259299999999</v>
      </c>
      <c r="M2414" s="82">
        <v>1</v>
      </c>
      <c r="N2414" s="82">
        <f t="shared" si="966"/>
        <v>1</v>
      </c>
      <c r="O2414" s="79">
        <f t="shared" si="967"/>
        <v>1.0052259299999999</v>
      </c>
      <c r="P2414" s="79">
        <f t="shared" si="968"/>
        <v>19.03602811</v>
      </c>
      <c r="Q2414" s="83">
        <f t="shared" si="969"/>
        <v>0</v>
      </c>
      <c r="R2414" s="85">
        <f t="shared" si="970"/>
        <v>0</v>
      </c>
      <c r="S2414" s="79">
        <f t="shared" si="971"/>
        <v>0</v>
      </c>
      <c r="T2414" s="85">
        <f t="shared" si="955"/>
        <v>9.5000000000000001E-2</v>
      </c>
      <c r="U2414" s="82">
        <f t="shared" si="972"/>
        <v>1.0070836439999999</v>
      </c>
      <c r="V2414" s="79">
        <f t="shared" si="973"/>
        <v>0.13484444000000001</v>
      </c>
      <c r="W2414" s="79">
        <f t="shared" si="974"/>
        <v>0</v>
      </c>
      <c r="X2414" s="157" t="str">
        <f t="shared" si="956"/>
        <v>A+J=</v>
      </c>
      <c r="Y2414" s="81">
        <f t="shared" si="957"/>
        <v>46954</v>
      </c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78">
        <f t="shared" si="954"/>
        <v>46953</v>
      </c>
      <c r="B2415" s="79">
        <f t="shared" si="958"/>
        <v>19.179275929999999</v>
      </c>
      <c r="C2415" s="79">
        <f t="shared" si="975"/>
        <v>18.937064339999999</v>
      </c>
      <c r="D2415" s="77">
        <f t="shared" si="959"/>
        <v>7205.03</v>
      </c>
      <c r="E2415" s="54">
        <f>IF(K2415=1,VLOOKUP(A2414,[1]Plan1!$JH$192:$JI$400,2),E2414)</f>
        <v>7245.38</v>
      </c>
      <c r="F2415" s="56">
        <f t="shared" si="960"/>
        <v>45737</v>
      </c>
      <c r="G2415" s="80">
        <f t="shared" si="961"/>
        <v>5.6002542668107669E-3</v>
      </c>
      <c r="H2415" s="81">
        <f>IF(DAY(A2415)=H$11,VLOOKUP(A2415,AF$120:AK$452,4),H2414)</f>
        <v>46954</v>
      </c>
      <c r="I2415" s="81">
        <f t="shared" si="962"/>
        <v>46954</v>
      </c>
      <c r="J2415" s="55">
        <f t="shared" si="963"/>
        <v>30</v>
      </c>
      <c r="K2415" s="55">
        <f t="shared" si="964"/>
        <v>29</v>
      </c>
      <c r="L2415" s="79">
        <f t="shared" si="965"/>
        <v>1.0054130699999999</v>
      </c>
      <c r="M2415" s="82">
        <v>1</v>
      </c>
      <c r="N2415" s="82">
        <f t="shared" si="966"/>
        <v>1</v>
      </c>
      <c r="O2415" s="79">
        <f t="shared" si="967"/>
        <v>1.0054130699999999</v>
      </c>
      <c r="P2415" s="79">
        <f t="shared" si="968"/>
        <v>19.039571989999999</v>
      </c>
      <c r="Q2415" s="83">
        <f t="shared" si="969"/>
        <v>0</v>
      </c>
      <c r="R2415" s="85">
        <f t="shared" si="970"/>
        <v>0</v>
      </c>
      <c r="S2415" s="79">
        <f t="shared" si="971"/>
        <v>0</v>
      </c>
      <c r="T2415" s="85">
        <f t="shared" si="955"/>
        <v>9.5000000000000001E-2</v>
      </c>
      <c r="U2415" s="82">
        <f t="shared" si="972"/>
        <v>1.0073375570000001</v>
      </c>
      <c r="V2415" s="79">
        <f t="shared" si="973"/>
        <v>0.13970394</v>
      </c>
      <c r="W2415" s="79">
        <f t="shared" si="974"/>
        <v>0</v>
      </c>
      <c r="X2415" s="157" t="str">
        <f t="shared" si="956"/>
        <v>A+J=</v>
      </c>
      <c r="Y2415" s="81">
        <f t="shared" si="957"/>
        <v>46954</v>
      </c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78">
        <f t="shared" si="954"/>
        <v>46954</v>
      </c>
      <c r="B2416" s="79">
        <f t="shared" si="958"/>
        <v>19.18768309</v>
      </c>
      <c r="C2416" s="79">
        <f t="shared" si="975"/>
        <v>18.937064339999999</v>
      </c>
      <c r="D2416" s="77">
        <f t="shared" si="959"/>
        <v>7205.03</v>
      </c>
      <c r="E2416" s="54">
        <f>IF(K2416=1,VLOOKUP(A2415,[1]Plan1!$JH$192:$JI$400,2),E2415)</f>
        <v>7245.38</v>
      </c>
      <c r="F2416" s="56">
        <f t="shared" si="960"/>
        <v>45737</v>
      </c>
      <c r="G2416" s="80">
        <f t="shared" si="961"/>
        <v>5.6002542668107669E-3</v>
      </c>
      <c r="H2416" s="81">
        <f>IF(DAY(A2416)=H$11,VLOOKUP(A2416,AF$120:AK$452,4),H2415)</f>
        <v>46985</v>
      </c>
      <c r="I2416" s="81">
        <f t="shared" si="962"/>
        <v>46954</v>
      </c>
      <c r="J2416" s="55">
        <f t="shared" si="963"/>
        <v>30</v>
      </c>
      <c r="K2416" s="55">
        <f t="shared" si="964"/>
        <v>30</v>
      </c>
      <c r="L2416" s="79">
        <f t="shared" si="965"/>
        <v>1.0056002500000001</v>
      </c>
      <c r="M2416" s="82">
        <v>1</v>
      </c>
      <c r="N2416" s="82">
        <f t="shared" si="966"/>
        <v>1</v>
      </c>
      <c r="O2416" s="79">
        <f t="shared" si="967"/>
        <v>1.0056002500000001</v>
      </c>
      <c r="P2416" s="79">
        <f t="shared" si="968"/>
        <v>19.04311663</v>
      </c>
      <c r="Q2416" s="83">
        <f t="shared" si="969"/>
        <v>79</v>
      </c>
      <c r="R2416" s="85">
        <f t="shared" si="970"/>
        <v>1</v>
      </c>
      <c r="S2416" s="79">
        <f t="shared" si="971"/>
        <v>19.04311663</v>
      </c>
      <c r="T2416" s="85">
        <f t="shared" si="955"/>
        <v>9.5000000000000001E-2</v>
      </c>
      <c r="U2416" s="82">
        <f t="shared" si="972"/>
        <v>1.0075915339999999</v>
      </c>
      <c r="V2416" s="79">
        <f t="shared" si="973"/>
        <v>0.14456646000000001</v>
      </c>
      <c r="W2416" s="79">
        <f t="shared" si="974"/>
        <v>19.18768309</v>
      </c>
      <c r="X2416" s="157" t="str">
        <f t="shared" si="956"/>
        <v>A+J=</v>
      </c>
      <c r="Y2416" s="81">
        <f t="shared" si="957"/>
        <v>46954</v>
      </c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78">
        <f t="shared" si="954"/>
        <v>46955</v>
      </c>
      <c r="B2417" s="79"/>
      <c r="C2417" s="79">
        <f t="shared" si="975"/>
        <v>0</v>
      </c>
      <c r="D2417" s="77"/>
      <c r="E2417" s="54"/>
      <c r="F2417" s="56"/>
      <c r="G2417" s="80"/>
      <c r="H2417" s="81"/>
      <c r="I2417" s="81"/>
      <c r="J2417" s="55"/>
      <c r="K2417" s="55"/>
      <c r="L2417" s="79"/>
      <c r="M2417" s="82"/>
      <c r="N2417" s="82"/>
      <c r="O2417" s="79"/>
      <c r="P2417" s="79"/>
      <c r="Q2417" s="83"/>
      <c r="R2417" s="85"/>
      <c r="S2417" s="79"/>
      <c r="T2417" s="85"/>
      <c r="U2417" s="82"/>
      <c r="V2417" s="79"/>
      <c r="W2417" s="79"/>
      <c r="X2417" s="157"/>
      <c r="Y2417" s="81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78"/>
      <c r="B2418" s="79"/>
      <c r="C2418" s="79"/>
      <c r="D2418" s="77"/>
      <c r="E2418" s="54"/>
      <c r="F2418" s="56"/>
      <c r="G2418" s="80"/>
      <c r="H2418" s="81"/>
      <c r="I2418" s="81"/>
      <c r="J2418" s="55"/>
      <c r="K2418" s="55"/>
      <c r="L2418" s="79"/>
      <c r="M2418" s="82"/>
      <c r="N2418" s="82"/>
      <c r="O2418" s="79"/>
      <c r="P2418" s="79"/>
      <c r="Q2418" s="83"/>
      <c r="R2418" s="85"/>
      <c r="S2418" s="79"/>
      <c r="T2418" s="85"/>
      <c r="U2418" s="82"/>
      <c r="V2418" s="79"/>
      <c r="W2418" s="79"/>
      <c r="X2418" s="157"/>
      <c r="Y2418" s="81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78"/>
      <c r="B2419" s="79"/>
      <c r="C2419" s="79"/>
      <c r="D2419" s="77"/>
      <c r="E2419" s="54"/>
      <c r="F2419" s="56"/>
      <c r="G2419" s="80"/>
      <c r="H2419" s="81"/>
      <c r="I2419" s="81"/>
      <c r="J2419" s="55"/>
      <c r="K2419" s="55"/>
      <c r="L2419" s="79"/>
      <c r="M2419" s="82"/>
      <c r="N2419" s="82"/>
      <c r="O2419" s="79"/>
      <c r="P2419" s="79"/>
      <c r="Q2419" s="83"/>
      <c r="R2419" s="85"/>
      <c r="S2419" s="79"/>
      <c r="T2419" s="85"/>
      <c r="U2419" s="82"/>
      <c r="V2419" s="79"/>
      <c r="W2419" s="79"/>
      <c r="X2419" s="157"/>
      <c r="Y2419" s="81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78"/>
      <c r="B2420" s="79"/>
      <c r="C2420" s="79"/>
      <c r="D2420" s="77"/>
      <c r="E2420" s="54"/>
      <c r="F2420" s="56"/>
      <c r="G2420" s="80"/>
      <c r="H2420" s="81"/>
      <c r="I2420" s="81"/>
      <c r="J2420" s="55"/>
      <c r="K2420" s="55"/>
      <c r="L2420" s="79"/>
      <c r="M2420" s="82"/>
      <c r="N2420" s="82"/>
      <c r="O2420" s="79"/>
      <c r="P2420" s="79"/>
      <c r="Q2420" s="83"/>
      <c r="R2420" s="85"/>
      <c r="S2420" s="79"/>
      <c r="T2420" s="85"/>
      <c r="U2420" s="82"/>
      <c r="V2420" s="79"/>
      <c r="W2420" s="79"/>
      <c r="X2420" s="157"/>
      <c r="Y2420" s="81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78"/>
      <c r="B2421" s="79"/>
      <c r="C2421" s="79"/>
      <c r="D2421" s="77"/>
      <c r="E2421" s="54"/>
      <c r="F2421" s="56"/>
      <c r="G2421" s="80"/>
      <c r="H2421" s="81"/>
      <c r="I2421" s="81"/>
      <c r="J2421" s="55"/>
      <c r="K2421" s="55"/>
      <c r="L2421" s="79"/>
      <c r="M2421" s="82"/>
      <c r="N2421" s="82"/>
      <c r="O2421" s="79"/>
      <c r="P2421" s="79"/>
      <c r="Q2421" s="83"/>
      <c r="R2421" s="85"/>
      <c r="S2421" s="79"/>
      <c r="T2421" s="85"/>
      <c r="U2421" s="82"/>
      <c r="V2421" s="79"/>
      <c r="W2421" s="79"/>
      <c r="X2421" s="157"/>
      <c r="Y2421" s="81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78"/>
      <c r="B2422" s="79"/>
      <c r="C2422" s="79"/>
      <c r="D2422" s="77"/>
      <c r="E2422" s="54"/>
      <c r="F2422" s="56"/>
      <c r="G2422" s="80"/>
      <c r="H2422" s="81"/>
      <c r="I2422" s="81"/>
      <c r="J2422" s="55"/>
      <c r="K2422" s="55"/>
      <c r="L2422" s="79"/>
      <c r="M2422" s="82"/>
      <c r="N2422" s="82"/>
      <c r="O2422" s="79"/>
      <c r="P2422" s="79"/>
      <c r="Q2422" s="83"/>
      <c r="R2422" s="85"/>
      <c r="S2422" s="79"/>
      <c r="T2422" s="85"/>
      <c r="U2422" s="82"/>
      <c r="V2422" s="79"/>
      <c r="W2422" s="79"/>
      <c r="X2422" s="157"/>
      <c r="Y2422" s="81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78"/>
      <c r="B2423" s="79"/>
      <c r="C2423" s="79"/>
      <c r="D2423" s="77"/>
      <c r="E2423" s="54"/>
      <c r="F2423" s="56"/>
      <c r="G2423" s="80"/>
      <c r="H2423" s="81"/>
      <c r="I2423" s="81"/>
      <c r="J2423" s="55"/>
      <c r="K2423" s="55"/>
      <c r="L2423" s="79"/>
      <c r="M2423" s="82"/>
      <c r="N2423" s="82"/>
      <c r="O2423" s="79"/>
      <c r="P2423" s="79"/>
      <c r="Q2423" s="83"/>
      <c r="R2423" s="85"/>
      <c r="S2423" s="79"/>
      <c r="T2423" s="85"/>
      <c r="U2423" s="82"/>
      <c r="V2423" s="79"/>
      <c r="W2423" s="79"/>
      <c r="X2423" s="157"/>
      <c r="Y2423" s="81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78"/>
      <c r="B2424" s="79"/>
      <c r="C2424" s="79"/>
      <c r="D2424" s="77"/>
      <c r="E2424" s="54"/>
      <c r="F2424" s="56"/>
      <c r="G2424" s="80"/>
      <c r="H2424" s="81"/>
      <c r="I2424" s="81"/>
      <c r="J2424" s="55"/>
      <c r="K2424" s="55"/>
      <c r="L2424" s="79"/>
      <c r="M2424" s="82"/>
      <c r="N2424" s="82"/>
      <c r="O2424" s="79"/>
      <c r="P2424" s="79"/>
      <c r="Q2424" s="83"/>
      <c r="R2424" s="85"/>
      <c r="S2424" s="79"/>
      <c r="T2424" s="85"/>
      <c r="U2424" s="82"/>
      <c r="V2424" s="79"/>
      <c r="W2424" s="79"/>
      <c r="X2424" s="157"/>
      <c r="Y2424" s="81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78"/>
      <c r="B2425" s="79"/>
      <c r="C2425" s="79"/>
      <c r="D2425" s="77"/>
      <c r="E2425" s="54"/>
      <c r="F2425" s="56"/>
      <c r="G2425" s="80"/>
      <c r="H2425" s="81"/>
      <c r="I2425" s="81"/>
      <c r="J2425" s="55"/>
      <c r="K2425" s="55"/>
      <c r="L2425" s="79"/>
      <c r="M2425" s="82"/>
      <c r="N2425" s="82"/>
      <c r="O2425" s="79"/>
      <c r="P2425" s="79"/>
      <c r="Q2425" s="83"/>
      <c r="R2425" s="85"/>
      <c r="S2425" s="79"/>
      <c r="T2425" s="85"/>
      <c r="U2425" s="82"/>
      <c r="V2425" s="79"/>
      <c r="W2425" s="79"/>
      <c r="X2425" s="157"/>
      <c r="Y2425" s="81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78"/>
      <c r="B2426" s="79"/>
      <c r="C2426" s="79"/>
      <c r="D2426" s="77"/>
      <c r="E2426" s="54"/>
      <c r="F2426" s="56"/>
      <c r="G2426" s="80"/>
      <c r="H2426" s="81"/>
      <c r="I2426" s="81"/>
      <c r="J2426" s="55"/>
      <c r="K2426" s="55"/>
      <c r="L2426" s="79"/>
      <c r="M2426" s="82"/>
      <c r="N2426" s="82"/>
      <c r="O2426" s="79"/>
      <c r="P2426" s="79"/>
      <c r="Q2426" s="83"/>
      <c r="R2426" s="85"/>
      <c r="S2426" s="79"/>
      <c r="T2426" s="85"/>
      <c r="U2426" s="82"/>
      <c r="V2426" s="79"/>
      <c r="W2426" s="79"/>
      <c r="X2426" s="157"/>
      <c r="Y2426" s="81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78"/>
      <c r="B2427" s="79"/>
      <c r="C2427" s="79"/>
      <c r="D2427" s="77"/>
      <c r="E2427" s="54"/>
      <c r="F2427" s="56"/>
      <c r="G2427" s="80"/>
      <c r="H2427" s="81"/>
      <c r="I2427" s="81"/>
      <c r="J2427" s="55"/>
      <c r="K2427" s="55"/>
      <c r="L2427" s="79"/>
      <c r="M2427" s="82"/>
      <c r="N2427" s="82"/>
      <c r="O2427" s="79"/>
      <c r="P2427" s="79"/>
      <c r="Q2427" s="83"/>
      <c r="R2427" s="85"/>
      <c r="S2427" s="79"/>
      <c r="T2427" s="85"/>
      <c r="U2427" s="82"/>
      <c r="V2427" s="79"/>
      <c r="W2427" s="79"/>
      <c r="X2427" s="157"/>
      <c r="Y2427" s="81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78"/>
      <c r="B2428" s="79"/>
      <c r="C2428" s="79"/>
      <c r="D2428" s="77"/>
      <c r="E2428" s="54"/>
      <c r="F2428" s="56"/>
      <c r="G2428" s="80"/>
      <c r="H2428" s="81"/>
      <c r="I2428" s="81"/>
      <c r="J2428" s="55"/>
      <c r="K2428" s="55"/>
      <c r="L2428" s="79"/>
      <c r="M2428" s="82"/>
      <c r="N2428" s="82"/>
      <c r="O2428" s="79"/>
      <c r="P2428" s="79"/>
      <c r="Q2428" s="83"/>
      <c r="R2428" s="85"/>
      <c r="S2428" s="79"/>
      <c r="T2428" s="85"/>
      <c r="U2428" s="82"/>
      <c r="V2428" s="79"/>
      <c r="W2428" s="79"/>
      <c r="X2428" s="157"/>
      <c r="Y2428" s="81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78"/>
      <c r="B2429" s="79"/>
      <c r="C2429" s="79"/>
      <c r="D2429" s="77"/>
      <c r="E2429" s="54"/>
      <c r="F2429" s="56"/>
      <c r="G2429" s="80"/>
      <c r="H2429" s="81"/>
      <c r="I2429" s="81"/>
      <c r="J2429" s="55"/>
      <c r="K2429" s="55"/>
      <c r="L2429" s="79"/>
      <c r="M2429" s="82"/>
      <c r="N2429" s="82"/>
      <c r="O2429" s="79"/>
      <c r="P2429" s="79"/>
      <c r="Q2429" s="83"/>
      <c r="R2429" s="85"/>
      <c r="S2429" s="79"/>
      <c r="T2429" s="85"/>
      <c r="U2429" s="82"/>
      <c r="V2429" s="79"/>
      <c r="W2429" s="79"/>
      <c r="X2429" s="157"/>
      <c r="Y2429" s="81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78"/>
      <c r="B2430" s="79"/>
      <c r="C2430" s="79"/>
      <c r="D2430" s="77"/>
      <c r="E2430" s="54"/>
      <c r="F2430" s="56"/>
      <c r="G2430" s="80"/>
      <c r="H2430" s="81"/>
      <c r="I2430" s="81"/>
      <c r="J2430" s="55"/>
      <c r="K2430" s="55"/>
      <c r="L2430" s="79"/>
      <c r="M2430" s="82"/>
      <c r="N2430" s="82"/>
      <c r="O2430" s="79"/>
      <c r="P2430" s="79"/>
      <c r="Q2430" s="83"/>
      <c r="R2430" s="85"/>
      <c r="S2430" s="79"/>
      <c r="T2430" s="85"/>
      <c r="U2430" s="82"/>
      <c r="V2430" s="79"/>
      <c r="W2430" s="79"/>
      <c r="X2430" s="157"/>
      <c r="Y2430" s="81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78"/>
      <c r="B2431" s="79"/>
      <c r="C2431" s="79"/>
      <c r="D2431" s="77"/>
      <c r="E2431" s="54"/>
      <c r="F2431" s="56"/>
      <c r="G2431" s="80"/>
      <c r="H2431" s="81"/>
      <c r="I2431" s="81"/>
      <c r="J2431" s="55"/>
      <c r="K2431" s="55"/>
      <c r="L2431" s="79"/>
      <c r="M2431" s="82"/>
      <c r="N2431" s="82"/>
      <c r="O2431" s="79"/>
      <c r="P2431" s="79"/>
      <c r="Q2431" s="83"/>
      <c r="R2431" s="85"/>
      <c r="S2431" s="79"/>
      <c r="T2431" s="85"/>
      <c r="U2431" s="82"/>
      <c r="V2431" s="79"/>
      <c r="W2431" s="79"/>
      <c r="X2431" s="157"/>
      <c r="Y2431" s="81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78"/>
      <c r="B2432" s="79"/>
      <c r="C2432" s="79"/>
      <c r="D2432" s="77"/>
      <c r="E2432" s="54"/>
      <c r="F2432" s="56"/>
      <c r="G2432" s="80"/>
      <c r="H2432" s="81"/>
      <c r="I2432" s="81"/>
      <c r="J2432" s="55"/>
      <c r="K2432" s="55"/>
      <c r="L2432" s="79"/>
      <c r="M2432" s="82"/>
      <c r="N2432" s="82"/>
      <c r="O2432" s="79"/>
      <c r="P2432" s="79"/>
      <c r="Q2432" s="83"/>
      <c r="R2432" s="85"/>
      <c r="S2432" s="79"/>
      <c r="T2432" s="85"/>
      <c r="U2432" s="82"/>
      <c r="V2432" s="79"/>
      <c r="W2432" s="79"/>
      <c r="X2432" s="157"/>
      <c r="Y2432" s="81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78"/>
      <c r="B2433" s="79"/>
      <c r="C2433" s="79"/>
      <c r="D2433" s="77"/>
      <c r="E2433" s="54"/>
      <c r="F2433" s="56"/>
      <c r="G2433" s="80"/>
      <c r="H2433" s="81"/>
      <c r="I2433" s="81"/>
      <c r="J2433" s="55"/>
      <c r="K2433" s="55"/>
      <c r="L2433" s="79"/>
      <c r="M2433" s="82"/>
      <c r="N2433" s="82"/>
      <c r="O2433" s="79"/>
      <c r="P2433" s="79"/>
      <c r="Q2433" s="83"/>
      <c r="R2433" s="85"/>
      <c r="S2433" s="79"/>
      <c r="T2433" s="85"/>
      <c r="U2433" s="82"/>
      <c r="V2433" s="79"/>
      <c r="W2433" s="79"/>
      <c r="X2433" s="157"/>
      <c r="Y2433" s="81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78"/>
      <c r="B2434" s="79"/>
      <c r="C2434" s="79"/>
      <c r="D2434" s="77"/>
      <c r="E2434" s="54"/>
      <c r="F2434" s="56"/>
      <c r="G2434" s="80"/>
      <c r="H2434" s="81"/>
      <c r="I2434" s="81"/>
      <c r="J2434" s="55"/>
      <c r="K2434" s="55"/>
      <c r="L2434" s="79"/>
      <c r="M2434" s="82"/>
      <c r="N2434" s="82"/>
      <c r="O2434" s="79"/>
      <c r="P2434" s="79"/>
      <c r="Q2434" s="83"/>
      <c r="R2434" s="85"/>
      <c r="S2434" s="79"/>
      <c r="T2434" s="85"/>
      <c r="U2434" s="82"/>
      <c r="V2434" s="79"/>
      <c r="W2434" s="79"/>
      <c r="X2434" s="157"/>
      <c r="Y2434" s="81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78"/>
      <c r="B2435" s="79"/>
      <c r="C2435" s="79"/>
      <c r="D2435" s="77"/>
      <c r="E2435" s="54"/>
      <c r="F2435" s="56"/>
      <c r="G2435" s="80"/>
      <c r="H2435" s="81"/>
      <c r="I2435" s="81"/>
      <c r="J2435" s="55"/>
      <c r="K2435" s="55"/>
      <c r="L2435" s="79"/>
      <c r="M2435" s="82"/>
      <c r="N2435" s="82"/>
      <c r="O2435" s="79"/>
      <c r="P2435" s="79"/>
      <c r="Q2435" s="83"/>
      <c r="R2435" s="85"/>
      <c r="S2435" s="79"/>
      <c r="T2435" s="85"/>
      <c r="U2435" s="82"/>
      <c r="V2435" s="79"/>
      <c r="W2435" s="79"/>
      <c r="X2435" s="157"/>
      <c r="Y2435" s="81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78"/>
      <c r="B2436" s="79"/>
      <c r="C2436" s="79"/>
      <c r="D2436" s="77"/>
      <c r="E2436" s="54"/>
      <c r="F2436" s="56"/>
      <c r="G2436" s="80"/>
      <c r="H2436" s="81"/>
      <c r="I2436" s="81"/>
      <c r="J2436" s="55"/>
      <c r="K2436" s="55"/>
      <c r="L2436" s="79"/>
      <c r="M2436" s="82"/>
      <c r="N2436" s="82"/>
      <c r="O2436" s="79"/>
      <c r="P2436" s="79"/>
      <c r="Q2436" s="83"/>
      <c r="R2436" s="85"/>
      <c r="S2436" s="79"/>
      <c r="T2436" s="85"/>
      <c r="U2436" s="82"/>
      <c r="V2436" s="79"/>
      <c r="W2436" s="79"/>
      <c r="X2436" s="157"/>
      <c r="Y2436" s="81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78"/>
      <c r="B2437" s="79"/>
      <c r="C2437" s="79"/>
      <c r="D2437" s="77"/>
      <c r="E2437" s="54"/>
      <c r="F2437" s="56"/>
      <c r="G2437" s="80"/>
      <c r="H2437" s="81"/>
      <c r="I2437" s="81"/>
      <c r="J2437" s="55"/>
      <c r="K2437" s="55"/>
      <c r="L2437" s="79"/>
      <c r="M2437" s="82"/>
      <c r="N2437" s="82"/>
      <c r="O2437" s="79"/>
      <c r="P2437" s="79"/>
      <c r="Q2437" s="83"/>
      <c r="R2437" s="85"/>
      <c r="S2437" s="79"/>
      <c r="T2437" s="85"/>
      <c r="U2437" s="82"/>
      <c r="V2437" s="79"/>
      <c r="W2437" s="79"/>
      <c r="X2437" s="157"/>
      <c r="Y2437" s="81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78"/>
      <c r="B2438" s="79"/>
      <c r="C2438" s="79"/>
      <c r="D2438" s="77"/>
      <c r="E2438" s="54"/>
      <c r="F2438" s="56"/>
      <c r="G2438" s="80"/>
      <c r="H2438" s="81"/>
      <c r="I2438" s="81"/>
      <c r="J2438" s="55"/>
      <c r="K2438" s="55"/>
      <c r="L2438" s="79"/>
      <c r="M2438" s="82"/>
      <c r="N2438" s="82"/>
      <c r="O2438" s="79"/>
      <c r="P2438" s="79"/>
      <c r="Q2438" s="83"/>
      <c r="R2438" s="85"/>
      <c r="S2438" s="79"/>
      <c r="T2438" s="85"/>
      <c r="U2438" s="82"/>
      <c r="V2438" s="79"/>
      <c r="W2438" s="79"/>
      <c r="X2438" s="157"/>
      <c r="Y2438" s="81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78"/>
      <c r="B2439" s="79"/>
      <c r="C2439" s="79"/>
      <c r="D2439" s="77"/>
      <c r="E2439" s="54"/>
      <c r="F2439" s="56"/>
      <c r="G2439" s="80"/>
      <c r="H2439" s="81"/>
      <c r="I2439" s="81"/>
      <c r="J2439" s="55"/>
      <c r="K2439" s="55"/>
      <c r="L2439" s="79"/>
      <c r="M2439" s="82"/>
      <c r="N2439" s="82"/>
      <c r="O2439" s="79"/>
      <c r="P2439" s="79"/>
      <c r="Q2439" s="83"/>
      <c r="R2439" s="85"/>
      <c r="S2439" s="79"/>
      <c r="T2439" s="85"/>
      <c r="U2439" s="82"/>
      <c r="V2439" s="79"/>
      <c r="W2439" s="79"/>
      <c r="X2439" s="157"/>
      <c r="Y2439" s="81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78"/>
      <c r="B2440" s="79"/>
      <c r="C2440" s="79"/>
      <c r="D2440" s="77"/>
      <c r="E2440" s="54"/>
      <c r="F2440" s="56"/>
      <c r="G2440" s="80"/>
      <c r="H2440" s="81"/>
      <c r="I2440" s="81"/>
      <c r="J2440" s="55"/>
      <c r="K2440" s="55"/>
      <c r="L2440" s="79"/>
      <c r="M2440" s="82"/>
      <c r="N2440" s="82"/>
      <c r="O2440" s="79"/>
      <c r="P2440" s="79"/>
      <c r="Q2440" s="83"/>
      <c r="R2440" s="85"/>
      <c r="S2440" s="79"/>
      <c r="T2440" s="85"/>
      <c r="U2440" s="82"/>
      <c r="V2440" s="79"/>
      <c r="W2440" s="79"/>
      <c r="X2440" s="157"/>
      <c r="Y2440" s="81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78"/>
      <c r="B2441" s="79"/>
      <c r="C2441" s="79"/>
      <c r="D2441" s="77"/>
      <c r="E2441" s="54"/>
      <c r="F2441" s="56"/>
      <c r="G2441" s="80"/>
      <c r="H2441" s="81"/>
      <c r="I2441" s="81"/>
      <c r="J2441" s="55"/>
      <c r="K2441" s="55"/>
      <c r="L2441" s="79"/>
      <c r="M2441" s="82"/>
      <c r="N2441" s="82"/>
      <c r="O2441" s="79"/>
      <c r="P2441" s="79"/>
      <c r="Q2441" s="83"/>
      <c r="R2441" s="85"/>
      <c r="S2441" s="79"/>
      <c r="T2441" s="85"/>
      <c r="U2441" s="82"/>
      <c r="V2441" s="79"/>
      <c r="W2441" s="79"/>
      <c r="X2441" s="157"/>
      <c r="Y2441" s="81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78"/>
      <c r="B2442" s="79"/>
      <c r="C2442" s="79"/>
      <c r="D2442" s="77"/>
      <c r="E2442" s="54"/>
      <c r="F2442" s="56"/>
      <c r="G2442" s="80"/>
      <c r="H2442" s="81"/>
      <c r="I2442" s="81"/>
      <c r="J2442" s="55"/>
      <c r="K2442" s="55"/>
      <c r="L2442" s="79"/>
      <c r="M2442" s="82"/>
      <c r="N2442" s="82"/>
      <c r="O2442" s="79"/>
      <c r="P2442" s="79"/>
      <c r="Q2442" s="83"/>
      <c r="R2442" s="85"/>
      <c r="S2442" s="79"/>
      <c r="T2442" s="85"/>
      <c r="U2442" s="82"/>
      <c r="V2442" s="79"/>
      <c r="W2442" s="79"/>
      <c r="X2442" s="157"/>
      <c r="Y2442" s="81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78"/>
      <c r="B2443" s="79"/>
      <c r="C2443" s="79"/>
      <c r="D2443" s="77"/>
      <c r="E2443" s="54"/>
      <c r="F2443" s="56"/>
      <c r="G2443" s="80"/>
      <c r="H2443" s="81"/>
      <c r="I2443" s="81"/>
      <c r="J2443" s="55"/>
      <c r="K2443" s="55"/>
      <c r="L2443" s="79"/>
      <c r="M2443" s="82"/>
      <c r="N2443" s="82"/>
      <c r="O2443" s="79"/>
      <c r="P2443" s="79"/>
      <c r="Q2443" s="83"/>
      <c r="R2443" s="85"/>
      <c r="S2443" s="79"/>
      <c r="T2443" s="85"/>
      <c r="U2443" s="82"/>
      <c r="V2443" s="79"/>
      <c r="W2443" s="79"/>
      <c r="X2443" s="157"/>
      <c r="Y2443" s="81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78"/>
      <c r="B2444" s="79"/>
      <c r="C2444" s="79"/>
      <c r="D2444" s="77"/>
      <c r="E2444" s="54"/>
      <c r="F2444" s="56"/>
      <c r="G2444" s="80"/>
      <c r="H2444" s="81"/>
      <c r="I2444" s="81"/>
      <c r="J2444" s="55"/>
      <c r="K2444" s="55"/>
      <c r="L2444" s="79"/>
      <c r="M2444" s="82"/>
      <c r="N2444" s="82"/>
      <c r="O2444" s="79"/>
      <c r="P2444" s="79"/>
      <c r="Q2444" s="83"/>
      <c r="R2444" s="85"/>
      <c r="S2444" s="79"/>
      <c r="T2444" s="85"/>
      <c r="U2444" s="82"/>
      <c r="V2444" s="79"/>
      <c r="W2444" s="79"/>
      <c r="X2444" s="157"/>
      <c r="Y2444" s="81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78"/>
      <c r="B2445" s="79"/>
      <c r="C2445" s="79"/>
      <c r="D2445" s="77"/>
      <c r="E2445" s="54"/>
      <c r="F2445" s="56"/>
      <c r="G2445" s="80"/>
      <c r="H2445" s="81"/>
      <c r="I2445" s="81"/>
      <c r="J2445" s="55"/>
      <c r="K2445" s="55"/>
      <c r="L2445" s="79"/>
      <c r="M2445" s="82"/>
      <c r="N2445" s="82"/>
      <c r="O2445" s="79"/>
      <c r="P2445" s="79"/>
      <c r="Q2445" s="83"/>
      <c r="R2445" s="85"/>
      <c r="S2445" s="79"/>
      <c r="T2445" s="85"/>
      <c r="U2445" s="82"/>
      <c r="V2445" s="79"/>
      <c r="W2445" s="79"/>
      <c r="X2445" s="157"/>
      <c r="Y2445" s="81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78"/>
      <c r="B2446" s="79"/>
      <c r="C2446" s="79"/>
      <c r="D2446" s="77"/>
      <c r="E2446" s="54"/>
      <c r="F2446" s="56"/>
      <c r="G2446" s="80"/>
      <c r="H2446" s="81"/>
      <c r="I2446" s="81"/>
      <c r="J2446" s="55"/>
      <c r="K2446" s="55"/>
      <c r="L2446" s="79"/>
      <c r="M2446" s="82"/>
      <c r="N2446" s="82"/>
      <c r="O2446" s="79"/>
      <c r="P2446" s="79"/>
      <c r="Q2446" s="83"/>
      <c r="R2446" s="85"/>
      <c r="S2446" s="79"/>
      <c r="T2446" s="85"/>
      <c r="U2446" s="82"/>
      <c r="V2446" s="79"/>
      <c r="W2446" s="79"/>
      <c r="X2446" s="157"/>
      <c r="Y2446" s="81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78"/>
      <c r="B2447" s="79"/>
      <c r="C2447" s="79"/>
      <c r="D2447" s="77"/>
      <c r="E2447" s="54"/>
      <c r="F2447" s="56"/>
      <c r="G2447" s="80"/>
      <c r="H2447" s="81"/>
      <c r="I2447" s="81"/>
      <c r="J2447" s="55"/>
      <c r="K2447" s="55"/>
      <c r="L2447" s="79"/>
      <c r="M2447" s="82"/>
      <c r="N2447" s="82"/>
      <c r="O2447" s="79"/>
      <c r="P2447" s="79"/>
      <c r="Q2447" s="83"/>
      <c r="R2447" s="85"/>
      <c r="S2447" s="79"/>
      <c r="T2447" s="85"/>
      <c r="U2447" s="82"/>
      <c r="V2447" s="79"/>
      <c r="W2447" s="79"/>
      <c r="X2447" s="157"/>
      <c r="Y2447" s="81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78"/>
      <c r="B2448" s="79"/>
      <c r="C2448" s="79"/>
      <c r="D2448" s="77"/>
      <c r="E2448" s="54"/>
      <c r="F2448" s="56"/>
      <c r="G2448" s="80"/>
      <c r="H2448" s="81"/>
      <c r="I2448" s="81"/>
      <c r="J2448" s="55"/>
      <c r="K2448" s="55"/>
      <c r="L2448" s="79"/>
      <c r="M2448" s="82"/>
      <c r="N2448" s="82"/>
      <c r="O2448" s="79"/>
      <c r="P2448" s="79"/>
      <c r="Q2448" s="83"/>
      <c r="R2448" s="85"/>
      <c r="S2448" s="79"/>
      <c r="T2448" s="85"/>
      <c r="U2448" s="82"/>
      <c r="V2448" s="79"/>
      <c r="W2448" s="79"/>
      <c r="X2448" s="157"/>
      <c r="Y2448" s="81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78"/>
      <c r="B2449" s="79"/>
      <c r="C2449" s="79"/>
      <c r="D2449" s="77"/>
      <c r="E2449" s="54"/>
      <c r="F2449" s="56"/>
      <c r="G2449" s="80"/>
      <c r="H2449" s="81"/>
      <c r="I2449" s="81"/>
      <c r="J2449" s="55"/>
      <c r="K2449" s="55"/>
      <c r="L2449" s="79"/>
      <c r="M2449" s="82"/>
      <c r="N2449" s="82"/>
      <c r="O2449" s="79"/>
      <c r="P2449" s="79"/>
      <c r="Q2449" s="83"/>
      <c r="R2449" s="85"/>
      <c r="S2449" s="79"/>
      <c r="T2449" s="85"/>
      <c r="U2449" s="82"/>
      <c r="V2449" s="79"/>
      <c r="W2449" s="79"/>
      <c r="X2449" s="157"/>
      <c r="Y2449" s="81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78"/>
      <c r="B2450" s="79"/>
      <c r="C2450" s="79"/>
      <c r="D2450" s="77"/>
      <c r="E2450" s="54"/>
      <c r="F2450" s="56"/>
      <c r="G2450" s="80"/>
      <c r="H2450" s="81"/>
      <c r="I2450" s="81"/>
      <c r="J2450" s="55"/>
      <c r="K2450" s="55"/>
      <c r="L2450" s="79"/>
      <c r="M2450" s="82"/>
      <c r="N2450" s="82"/>
      <c r="O2450" s="79"/>
      <c r="P2450" s="79"/>
      <c r="Q2450" s="83"/>
      <c r="R2450" s="85"/>
      <c r="S2450" s="79"/>
      <c r="T2450" s="85"/>
      <c r="U2450" s="82"/>
      <c r="V2450" s="79"/>
      <c r="W2450" s="79"/>
      <c r="X2450" s="157"/>
      <c r="Y2450" s="81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78"/>
      <c r="B2451" s="79"/>
      <c r="C2451" s="79"/>
      <c r="D2451" s="77"/>
      <c r="E2451" s="54"/>
      <c r="F2451" s="56"/>
      <c r="G2451" s="80"/>
      <c r="H2451" s="81"/>
      <c r="I2451" s="81"/>
      <c r="J2451" s="55"/>
      <c r="K2451" s="55"/>
      <c r="L2451" s="79"/>
      <c r="M2451" s="82"/>
      <c r="N2451" s="82"/>
      <c r="O2451" s="79"/>
      <c r="P2451" s="79"/>
      <c r="Q2451" s="83"/>
      <c r="R2451" s="85"/>
      <c r="S2451" s="79"/>
      <c r="T2451" s="85"/>
      <c r="U2451" s="82"/>
      <c r="V2451" s="79"/>
      <c r="W2451" s="79"/>
      <c r="X2451" s="157"/>
      <c r="Y2451" s="81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78"/>
      <c r="B2452" s="79"/>
      <c r="C2452" s="79"/>
      <c r="D2452" s="77"/>
      <c r="E2452" s="54"/>
      <c r="F2452" s="56"/>
      <c r="G2452" s="80"/>
      <c r="H2452" s="81"/>
      <c r="I2452" s="81"/>
      <c r="J2452" s="55"/>
      <c r="K2452" s="55"/>
      <c r="L2452" s="79"/>
      <c r="M2452" s="82"/>
      <c r="N2452" s="82"/>
      <c r="O2452" s="79"/>
      <c r="P2452" s="79"/>
      <c r="Q2452" s="83"/>
      <c r="R2452" s="85"/>
      <c r="S2452" s="79"/>
      <c r="T2452" s="85"/>
      <c r="U2452" s="82"/>
      <c r="V2452" s="79"/>
      <c r="W2452" s="79"/>
      <c r="X2452" s="157"/>
      <c r="Y2452" s="81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78"/>
      <c r="B2453" s="79"/>
      <c r="C2453" s="79"/>
      <c r="D2453" s="77"/>
      <c r="E2453" s="54"/>
      <c r="F2453" s="56"/>
      <c r="G2453" s="80"/>
      <c r="H2453" s="81"/>
      <c r="I2453" s="81"/>
      <c r="J2453" s="55"/>
      <c r="K2453" s="55"/>
      <c r="L2453" s="79"/>
      <c r="M2453" s="82"/>
      <c r="N2453" s="82"/>
      <c r="O2453" s="79"/>
      <c r="P2453" s="79"/>
      <c r="Q2453" s="83"/>
      <c r="R2453" s="85"/>
      <c r="S2453" s="79"/>
      <c r="T2453" s="85"/>
      <c r="U2453" s="82"/>
      <c r="V2453" s="79"/>
      <c r="W2453" s="79"/>
      <c r="X2453" s="157"/>
      <c r="Y2453" s="81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78"/>
      <c r="B2454" s="79"/>
      <c r="C2454" s="79"/>
      <c r="D2454" s="77"/>
      <c r="E2454" s="54"/>
      <c r="F2454" s="56"/>
      <c r="G2454" s="80"/>
      <c r="H2454" s="81"/>
      <c r="I2454" s="81"/>
      <c r="J2454" s="55"/>
      <c r="K2454" s="55"/>
      <c r="L2454" s="79"/>
      <c r="M2454" s="82"/>
      <c r="N2454" s="82"/>
      <c r="O2454" s="79"/>
      <c r="P2454" s="79"/>
      <c r="Q2454" s="83"/>
      <c r="R2454" s="85"/>
      <c r="S2454" s="79"/>
      <c r="T2454" s="85"/>
      <c r="U2454" s="82"/>
      <c r="V2454" s="79"/>
      <c r="W2454" s="79"/>
      <c r="X2454" s="157"/>
      <c r="Y2454" s="81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78"/>
      <c r="B2455" s="79"/>
      <c r="C2455" s="79"/>
      <c r="D2455" s="77"/>
      <c r="E2455" s="54"/>
      <c r="F2455" s="56"/>
      <c r="G2455" s="80"/>
      <c r="H2455" s="81"/>
      <c r="I2455" s="81"/>
      <c r="J2455" s="55"/>
      <c r="K2455" s="55"/>
      <c r="L2455" s="79"/>
      <c r="M2455" s="82"/>
      <c r="N2455" s="82"/>
      <c r="O2455" s="79"/>
      <c r="P2455" s="79"/>
      <c r="Q2455" s="83"/>
      <c r="R2455" s="85"/>
      <c r="S2455" s="79"/>
      <c r="T2455" s="85"/>
      <c r="U2455" s="82"/>
      <c r="V2455" s="79"/>
      <c r="W2455" s="79"/>
      <c r="X2455" s="157"/>
      <c r="Y2455" s="81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78"/>
      <c r="B2456" s="79"/>
      <c r="C2456" s="79"/>
      <c r="D2456" s="77"/>
      <c r="E2456" s="54"/>
      <c r="F2456" s="56"/>
      <c r="G2456" s="80"/>
      <c r="H2456" s="81"/>
      <c r="I2456" s="81"/>
      <c r="J2456" s="55"/>
      <c r="K2456" s="55"/>
      <c r="L2456" s="79"/>
      <c r="M2456" s="82"/>
      <c r="N2456" s="82"/>
      <c r="O2456" s="79"/>
      <c r="P2456" s="79"/>
      <c r="Q2456" s="83"/>
      <c r="R2456" s="84"/>
      <c r="S2456" s="79"/>
      <c r="T2456" s="85"/>
      <c r="U2456" s="82"/>
      <c r="V2456" s="79"/>
      <c r="W2456" s="79"/>
      <c r="X2456" s="72"/>
      <c r="Y2456" s="81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78"/>
      <c r="B2457" s="79"/>
      <c r="C2457" s="79"/>
      <c r="D2457" s="77"/>
      <c r="E2457" s="54"/>
      <c r="F2457" s="56"/>
      <c r="G2457" s="80"/>
      <c r="H2457" s="81"/>
      <c r="I2457" s="81"/>
      <c r="J2457" s="55"/>
      <c r="K2457" s="55"/>
      <c r="L2457" s="79"/>
      <c r="M2457" s="82"/>
      <c r="N2457" s="82"/>
      <c r="O2457" s="79"/>
      <c r="P2457" s="79"/>
      <c r="Q2457" s="83"/>
      <c r="R2457" s="84"/>
      <c r="S2457" s="79"/>
      <c r="T2457" s="85"/>
      <c r="U2457" s="82"/>
      <c r="V2457" s="79"/>
      <c r="W2457" s="79"/>
      <c r="X2457" s="72"/>
      <c r="Y2457" s="81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78"/>
      <c r="B2458" s="79"/>
      <c r="C2458" s="79"/>
      <c r="D2458" s="77"/>
      <c r="E2458" s="54"/>
      <c r="F2458" s="56"/>
      <c r="G2458" s="80"/>
      <c r="H2458" s="81"/>
      <c r="I2458" s="81"/>
      <c r="J2458" s="55"/>
      <c r="K2458" s="55"/>
      <c r="L2458" s="79"/>
      <c r="M2458" s="82"/>
      <c r="N2458" s="82"/>
      <c r="O2458" s="79"/>
      <c r="P2458" s="79"/>
      <c r="Q2458" s="83"/>
      <c r="R2458" s="84"/>
      <c r="S2458" s="79"/>
      <c r="T2458" s="85"/>
      <c r="U2458" s="82"/>
      <c r="V2458" s="79"/>
      <c r="W2458" s="79"/>
      <c r="X2458" s="72"/>
      <c r="Y2458" s="81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78"/>
      <c r="B2459" s="79"/>
      <c r="C2459" s="79"/>
      <c r="D2459" s="77"/>
      <c r="E2459" s="54"/>
      <c r="F2459" s="56"/>
      <c r="G2459" s="80"/>
      <c r="H2459" s="81"/>
      <c r="I2459" s="81"/>
      <c r="J2459" s="55"/>
      <c r="K2459" s="55"/>
      <c r="L2459" s="79"/>
      <c r="M2459" s="82"/>
      <c r="N2459" s="82"/>
      <c r="O2459" s="79"/>
      <c r="P2459" s="79"/>
      <c r="Q2459" s="83"/>
      <c r="R2459" s="84"/>
      <c r="S2459" s="79"/>
      <c r="T2459" s="85"/>
      <c r="U2459" s="82"/>
      <c r="V2459" s="79"/>
      <c r="W2459" s="79"/>
      <c r="X2459" s="72"/>
      <c r="Y2459" s="81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78"/>
      <c r="B2460" s="79"/>
      <c r="C2460" s="79"/>
      <c r="D2460" s="77"/>
      <c r="E2460" s="54"/>
      <c r="F2460" s="56"/>
      <c r="G2460" s="80"/>
      <c r="H2460" s="81"/>
      <c r="I2460" s="81"/>
      <c r="J2460" s="55"/>
      <c r="K2460" s="55"/>
      <c r="L2460" s="79"/>
      <c r="M2460" s="82"/>
      <c r="N2460" s="82"/>
      <c r="O2460" s="79"/>
      <c r="P2460" s="79"/>
      <c r="Q2460" s="83"/>
      <c r="R2460" s="84"/>
      <c r="S2460" s="79"/>
      <c r="T2460" s="85"/>
      <c r="U2460" s="82"/>
      <c r="V2460" s="79"/>
      <c r="W2460" s="79"/>
      <c r="X2460" s="72"/>
      <c r="Y2460" s="81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78"/>
      <c r="B2461" s="79"/>
      <c r="C2461" s="79"/>
      <c r="D2461" s="77"/>
      <c r="E2461" s="54"/>
      <c r="F2461" s="56"/>
      <c r="G2461" s="80"/>
      <c r="H2461" s="81"/>
      <c r="I2461" s="81"/>
      <c r="J2461" s="55"/>
      <c r="K2461" s="55"/>
      <c r="L2461" s="79"/>
      <c r="M2461" s="82"/>
      <c r="N2461" s="82"/>
      <c r="O2461" s="79"/>
      <c r="P2461" s="79"/>
      <c r="Q2461" s="83"/>
      <c r="R2461" s="84"/>
      <c r="S2461" s="79"/>
      <c r="T2461" s="85"/>
      <c r="U2461" s="82"/>
      <c r="V2461" s="79"/>
      <c r="W2461" s="79"/>
      <c r="X2461" s="72"/>
      <c r="Y2461" s="81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78"/>
      <c r="B2462" s="79"/>
      <c r="C2462" s="79"/>
      <c r="D2462" s="77"/>
      <c r="E2462" s="54"/>
      <c r="F2462" s="56"/>
      <c r="G2462" s="80"/>
      <c r="H2462" s="81"/>
      <c r="I2462" s="81"/>
      <c r="J2462" s="55"/>
      <c r="K2462" s="55"/>
      <c r="L2462" s="79"/>
      <c r="M2462" s="82"/>
      <c r="N2462" s="82"/>
      <c r="O2462" s="79"/>
      <c r="P2462" s="79"/>
      <c r="Q2462" s="83"/>
      <c r="R2462" s="84"/>
      <c r="S2462" s="79"/>
      <c r="T2462" s="85"/>
      <c r="U2462" s="82"/>
      <c r="V2462" s="79"/>
      <c r="W2462" s="79"/>
      <c r="X2462" s="72"/>
      <c r="Y2462" s="81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78"/>
      <c r="B2463" s="79"/>
      <c r="C2463" s="79"/>
      <c r="D2463" s="77"/>
      <c r="E2463" s="54"/>
      <c r="F2463" s="56"/>
      <c r="G2463" s="80"/>
      <c r="H2463" s="81"/>
      <c r="I2463" s="81"/>
      <c r="J2463" s="55"/>
      <c r="K2463" s="55"/>
      <c r="L2463" s="79"/>
      <c r="M2463" s="82"/>
      <c r="N2463" s="82"/>
      <c r="O2463" s="79"/>
      <c r="P2463" s="79"/>
      <c r="Q2463" s="83"/>
      <c r="R2463" s="84"/>
      <c r="S2463" s="79"/>
      <c r="T2463" s="85"/>
      <c r="U2463" s="82"/>
      <c r="V2463" s="79"/>
      <c r="W2463" s="79"/>
      <c r="X2463" s="72"/>
      <c r="Y2463" s="81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78"/>
      <c r="B2464" s="79"/>
      <c r="C2464" s="79"/>
      <c r="D2464" s="77"/>
      <c r="E2464" s="54"/>
      <c r="F2464" s="56"/>
      <c r="G2464" s="80"/>
      <c r="H2464" s="81"/>
      <c r="I2464" s="81"/>
      <c r="J2464" s="55"/>
      <c r="K2464" s="55"/>
      <c r="L2464" s="79"/>
      <c r="M2464" s="82"/>
      <c r="N2464" s="82"/>
      <c r="O2464" s="79"/>
      <c r="P2464" s="79"/>
      <c r="Q2464" s="83"/>
      <c r="R2464" s="84"/>
      <c r="S2464" s="79"/>
      <c r="T2464" s="85"/>
      <c r="U2464" s="82"/>
      <c r="V2464" s="79"/>
      <c r="W2464" s="79"/>
      <c r="X2464" s="72"/>
      <c r="Y2464" s="81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78"/>
      <c r="B2465" s="79"/>
      <c r="C2465" s="79"/>
      <c r="D2465" s="77"/>
      <c r="E2465" s="54"/>
      <c r="F2465" s="56"/>
      <c r="G2465" s="80"/>
      <c r="H2465" s="81"/>
      <c r="I2465" s="81"/>
      <c r="J2465" s="55"/>
      <c r="K2465" s="55"/>
      <c r="L2465" s="79"/>
      <c r="M2465" s="82"/>
      <c r="N2465" s="82"/>
      <c r="O2465" s="79"/>
      <c r="P2465" s="79"/>
      <c r="Q2465" s="83"/>
      <c r="R2465" s="84"/>
      <c r="S2465" s="79"/>
      <c r="T2465" s="85"/>
      <c r="U2465" s="82"/>
      <c r="V2465" s="79"/>
      <c r="W2465" s="79"/>
      <c r="X2465" s="72"/>
      <c r="Y2465" s="81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78"/>
      <c r="B2466" s="79"/>
      <c r="C2466" s="79"/>
      <c r="D2466" s="77"/>
      <c r="E2466" s="54"/>
      <c r="F2466" s="56"/>
      <c r="G2466" s="80"/>
      <c r="H2466" s="81"/>
      <c r="I2466" s="81"/>
      <c r="J2466" s="55"/>
      <c r="K2466" s="55"/>
      <c r="L2466" s="79"/>
      <c r="M2466" s="82"/>
      <c r="N2466" s="82"/>
      <c r="O2466" s="79"/>
      <c r="P2466" s="79"/>
      <c r="Q2466" s="83"/>
      <c r="R2466" s="84"/>
      <c r="S2466" s="79"/>
      <c r="T2466" s="85"/>
      <c r="U2466" s="82"/>
      <c r="V2466" s="79"/>
      <c r="W2466" s="79"/>
      <c r="X2466" s="72"/>
      <c r="Y2466" s="81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78"/>
      <c r="B2467" s="79"/>
      <c r="C2467" s="79"/>
      <c r="D2467" s="77"/>
      <c r="E2467" s="54"/>
      <c r="F2467" s="56"/>
      <c r="G2467" s="80"/>
      <c r="H2467" s="81"/>
      <c r="I2467" s="81"/>
      <c r="J2467" s="55"/>
      <c r="K2467" s="55"/>
      <c r="L2467" s="79"/>
      <c r="M2467" s="82"/>
      <c r="N2467" s="82"/>
      <c r="O2467" s="79"/>
      <c r="P2467" s="79"/>
      <c r="Q2467" s="83"/>
      <c r="R2467" s="84"/>
      <c r="S2467" s="79"/>
      <c r="T2467" s="85"/>
      <c r="U2467" s="82"/>
      <c r="V2467" s="79"/>
      <c r="W2467" s="79"/>
      <c r="X2467" s="72"/>
      <c r="Y2467" s="81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78"/>
      <c r="B2468" s="79"/>
      <c r="C2468" s="79"/>
      <c r="D2468" s="77"/>
      <c r="E2468" s="54"/>
      <c r="F2468" s="56"/>
      <c r="G2468" s="80"/>
      <c r="H2468" s="81"/>
      <c r="I2468" s="81"/>
      <c r="J2468" s="55"/>
      <c r="K2468" s="55"/>
      <c r="L2468" s="79"/>
      <c r="M2468" s="82"/>
      <c r="N2468" s="82"/>
      <c r="O2468" s="79"/>
      <c r="P2468" s="79"/>
      <c r="Q2468" s="83"/>
      <c r="R2468" s="84"/>
      <c r="S2468" s="79"/>
      <c r="T2468" s="85"/>
      <c r="U2468" s="82"/>
      <c r="V2468" s="79"/>
      <c r="W2468" s="79"/>
      <c r="X2468" s="72"/>
      <c r="Y2468" s="81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78"/>
      <c r="B2469" s="79"/>
      <c r="C2469" s="79"/>
      <c r="D2469" s="77"/>
      <c r="E2469" s="54"/>
      <c r="F2469" s="56"/>
      <c r="G2469" s="80"/>
      <c r="H2469" s="81"/>
      <c r="I2469" s="81"/>
      <c r="J2469" s="55"/>
      <c r="K2469" s="55"/>
      <c r="L2469" s="79"/>
      <c r="M2469" s="82"/>
      <c r="N2469" s="82"/>
      <c r="O2469" s="79"/>
      <c r="P2469" s="79"/>
      <c r="Q2469" s="83"/>
      <c r="R2469" s="84"/>
      <c r="S2469" s="79"/>
      <c r="T2469" s="85"/>
      <c r="U2469" s="82"/>
      <c r="V2469" s="79"/>
      <c r="W2469" s="79"/>
      <c r="X2469" s="72"/>
      <c r="Y2469" s="81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78"/>
      <c r="B2470" s="79"/>
      <c r="C2470" s="79"/>
      <c r="D2470" s="77"/>
      <c r="E2470" s="54"/>
      <c r="F2470" s="56"/>
      <c r="G2470" s="80"/>
      <c r="H2470" s="81"/>
      <c r="I2470" s="81"/>
      <c r="J2470" s="55"/>
      <c r="K2470" s="55"/>
      <c r="L2470" s="79"/>
      <c r="M2470" s="82"/>
      <c r="N2470" s="82"/>
      <c r="O2470" s="79"/>
      <c r="P2470" s="79"/>
      <c r="Q2470" s="83"/>
      <c r="R2470" s="84"/>
      <c r="S2470" s="79"/>
      <c r="T2470" s="85"/>
      <c r="U2470" s="82"/>
      <c r="V2470" s="79"/>
      <c r="W2470" s="79"/>
      <c r="X2470" s="72"/>
      <c r="Y2470" s="81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78"/>
      <c r="B2471" s="79"/>
      <c r="C2471" s="79"/>
      <c r="D2471" s="77"/>
      <c r="E2471" s="54"/>
      <c r="F2471" s="56"/>
      <c r="G2471" s="80"/>
      <c r="H2471" s="81"/>
      <c r="I2471" s="81"/>
      <c r="J2471" s="55"/>
      <c r="K2471" s="55"/>
      <c r="L2471" s="79"/>
      <c r="M2471" s="82"/>
      <c r="N2471" s="82"/>
      <c r="O2471" s="79"/>
      <c r="P2471" s="79"/>
      <c r="Q2471" s="83"/>
      <c r="R2471" s="84"/>
      <c r="S2471" s="79"/>
      <c r="T2471" s="85"/>
      <c r="U2471" s="82"/>
      <c r="V2471" s="79"/>
      <c r="W2471" s="79"/>
      <c r="X2471" s="72"/>
      <c r="Y2471" s="81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78"/>
      <c r="B2472" s="79"/>
      <c r="C2472" s="79"/>
      <c r="D2472" s="77"/>
      <c r="E2472" s="54"/>
      <c r="F2472" s="56"/>
      <c r="G2472" s="80"/>
      <c r="H2472" s="81"/>
      <c r="I2472" s="81"/>
      <c r="J2472" s="55"/>
      <c r="K2472" s="55"/>
      <c r="L2472" s="79"/>
      <c r="M2472" s="82"/>
      <c r="N2472" s="82"/>
      <c r="O2472" s="79"/>
      <c r="P2472" s="79"/>
      <c r="Q2472" s="83"/>
      <c r="R2472" s="84"/>
      <c r="S2472" s="79"/>
      <c r="T2472" s="85"/>
      <c r="U2472" s="82"/>
      <c r="V2472" s="79"/>
      <c r="W2472" s="79"/>
      <c r="X2472" s="72"/>
      <c r="Y2472" s="81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78"/>
      <c r="B2473" s="79"/>
      <c r="C2473" s="79"/>
      <c r="D2473" s="77"/>
      <c r="E2473" s="54"/>
      <c r="F2473" s="56"/>
      <c r="G2473" s="80"/>
      <c r="H2473" s="81"/>
      <c r="I2473" s="81"/>
      <c r="J2473" s="55"/>
      <c r="K2473" s="55"/>
      <c r="L2473" s="79"/>
      <c r="M2473" s="82"/>
      <c r="N2473" s="82"/>
      <c r="O2473" s="79"/>
      <c r="P2473" s="79"/>
      <c r="Q2473" s="83"/>
      <c r="R2473" s="84"/>
      <c r="S2473" s="79"/>
      <c r="T2473" s="85"/>
      <c r="U2473" s="82"/>
      <c r="V2473" s="79"/>
      <c r="W2473" s="79"/>
      <c r="X2473" s="72"/>
      <c r="Y2473" s="81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78"/>
      <c r="B2474" s="79"/>
      <c r="C2474" s="79"/>
      <c r="D2474" s="77"/>
      <c r="E2474" s="54"/>
      <c r="F2474" s="56"/>
      <c r="G2474" s="80"/>
      <c r="H2474" s="81"/>
      <c r="I2474" s="81"/>
      <c r="J2474" s="55"/>
      <c r="K2474" s="55"/>
      <c r="L2474" s="79"/>
      <c r="M2474" s="82"/>
      <c r="N2474" s="82"/>
      <c r="O2474" s="79"/>
      <c r="P2474" s="79"/>
      <c r="Q2474" s="83"/>
      <c r="R2474" s="84"/>
      <c r="S2474" s="79"/>
      <c r="T2474" s="85"/>
      <c r="U2474" s="82"/>
      <c r="V2474" s="79"/>
      <c r="W2474" s="79"/>
      <c r="X2474" s="72"/>
      <c r="Y2474" s="81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78"/>
      <c r="B2475" s="79"/>
      <c r="C2475" s="79"/>
      <c r="D2475" s="77"/>
      <c r="E2475" s="54"/>
      <c r="F2475" s="56"/>
      <c r="G2475" s="80"/>
      <c r="H2475" s="81"/>
      <c r="I2475" s="81"/>
      <c r="J2475" s="55"/>
      <c r="K2475" s="55"/>
      <c r="L2475" s="79"/>
      <c r="M2475" s="82"/>
      <c r="N2475" s="82"/>
      <c r="O2475" s="79"/>
      <c r="P2475" s="79"/>
      <c r="Q2475" s="83"/>
      <c r="R2475" s="84"/>
      <c r="S2475" s="79"/>
      <c r="T2475" s="85"/>
      <c r="U2475" s="82"/>
      <c r="V2475" s="79"/>
      <c r="W2475" s="79"/>
      <c r="X2475" s="72"/>
      <c r="Y2475" s="81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78"/>
      <c r="B2476" s="79"/>
      <c r="C2476" s="79"/>
      <c r="D2476" s="77"/>
      <c r="E2476" s="54"/>
      <c r="F2476" s="56"/>
      <c r="G2476" s="80"/>
      <c r="H2476" s="81"/>
      <c r="I2476" s="81"/>
      <c r="J2476" s="55"/>
      <c r="K2476" s="55"/>
      <c r="L2476" s="79"/>
      <c r="M2476" s="82"/>
      <c r="N2476" s="82"/>
      <c r="O2476" s="79"/>
      <c r="P2476" s="79"/>
      <c r="Q2476" s="83"/>
      <c r="R2476" s="84"/>
      <c r="S2476" s="79"/>
      <c r="T2476" s="85"/>
      <c r="U2476" s="82"/>
      <c r="V2476" s="79"/>
      <c r="W2476" s="79"/>
      <c r="X2476" s="72"/>
      <c r="Y2476" s="81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78"/>
      <c r="B2477" s="79"/>
      <c r="C2477" s="79"/>
      <c r="D2477" s="77"/>
      <c r="E2477" s="54"/>
      <c r="F2477" s="56"/>
      <c r="G2477" s="80"/>
      <c r="H2477" s="81"/>
      <c r="I2477" s="81"/>
      <c r="J2477" s="55"/>
      <c r="K2477" s="55"/>
      <c r="L2477" s="79"/>
      <c r="M2477" s="82"/>
      <c r="N2477" s="82"/>
      <c r="O2477" s="79"/>
      <c r="P2477" s="79"/>
      <c r="Q2477" s="83"/>
      <c r="R2477" s="84"/>
      <c r="S2477" s="79"/>
      <c r="T2477" s="85"/>
      <c r="U2477" s="82"/>
      <c r="V2477" s="79"/>
      <c r="W2477" s="79"/>
      <c r="X2477" s="72"/>
      <c r="Y2477" s="81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78"/>
      <c r="B2478" s="79"/>
      <c r="C2478" s="79"/>
      <c r="D2478" s="77"/>
      <c r="E2478" s="54"/>
      <c r="F2478" s="56"/>
      <c r="G2478" s="80"/>
      <c r="H2478" s="81"/>
      <c r="I2478" s="81"/>
      <c r="J2478" s="55"/>
      <c r="K2478" s="55"/>
      <c r="L2478" s="79"/>
      <c r="M2478" s="82"/>
      <c r="N2478" s="82"/>
      <c r="O2478" s="79"/>
      <c r="P2478" s="79"/>
      <c r="Q2478" s="83"/>
      <c r="R2478" s="84"/>
      <c r="S2478" s="79"/>
      <c r="T2478" s="85"/>
      <c r="U2478" s="82"/>
      <c r="V2478" s="79"/>
      <c r="W2478" s="79"/>
      <c r="X2478" s="72"/>
      <c r="Y2478" s="81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78"/>
      <c r="B2479" s="79"/>
      <c r="C2479" s="79"/>
      <c r="D2479" s="77"/>
      <c r="E2479" s="54"/>
      <c r="F2479" s="56"/>
      <c r="G2479" s="80"/>
      <c r="H2479" s="81"/>
      <c r="I2479" s="81"/>
      <c r="J2479" s="55"/>
      <c r="K2479" s="55"/>
      <c r="L2479" s="79"/>
      <c r="M2479" s="82"/>
      <c r="N2479" s="82"/>
      <c r="O2479" s="79"/>
      <c r="P2479" s="79"/>
      <c r="Q2479" s="83"/>
      <c r="R2479" s="84"/>
      <c r="S2479" s="79"/>
      <c r="T2479" s="85"/>
      <c r="U2479" s="82"/>
      <c r="V2479" s="79"/>
      <c r="W2479" s="79"/>
      <c r="X2479" s="72"/>
      <c r="Y2479" s="81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78"/>
      <c r="B2480" s="79"/>
      <c r="C2480" s="79"/>
      <c r="D2480" s="77"/>
      <c r="E2480" s="54"/>
      <c r="F2480" s="56"/>
      <c r="G2480" s="80"/>
      <c r="H2480" s="81"/>
      <c r="I2480" s="81"/>
      <c r="J2480" s="55"/>
      <c r="K2480" s="55"/>
      <c r="L2480" s="79"/>
      <c r="M2480" s="82"/>
      <c r="N2480" s="82"/>
      <c r="O2480" s="79"/>
      <c r="P2480" s="79"/>
      <c r="Q2480" s="83"/>
      <c r="R2480" s="84"/>
      <c r="S2480" s="79"/>
      <c r="T2480" s="85"/>
      <c r="U2480" s="82"/>
      <c r="V2480" s="79"/>
      <c r="W2480" s="79"/>
      <c r="X2480" s="72"/>
      <c r="Y2480" s="81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78"/>
      <c r="B2481" s="79"/>
      <c r="C2481" s="79"/>
      <c r="D2481" s="77"/>
      <c r="E2481" s="54"/>
      <c r="F2481" s="56"/>
      <c r="G2481" s="80"/>
      <c r="H2481" s="81"/>
      <c r="I2481" s="81"/>
      <c r="J2481" s="55"/>
      <c r="K2481" s="55"/>
      <c r="L2481" s="79"/>
      <c r="M2481" s="82"/>
      <c r="N2481" s="82"/>
      <c r="O2481" s="79"/>
      <c r="P2481" s="79"/>
      <c r="Q2481" s="83"/>
      <c r="R2481" s="84"/>
      <c r="S2481" s="79"/>
      <c r="T2481" s="85"/>
      <c r="U2481" s="82"/>
      <c r="V2481" s="79"/>
      <c r="W2481" s="79"/>
      <c r="X2481" s="72"/>
      <c r="Y2481" s="81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78"/>
      <c r="B2482" s="79"/>
      <c r="C2482" s="79"/>
      <c r="D2482" s="77"/>
      <c r="E2482" s="54"/>
      <c r="F2482" s="56"/>
      <c r="G2482" s="80"/>
      <c r="H2482" s="81"/>
      <c r="I2482" s="81"/>
      <c r="J2482" s="55"/>
      <c r="K2482" s="55"/>
      <c r="L2482" s="79"/>
      <c r="M2482" s="82"/>
      <c r="N2482" s="82"/>
      <c r="O2482" s="79"/>
      <c r="P2482" s="79"/>
      <c r="Q2482" s="83"/>
      <c r="R2482" s="84"/>
      <c r="S2482" s="79"/>
      <c r="T2482" s="85"/>
      <c r="U2482" s="82"/>
      <c r="V2482" s="79"/>
      <c r="W2482" s="79"/>
      <c r="X2482" s="72"/>
      <c r="Y2482" s="81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78"/>
      <c r="B2483" s="79"/>
      <c r="C2483" s="79"/>
      <c r="D2483" s="77"/>
      <c r="E2483" s="54"/>
      <c r="F2483" s="56"/>
      <c r="G2483" s="80"/>
      <c r="H2483" s="81"/>
      <c r="I2483" s="81"/>
      <c r="J2483" s="55"/>
      <c r="K2483" s="55"/>
      <c r="L2483" s="79"/>
      <c r="M2483" s="82"/>
      <c r="N2483" s="82"/>
      <c r="O2483" s="79"/>
      <c r="P2483" s="79"/>
      <c r="Q2483" s="83"/>
      <c r="R2483" s="84"/>
      <c r="S2483" s="79"/>
      <c r="T2483" s="85"/>
      <c r="U2483" s="82"/>
      <c r="V2483" s="79"/>
      <c r="W2483" s="79"/>
      <c r="X2483" s="72"/>
      <c r="Y2483" s="81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78"/>
      <c r="B2484" s="79"/>
      <c r="C2484" s="79"/>
      <c r="D2484" s="77"/>
      <c r="E2484" s="54"/>
      <c r="F2484" s="56"/>
      <c r="G2484" s="80"/>
      <c r="H2484" s="81"/>
      <c r="I2484" s="81"/>
      <c r="J2484" s="55"/>
      <c r="K2484" s="55"/>
      <c r="L2484" s="79"/>
      <c r="M2484" s="82"/>
      <c r="N2484" s="82"/>
      <c r="O2484" s="79"/>
      <c r="P2484" s="79"/>
      <c r="Q2484" s="83"/>
      <c r="R2484" s="84"/>
      <c r="S2484" s="79"/>
      <c r="T2484" s="85"/>
      <c r="U2484" s="82"/>
      <c r="V2484" s="79"/>
      <c r="W2484" s="79"/>
      <c r="X2484" s="72"/>
      <c r="Y2484" s="81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78"/>
      <c r="B2485" s="79"/>
      <c r="C2485" s="79"/>
      <c r="D2485" s="77"/>
      <c r="E2485" s="54"/>
      <c r="F2485" s="56"/>
      <c r="G2485" s="80"/>
      <c r="H2485" s="81"/>
      <c r="I2485" s="81"/>
      <c r="J2485" s="55"/>
      <c r="K2485" s="55"/>
      <c r="L2485" s="79"/>
      <c r="M2485" s="82"/>
      <c r="N2485" s="82"/>
      <c r="O2485" s="79"/>
      <c r="P2485" s="79"/>
      <c r="Q2485" s="83"/>
      <c r="R2485" s="84"/>
      <c r="S2485" s="79"/>
      <c r="T2485" s="85"/>
      <c r="U2485" s="82"/>
      <c r="V2485" s="79"/>
      <c r="W2485" s="79"/>
      <c r="X2485" s="72"/>
      <c r="Y2485" s="81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78"/>
      <c r="B2486" s="79"/>
      <c r="C2486" s="79"/>
      <c r="D2486" s="77"/>
      <c r="E2486" s="54"/>
      <c r="F2486" s="56"/>
      <c r="G2486" s="80"/>
      <c r="H2486" s="81"/>
      <c r="I2486" s="81"/>
      <c r="J2486" s="55"/>
      <c r="K2486" s="55"/>
      <c r="L2486" s="79"/>
      <c r="M2486" s="82"/>
      <c r="N2486" s="82"/>
      <c r="O2486" s="79"/>
      <c r="P2486" s="79"/>
      <c r="Q2486" s="83"/>
      <c r="R2486" s="84"/>
      <c r="S2486" s="79"/>
      <c r="T2486" s="85"/>
      <c r="U2486" s="82"/>
      <c r="V2486" s="79"/>
      <c r="W2486" s="79"/>
      <c r="X2486" s="72"/>
      <c r="Y2486" s="81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78"/>
      <c r="B2487" s="79"/>
      <c r="C2487" s="79"/>
      <c r="D2487" s="77"/>
      <c r="E2487" s="54"/>
      <c r="F2487" s="56"/>
      <c r="G2487" s="80"/>
      <c r="H2487" s="81"/>
      <c r="I2487" s="81"/>
      <c r="J2487" s="55"/>
      <c r="K2487" s="55"/>
      <c r="L2487" s="79"/>
      <c r="M2487" s="82"/>
      <c r="N2487" s="82"/>
      <c r="O2487" s="79"/>
      <c r="P2487" s="79"/>
      <c r="Q2487" s="83"/>
      <c r="R2487" s="84"/>
      <c r="S2487" s="79"/>
      <c r="T2487" s="85"/>
      <c r="U2487" s="82"/>
      <c r="V2487" s="79"/>
      <c r="W2487" s="79"/>
      <c r="X2487" s="72"/>
      <c r="Y2487" s="81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78"/>
      <c r="B2488" s="79"/>
      <c r="C2488" s="79"/>
      <c r="D2488" s="77"/>
      <c r="E2488" s="54"/>
      <c r="F2488" s="56"/>
      <c r="G2488" s="80"/>
      <c r="H2488" s="81"/>
      <c r="I2488" s="81"/>
      <c r="J2488" s="55"/>
      <c r="K2488" s="55"/>
      <c r="L2488" s="79"/>
      <c r="M2488" s="82"/>
      <c r="N2488" s="82"/>
      <c r="O2488" s="79"/>
      <c r="P2488" s="79"/>
      <c r="Q2488" s="83"/>
      <c r="R2488" s="84"/>
      <c r="S2488" s="79"/>
      <c r="T2488" s="85"/>
      <c r="U2488" s="82"/>
      <c r="V2488" s="79"/>
      <c r="W2488" s="79"/>
      <c r="X2488" s="72"/>
      <c r="Y2488" s="81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78"/>
      <c r="B2489" s="79"/>
      <c r="C2489" s="79"/>
      <c r="D2489" s="77"/>
      <c r="E2489" s="54"/>
      <c r="F2489" s="56"/>
      <c r="G2489" s="80"/>
      <c r="H2489" s="81"/>
      <c r="I2489" s="81"/>
      <c r="J2489" s="55"/>
      <c r="K2489" s="55"/>
      <c r="L2489" s="79"/>
      <c r="M2489" s="82"/>
      <c r="N2489" s="82"/>
      <c r="O2489" s="79"/>
      <c r="P2489" s="79"/>
      <c r="Q2489" s="83"/>
      <c r="R2489" s="84"/>
      <c r="S2489" s="79"/>
      <c r="T2489" s="85"/>
      <c r="U2489" s="82"/>
      <c r="V2489" s="79"/>
      <c r="W2489" s="79"/>
      <c r="X2489" s="72"/>
      <c r="Y2489" s="81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78"/>
      <c r="B2490" s="79"/>
      <c r="C2490" s="79"/>
      <c r="D2490" s="77"/>
      <c r="E2490" s="54"/>
      <c r="F2490" s="56"/>
      <c r="G2490" s="80"/>
      <c r="H2490" s="81"/>
      <c r="I2490" s="81"/>
      <c r="J2490" s="55"/>
      <c r="K2490" s="55"/>
      <c r="L2490" s="79"/>
      <c r="M2490" s="82"/>
      <c r="N2490" s="82"/>
      <c r="O2490" s="79"/>
      <c r="P2490" s="79"/>
      <c r="Q2490" s="83"/>
      <c r="R2490" s="84"/>
      <c r="S2490" s="79"/>
      <c r="T2490" s="85"/>
      <c r="U2490" s="82"/>
      <c r="V2490" s="79"/>
      <c r="W2490" s="79"/>
      <c r="X2490" s="72"/>
      <c r="Y2490" s="81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78"/>
      <c r="B2491" s="79"/>
      <c r="C2491" s="79"/>
      <c r="D2491" s="77"/>
      <c r="E2491" s="54"/>
      <c r="F2491" s="56"/>
      <c r="G2491" s="80"/>
      <c r="H2491" s="81"/>
      <c r="I2491" s="81"/>
      <c r="J2491" s="55"/>
      <c r="K2491" s="55"/>
      <c r="L2491" s="79"/>
      <c r="M2491" s="82"/>
      <c r="N2491" s="82"/>
      <c r="O2491" s="79"/>
      <c r="P2491" s="79"/>
      <c r="Q2491" s="83"/>
      <c r="R2491" s="84"/>
      <c r="S2491" s="79"/>
      <c r="T2491" s="85"/>
      <c r="U2491" s="82"/>
      <c r="V2491" s="79"/>
      <c r="W2491" s="79"/>
      <c r="X2491" s="72"/>
      <c r="Y2491" s="81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78"/>
      <c r="B2492" s="79"/>
      <c r="C2492" s="79"/>
      <c r="D2492" s="77"/>
      <c r="E2492" s="54"/>
      <c r="F2492" s="56"/>
      <c r="G2492" s="80"/>
      <c r="H2492" s="81"/>
      <c r="I2492" s="81"/>
      <c r="J2492" s="55"/>
      <c r="K2492" s="55"/>
      <c r="L2492" s="79"/>
      <c r="M2492" s="82"/>
      <c r="N2492" s="82"/>
      <c r="O2492" s="79"/>
      <c r="P2492" s="79"/>
      <c r="Q2492" s="83"/>
      <c r="R2492" s="84"/>
      <c r="S2492" s="79"/>
      <c r="T2492" s="85"/>
      <c r="U2492" s="82"/>
      <c r="V2492" s="79"/>
      <c r="W2492" s="79"/>
      <c r="X2492" s="72"/>
      <c r="Y2492" s="81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78"/>
      <c r="B2493" s="79"/>
      <c r="C2493" s="79"/>
      <c r="D2493" s="77"/>
      <c r="E2493" s="54"/>
      <c r="F2493" s="56"/>
      <c r="G2493" s="80"/>
      <c r="H2493" s="81"/>
      <c r="I2493" s="81"/>
      <c r="J2493" s="55"/>
      <c r="K2493" s="55"/>
      <c r="L2493" s="79"/>
      <c r="M2493" s="82"/>
      <c r="N2493" s="82"/>
      <c r="O2493" s="79"/>
      <c r="P2493" s="79"/>
      <c r="Q2493" s="83"/>
      <c r="R2493" s="84"/>
      <c r="S2493" s="79"/>
      <c r="T2493" s="85"/>
      <c r="U2493" s="82"/>
      <c r="V2493" s="79"/>
      <c r="W2493" s="79"/>
      <c r="X2493" s="72"/>
      <c r="Y2493" s="81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78"/>
      <c r="B2494" s="79"/>
      <c r="C2494" s="79"/>
      <c r="D2494" s="77"/>
      <c r="E2494" s="54"/>
      <c r="F2494" s="56"/>
      <c r="G2494" s="80"/>
      <c r="H2494" s="81"/>
      <c r="I2494" s="81"/>
      <c r="J2494" s="55"/>
      <c r="K2494" s="55"/>
      <c r="L2494" s="79"/>
      <c r="M2494" s="82"/>
      <c r="N2494" s="82"/>
      <c r="O2494" s="79"/>
      <c r="P2494" s="79"/>
      <c r="Q2494" s="83"/>
      <c r="R2494" s="84"/>
      <c r="S2494" s="79"/>
      <c r="T2494" s="85"/>
      <c r="U2494" s="82"/>
      <c r="V2494" s="79"/>
      <c r="W2494" s="79"/>
      <c r="X2494" s="72"/>
      <c r="Y2494" s="81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78"/>
      <c r="B2495" s="79"/>
      <c r="C2495" s="79"/>
      <c r="D2495" s="77"/>
      <c r="E2495" s="54"/>
      <c r="F2495" s="56"/>
      <c r="G2495" s="80"/>
      <c r="H2495" s="81"/>
      <c r="I2495" s="81"/>
      <c r="J2495" s="55"/>
      <c r="K2495" s="55"/>
      <c r="L2495" s="79"/>
      <c r="M2495" s="82"/>
      <c r="N2495" s="82"/>
      <c r="O2495" s="79"/>
      <c r="P2495" s="79"/>
      <c r="Q2495" s="83"/>
      <c r="R2495" s="84"/>
      <c r="S2495" s="79"/>
      <c r="T2495" s="85"/>
      <c r="U2495" s="82"/>
      <c r="V2495" s="79"/>
      <c r="W2495" s="79"/>
      <c r="X2495" s="72"/>
      <c r="Y2495" s="81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78"/>
      <c r="B2496" s="79"/>
      <c r="C2496" s="79"/>
      <c r="D2496" s="77"/>
      <c r="E2496" s="54"/>
      <c r="F2496" s="56"/>
      <c r="G2496" s="80"/>
      <c r="H2496" s="81"/>
      <c r="I2496" s="81"/>
      <c r="J2496" s="55"/>
      <c r="K2496" s="55"/>
      <c r="L2496" s="79"/>
      <c r="M2496" s="82"/>
      <c r="N2496" s="82"/>
      <c r="O2496" s="79"/>
      <c r="P2496" s="79"/>
      <c r="Q2496" s="83"/>
      <c r="R2496" s="84"/>
      <c r="S2496" s="79"/>
      <c r="T2496" s="85"/>
      <c r="U2496" s="82"/>
      <c r="V2496" s="79"/>
      <c r="W2496" s="79"/>
      <c r="X2496" s="72"/>
      <c r="Y2496" s="81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78"/>
      <c r="B2497" s="79"/>
      <c r="C2497" s="79"/>
      <c r="D2497" s="77"/>
      <c r="E2497" s="54"/>
      <c r="F2497" s="56"/>
      <c r="G2497" s="80"/>
      <c r="H2497" s="81"/>
      <c r="I2497" s="81"/>
      <c r="J2497" s="55"/>
      <c r="K2497" s="55"/>
      <c r="L2497" s="79"/>
      <c r="M2497" s="82"/>
      <c r="N2497" s="82"/>
      <c r="O2497" s="79"/>
      <c r="P2497" s="79"/>
      <c r="Q2497" s="83"/>
      <c r="R2497" s="84"/>
      <c r="S2497" s="79"/>
      <c r="T2497" s="85"/>
      <c r="U2497" s="82"/>
      <c r="V2497" s="79"/>
      <c r="W2497" s="79"/>
      <c r="X2497" s="72"/>
      <c r="Y2497" s="81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78"/>
      <c r="B2498" s="79"/>
      <c r="C2498" s="79"/>
      <c r="D2498" s="77"/>
      <c r="E2498" s="54"/>
      <c r="F2498" s="56"/>
      <c r="G2498" s="80"/>
      <c r="H2498" s="81"/>
      <c r="I2498" s="81"/>
      <c r="J2498" s="55"/>
      <c r="K2498" s="55"/>
      <c r="L2498" s="79"/>
      <c r="M2498" s="82"/>
      <c r="N2498" s="82"/>
      <c r="O2498" s="79"/>
      <c r="P2498" s="79"/>
      <c r="Q2498" s="83"/>
      <c r="R2498" s="84"/>
      <c r="S2498" s="79"/>
      <c r="T2498" s="85"/>
      <c r="U2498" s="82"/>
      <c r="V2498" s="79"/>
      <c r="W2498" s="79"/>
      <c r="X2498" s="72"/>
      <c r="Y2498" s="81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78"/>
      <c r="B2499" s="79"/>
      <c r="C2499" s="79"/>
      <c r="D2499" s="77"/>
      <c r="E2499" s="54"/>
      <c r="F2499" s="56"/>
      <c r="G2499" s="80"/>
      <c r="H2499" s="81"/>
      <c r="I2499" s="81"/>
      <c r="J2499" s="55"/>
      <c r="K2499" s="55"/>
      <c r="L2499" s="79"/>
      <c r="M2499" s="82"/>
      <c r="N2499" s="82"/>
      <c r="O2499" s="79"/>
      <c r="P2499" s="79"/>
      <c r="Q2499" s="83"/>
      <c r="R2499" s="84"/>
      <c r="S2499" s="79"/>
      <c r="T2499" s="85"/>
      <c r="U2499" s="82"/>
      <c r="V2499" s="79"/>
      <c r="W2499" s="79"/>
      <c r="X2499" s="72"/>
      <c r="Y2499" s="81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78"/>
      <c r="B2500" s="79"/>
      <c r="C2500" s="79"/>
      <c r="D2500" s="77"/>
      <c r="E2500" s="54"/>
      <c r="F2500" s="56"/>
      <c r="G2500" s="80"/>
      <c r="H2500" s="81"/>
      <c r="I2500" s="81"/>
      <c r="J2500" s="55"/>
      <c r="K2500" s="55"/>
      <c r="L2500" s="79"/>
      <c r="M2500" s="82"/>
      <c r="N2500" s="82"/>
      <c r="O2500" s="79"/>
      <c r="P2500" s="79"/>
      <c r="Q2500" s="83"/>
      <c r="R2500" s="84"/>
      <c r="S2500" s="79"/>
      <c r="T2500" s="85"/>
      <c r="U2500" s="82"/>
      <c r="V2500" s="79"/>
      <c r="W2500" s="79"/>
      <c r="X2500" s="72"/>
      <c r="Y2500" s="81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78"/>
      <c r="B2501" s="79"/>
      <c r="C2501" s="79"/>
      <c r="D2501" s="77"/>
      <c r="E2501" s="54"/>
      <c r="F2501" s="56"/>
      <c r="G2501" s="80"/>
      <c r="H2501" s="81"/>
      <c r="I2501" s="81"/>
      <c r="J2501" s="55"/>
      <c r="K2501" s="55"/>
      <c r="L2501" s="79"/>
      <c r="M2501" s="82"/>
      <c r="N2501" s="82"/>
      <c r="O2501" s="79"/>
      <c r="P2501" s="79"/>
      <c r="Q2501" s="83"/>
      <c r="R2501" s="84"/>
      <c r="S2501" s="79"/>
      <c r="T2501" s="85"/>
      <c r="U2501" s="82"/>
      <c r="V2501" s="79"/>
      <c r="W2501" s="79"/>
      <c r="X2501" s="72"/>
      <c r="Y2501" s="81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78"/>
      <c r="B2502" s="79"/>
      <c r="C2502" s="79"/>
      <c r="D2502" s="77"/>
      <c r="E2502" s="54"/>
      <c r="F2502" s="56"/>
      <c r="G2502" s="80"/>
      <c r="H2502" s="81"/>
      <c r="I2502" s="81"/>
      <c r="J2502" s="55"/>
      <c r="K2502" s="55"/>
      <c r="L2502" s="79"/>
      <c r="M2502" s="82"/>
      <c r="N2502" s="82"/>
      <c r="O2502" s="79"/>
      <c r="P2502" s="79"/>
      <c r="Q2502" s="83"/>
      <c r="R2502" s="84"/>
      <c r="S2502" s="79"/>
      <c r="T2502" s="85"/>
      <c r="U2502" s="82"/>
      <c r="V2502" s="79"/>
      <c r="W2502" s="79"/>
      <c r="X2502" s="72"/>
      <c r="Y2502" s="81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78"/>
      <c r="B2503" s="79"/>
      <c r="C2503" s="79"/>
      <c r="D2503" s="77"/>
      <c r="E2503" s="54"/>
      <c r="F2503" s="56"/>
      <c r="G2503" s="80"/>
      <c r="H2503" s="81"/>
      <c r="I2503" s="81"/>
      <c r="J2503" s="55"/>
      <c r="K2503" s="55"/>
      <c r="L2503" s="79"/>
      <c r="M2503" s="82"/>
      <c r="N2503" s="82"/>
      <c r="O2503" s="79"/>
      <c r="P2503" s="79"/>
      <c r="Q2503" s="83"/>
      <c r="R2503" s="84"/>
      <c r="S2503" s="79"/>
      <c r="T2503" s="85"/>
      <c r="U2503" s="82"/>
      <c r="V2503" s="79"/>
      <c r="W2503" s="79"/>
      <c r="X2503" s="72"/>
      <c r="Y2503" s="81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78"/>
      <c r="B2504" s="79"/>
      <c r="C2504" s="79"/>
      <c r="D2504" s="77"/>
      <c r="E2504" s="54"/>
      <c r="F2504" s="56"/>
      <c r="G2504" s="80"/>
      <c r="H2504" s="81"/>
      <c r="I2504" s="81"/>
      <c r="J2504" s="55"/>
      <c r="K2504" s="55"/>
      <c r="L2504" s="79"/>
      <c r="M2504" s="82"/>
      <c r="N2504" s="82"/>
      <c r="O2504" s="79"/>
      <c r="P2504" s="79"/>
      <c r="Q2504" s="83"/>
      <c r="R2504" s="84"/>
      <c r="S2504" s="79"/>
      <c r="T2504" s="85"/>
      <c r="U2504" s="82"/>
      <c r="V2504" s="79"/>
      <c r="W2504" s="79"/>
      <c r="X2504" s="72"/>
      <c r="Y2504" s="81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78"/>
      <c r="B2505" s="79"/>
      <c r="C2505" s="79"/>
      <c r="D2505" s="77"/>
      <c r="E2505" s="54"/>
      <c r="F2505" s="56"/>
      <c r="G2505" s="80"/>
      <c r="H2505" s="81"/>
      <c r="I2505" s="81"/>
      <c r="J2505" s="55"/>
      <c r="K2505" s="55"/>
      <c r="L2505" s="79"/>
      <c r="M2505" s="82"/>
      <c r="N2505" s="82"/>
      <c r="O2505" s="79"/>
      <c r="P2505" s="79"/>
      <c r="Q2505" s="83"/>
      <c r="R2505" s="84"/>
      <c r="S2505" s="79"/>
      <c r="T2505" s="85"/>
      <c r="U2505" s="82"/>
      <c r="V2505" s="79"/>
      <c r="W2505" s="79"/>
      <c r="X2505" s="72"/>
      <c r="Y2505" s="81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78"/>
      <c r="B2506" s="79"/>
      <c r="C2506" s="79"/>
      <c r="D2506" s="77"/>
      <c r="E2506" s="54"/>
      <c r="F2506" s="56"/>
      <c r="G2506" s="80"/>
      <c r="H2506" s="81"/>
      <c r="I2506" s="81"/>
      <c r="J2506" s="55"/>
      <c r="K2506" s="55"/>
      <c r="L2506" s="79"/>
      <c r="M2506" s="82"/>
      <c r="N2506" s="82"/>
      <c r="O2506" s="79"/>
      <c r="P2506" s="79"/>
      <c r="Q2506" s="83"/>
      <c r="R2506" s="84"/>
      <c r="S2506" s="79"/>
      <c r="T2506" s="85"/>
      <c r="U2506" s="82"/>
      <c r="V2506" s="79"/>
      <c r="W2506" s="79"/>
      <c r="X2506" s="72"/>
      <c r="Y2506" s="81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78"/>
      <c r="B2507" s="79"/>
      <c r="C2507" s="79"/>
      <c r="D2507" s="77"/>
      <c r="E2507" s="54"/>
      <c r="F2507" s="56"/>
      <c r="G2507" s="80"/>
      <c r="H2507" s="81"/>
      <c r="I2507" s="81"/>
      <c r="J2507" s="55"/>
      <c r="K2507" s="55"/>
      <c r="L2507" s="79"/>
      <c r="M2507" s="82"/>
      <c r="N2507" s="82"/>
      <c r="O2507" s="79"/>
      <c r="P2507" s="79"/>
      <c r="Q2507" s="83"/>
      <c r="R2507" s="84"/>
      <c r="S2507" s="79"/>
      <c r="T2507" s="85"/>
      <c r="U2507" s="82"/>
      <c r="V2507" s="79"/>
      <c r="W2507" s="79"/>
      <c r="X2507" s="72"/>
      <c r="Y2507" s="81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78"/>
      <c r="B2508" s="79"/>
      <c r="C2508" s="79"/>
      <c r="D2508" s="77"/>
      <c r="E2508" s="54"/>
      <c r="F2508" s="56"/>
      <c r="G2508" s="80"/>
      <c r="H2508" s="81"/>
      <c r="I2508" s="81"/>
      <c r="J2508" s="55"/>
      <c r="K2508" s="55"/>
      <c r="L2508" s="79"/>
      <c r="M2508" s="82"/>
      <c r="N2508" s="82"/>
      <c r="O2508" s="79"/>
      <c r="P2508" s="79"/>
      <c r="Q2508" s="83"/>
      <c r="R2508" s="84"/>
      <c r="S2508" s="79"/>
      <c r="T2508" s="85"/>
      <c r="U2508" s="82"/>
      <c r="V2508" s="79"/>
      <c r="W2508" s="79"/>
      <c r="X2508" s="72"/>
      <c r="Y2508" s="81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78"/>
      <c r="B2509" s="79"/>
      <c r="C2509" s="79"/>
      <c r="D2509" s="77"/>
      <c r="E2509" s="54"/>
      <c r="F2509" s="56"/>
      <c r="G2509" s="80"/>
      <c r="H2509" s="81"/>
      <c r="I2509" s="81"/>
      <c r="J2509" s="55"/>
      <c r="K2509" s="55"/>
      <c r="L2509" s="79"/>
      <c r="M2509" s="82"/>
      <c r="N2509" s="82"/>
      <c r="O2509" s="79"/>
      <c r="P2509" s="79"/>
      <c r="Q2509" s="83"/>
      <c r="R2509" s="84"/>
      <c r="S2509" s="79"/>
      <c r="T2509" s="85"/>
      <c r="U2509" s="82"/>
      <c r="V2509" s="79"/>
      <c r="W2509" s="79"/>
      <c r="X2509" s="72"/>
      <c r="Y2509" s="81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78"/>
      <c r="B2510" s="79"/>
      <c r="C2510" s="79"/>
      <c r="D2510" s="77"/>
      <c r="E2510" s="54"/>
      <c r="F2510" s="56"/>
      <c r="G2510" s="80"/>
      <c r="H2510" s="81"/>
      <c r="I2510" s="81"/>
      <c r="J2510" s="55"/>
      <c r="K2510" s="55"/>
      <c r="L2510" s="79"/>
      <c r="M2510" s="82"/>
      <c r="N2510" s="82"/>
      <c r="O2510" s="79"/>
      <c r="P2510" s="79"/>
      <c r="Q2510" s="83"/>
      <c r="R2510" s="84"/>
      <c r="S2510" s="79"/>
      <c r="T2510" s="85"/>
      <c r="U2510" s="82"/>
      <c r="V2510" s="79"/>
      <c r="W2510" s="79"/>
      <c r="X2510" s="72"/>
      <c r="Y2510" s="81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78"/>
      <c r="B2511" s="79"/>
      <c r="C2511" s="79"/>
      <c r="D2511" s="77"/>
      <c r="E2511" s="54"/>
      <c r="F2511" s="56"/>
      <c r="G2511" s="80"/>
      <c r="H2511" s="81"/>
      <c r="I2511" s="81"/>
      <c r="J2511" s="55"/>
      <c r="K2511" s="55"/>
      <c r="L2511" s="79"/>
      <c r="M2511" s="82"/>
      <c r="N2511" s="82"/>
      <c r="O2511" s="79"/>
      <c r="P2511" s="79"/>
      <c r="Q2511" s="83"/>
      <c r="R2511" s="84"/>
      <c r="S2511" s="79"/>
      <c r="T2511" s="85"/>
      <c r="U2511" s="82"/>
      <c r="V2511" s="79"/>
      <c r="W2511" s="79"/>
      <c r="X2511" s="72"/>
      <c r="Y2511" s="81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78"/>
      <c r="B2512" s="79"/>
      <c r="C2512" s="79"/>
      <c r="D2512" s="77"/>
      <c r="E2512" s="54"/>
      <c r="F2512" s="56"/>
      <c r="G2512" s="80"/>
      <c r="H2512" s="81"/>
      <c r="I2512" s="81"/>
      <c r="J2512" s="55"/>
      <c r="K2512" s="55"/>
      <c r="L2512" s="79"/>
      <c r="M2512" s="82"/>
      <c r="N2512" s="82"/>
      <c r="O2512" s="79"/>
      <c r="P2512" s="79"/>
      <c r="Q2512" s="83"/>
      <c r="R2512" s="84"/>
      <c r="S2512" s="79"/>
      <c r="T2512" s="85"/>
      <c r="U2512" s="82"/>
      <c r="V2512" s="79"/>
      <c r="W2512" s="79"/>
      <c r="X2512" s="72"/>
      <c r="Y2512" s="81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78"/>
      <c r="B2513" s="79"/>
      <c r="C2513" s="79"/>
      <c r="D2513" s="77"/>
      <c r="E2513" s="54"/>
      <c r="F2513" s="56"/>
      <c r="G2513" s="80"/>
      <c r="H2513" s="81"/>
      <c r="I2513" s="81"/>
      <c r="J2513" s="55"/>
      <c r="K2513" s="55"/>
      <c r="L2513" s="79"/>
      <c r="M2513" s="82"/>
      <c r="N2513" s="82"/>
      <c r="O2513" s="79"/>
      <c r="P2513" s="79"/>
      <c r="Q2513" s="83"/>
      <c r="R2513" s="84"/>
      <c r="S2513" s="79"/>
      <c r="T2513" s="85"/>
      <c r="U2513" s="82"/>
      <c r="V2513" s="79"/>
      <c r="W2513" s="79"/>
      <c r="X2513" s="72"/>
      <c r="Y2513" s="81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78"/>
      <c r="B2514" s="79"/>
      <c r="C2514" s="79"/>
      <c r="D2514" s="77"/>
      <c r="E2514" s="54"/>
      <c r="F2514" s="56"/>
      <c r="G2514" s="80"/>
      <c r="H2514" s="81"/>
      <c r="I2514" s="81"/>
      <c r="J2514" s="55"/>
      <c r="K2514" s="55"/>
      <c r="L2514" s="79"/>
      <c r="M2514" s="82"/>
      <c r="N2514" s="82"/>
      <c r="O2514" s="79"/>
      <c r="P2514" s="79"/>
      <c r="Q2514" s="83"/>
      <c r="R2514" s="84"/>
      <c r="S2514" s="79"/>
      <c r="T2514" s="85"/>
      <c r="U2514" s="82"/>
      <c r="V2514" s="79"/>
      <c r="W2514" s="79"/>
      <c r="X2514" s="72"/>
      <c r="Y2514" s="81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78"/>
      <c r="B2515" s="79"/>
      <c r="C2515" s="79"/>
      <c r="D2515" s="77"/>
      <c r="E2515" s="54"/>
      <c r="F2515" s="56"/>
      <c r="G2515" s="80"/>
      <c r="H2515" s="81"/>
      <c r="I2515" s="81"/>
      <c r="J2515" s="55"/>
      <c r="K2515" s="55"/>
      <c r="L2515" s="79"/>
      <c r="M2515" s="82"/>
      <c r="N2515" s="82"/>
      <c r="O2515" s="79"/>
      <c r="P2515" s="79"/>
      <c r="Q2515" s="83"/>
      <c r="R2515" s="84"/>
      <c r="S2515" s="79"/>
      <c r="T2515" s="85"/>
      <c r="U2515" s="82"/>
      <c r="V2515" s="79"/>
      <c r="W2515" s="79"/>
      <c r="X2515" s="72"/>
      <c r="Y2515" s="81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78"/>
      <c r="B2516" s="79"/>
      <c r="C2516" s="79"/>
      <c r="D2516" s="77"/>
      <c r="E2516" s="54"/>
      <c r="F2516" s="56"/>
      <c r="G2516" s="80"/>
      <c r="H2516" s="81"/>
      <c r="I2516" s="81"/>
      <c r="J2516" s="55"/>
      <c r="K2516" s="55"/>
      <c r="L2516" s="79"/>
      <c r="M2516" s="82"/>
      <c r="N2516" s="82"/>
      <c r="O2516" s="79"/>
      <c r="P2516" s="79"/>
      <c r="Q2516" s="83"/>
      <c r="R2516" s="84"/>
      <c r="S2516" s="79"/>
      <c r="T2516" s="85"/>
      <c r="U2516" s="82"/>
      <c r="V2516" s="79"/>
      <c r="W2516" s="79"/>
      <c r="X2516" s="72"/>
      <c r="Y2516" s="81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78"/>
      <c r="B2517" s="79"/>
      <c r="C2517" s="79"/>
      <c r="D2517" s="77"/>
      <c r="E2517" s="54"/>
      <c r="F2517" s="56"/>
      <c r="G2517" s="80"/>
      <c r="H2517" s="81"/>
      <c r="I2517" s="81"/>
      <c r="J2517" s="55"/>
      <c r="K2517" s="55"/>
      <c r="L2517" s="79"/>
      <c r="M2517" s="82"/>
      <c r="N2517" s="82"/>
      <c r="O2517" s="79"/>
      <c r="P2517" s="79"/>
      <c r="Q2517" s="83"/>
      <c r="R2517" s="84"/>
      <c r="S2517" s="79"/>
      <c r="T2517" s="85"/>
      <c r="U2517" s="82"/>
      <c r="V2517" s="79"/>
      <c r="W2517" s="79"/>
      <c r="X2517" s="72"/>
      <c r="Y2517" s="81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78"/>
      <c r="B2518" s="79"/>
      <c r="C2518" s="79"/>
      <c r="D2518" s="77"/>
      <c r="E2518" s="54"/>
      <c r="F2518" s="56"/>
      <c r="G2518" s="80"/>
      <c r="H2518" s="81"/>
      <c r="I2518" s="81"/>
      <c r="J2518" s="55"/>
      <c r="K2518" s="55"/>
      <c r="L2518" s="79"/>
      <c r="M2518" s="82"/>
      <c r="N2518" s="82"/>
      <c r="O2518" s="79"/>
      <c r="P2518" s="79"/>
      <c r="Q2518" s="83"/>
      <c r="R2518" s="84"/>
      <c r="S2518" s="79"/>
      <c r="T2518" s="85"/>
      <c r="U2518" s="82"/>
      <c r="V2518" s="79"/>
      <c r="W2518" s="79"/>
      <c r="X2518" s="72"/>
      <c r="Y2518" s="81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78"/>
      <c r="B2519" s="79"/>
      <c r="C2519" s="79"/>
      <c r="D2519" s="77"/>
      <c r="E2519" s="54"/>
      <c r="F2519" s="56"/>
      <c r="G2519" s="80"/>
      <c r="H2519" s="81"/>
      <c r="I2519" s="81"/>
      <c r="J2519" s="55"/>
      <c r="K2519" s="55"/>
      <c r="L2519" s="79"/>
      <c r="M2519" s="82"/>
      <c r="N2519" s="82"/>
      <c r="O2519" s="79"/>
      <c r="P2519" s="79"/>
      <c r="Q2519" s="83"/>
      <c r="R2519" s="84"/>
      <c r="S2519" s="79"/>
      <c r="T2519" s="85"/>
      <c r="U2519" s="82"/>
      <c r="V2519" s="79"/>
      <c r="W2519" s="79"/>
      <c r="X2519" s="72"/>
      <c r="Y2519" s="81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78"/>
      <c r="B2520" s="79"/>
      <c r="C2520" s="79"/>
      <c r="D2520" s="77"/>
      <c r="E2520" s="54"/>
      <c r="F2520" s="56"/>
      <c r="G2520" s="80"/>
      <c r="H2520" s="81"/>
      <c r="I2520" s="81"/>
      <c r="J2520" s="55"/>
      <c r="K2520" s="55"/>
      <c r="L2520" s="79"/>
      <c r="M2520" s="82"/>
      <c r="N2520" s="82"/>
      <c r="O2520" s="79"/>
      <c r="P2520" s="79"/>
      <c r="Q2520" s="83"/>
      <c r="R2520" s="84"/>
      <c r="S2520" s="79"/>
      <c r="T2520" s="85"/>
      <c r="U2520" s="82"/>
      <c r="V2520" s="79"/>
      <c r="W2520" s="79"/>
      <c r="X2520" s="72"/>
      <c r="Y2520" s="81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78"/>
      <c r="B2521" s="79"/>
      <c r="C2521" s="79"/>
      <c r="D2521" s="77"/>
      <c r="E2521" s="54"/>
      <c r="F2521" s="56"/>
      <c r="G2521" s="80"/>
      <c r="H2521" s="81"/>
      <c r="I2521" s="81"/>
      <c r="J2521" s="55"/>
      <c r="K2521" s="55"/>
      <c r="L2521" s="79"/>
      <c r="M2521" s="82"/>
      <c r="N2521" s="82"/>
      <c r="O2521" s="79"/>
      <c r="P2521" s="79"/>
      <c r="Q2521" s="83"/>
      <c r="R2521" s="84"/>
      <c r="S2521" s="79"/>
      <c r="T2521" s="85"/>
      <c r="U2521" s="82"/>
      <c r="V2521" s="79"/>
      <c r="W2521" s="79"/>
      <c r="X2521" s="72"/>
      <c r="Y2521" s="81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78"/>
      <c r="B2522" s="79"/>
      <c r="C2522" s="79"/>
      <c r="D2522" s="77"/>
      <c r="E2522" s="54"/>
      <c r="F2522" s="56"/>
      <c r="G2522" s="80"/>
      <c r="H2522" s="81"/>
      <c r="I2522" s="81"/>
      <c r="J2522" s="55"/>
      <c r="K2522" s="55"/>
      <c r="L2522" s="79"/>
      <c r="M2522" s="82"/>
      <c r="N2522" s="82"/>
      <c r="O2522" s="79"/>
      <c r="P2522" s="79"/>
      <c r="Q2522" s="83"/>
      <c r="R2522" s="84"/>
      <c r="S2522" s="79"/>
      <c r="T2522" s="85"/>
      <c r="U2522" s="82"/>
      <c r="V2522" s="79"/>
      <c r="W2522" s="79"/>
      <c r="X2522" s="72"/>
      <c r="Y2522" s="81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78"/>
      <c r="B2523" s="79"/>
      <c r="C2523" s="79"/>
      <c r="D2523" s="77"/>
      <c r="E2523" s="54"/>
      <c r="F2523" s="56"/>
      <c r="G2523" s="80"/>
      <c r="H2523" s="81"/>
      <c r="I2523" s="81"/>
      <c r="J2523" s="55"/>
      <c r="K2523" s="55"/>
      <c r="L2523" s="79"/>
      <c r="M2523" s="82"/>
      <c r="N2523" s="82"/>
      <c r="O2523" s="79"/>
      <c r="P2523" s="79"/>
      <c r="Q2523" s="83"/>
      <c r="R2523" s="84"/>
      <c r="S2523" s="79"/>
      <c r="T2523" s="85"/>
      <c r="U2523" s="82"/>
      <c r="V2523" s="79"/>
      <c r="W2523" s="79"/>
      <c r="X2523" s="72"/>
      <c r="Y2523" s="81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78"/>
      <c r="B2524" s="79"/>
      <c r="C2524" s="79"/>
      <c r="D2524" s="77"/>
      <c r="E2524" s="54"/>
      <c r="F2524" s="56"/>
      <c r="G2524" s="80"/>
      <c r="H2524" s="81"/>
      <c r="I2524" s="81"/>
      <c r="J2524" s="55"/>
      <c r="K2524" s="55"/>
      <c r="L2524" s="79"/>
      <c r="M2524" s="82"/>
      <c r="N2524" s="82"/>
      <c r="O2524" s="79"/>
      <c r="P2524" s="79"/>
      <c r="Q2524" s="83"/>
      <c r="R2524" s="84"/>
      <c r="S2524" s="79"/>
      <c r="T2524" s="85"/>
      <c r="U2524" s="82"/>
      <c r="V2524" s="79"/>
      <c r="W2524" s="79"/>
      <c r="X2524" s="72"/>
      <c r="Y2524" s="81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78"/>
      <c r="B2525" s="79"/>
      <c r="C2525" s="79"/>
      <c r="D2525" s="77"/>
      <c r="E2525" s="54"/>
      <c r="F2525" s="56"/>
      <c r="G2525" s="80"/>
      <c r="H2525" s="81"/>
      <c r="I2525" s="81"/>
      <c r="J2525" s="55"/>
      <c r="K2525" s="55"/>
      <c r="L2525" s="79"/>
      <c r="M2525" s="82"/>
      <c r="N2525" s="82"/>
      <c r="O2525" s="79"/>
      <c r="P2525" s="79"/>
      <c r="Q2525" s="83"/>
      <c r="R2525" s="84"/>
      <c r="S2525" s="79"/>
      <c r="T2525" s="85"/>
      <c r="U2525" s="82"/>
      <c r="V2525" s="79"/>
      <c r="W2525" s="79"/>
      <c r="X2525" s="72"/>
      <c r="Y2525" s="81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78"/>
      <c r="B2526" s="79"/>
      <c r="C2526" s="79"/>
      <c r="D2526" s="77"/>
      <c r="E2526" s="54"/>
      <c r="F2526" s="56"/>
      <c r="G2526" s="80"/>
      <c r="H2526" s="81"/>
      <c r="I2526" s="81"/>
      <c r="J2526" s="55"/>
      <c r="K2526" s="55"/>
      <c r="L2526" s="79"/>
      <c r="M2526" s="82"/>
      <c r="N2526" s="82"/>
      <c r="O2526" s="79"/>
      <c r="P2526" s="79"/>
      <c r="Q2526" s="83"/>
      <c r="R2526" s="84"/>
      <c r="S2526" s="79"/>
      <c r="T2526" s="85"/>
      <c r="U2526" s="82"/>
      <c r="V2526" s="79"/>
      <c r="W2526" s="79"/>
      <c r="X2526" s="72"/>
      <c r="Y2526" s="81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78"/>
      <c r="B2527" s="79"/>
      <c r="C2527" s="79"/>
      <c r="D2527" s="77"/>
      <c r="E2527" s="54"/>
      <c r="F2527" s="56"/>
      <c r="G2527" s="80"/>
      <c r="H2527" s="81"/>
      <c r="I2527" s="81"/>
      <c r="J2527" s="55"/>
      <c r="K2527" s="55"/>
      <c r="L2527" s="79"/>
      <c r="M2527" s="82"/>
      <c r="N2527" s="82"/>
      <c r="O2527" s="79"/>
      <c r="P2527" s="79"/>
      <c r="Q2527" s="83"/>
      <c r="R2527" s="84"/>
      <c r="S2527" s="79"/>
      <c r="T2527" s="85"/>
      <c r="U2527" s="82"/>
      <c r="V2527" s="79"/>
      <c r="W2527" s="79"/>
      <c r="X2527" s="72"/>
      <c r="Y2527" s="81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78"/>
      <c r="B2528" s="79"/>
      <c r="C2528" s="79"/>
      <c r="D2528" s="77"/>
      <c r="E2528" s="54"/>
      <c r="F2528" s="56"/>
      <c r="G2528" s="80"/>
      <c r="H2528" s="81"/>
      <c r="I2528" s="81"/>
      <c r="J2528" s="55"/>
      <c r="K2528" s="55"/>
      <c r="L2528" s="79"/>
      <c r="M2528" s="82"/>
      <c r="N2528" s="82"/>
      <c r="O2528" s="79"/>
      <c r="P2528" s="79"/>
      <c r="Q2528" s="83"/>
      <c r="R2528" s="84"/>
      <c r="S2528" s="79"/>
      <c r="T2528" s="85"/>
      <c r="U2528" s="82"/>
      <c r="V2528" s="79"/>
      <c r="W2528" s="79"/>
      <c r="X2528" s="72"/>
      <c r="Y2528" s="81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78"/>
      <c r="B2529" s="79"/>
      <c r="C2529" s="79"/>
      <c r="D2529" s="77"/>
      <c r="E2529" s="54"/>
      <c r="F2529" s="56"/>
      <c r="G2529" s="80"/>
      <c r="H2529" s="81"/>
      <c r="I2529" s="81"/>
      <c r="J2529" s="55"/>
      <c r="K2529" s="55"/>
      <c r="L2529" s="79"/>
      <c r="M2529" s="82"/>
      <c r="N2529" s="82"/>
      <c r="O2529" s="79"/>
      <c r="P2529" s="79"/>
      <c r="Q2529" s="83"/>
      <c r="R2529" s="84"/>
      <c r="S2529" s="79"/>
      <c r="T2529" s="85"/>
      <c r="U2529" s="82"/>
      <c r="V2529" s="79"/>
      <c r="W2529" s="79"/>
      <c r="X2529" s="72"/>
      <c r="Y2529" s="81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78"/>
      <c r="B2530" s="79"/>
      <c r="C2530" s="79"/>
      <c r="D2530" s="77"/>
      <c r="E2530" s="54"/>
      <c r="F2530" s="56"/>
      <c r="G2530" s="80"/>
      <c r="H2530" s="81"/>
      <c r="I2530" s="81"/>
      <c r="J2530" s="55"/>
      <c r="K2530" s="55"/>
      <c r="L2530" s="79"/>
      <c r="M2530" s="82"/>
      <c r="N2530" s="82"/>
      <c r="O2530" s="79"/>
      <c r="P2530" s="79"/>
      <c r="Q2530" s="83"/>
      <c r="R2530" s="84"/>
      <c r="S2530" s="79"/>
      <c r="T2530" s="85"/>
      <c r="U2530" s="82"/>
      <c r="V2530" s="79"/>
      <c r="W2530" s="79"/>
      <c r="X2530" s="72"/>
      <c r="Y2530" s="81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78"/>
      <c r="B2531" s="79"/>
      <c r="C2531" s="79"/>
      <c r="D2531" s="77"/>
      <c r="E2531" s="54"/>
      <c r="F2531" s="56"/>
      <c r="G2531" s="80"/>
      <c r="H2531" s="81"/>
      <c r="I2531" s="81"/>
      <c r="J2531" s="55"/>
      <c r="K2531" s="55"/>
      <c r="L2531" s="79"/>
      <c r="M2531" s="82"/>
      <c r="N2531" s="82"/>
      <c r="O2531" s="79"/>
      <c r="P2531" s="79"/>
      <c r="Q2531" s="83"/>
      <c r="R2531" s="84"/>
      <c r="S2531" s="79"/>
      <c r="T2531" s="85"/>
      <c r="U2531" s="82"/>
      <c r="V2531" s="79"/>
      <c r="W2531" s="79"/>
      <c r="X2531" s="72"/>
      <c r="Y2531" s="81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78"/>
      <c r="B2532" s="79"/>
      <c r="C2532" s="79"/>
      <c r="D2532" s="77"/>
      <c r="E2532" s="54"/>
      <c r="F2532" s="56"/>
      <c r="G2532" s="80"/>
      <c r="H2532" s="81"/>
      <c r="I2532" s="81"/>
      <c r="J2532" s="55"/>
      <c r="K2532" s="55"/>
      <c r="L2532" s="79"/>
      <c r="M2532" s="82"/>
      <c r="N2532" s="82"/>
      <c r="O2532" s="79"/>
      <c r="P2532" s="79"/>
      <c r="Q2532" s="83"/>
      <c r="R2532" s="84"/>
      <c r="S2532" s="79"/>
      <c r="T2532" s="85"/>
      <c r="U2532" s="82"/>
      <c r="V2532" s="79"/>
      <c r="W2532" s="79"/>
      <c r="X2532" s="72"/>
      <c r="Y2532" s="81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78"/>
      <c r="B2533" s="79"/>
      <c r="C2533" s="79"/>
      <c r="D2533" s="77"/>
      <c r="E2533" s="54"/>
      <c r="F2533" s="56"/>
      <c r="G2533" s="80"/>
      <c r="H2533" s="81"/>
      <c r="I2533" s="81"/>
      <c r="J2533" s="55"/>
      <c r="K2533" s="55"/>
      <c r="L2533" s="79"/>
      <c r="M2533" s="82"/>
      <c r="N2533" s="82"/>
      <c r="O2533" s="79"/>
      <c r="P2533" s="79"/>
      <c r="Q2533" s="83"/>
      <c r="R2533" s="84"/>
      <c r="S2533" s="79"/>
      <c r="T2533" s="85"/>
      <c r="U2533" s="82"/>
      <c r="V2533" s="79"/>
      <c r="W2533" s="79"/>
      <c r="X2533" s="72"/>
      <c r="Y2533" s="81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78"/>
      <c r="B2534" s="79"/>
      <c r="C2534" s="79"/>
      <c r="D2534" s="77"/>
      <c r="E2534" s="54"/>
      <c r="F2534" s="56"/>
      <c r="G2534" s="80"/>
      <c r="H2534" s="81"/>
      <c r="I2534" s="81"/>
      <c r="J2534" s="55"/>
      <c r="K2534" s="55"/>
      <c r="L2534" s="79"/>
      <c r="M2534" s="82"/>
      <c r="N2534" s="82"/>
      <c r="O2534" s="79"/>
      <c r="P2534" s="79"/>
      <c r="Q2534" s="83"/>
      <c r="R2534" s="84"/>
      <c r="S2534" s="79"/>
      <c r="T2534" s="85"/>
      <c r="U2534" s="82"/>
      <c r="V2534" s="79"/>
      <c r="W2534" s="79"/>
      <c r="X2534" s="72"/>
      <c r="Y2534" s="81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78"/>
      <c r="B2535" s="79"/>
      <c r="C2535" s="79"/>
      <c r="D2535" s="77"/>
      <c r="E2535" s="54"/>
      <c r="F2535" s="56"/>
      <c r="G2535" s="80"/>
      <c r="H2535" s="81"/>
      <c r="I2535" s="81"/>
      <c r="J2535" s="55"/>
      <c r="K2535" s="55"/>
      <c r="L2535" s="79"/>
      <c r="M2535" s="82"/>
      <c r="N2535" s="82"/>
      <c r="O2535" s="79"/>
      <c r="P2535" s="79"/>
      <c r="Q2535" s="83"/>
      <c r="R2535" s="84"/>
      <c r="S2535" s="79"/>
      <c r="T2535" s="85"/>
      <c r="U2535" s="82"/>
      <c r="V2535" s="79"/>
      <c r="W2535" s="79"/>
      <c r="X2535" s="72"/>
      <c r="Y2535" s="81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78"/>
      <c r="B2536" s="79"/>
      <c r="C2536" s="79"/>
      <c r="D2536" s="77"/>
      <c r="E2536" s="54"/>
      <c r="F2536" s="56"/>
      <c r="G2536" s="80"/>
      <c r="H2536" s="81"/>
      <c r="I2536" s="81"/>
      <c r="J2536" s="55"/>
      <c r="K2536" s="55"/>
      <c r="L2536" s="79"/>
      <c r="M2536" s="82"/>
      <c r="N2536" s="82"/>
      <c r="O2536" s="79"/>
      <c r="P2536" s="79"/>
      <c r="Q2536" s="83"/>
      <c r="R2536" s="84"/>
      <c r="S2536" s="79"/>
      <c r="T2536" s="85"/>
      <c r="U2536" s="82"/>
      <c r="V2536" s="79"/>
      <c r="W2536" s="79"/>
      <c r="X2536" s="72"/>
      <c r="Y2536" s="81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78"/>
      <c r="B2537" s="79"/>
      <c r="C2537" s="79"/>
      <c r="D2537" s="77"/>
      <c r="E2537" s="54"/>
      <c r="F2537" s="56"/>
      <c r="G2537" s="80"/>
      <c r="H2537" s="81"/>
      <c r="I2537" s="81"/>
      <c r="J2537" s="55"/>
      <c r="K2537" s="55"/>
      <c r="L2537" s="79"/>
      <c r="M2537" s="82"/>
      <c r="N2537" s="82"/>
      <c r="O2537" s="79"/>
      <c r="P2537" s="79"/>
      <c r="Q2537" s="83"/>
      <c r="R2537" s="84"/>
      <c r="S2537" s="79"/>
      <c r="T2537" s="85"/>
      <c r="U2537" s="82"/>
      <c r="V2537" s="79"/>
      <c r="W2537" s="79"/>
      <c r="X2537" s="72"/>
      <c r="Y2537" s="81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78"/>
      <c r="B2538" s="79"/>
      <c r="C2538" s="79"/>
      <c r="D2538" s="77"/>
      <c r="E2538" s="54"/>
      <c r="F2538" s="56"/>
      <c r="G2538" s="80"/>
      <c r="H2538" s="81"/>
      <c r="I2538" s="81"/>
      <c r="J2538" s="55"/>
      <c r="K2538" s="55"/>
      <c r="L2538" s="79"/>
      <c r="M2538" s="82"/>
      <c r="N2538" s="82"/>
      <c r="O2538" s="79"/>
      <c r="P2538" s="79"/>
      <c r="Q2538" s="83"/>
      <c r="R2538" s="84"/>
      <c r="S2538" s="79"/>
      <c r="T2538" s="85"/>
      <c r="U2538" s="82"/>
      <c r="V2538" s="79"/>
      <c r="W2538" s="79"/>
      <c r="X2538" s="72"/>
      <c r="Y2538" s="81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78"/>
      <c r="B2539" s="79"/>
      <c r="C2539" s="79"/>
      <c r="D2539" s="77"/>
      <c r="E2539" s="54"/>
      <c r="F2539" s="56"/>
      <c r="G2539" s="80"/>
      <c r="H2539" s="81"/>
      <c r="I2539" s="81"/>
      <c r="J2539" s="55"/>
      <c r="K2539" s="55"/>
      <c r="L2539" s="79"/>
      <c r="M2539" s="82"/>
      <c r="N2539" s="82"/>
      <c r="O2539" s="79"/>
      <c r="P2539" s="79"/>
      <c r="Q2539" s="83"/>
      <c r="R2539" s="84"/>
      <c r="S2539" s="79"/>
      <c r="T2539" s="85"/>
      <c r="U2539" s="82"/>
      <c r="V2539" s="79"/>
      <c r="W2539" s="79"/>
      <c r="X2539" s="72"/>
      <c r="Y2539" s="81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78"/>
      <c r="B2540" s="79"/>
      <c r="C2540" s="79"/>
      <c r="D2540" s="77"/>
      <c r="E2540" s="54"/>
      <c r="F2540" s="56"/>
      <c r="G2540" s="80"/>
      <c r="H2540" s="81"/>
      <c r="I2540" s="81"/>
      <c r="J2540" s="55"/>
      <c r="K2540" s="55"/>
      <c r="L2540" s="79"/>
      <c r="M2540" s="82"/>
      <c r="N2540" s="82"/>
      <c r="O2540" s="79"/>
      <c r="P2540" s="79"/>
      <c r="Q2540" s="83"/>
      <c r="R2540" s="84"/>
      <c r="S2540" s="79"/>
      <c r="T2540" s="85"/>
      <c r="U2540" s="82"/>
      <c r="V2540" s="79"/>
      <c r="W2540" s="79"/>
      <c r="X2540" s="72"/>
      <c r="Y2540" s="81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78"/>
      <c r="B2541" s="79"/>
      <c r="C2541" s="79"/>
      <c r="D2541" s="77"/>
      <c r="E2541" s="54"/>
      <c r="F2541" s="56"/>
      <c r="G2541" s="80"/>
      <c r="H2541" s="81"/>
      <c r="I2541" s="81"/>
      <c r="J2541" s="55"/>
      <c r="K2541" s="55"/>
      <c r="L2541" s="79"/>
      <c r="M2541" s="82"/>
      <c r="N2541" s="82"/>
      <c r="O2541" s="79"/>
      <c r="P2541" s="79"/>
      <c r="Q2541" s="83"/>
      <c r="R2541" s="84"/>
      <c r="S2541" s="79"/>
      <c r="T2541" s="85"/>
      <c r="U2541" s="82"/>
      <c r="V2541" s="79"/>
      <c r="W2541" s="79"/>
      <c r="X2541" s="72"/>
      <c r="Y2541" s="81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78"/>
      <c r="B2542" s="79"/>
      <c r="C2542" s="79"/>
      <c r="D2542" s="77"/>
      <c r="E2542" s="54"/>
      <c r="F2542" s="56"/>
      <c r="G2542" s="80"/>
      <c r="H2542" s="81"/>
      <c r="I2542" s="81"/>
      <c r="J2542" s="55"/>
      <c r="K2542" s="55"/>
      <c r="L2542" s="79"/>
      <c r="M2542" s="82"/>
      <c r="N2542" s="82"/>
      <c r="O2542" s="79"/>
      <c r="P2542" s="79"/>
      <c r="Q2542" s="83"/>
      <c r="R2542" s="84"/>
      <c r="S2542" s="79"/>
      <c r="T2542" s="85"/>
      <c r="U2542" s="82"/>
      <c r="V2542" s="79"/>
      <c r="W2542" s="79"/>
      <c r="X2542" s="72"/>
      <c r="Y2542" s="81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78"/>
      <c r="B2543" s="79"/>
      <c r="C2543" s="79"/>
      <c r="D2543" s="77"/>
      <c r="E2543" s="54"/>
      <c r="F2543" s="56"/>
      <c r="G2543" s="80"/>
      <c r="H2543" s="81"/>
      <c r="I2543" s="81"/>
      <c r="J2543" s="55"/>
      <c r="K2543" s="55"/>
      <c r="L2543" s="79"/>
      <c r="M2543" s="82"/>
      <c r="N2543" s="82"/>
      <c r="O2543" s="79"/>
      <c r="P2543" s="79"/>
      <c r="Q2543" s="83"/>
      <c r="R2543" s="84"/>
      <c r="S2543" s="79"/>
      <c r="T2543" s="85"/>
      <c r="U2543" s="82"/>
      <c r="V2543" s="79"/>
      <c r="W2543" s="79"/>
      <c r="X2543" s="72"/>
      <c r="Y2543" s="81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78"/>
      <c r="B2544" s="79"/>
      <c r="C2544" s="79"/>
      <c r="D2544" s="77"/>
      <c r="E2544" s="54"/>
      <c r="F2544" s="56"/>
      <c r="G2544" s="80"/>
      <c r="H2544" s="81"/>
      <c r="I2544" s="81"/>
      <c r="J2544" s="55"/>
      <c r="K2544" s="55"/>
      <c r="L2544" s="79"/>
      <c r="M2544" s="82"/>
      <c r="N2544" s="82"/>
      <c r="O2544" s="79"/>
      <c r="P2544" s="79"/>
      <c r="Q2544" s="83"/>
      <c r="R2544" s="84"/>
      <c r="S2544" s="79"/>
      <c r="T2544" s="85"/>
      <c r="U2544" s="82"/>
      <c r="V2544" s="79"/>
      <c r="W2544" s="79"/>
      <c r="X2544" s="72"/>
      <c r="Y2544" s="81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78"/>
      <c r="B2545" s="79"/>
      <c r="C2545" s="79"/>
      <c r="D2545" s="77"/>
      <c r="E2545" s="54"/>
      <c r="F2545" s="56"/>
      <c r="G2545" s="80"/>
      <c r="H2545" s="81"/>
      <c r="I2545" s="81"/>
      <c r="J2545" s="55"/>
      <c r="K2545" s="55"/>
      <c r="L2545" s="79"/>
      <c r="M2545" s="82"/>
      <c r="N2545" s="82"/>
      <c r="O2545" s="79"/>
      <c r="P2545" s="79"/>
      <c r="Q2545" s="83"/>
      <c r="R2545" s="84"/>
      <c r="S2545" s="79"/>
      <c r="T2545" s="85"/>
      <c r="U2545" s="82"/>
      <c r="V2545" s="79"/>
      <c r="W2545" s="79"/>
      <c r="X2545" s="72"/>
      <c r="Y2545" s="81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78"/>
      <c r="B2546" s="79"/>
      <c r="C2546" s="79"/>
      <c r="D2546" s="77"/>
      <c r="E2546" s="54"/>
      <c r="F2546" s="56"/>
      <c r="G2546" s="80"/>
      <c r="H2546" s="81"/>
      <c r="I2546" s="81"/>
      <c r="J2546" s="55"/>
      <c r="K2546" s="55"/>
      <c r="L2546" s="79"/>
      <c r="M2546" s="82"/>
      <c r="N2546" s="82"/>
      <c r="O2546" s="79"/>
      <c r="P2546" s="79"/>
      <c r="Q2546" s="83"/>
      <c r="R2546" s="84"/>
      <c r="S2546" s="79"/>
      <c r="T2546" s="85"/>
      <c r="U2546" s="82"/>
      <c r="V2546" s="79"/>
      <c r="W2546" s="79"/>
      <c r="X2546" s="72"/>
      <c r="Y2546" s="81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78"/>
      <c r="B2547" s="79"/>
      <c r="C2547" s="79"/>
      <c r="D2547" s="77"/>
      <c r="E2547" s="54"/>
      <c r="F2547" s="56"/>
      <c r="G2547" s="80"/>
      <c r="H2547" s="81"/>
      <c r="I2547" s="81"/>
      <c r="J2547" s="55"/>
      <c r="K2547" s="55"/>
      <c r="L2547" s="79"/>
      <c r="M2547" s="82"/>
      <c r="N2547" s="82"/>
      <c r="O2547" s="79"/>
      <c r="P2547" s="79"/>
      <c r="Q2547" s="83"/>
      <c r="R2547" s="84"/>
      <c r="S2547" s="79"/>
      <c r="T2547" s="85"/>
      <c r="U2547" s="82"/>
      <c r="V2547" s="79"/>
      <c r="W2547" s="79"/>
      <c r="X2547" s="72"/>
      <c r="Y2547" s="81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78"/>
      <c r="B2548" s="79"/>
      <c r="C2548" s="79"/>
      <c r="D2548" s="77"/>
      <c r="E2548" s="54"/>
      <c r="F2548" s="56"/>
      <c r="G2548" s="80"/>
      <c r="H2548" s="81"/>
      <c r="I2548" s="81"/>
      <c r="J2548" s="55"/>
      <c r="K2548" s="55"/>
      <c r="L2548" s="79"/>
      <c r="M2548" s="82"/>
      <c r="N2548" s="82"/>
      <c r="O2548" s="79"/>
      <c r="P2548" s="79"/>
      <c r="Q2548" s="83"/>
      <c r="R2548" s="84"/>
      <c r="S2548" s="79"/>
      <c r="T2548" s="85"/>
      <c r="U2548" s="82"/>
      <c r="V2548" s="79"/>
      <c r="W2548" s="79"/>
      <c r="X2548" s="72"/>
      <c r="Y2548" s="81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78"/>
      <c r="B2549" s="79"/>
      <c r="C2549" s="79"/>
      <c r="D2549" s="77"/>
      <c r="E2549" s="54"/>
      <c r="F2549" s="56"/>
      <c r="G2549" s="80"/>
      <c r="H2549" s="81"/>
      <c r="I2549" s="81"/>
      <c r="J2549" s="55"/>
      <c r="K2549" s="55"/>
      <c r="L2549" s="79"/>
      <c r="M2549" s="82"/>
      <c r="N2549" s="82"/>
      <c r="O2549" s="79"/>
      <c r="P2549" s="79"/>
      <c r="Q2549" s="83"/>
      <c r="R2549" s="84"/>
      <c r="S2549" s="79"/>
      <c r="T2549" s="85"/>
      <c r="U2549" s="82"/>
      <c r="V2549" s="79"/>
      <c r="W2549" s="79"/>
      <c r="X2549" s="72"/>
      <c r="Y2549" s="81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78"/>
      <c r="B2550" s="79"/>
      <c r="C2550" s="79"/>
      <c r="D2550" s="77"/>
      <c r="E2550" s="54"/>
      <c r="F2550" s="56"/>
      <c r="G2550" s="80"/>
      <c r="H2550" s="81"/>
      <c r="I2550" s="81"/>
      <c r="J2550" s="55"/>
      <c r="K2550" s="55"/>
      <c r="L2550" s="79"/>
      <c r="M2550" s="82"/>
      <c r="N2550" s="82"/>
      <c r="O2550" s="79"/>
      <c r="P2550" s="79"/>
      <c r="Q2550" s="83"/>
      <c r="R2550" s="84"/>
      <c r="S2550" s="79"/>
      <c r="T2550" s="85"/>
      <c r="U2550" s="82"/>
      <c r="V2550" s="79"/>
      <c r="W2550" s="79"/>
      <c r="X2550" s="72"/>
      <c r="Y2550" s="81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78"/>
      <c r="B2551" s="79"/>
      <c r="C2551" s="79"/>
      <c r="D2551" s="77"/>
      <c r="E2551" s="54"/>
      <c r="F2551" s="56"/>
      <c r="G2551" s="80"/>
      <c r="H2551" s="81"/>
      <c r="I2551" s="81"/>
      <c r="J2551" s="55"/>
      <c r="K2551" s="55"/>
      <c r="L2551" s="79"/>
      <c r="M2551" s="82"/>
      <c r="N2551" s="82"/>
      <c r="O2551" s="79"/>
      <c r="P2551" s="79"/>
      <c r="Q2551" s="83"/>
      <c r="R2551" s="84"/>
      <c r="S2551" s="79"/>
      <c r="T2551" s="85"/>
      <c r="U2551" s="82"/>
      <c r="V2551" s="79"/>
      <c r="W2551" s="79"/>
      <c r="X2551" s="72"/>
      <c r="Y2551" s="81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78"/>
      <c r="B2552" s="79"/>
      <c r="C2552" s="79"/>
      <c r="D2552" s="77"/>
      <c r="E2552" s="54"/>
      <c r="F2552" s="56"/>
      <c r="G2552" s="80"/>
      <c r="H2552" s="81"/>
      <c r="I2552" s="81"/>
      <c r="J2552" s="55"/>
      <c r="K2552" s="55"/>
      <c r="L2552" s="79"/>
      <c r="M2552" s="82"/>
      <c r="N2552" s="82"/>
      <c r="O2552" s="79"/>
      <c r="P2552" s="79"/>
      <c r="Q2552" s="83"/>
      <c r="R2552" s="84"/>
      <c r="S2552" s="79"/>
      <c r="T2552" s="85"/>
      <c r="U2552" s="82"/>
      <c r="V2552" s="79"/>
      <c r="W2552" s="79"/>
      <c r="X2552" s="72"/>
      <c r="Y2552" s="81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78"/>
      <c r="B2553" s="79"/>
      <c r="C2553" s="79"/>
      <c r="D2553" s="77"/>
      <c r="E2553" s="54"/>
      <c r="F2553" s="56"/>
      <c r="G2553" s="80"/>
      <c r="H2553" s="81"/>
      <c r="I2553" s="81"/>
      <c r="J2553" s="55"/>
      <c r="K2553" s="55"/>
      <c r="L2553" s="79"/>
      <c r="M2553" s="82"/>
      <c r="N2553" s="82"/>
      <c r="O2553" s="79"/>
      <c r="P2553" s="79"/>
      <c r="Q2553" s="83"/>
      <c r="R2553" s="84"/>
      <c r="S2553" s="79"/>
      <c r="T2553" s="85"/>
      <c r="U2553" s="82"/>
      <c r="V2553" s="79"/>
      <c r="W2553" s="79"/>
      <c r="X2553" s="72"/>
      <c r="Y2553" s="81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78"/>
      <c r="B2554" s="79"/>
      <c r="C2554" s="79"/>
      <c r="D2554" s="77"/>
      <c r="E2554" s="54"/>
      <c r="F2554" s="56"/>
      <c r="G2554" s="80"/>
      <c r="H2554" s="81"/>
      <c r="I2554" s="81"/>
      <c r="J2554" s="55"/>
      <c r="K2554" s="55"/>
      <c r="L2554" s="79"/>
      <c r="M2554" s="82"/>
      <c r="N2554" s="82"/>
      <c r="O2554" s="79"/>
      <c r="P2554" s="79"/>
      <c r="Q2554" s="83"/>
      <c r="R2554" s="84"/>
      <c r="S2554" s="79"/>
      <c r="T2554" s="85"/>
      <c r="U2554" s="82"/>
      <c r="V2554" s="79"/>
      <c r="W2554" s="79"/>
      <c r="X2554" s="72"/>
      <c r="Y2554" s="81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78"/>
      <c r="B2555" s="79"/>
      <c r="C2555" s="79"/>
      <c r="D2555" s="77"/>
      <c r="E2555" s="54"/>
      <c r="F2555" s="56"/>
      <c r="G2555" s="80"/>
      <c r="H2555" s="81"/>
      <c r="I2555" s="81"/>
      <c r="J2555" s="55"/>
      <c r="K2555" s="55"/>
      <c r="L2555" s="79"/>
      <c r="M2555" s="82"/>
      <c r="N2555" s="82"/>
      <c r="O2555" s="79"/>
      <c r="P2555" s="79"/>
      <c r="Q2555" s="83"/>
      <c r="R2555" s="84"/>
      <c r="S2555" s="79"/>
      <c r="T2555" s="85"/>
      <c r="U2555" s="82"/>
      <c r="V2555" s="79"/>
      <c r="W2555" s="79"/>
      <c r="X2555" s="72"/>
      <c r="Y2555" s="81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78"/>
      <c r="B2556" s="79"/>
      <c r="C2556" s="79"/>
      <c r="D2556" s="77"/>
      <c r="E2556" s="54"/>
      <c r="F2556" s="56"/>
      <c r="G2556" s="80"/>
      <c r="H2556" s="81"/>
      <c r="I2556" s="81"/>
      <c r="J2556" s="55"/>
      <c r="K2556" s="55"/>
      <c r="L2556" s="79"/>
      <c r="M2556" s="82"/>
      <c r="N2556" s="82"/>
      <c r="O2556" s="79"/>
      <c r="P2556" s="79"/>
      <c r="Q2556" s="83"/>
      <c r="R2556" s="84"/>
      <c r="S2556" s="79"/>
      <c r="T2556" s="85"/>
      <c r="U2556" s="82"/>
      <c r="V2556" s="79"/>
      <c r="W2556" s="79"/>
      <c r="X2556" s="72"/>
      <c r="Y2556" s="81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78"/>
      <c r="B2557" s="79"/>
      <c r="C2557" s="79"/>
      <c r="D2557" s="77"/>
      <c r="E2557" s="54"/>
      <c r="F2557" s="56"/>
      <c r="G2557" s="80"/>
      <c r="H2557" s="81"/>
      <c r="I2557" s="81"/>
      <c r="J2557" s="55"/>
      <c r="K2557" s="55"/>
      <c r="L2557" s="79"/>
      <c r="M2557" s="82"/>
      <c r="N2557" s="82"/>
      <c r="O2557" s="79"/>
      <c r="P2557" s="79"/>
      <c r="Q2557" s="83"/>
      <c r="R2557" s="84"/>
      <c r="S2557" s="79"/>
      <c r="T2557" s="85"/>
      <c r="U2557" s="82"/>
      <c r="V2557" s="79"/>
      <c r="W2557" s="79"/>
      <c r="X2557" s="72"/>
      <c r="Y2557" s="81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78"/>
      <c r="B2558" s="79"/>
      <c r="C2558" s="79"/>
      <c r="D2558" s="77"/>
      <c r="E2558" s="54"/>
      <c r="F2558" s="56"/>
      <c r="G2558" s="80"/>
      <c r="H2558" s="81"/>
      <c r="I2558" s="81"/>
      <c r="J2558" s="55"/>
      <c r="K2558" s="55"/>
      <c r="L2558" s="79"/>
      <c r="M2558" s="82"/>
      <c r="N2558" s="82"/>
      <c r="O2558" s="79"/>
      <c r="P2558" s="79"/>
      <c r="Q2558" s="83"/>
      <c r="R2558" s="84"/>
      <c r="S2558" s="79"/>
      <c r="T2558" s="85"/>
      <c r="U2558" s="82"/>
      <c r="V2558" s="79"/>
      <c r="W2558" s="79"/>
      <c r="X2558" s="72"/>
      <c r="Y2558" s="81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78"/>
      <c r="B2559" s="79"/>
      <c r="C2559" s="79"/>
      <c r="D2559" s="77"/>
      <c r="E2559" s="54"/>
      <c r="F2559" s="56"/>
      <c r="G2559" s="80"/>
      <c r="H2559" s="81"/>
      <c r="I2559" s="81"/>
      <c r="J2559" s="55"/>
      <c r="K2559" s="55"/>
      <c r="L2559" s="79"/>
      <c r="M2559" s="82"/>
      <c r="N2559" s="82"/>
      <c r="O2559" s="79"/>
      <c r="P2559" s="79"/>
      <c r="Q2559" s="83"/>
      <c r="R2559" s="84"/>
      <c r="S2559" s="79"/>
      <c r="T2559" s="85"/>
      <c r="U2559" s="82"/>
      <c r="V2559" s="79"/>
      <c r="W2559" s="79"/>
      <c r="X2559" s="72"/>
      <c r="Y2559" s="81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78"/>
      <c r="B2560" s="79"/>
      <c r="C2560" s="79"/>
      <c r="D2560" s="77"/>
      <c r="E2560" s="54"/>
      <c r="F2560" s="56"/>
      <c r="G2560" s="80"/>
      <c r="H2560" s="81"/>
      <c r="I2560" s="81"/>
      <c r="J2560" s="55"/>
      <c r="K2560" s="55"/>
      <c r="L2560" s="79"/>
      <c r="M2560" s="82"/>
      <c r="N2560" s="82"/>
      <c r="O2560" s="79"/>
      <c r="P2560" s="79"/>
      <c r="Q2560" s="83"/>
      <c r="R2560" s="84"/>
      <c r="S2560" s="79"/>
      <c r="T2560" s="85"/>
      <c r="U2560" s="82"/>
      <c r="V2560" s="79"/>
      <c r="W2560" s="79"/>
      <c r="X2560" s="72"/>
      <c r="Y2560" s="81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78"/>
      <c r="B2561" s="79"/>
      <c r="C2561" s="79"/>
      <c r="D2561" s="77"/>
      <c r="E2561" s="54"/>
      <c r="F2561" s="56"/>
      <c r="G2561" s="80"/>
      <c r="H2561" s="81"/>
      <c r="I2561" s="81"/>
      <c r="J2561" s="55"/>
      <c r="K2561" s="55"/>
      <c r="L2561" s="79"/>
      <c r="M2561" s="82"/>
      <c r="N2561" s="82"/>
      <c r="O2561" s="79"/>
      <c r="P2561" s="79"/>
      <c r="Q2561" s="83"/>
      <c r="R2561" s="84"/>
      <c r="S2561" s="79"/>
      <c r="T2561" s="85"/>
      <c r="U2561" s="82"/>
      <c r="V2561" s="79"/>
      <c r="W2561" s="79"/>
      <c r="X2561" s="72"/>
      <c r="Y2561" s="81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78"/>
      <c r="B2562" s="79"/>
      <c r="C2562" s="79"/>
      <c r="D2562" s="77"/>
      <c r="E2562" s="54"/>
      <c r="F2562" s="56"/>
      <c r="G2562" s="80"/>
      <c r="H2562" s="81"/>
      <c r="I2562" s="81"/>
      <c r="J2562" s="55"/>
      <c r="K2562" s="55"/>
      <c r="L2562" s="79"/>
      <c r="M2562" s="82"/>
      <c r="N2562" s="82"/>
      <c r="O2562" s="79"/>
      <c r="P2562" s="79"/>
      <c r="Q2562" s="83"/>
      <c r="R2562" s="84"/>
      <c r="S2562" s="79"/>
      <c r="T2562" s="85"/>
      <c r="U2562" s="82"/>
      <c r="V2562" s="79"/>
      <c r="W2562" s="79"/>
      <c r="X2562" s="72"/>
      <c r="Y2562" s="81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78"/>
      <c r="B2563" s="79"/>
      <c r="C2563" s="79"/>
      <c r="D2563" s="77"/>
      <c r="E2563" s="54"/>
      <c r="F2563" s="56"/>
      <c r="G2563" s="80"/>
      <c r="H2563" s="81"/>
      <c r="I2563" s="81"/>
      <c r="J2563" s="55"/>
      <c r="K2563" s="55"/>
      <c r="L2563" s="79"/>
      <c r="M2563" s="82"/>
      <c r="N2563" s="82"/>
      <c r="O2563" s="79"/>
      <c r="P2563" s="79"/>
      <c r="Q2563" s="83"/>
      <c r="R2563" s="84"/>
      <c r="S2563" s="79"/>
      <c r="T2563" s="85"/>
      <c r="U2563" s="82"/>
      <c r="V2563" s="79"/>
      <c r="W2563" s="79"/>
      <c r="X2563" s="72"/>
      <c r="Y2563" s="81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78"/>
      <c r="B2564" s="79"/>
      <c r="C2564" s="79"/>
      <c r="D2564" s="77"/>
      <c r="E2564" s="54"/>
      <c r="F2564" s="56"/>
      <c r="G2564" s="80"/>
      <c r="H2564" s="81"/>
      <c r="I2564" s="81"/>
      <c r="J2564" s="55"/>
      <c r="K2564" s="55"/>
      <c r="L2564" s="79"/>
      <c r="M2564" s="82"/>
      <c r="N2564" s="82"/>
      <c r="O2564" s="79"/>
      <c r="P2564" s="79"/>
      <c r="Q2564" s="83"/>
      <c r="R2564" s="84"/>
      <c r="S2564" s="79"/>
      <c r="T2564" s="85"/>
      <c r="U2564" s="82"/>
      <c r="V2564" s="79"/>
      <c r="W2564" s="79"/>
      <c r="X2564" s="72"/>
      <c r="Y2564" s="81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78"/>
      <c r="B2565" s="79"/>
      <c r="C2565" s="79"/>
      <c r="D2565" s="77"/>
      <c r="E2565" s="54"/>
      <c r="F2565" s="56"/>
      <c r="G2565" s="80"/>
      <c r="H2565" s="81"/>
      <c r="I2565" s="81"/>
      <c r="J2565" s="55"/>
      <c r="K2565" s="55"/>
      <c r="L2565" s="79"/>
      <c r="M2565" s="82"/>
      <c r="N2565" s="82"/>
      <c r="O2565" s="79"/>
      <c r="P2565" s="79"/>
      <c r="Q2565" s="83"/>
      <c r="R2565" s="84"/>
      <c r="S2565" s="79"/>
      <c r="T2565" s="85"/>
      <c r="U2565" s="82"/>
      <c r="V2565" s="79"/>
      <c r="W2565" s="79"/>
      <c r="X2565" s="72"/>
      <c r="Y2565" s="81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78"/>
      <c r="B2566" s="79"/>
      <c r="C2566" s="79"/>
      <c r="D2566" s="77"/>
      <c r="E2566" s="54"/>
      <c r="F2566" s="56"/>
      <c r="G2566" s="80"/>
      <c r="H2566" s="81"/>
      <c r="I2566" s="81"/>
      <c r="J2566" s="55"/>
      <c r="K2566" s="55"/>
      <c r="L2566" s="79"/>
      <c r="M2566" s="82"/>
      <c r="N2566" s="82"/>
      <c r="O2566" s="79"/>
      <c r="P2566" s="79"/>
      <c r="Q2566" s="83"/>
      <c r="R2566" s="84"/>
      <c r="S2566" s="79"/>
      <c r="T2566" s="85"/>
      <c r="U2566" s="82"/>
      <c r="V2566" s="79"/>
      <c r="W2566" s="79"/>
      <c r="X2566" s="72"/>
      <c r="Y2566" s="81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78"/>
      <c r="B2567" s="79"/>
      <c r="C2567" s="79"/>
      <c r="D2567" s="77"/>
      <c r="E2567" s="54"/>
      <c r="F2567" s="56"/>
      <c r="G2567" s="80"/>
      <c r="H2567" s="81"/>
      <c r="I2567" s="81"/>
      <c r="J2567" s="55"/>
      <c r="K2567" s="55"/>
      <c r="L2567" s="79"/>
      <c r="M2567" s="82"/>
      <c r="N2567" s="82"/>
      <c r="O2567" s="79"/>
      <c r="P2567" s="79"/>
      <c r="Q2567" s="83"/>
      <c r="R2567" s="84"/>
      <c r="S2567" s="79"/>
      <c r="T2567" s="85"/>
      <c r="U2567" s="82"/>
      <c r="V2567" s="79"/>
      <c r="W2567" s="79"/>
      <c r="X2567" s="72"/>
      <c r="Y2567" s="81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78"/>
      <c r="B2568" s="79"/>
      <c r="C2568" s="79"/>
      <c r="D2568" s="77"/>
      <c r="E2568" s="54"/>
      <c r="F2568" s="56"/>
      <c r="G2568" s="80"/>
      <c r="H2568" s="81"/>
      <c r="I2568" s="81"/>
      <c r="J2568" s="55"/>
      <c r="K2568" s="55"/>
      <c r="L2568" s="79"/>
      <c r="M2568" s="82"/>
      <c r="N2568" s="82"/>
      <c r="O2568" s="79"/>
      <c r="P2568" s="79"/>
      <c r="Q2568" s="83"/>
      <c r="R2568" s="84"/>
      <c r="S2568" s="79"/>
      <c r="T2568" s="85"/>
      <c r="U2568" s="82"/>
      <c r="V2568" s="79"/>
      <c r="W2568" s="79"/>
      <c r="X2568" s="72"/>
      <c r="Y2568" s="81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78"/>
      <c r="B2569" s="79"/>
      <c r="C2569" s="79"/>
      <c r="D2569" s="77"/>
      <c r="E2569" s="54"/>
      <c r="F2569" s="56"/>
      <c r="G2569" s="80"/>
      <c r="H2569" s="81"/>
      <c r="I2569" s="81"/>
      <c r="J2569" s="55"/>
      <c r="K2569" s="55"/>
      <c r="L2569" s="79"/>
      <c r="M2569" s="82"/>
      <c r="N2569" s="82"/>
      <c r="O2569" s="79"/>
      <c r="P2569" s="79"/>
      <c r="Q2569" s="83"/>
      <c r="R2569" s="84"/>
      <c r="S2569" s="79"/>
      <c r="T2569" s="85"/>
      <c r="U2569" s="82"/>
      <c r="V2569" s="79"/>
      <c r="W2569" s="79"/>
      <c r="X2569" s="72"/>
      <c r="Y2569" s="81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78"/>
      <c r="B2570" s="79"/>
      <c r="C2570" s="79"/>
      <c r="D2570" s="77"/>
      <c r="E2570" s="54"/>
      <c r="F2570" s="56"/>
      <c r="G2570" s="80"/>
      <c r="H2570" s="81"/>
      <c r="I2570" s="81"/>
      <c r="J2570" s="55"/>
      <c r="K2570" s="55"/>
      <c r="L2570" s="79"/>
      <c r="M2570" s="82"/>
      <c r="N2570" s="82"/>
      <c r="O2570" s="79"/>
      <c r="P2570" s="79"/>
      <c r="Q2570" s="83"/>
      <c r="R2570" s="84"/>
      <c r="S2570" s="79"/>
      <c r="T2570" s="85"/>
      <c r="U2570" s="82"/>
      <c r="V2570" s="79"/>
      <c r="W2570" s="79"/>
      <c r="X2570" s="72"/>
      <c r="Y2570" s="81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78"/>
      <c r="B2571" s="79"/>
      <c r="C2571" s="79"/>
      <c r="D2571" s="77"/>
      <c r="E2571" s="54"/>
      <c r="F2571" s="56"/>
      <c r="G2571" s="80"/>
      <c r="H2571" s="81"/>
      <c r="I2571" s="81"/>
      <c r="J2571" s="55"/>
      <c r="K2571" s="55"/>
      <c r="L2571" s="79"/>
      <c r="M2571" s="82"/>
      <c r="N2571" s="82"/>
      <c r="O2571" s="79"/>
      <c r="P2571" s="79"/>
      <c r="Q2571" s="83"/>
      <c r="R2571" s="84"/>
      <c r="S2571" s="79"/>
      <c r="T2571" s="85"/>
      <c r="U2571" s="82"/>
      <c r="V2571" s="79"/>
      <c r="W2571" s="79"/>
      <c r="X2571" s="72"/>
      <c r="Y2571" s="81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78"/>
      <c r="B2572" s="79"/>
      <c r="C2572" s="79"/>
      <c r="D2572" s="77"/>
      <c r="E2572" s="54"/>
      <c r="F2572" s="56"/>
      <c r="G2572" s="80"/>
      <c r="H2572" s="81"/>
      <c r="I2572" s="81"/>
      <c r="J2572" s="55"/>
      <c r="K2572" s="55"/>
      <c r="L2572" s="79"/>
      <c r="M2572" s="82"/>
      <c r="N2572" s="82"/>
      <c r="O2572" s="79"/>
      <c r="P2572" s="79"/>
      <c r="Q2572" s="83"/>
      <c r="R2572" s="84"/>
      <c r="S2572" s="79"/>
      <c r="T2572" s="85"/>
      <c r="U2572" s="82"/>
      <c r="V2572" s="79"/>
      <c r="W2572" s="79"/>
      <c r="X2572" s="72"/>
      <c r="Y2572" s="81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78"/>
      <c r="B2573" s="79"/>
      <c r="C2573" s="79"/>
      <c r="D2573" s="77"/>
      <c r="E2573" s="54"/>
      <c r="F2573" s="56"/>
      <c r="G2573" s="80"/>
      <c r="H2573" s="81"/>
      <c r="I2573" s="81"/>
      <c r="J2573" s="55"/>
      <c r="K2573" s="55"/>
      <c r="L2573" s="79"/>
      <c r="M2573" s="82"/>
      <c r="N2573" s="82"/>
      <c r="O2573" s="79"/>
      <c r="P2573" s="79"/>
      <c r="Q2573" s="83"/>
      <c r="R2573" s="84"/>
      <c r="S2573" s="79"/>
      <c r="T2573" s="85"/>
      <c r="U2573" s="82"/>
      <c r="V2573" s="79"/>
      <c r="W2573" s="79"/>
      <c r="X2573" s="72"/>
      <c r="Y2573" s="81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78"/>
      <c r="B2574" s="79"/>
      <c r="C2574" s="79"/>
      <c r="D2574" s="77"/>
      <c r="E2574" s="54"/>
      <c r="F2574" s="56"/>
      <c r="G2574" s="80"/>
      <c r="H2574" s="81"/>
      <c r="I2574" s="81"/>
      <c r="J2574" s="55"/>
      <c r="K2574" s="55"/>
      <c r="L2574" s="79"/>
      <c r="M2574" s="82"/>
      <c r="N2574" s="82"/>
      <c r="O2574" s="79"/>
      <c r="P2574" s="79"/>
      <c r="Q2574" s="83"/>
      <c r="R2574" s="84"/>
      <c r="S2574" s="79"/>
      <c r="T2574" s="85"/>
      <c r="U2574" s="82"/>
      <c r="V2574" s="79"/>
      <c r="W2574" s="79"/>
      <c r="X2574" s="72"/>
      <c r="Y2574" s="81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78"/>
      <c r="B2575" s="79"/>
      <c r="C2575" s="79"/>
      <c r="D2575" s="77"/>
      <c r="E2575" s="54"/>
      <c r="F2575" s="56"/>
      <c r="G2575" s="80"/>
      <c r="H2575" s="81"/>
      <c r="I2575" s="81"/>
      <c r="J2575" s="55"/>
      <c r="K2575" s="55"/>
      <c r="L2575" s="79"/>
      <c r="M2575" s="82"/>
      <c r="N2575" s="82"/>
      <c r="O2575" s="79"/>
      <c r="P2575" s="79"/>
      <c r="Q2575" s="83"/>
      <c r="R2575" s="84"/>
      <c r="S2575" s="79"/>
      <c r="T2575" s="85"/>
      <c r="U2575" s="82"/>
      <c r="V2575" s="79"/>
      <c r="W2575" s="79"/>
      <c r="X2575" s="72"/>
      <c r="Y2575" s="81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78"/>
      <c r="B2576" s="79"/>
      <c r="C2576" s="79"/>
      <c r="D2576" s="77"/>
      <c r="E2576" s="54"/>
      <c r="F2576" s="56"/>
      <c r="G2576" s="80"/>
      <c r="H2576" s="81"/>
      <c r="I2576" s="81"/>
      <c r="J2576" s="55"/>
      <c r="K2576" s="55"/>
      <c r="L2576" s="79"/>
      <c r="M2576" s="82"/>
      <c r="N2576" s="82"/>
      <c r="O2576" s="79"/>
      <c r="P2576" s="79"/>
      <c r="Q2576" s="83"/>
      <c r="R2576" s="84"/>
      <c r="S2576" s="79"/>
      <c r="T2576" s="85"/>
      <c r="U2576" s="82"/>
      <c r="V2576" s="79"/>
      <c r="W2576" s="79"/>
      <c r="X2576" s="72"/>
      <c r="Y2576" s="81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78"/>
      <c r="B2577" s="79"/>
      <c r="C2577" s="79"/>
      <c r="D2577" s="77"/>
      <c r="E2577" s="54"/>
      <c r="F2577" s="56"/>
      <c r="G2577" s="80"/>
      <c r="H2577" s="81"/>
      <c r="I2577" s="81"/>
      <c r="J2577" s="55"/>
      <c r="K2577" s="55"/>
      <c r="L2577" s="79"/>
      <c r="M2577" s="82"/>
      <c r="N2577" s="82"/>
      <c r="O2577" s="79"/>
      <c r="P2577" s="79"/>
      <c r="Q2577" s="83"/>
      <c r="R2577" s="84"/>
      <c r="S2577" s="79"/>
      <c r="T2577" s="85"/>
      <c r="U2577" s="82"/>
      <c r="V2577" s="79"/>
      <c r="W2577" s="79"/>
      <c r="X2577" s="72"/>
      <c r="Y2577" s="81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78"/>
      <c r="B2578" s="79"/>
      <c r="C2578" s="79"/>
      <c r="D2578" s="77"/>
      <c r="E2578" s="54"/>
      <c r="F2578" s="56"/>
      <c r="G2578" s="80"/>
      <c r="H2578" s="81"/>
      <c r="I2578" s="81"/>
      <c r="J2578" s="55"/>
      <c r="K2578" s="55"/>
      <c r="L2578" s="79"/>
      <c r="M2578" s="82"/>
      <c r="N2578" s="82"/>
      <c r="O2578" s="79"/>
      <c r="P2578" s="79"/>
      <c r="Q2578" s="83"/>
      <c r="R2578" s="84"/>
      <c r="S2578" s="79"/>
      <c r="T2578" s="85"/>
      <c r="U2578" s="82"/>
      <c r="V2578" s="79"/>
      <c r="W2578" s="79"/>
      <c r="X2578" s="72"/>
      <c r="Y2578" s="81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78"/>
      <c r="B2579" s="79"/>
      <c r="C2579" s="79"/>
      <c r="D2579" s="77"/>
      <c r="E2579" s="54"/>
      <c r="F2579" s="56"/>
      <c r="G2579" s="80"/>
      <c r="H2579" s="81"/>
      <c r="I2579" s="81"/>
      <c r="J2579" s="55"/>
      <c r="K2579" s="55"/>
      <c r="L2579" s="79"/>
      <c r="M2579" s="82"/>
      <c r="N2579" s="82"/>
      <c r="O2579" s="79"/>
      <c r="P2579" s="79"/>
      <c r="Q2579" s="83"/>
      <c r="R2579" s="84"/>
      <c r="S2579" s="79"/>
      <c r="T2579" s="85"/>
      <c r="U2579" s="82"/>
      <c r="V2579" s="79"/>
      <c r="W2579" s="79"/>
      <c r="X2579" s="72"/>
      <c r="Y2579" s="81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78"/>
      <c r="B2580" s="79"/>
      <c r="C2580" s="79"/>
      <c r="D2580" s="77"/>
      <c r="E2580" s="54"/>
      <c r="F2580" s="56"/>
      <c r="G2580" s="80"/>
      <c r="H2580" s="81"/>
      <c r="I2580" s="81"/>
      <c r="J2580" s="55"/>
      <c r="K2580" s="55"/>
      <c r="L2580" s="79"/>
      <c r="M2580" s="82"/>
      <c r="N2580" s="82"/>
      <c r="O2580" s="79"/>
      <c r="P2580" s="79"/>
      <c r="Q2580" s="83"/>
      <c r="R2580" s="84"/>
      <c r="S2580" s="79"/>
      <c r="T2580" s="85"/>
      <c r="U2580" s="82"/>
      <c r="V2580" s="79"/>
      <c r="W2580" s="79"/>
      <c r="X2580" s="72"/>
      <c r="Y2580" s="81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78"/>
      <c r="B2581" s="79"/>
      <c r="C2581" s="79"/>
      <c r="D2581" s="77"/>
      <c r="E2581" s="54"/>
      <c r="F2581" s="56"/>
      <c r="G2581" s="80"/>
      <c r="H2581" s="81"/>
      <c r="I2581" s="81"/>
      <c r="J2581" s="55"/>
      <c r="K2581" s="55"/>
      <c r="L2581" s="79"/>
      <c r="M2581" s="82"/>
      <c r="N2581" s="82"/>
      <c r="O2581" s="79"/>
      <c r="P2581" s="79"/>
      <c r="Q2581" s="83"/>
      <c r="R2581" s="84"/>
      <c r="S2581" s="79"/>
      <c r="T2581" s="85"/>
      <c r="U2581" s="82"/>
      <c r="V2581" s="79"/>
      <c r="W2581" s="79"/>
      <c r="X2581" s="72"/>
      <c r="Y2581" s="81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47"/>
      <c r="C2582" s="47"/>
      <c r="D2582" s="46"/>
      <c r="E2582" s="46"/>
      <c r="F2582" s="45"/>
      <c r="G2582" s="48"/>
      <c r="H2582" s="45"/>
      <c r="I2582" s="45"/>
      <c r="L2582" s="47"/>
      <c r="M2582" s="49"/>
      <c r="N2582" s="49"/>
      <c r="O2582" s="47"/>
      <c r="P2582" s="47"/>
      <c r="Q2582" s="50"/>
      <c r="R2582" s="51"/>
      <c r="S2582" s="47"/>
      <c r="T2582" s="52"/>
      <c r="U2582" s="49"/>
      <c r="V2582" s="47"/>
      <c r="W2582" s="46"/>
      <c r="X2582" s="53"/>
      <c r="Y2582" s="45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47"/>
      <c r="C2583" s="47"/>
      <c r="D2583" s="46"/>
      <c r="E2583" s="46"/>
      <c r="F2583" s="45"/>
      <c r="G2583" s="48"/>
      <c r="H2583" s="45"/>
      <c r="I2583" s="45"/>
      <c r="L2583" s="47"/>
      <c r="M2583" s="49"/>
      <c r="N2583" s="49"/>
      <c r="O2583" s="47"/>
      <c r="P2583" s="47"/>
      <c r="Q2583" s="50"/>
      <c r="R2583" s="51"/>
      <c r="S2583" s="47"/>
      <c r="T2583" s="52"/>
      <c r="U2583" s="49"/>
      <c r="V2583" s="47"/>
      <c r="W2583" s="46"/>
      <c r="X2583" s="53"/>
      <c r="Y2583" s="45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47"/>
      <c r="C2584" s="47"/>
      <c r="D2584" s="46"/>
      <c r="E2584" s="46"/>
      <c r="F2584" s="45"/>
      <c r="G2584" s="48"/>
      <c r="H2584" s="45"/>
      <c r="I2584" s="45"/>
      <c r="L2584" s="47"/>
      <c r="M2584" s="49"/>
      <c r="N2584" s="49"/>
      <c r="O2584" s="47"/>
      <c r="P2584" s="47"/>
      <c r="Q2584" s="50"/>
      <c r="R2584" s="51"/>
      <c r="S2584" s="47"/>
      <c r="T2584" s="52"/>
      <c r="U2584" s="49"/>
      <c r="V2584" s="47"/>
      <c r="W2584" s="46"/>
      <c r="X2584" s="53"/>
      <c r="Y2584" s="45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47"/>
      <c r="C2585" s="47"/>
      <c r="D2585" s="46"/>
      <c r="E2585" s="46"/>
      <c r="F2585" s="45"/>
      <c r="G2585" s="48"/>
      <c r="H2585" s="45"/>
      <c r="I2585" s="45"/>
      <c r="L2585" s="47"/>
      <c r="M2585" s="49"/>
      <c r="N2585" s="49"/>
      <c r="O2585" s="47"/>
      <c r="P2585" s="47"/>
      <c r="Q2585" s="50"/>
      <c r="R2585" s="51"/>
      <c r="S2585" s="47"/>
      <c r="T2585" s="52"/>
      <c r="U2585" s="49"/>
      <c r="V2585" s="47"/>
      <c r="W2585" s="46"/>
      <c r="X2585" s="53"/>
      <c r="Y2585" s="45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47"/>
      <c r="C2586" s="47"/>
      <c r="D2586" s="46"/>
      <c r="E2586" s="46"/>
      <c r="F2586" s="45"/>
      <c r="G2586" s="48"/>
      <c r="H2586" s="45"/>
      <c r="I2586" s="45"/>
      <c r="L2586" s="47"/>
      <c r="M2586" s="49"/>
      <c r="N2586" s="49"/>
      <c r="O2586" s="47"/>
      <c r="P2586" s="47"/>
      <c r="Q2586" s="50"/>
      <c r="R2586" s="51"/>
      <c r="S2586" s="47"/>
      <c r="T2586" s="52"/>
      <c r="U2586" s="49"/>
      <c r="V2586" s="47"/>
      <c r="W2586" s="46"/>
      <c r="X2586" s="53"/>
      <c r="Y2586" s="45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47"/>
      <c r="C2587" s="47"/>
      <c r="D2587" s="46"/>
      <c r="E2587" s="46"/>
      <c r="F2587" s="45"/>
      <c r="G2587" s="48"/>
      <c r="H2587" s="45"/>
      <c r="I2587" s="45"/>
      <c r="L2587" s="47"/>
      <c r="M2587" s="49"/>
      <c r="N2587" s="49"/>
      <c r="O2587" s="47"/>
      <c r="P2587" s="47"/>
      <c r="Q2587" s="50"/>
      <c r="R2587" s="51"/>
      <c r="S2587" s="47"/>
      <c r="T2587" s="52"/>
      <c r="U2587" s="49"/>
      <c r="V2587" s="47"/>
      <c r="W2587" s="46"/>
      <c r="X2587" s="53"/>
      <c r="Y2587" s="45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47"/>
      <c r="C2588" s="47"/>
      <c r="D2588" s="46"/>
      <c r="E2588" s="46"/>
      <c r="F2588" s="45"/>
      <c r="G2588" s="48"/>
      <c r="H2588" s="45"/>
      <c r="I2588" s="45"/>
      <c r="L2588" s="47"/>
      <c r="M2588" s="49"/>
      <c r="N2588" s="49"/>
      <c r="O2588" s="47"/>
      <c r="P2588" s="47"/>
      <c r="Q2588" s="50"/>
      <c r="R2588" s="51"/>
      <c r="S2588" s="47"/>
      <c r="T2588" s="52"/>
      <c r="U2588" s="49"/>
      <c r="V2588" s="47"/>
      <c r="W2588" s="46"/>
      <c r="X2588" s="53"/>
      <c r="Y2588" s="45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47"/>
      <c r="C2589" s="47"/>
      <c r="D2589" s="46"/>
      <c r="E2589" s="46"/>
      <c r="F2589" s="45"/>
      <c r="G2589" s="48"/>
      <c r="H2589" s="45"/>
      <c r="I2589" s="45"/>
      <c r="L2589" s="47"/>
      <c r="M2589" s="49"/>
      <c r="N2589" s="49"/>
      <c r="O2589" s="47"/>
      <c r="P2589" s="47"/>
      <c r="Q2589" s="50"/>
      <c r="R2589" s="51"/>
      <c r="S2589" s="47"/>
      <c r="T2589" s="52"/>
      <c r="U2589" s="49"/>
      <c r="V2589" s="47"/>
      <c r="W2589" s="46"/>
      <c r="X2589" s="53"/>
      <c r="Y2589" s="45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47"/>
      <c r="C2590" s="47"/>
      <c r="D2590" s="46"/>
      <c r="E2590" s="46"/>
      <c r="F2590" s="45"/>
      <c r="G2590" s="48"/>
      <c r="H2590" s="45"/>
      <c r="I2590" s="45"/>
      <c r="L2590" s="47"/>
      <c r="M2590" s="49"/>
      <c r="N2590" s="49"/>
      <c r="O2590" s="47"/>
      <c r="P2590" s="47"/>
      <c r="Q2590" s="50"/>
      <c r="R2590" s="51"/>
      <c r="S2590" s="47"/>
      <c r="T2590" s="52"/>
      <c r="U2590" s="49"/>
      <c r="V2590" s="47"/>
      <c r="W2590" s="46"/>
      <c r="X2590" s="53"/>
      <c r="Y2590" s="45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47"/>
      <c r="C2591" s="47"/>
      <c r="D2591" s="46"/>
      <c r="E2591" s="46"/>
      <c r="F2591" s="45"/>
      <c r="G2591" s="48"/>
      <c r="H2591" s="45"/>
      <c r="I2591" s="45"/>
      <c r="L2591" s="47"/>
      <c r="M2591" s="49"/>
      <c r="N2591" s="49"/>
      <c r="O2591" s="47"/>
      <c r="P2591" s="47"/>
      <c r="Q2591" s="50"/>
      <c r="R2591" s="51"/>
      <c r="S2591" s="47"/>
      <c r="T2591" s="52"/>
      <c r="U2591" s="49"/>
      <c r="V2591" s="47"/>
      <c r="W2591" s="46"/>
      <c r="X2591" s="53"/>
      <c r="Y2591" s="45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47"/>
      <c r="C2592" s="47"/>
      <c r="D2592" s="46"/>
      <c r="E2592" s="46"/>
      <c r="F2592" s="45"/>
      <c r="G2592" s="48"/>
      <c r="H2592" s="45"/>
      <c r="I2592" s="45"/>
      <c r="L2592" s="47"/>
      <c r="M2592" s="49"/>
      <c r="N2592" s="49"/>
      <c r="O2592" s="47"/>
      <c r="P2592" s="47"/>
      <c r="Q2592" s="50"/>
      <c r="R2592" s="51"/>
      <c r="S2592" s="47"/>
      <c r="T2592" s="52"/>
      <c r="U2592" s="49"/>
      <c r="V2592" s="47"/>
      <c r="W2592" s="46"/>
      <c r="X2592" s="53"/>
      <c r="Y2592" s="45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47"/>
      <c r="C2593" s="47"/>
      <c r="D2593" s="46"/>
      <c r="E2593" s="46"/>
      <c r="F2593" s="45"/>
      <c r="G2593" s="48"/>
      <c r="H2593" s="45"/>
      <c r="I2593" s="45"/>
      <c r="L2593" s="47"/>
      <c r="M2593" s="49"/>
      <c r="N2593" s="49"/>
      <c r="O2593" s="47"/>
      <c r="P2593" s="47"/>
      <c r="Q2593" s="50"/>
      <c r="R2593" s="51"/>
      <c r="S2593" s="47"/>
      <c r="T2593" s="52"/>
      <c r="U2593" s="49"/>
      <c r="V2593" s="47"/>
      <c r="W2593" s="46"/>
      <c r="X2593" s="53"/>
      <c r="Y2593" s="45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47"/>
      <c r="C2594" s="47"/>
      <c r="D2594" s="46"/>
      <c r="E2594" s="46"/>
      <c r="F2594" s="45"/>
      <c r="G2594" s="48"/>
      <c r="H2594" s="45"/>
      <c r="I2594" s="45"/>
      <c r="L2594" s="47"/>
      <c r="M2594" s="49"/>
      <c r="N2594" s="49"/>
      <c r="O2594" s="47"/>
      <c r="P2594" s="47"/>
      <c r="Q2594" s="50"/>
      <c r="R2594" s="51"/>
      <c r="S2594" s="47"/>
      <c r="T2594" s="52"/>
      <c r="U2594" s="49"/>
      <c r="V2594" s="47"/>
      <c r="W2594" s="46"/>
      <c r="X2594" s="53"/>
      <c r="Y2594" s="45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47"/>
      <c r="C2595" s="47"/>
      <c r="D2595" s="46"/>
      <c r="E2595" s="46"/>
      <c r="F2595" s="45"/>
      <c r="G2595" s="48"/>
      <c r="H2595" s="45"/>
      <c r="I2595" s="45"/>
      <c r="L2595" s="47"/>
      <c r="M2595" s="49"/>
      <c r="N2595" s="49"/>
      <c r="O2595" s="47"/>
      <c r="P2595" s="47"/>
      <c r="Q2595" s="50"/>
      <c r="R2595" s="51"/>
      <c r="S2595" s="47"/>
      <c r="T2595" s="52"/>
      <c r="U2595" s="49"/>
      <c r="V2595" s="47"/>
      <c r="W2595" s="46"/>
      <c r="X2595" s="53"/>
      <c r="Y2595" s="45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47"/>
      <c r="C2596" s="47"/>
      <c r="D2596" s="46"/>
      <c r="E2596" s="46"/>
      <c r="F2596" s="45"/>
      <c r="G2596" s="48"/>
      <c r="H2596" s="45"/>
      <c r="I2596" s="45"/>
      <c r="L2596" s="47"/>
      <c r="M2596" s="49"/>
      <c r="N2596" s="49"/>
      <c r="O2596" s="47"/>
      <c r="P2596" s="47"/>
      <c r="Q2596" s="50"/>
      <c r="R2596" s="51"/>
      <c r="S2596" s="47"/>
      <c r="T2596" s="52"/>
      <c r="U2596" s="49"/>
      <c r="V2596" s="47"/>
      <c r="W2596" s="46"/>
      <c r="X2596" s="53"/>
      <c r="Y2596" s="45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47"/>
      <c r="C2597" s="47"/>
      <c r="D2597" s="46"/>
      <c r="E2597" s="46"/>
      <c r="F2597" s="45"/>
      <c r="G2597" s="48"/>
      <c r="H2597" s="45"/>
      <c r="I2597" s="45"/>
      <c r="L2597" s="47"/>
      <c r="M2597" s="49"/>
      <c r="N2597" s="49"/>
      <c r="O2597" s="47"/>
      <c r="P2597" s="47"/>
      <c r="Q2597" s="50"/>
      <c r="R2597" s="51"/>
      <c r="S2597" s="47"/>
      <c r="T2597" s="52"/>
      <c r="U2597" s="49"/>
      <c r="V2597" s="47"/>
      <c r="W2597" s="46"/>
      <c r="X2597" s="53"/>
      <c r="Y2597" s="45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47"/>
      <c r="C2598" s="47"/>
      <c r="D2598" s="46"/>
      <c r="E2598" s="46"/>
      <c r="F2598" s="45"/>
      <c r="G2598" s="48"/>
      <c r="H2598" s="45"/>
      <c r="I2598" s="45"/>
      <c r="L2598" s="47"/>
      <c r="M2598" s="49"/>
      <c r="N2598" s="49"/>
      <c r="O2598" s="47"/>
      <c r="P2598" s="47"/>
      <c r="Q2598" s="50"/>
      <c r="R2598" s="51"/>
      <c r="S2598" s="47"/>
      <c r="T2598" s="52"/>
      <c r="U2598" s="49"/>
      <c r="V2598" s="47"/>
      <c r="W2598" s="46"/>
      <c r="X2598" s="53"/>
      <c r="Y2598" s="45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47"/>
      <c r="C2599" s="47"/>
      <c r="D2599" s="46"/>
      <c r="E2599" s="46"/>
      <c r="F2599" s="45"/>
      <c r="G2599" s="48"/>
      <c r="H2599" s="45"/>
      <c r="I2599" s="45"/>
      <c r="L2599" s="47"/>
      <c r="M2599" s="49"/>
      <c r="N2599" s="49"/>
      <c r="O2599" s="47"/>
      <c r="P2599" s="47"/>
      <c r="Q2599" s="50"/>
      <c r="R2599" s="51"/>
      <c r="S2599" s="47"/>
      <c r="T2599" s="52"/>
      <c r="U2599" s="49"/>
      <c r="V2599" s="47"/>
      <c r="W2599" s="46"/>
      <c r="X2599" s="53"/>
      <c r="Y2599" s="45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47"/>
      <c r="C2600" s="47"/>
      <c r="D2600" s="46"/>
      <c r="E2600" s="46"/>
      <c r="F2600" s="45"/>
      <c r="G2600" s="48"/>
      <c r="H2600" s="45"/>
      <c r="I2600" s="45"/>
      <c r="L2600" s="47"/>
      <c r="M2600" s="49"/>
      <c r="N2600" s="49"/>
      <c r="O2600" s="47"/>
      <c r="P2600" s="47"/>
      <c r="Q2600" s="50"/>
      <c r="R2600" s="51"/>
      <c r="S2600" s="47"/>
      <c r="T2600" s="52"/>
      <c r="U2600" s="49"/>
      <c r="V2600" s="47"/>
      <c r="W2600" s="46"/>
      <c r="X2600" s="53"/>
      <c r="Y2600" s="45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47"/>
      <c r="C2601" s="47"/>
      <c r="D2601" s="46"/>
      <c r="E2601" s="46"/>
      <c r="F2601" s="45"/>
      <c r="G2601" s="48"/>
      <c r="H2601" s="45"/>
      <c r="I2601" s="45"/>
      <c r="L2601" s="47"/>
      <c r="M2601" s="49"/>
      <c r="N2601" s="49"/>
      <c r="O2601" s="47"/>
      <c r="P2601" s="47"/>
      <c r="Q2601" s="50"/>
      <c r="R2601" s="51"/>
      <c r="S2601" s="47"/>
      <c r="T2601" s="52"/>
      <c r="U2601" s="49"/>
      <c r="V2601" s="47"/>
      <c r="W2601" s="46"/>
      <c r="X2601" s="53"/>
      <c r="Y2601" s="45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47"/>
      <c r="C2602" s="47"/>
      <c r="D2602" s="46"/>
      <c r="E2602" s="46"/>
      <c r="F2602" s="45"/>
      <c r="G2602" s="48"/>
      <c r="H2602" s="45"/>
      <c r="I2602" s="45"/>
      <c r="L2602" s="47"/>
      <c r="M2602" s="49"/>
      <c r="N2602" s="49"/>
      <c r="O2602" s="47"/>
      <c r="P2602" s="47"/>
      <c r="Q2602" s="50"/>
      <c r="R2602" s="51"/>
      <c r="S2602" s="47"/>
      <c r="T2602" s="52"/>
      <c r="U2602" s="49"/>
      <c r="V2602" s="47"/>
      <c r="W2602" s="46"/>
      <c r="X2602" s="53"/>
      <c r="Y2602" s="45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47"/>
      <c r="C2603" s="47"/>
      <c r="D2603" s="46"/>
      <c r="E2603" s="46"/>
      <c r="F2603" s="45"/>
      <c r="G2603" s="48"/>
      <c r="H2603" s="45"/>
      <c r="I2603" s="45"/>
      <c r="L2603" s="47"/>
      <c r="M2603" s="49"/>
      <c r="N2603" s="49"/>
      <c r="O2603" s="47"/>
      <c r="P2603" s="47"/>
      <c r="Q2603" s="50"/>
      <c r="R2603" s="51"/>
      <c r="S2603" s="47"/>
      <c r="T2603" s="52"/>
      <c r="U2603" s="49"/>
      <c r="V2603" s="47"/>
      <c r="W2603" s="46"/>
      <c r="X2603" s="53"/>
      <c r="Y2603" s="45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47"/>
      <c r="C2604" s="47"/>
      <c r="D2604" s="46"/>
      <c r="E2604" s="46"/>
      <c r="F2604" s="45"/>
      <c r="G2604" s="48"/>
      <c r="H2604" s="45"/>
      <c r="I2604" s="45"/>
      <c r="L2604" s="47"/>
      <c r="M2604" s="49"/>
      <c r="N2604" s="49"/>
      <c r="O2604" s="47"/>
      <c r="P2604" s="47"/>
      <c r="Q2604" s="50"/>
      <c r="R2604" s="51"/>
      <c r="S2604" s="47"/>
      <c r="T2604" s="52"/>
      <c r="U2604" s="49"/>
      <c r="V2604" s="47"/>
      <c r="W2604" s="46"/>
      <c r="X2604" s="53"/>
      <c r="Y2604" s="45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47"/>
      <c r="C2605" s="47"/>
      <c r="D2605" s="46"/>
      <c r="E2605" s="46"/>
      <c r="F2605" s="45"/>
      <c r="G2605" s="48"/>
      <c r="H2605" s="45"/>
      <c r="I2605" s="45"/>
      <c r="L2605" s="47"/>
      <c r="M2605" s="49"/>
      <c r="N2605" s="49"/>
      <c r="O2605" s="47"/>
      <c r="P2605" s="47"/>
      <c r="Q2605" s="50"/>
      <c r="R2605" s="51"/>
      <c r="S2605" s="47"/>
      <c r="T2605" s="52"/>
      <c r="U2605" s="49"/>
      <c r="V2605" s="47"/>
      <c r="W2605" s="46"/>
      <c r="X2605" s="53"/>
      <c r="Y2605" s="45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47"/>
      <c r="C2606" s="47"/>
      <c r="D2606" s="46"/>
      <c r="E2606" s="46"/>
      <c r="F2606" s="45"/>
      <c r="G2606" s="48"/>
      <c r="H2606" s="45"/>
      <c r="I2606" s="45"/>
      <c r="L2606" s="47"/>
      <c r="M2606" s="49"/>
      <c r="N2606" s="49"/>
      <c r="O2606" s="47"/>
      <c r="P2606" s="47"/>
      <c r="Q2606" s="50"/>
      <c r="R2606" s="51"/>
      <c r="S2606" s="47"/>
      <c r="T2606" s="52"/>
      <c r="U2606" s="49"/>
      <c r="V2606" s="47"/>
      <c r="W2606" s="46"/>
      <c r="X2606" s="53"/>
      <c r="Y2606" s="45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47"/>
      <c r="C2607" s="47"/>
      <c r="D2607" s="46"/>
      <c r="E2607" s="46"/>
      <c r="F2607" s="45"/>
      <c r="G2607" s="48"/>
      <c r="H2607" s="45"/>
      <c r="I2607" s="45"/>
      <c r="L2607" s="47"/>
      <c r="M2607" s="49"/>
      <c r="N2607" s="49"/>
      <c r="O2607" s="47"/>
      <c r="P2607" s="47"/>
      <c r="Q2607" s="50"/>
      <c r="R2607" s="51"/>
      <c r="S2607" s="47"/>
      <c r="T2607" s="52"/>
      <c r="U2607" s="49"/>
      <c r="V2607" s="47"/>
      <c r="W2607" s="46"/>
      <c r="X2607" s="53"/>
      <c r="Y2607" s="45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47"/>
      <c r="C2608" s="47"/>
      <c r="D2608" s="46"/>
      <c r="E2608" s="46"/>
      <c r="F2608" s="45"/>
      <c r="G2608" s="48"/>
      <c r="H2608" s="45"/>
      <c r="I2608" s="45"/>
      <c r="L2608" s="47"/>
      <c r="M2608" s="49"/>
      <c r="N2608" s="49"/>
      <c r="O2608" s="47"/>
      <c r="P2608" s="47"/>
      <c r="Q2608" s="50"/>
      <c r="R2608" s="51"/>
      <c r="S2608" s="47"/>
      <c r="T2608" s="52"/>
      <c r="U2608" s="49"/>
      <c r="V2608" s="47"/>
      <c r="W2608" s="46"/>
      <c r="X2608" s="53"/>
      <c r="Y2608" s="45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47"/>
      <c r="C2609" s="47"/>
      <c r="D2609" s="46"/>
      <c r="E2609" s="46"/>
      <c r="F2609" s="45"/>
      <c r="G2609" s="48"/>
      <c r="H2609" s="45"/>
      <c r="I2609" s="45"/>
      <c r="L2609" s="47"/>
      <c r="M2609" s="49"/>
      <c r="N2609" s="49"/>
      <c r="O2609" s="47"/>
      <c r="P2609" s="47"/>
      <c r="Q2609" s="50"/>
      <c r="R2609" s="51"/>
      <c r="S2609" s="47"/>
      <c r="T2609" s="52"/>
      <c r="U2609" s="49"/>
      <c r="V2609" s="47"/>
      <c r="W2609" s="46"/>
      <c r="X2609" s="53"/>
      <c r="Y2609" s="45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47"/>
      <c r="C2610" s="47"/>
      <c r="D2610" s="46"/>
      <c r="E2610" s="46"/>
      <c r="F2610" s="45"/>
      <c r="G2610" s="48"/>
      <c r="H2610" s="45"/>
      <c r="I2610" s="45"/>
      <c r="L2610" s="47"/>
      <c r="M2610" s="49"/>
      <c r="N2610" s="49"/>
      <c r="O2610" s="47"/>
      <c r="P2610" s="47"/>
      <c r="Q2610" s="50"/>
      <c r="R2610" s="51"/>
      <c r="S2610" s="47"/>
      <c r="T2610" s="52"/>
      <c r="U2610" s="49"/>
      <c r="V2610" s="47"/>
      <c r="W2610" s="46"/>
      <c r="X2610" s="53"/>
      <c r="Y2610" s="45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47"/>
      <c r="C2611" s="47"/>
      <c r="D2611" s="46"/>
      <c r="E2611" s="46"/>
      <c r="F2611" s="45"/>
      <c r="G2611" s="48"/>
      <c r="H2611" s="45"/>
      <c r="I2611" s="45"/>
      <c r="L2611" s="47"/>
      <c r="M2611" s="49"/>
      <c r="N2611" s="49"/>
      <c r="O2611" s="47"/>
      <c r="P2611" s="47"/>
      <c r="Q2611" s="50"/>
      <c r="R2611" s="51"/>
      <c r="S2611" s="47"/>
      <c r="T2611" s="52"/>
      <c r="U2611" s="49"/>
      <c r="V2611" s="47"/>
      <c r="W2611" s="46"/>
      <c r="X2611" s="53"/>
      <c r="Y2611" s="45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47"/>
      <c r="C2612" s="47"/>
      <c r="D2612" s="46"/>
      <c r="E2612" s="46"/>
      <c r="F2612" s="45"/>
      <c r="G2612" s="48"/>
      <c r="H2612" s="45"/>
      <c r="I2612" s="45"/>
      <c r="L2612" s="47"/>
      <c r="M2612" s="49"/>
      <c r="N2612" s="49"/>
      <c r="O2612" s="47"/>
      <c r="P2612" s="47"/>
      <c r="Q2612" s="50"/>
      <c r="R2612" s="51"/>
      <c r="S2612" s="47"/>
      <c r="T2612" s="52"/>
      <c r="U2612" s="49"/>
      <c r="V2612" s="47"/>
      <c r="W2612" s="46"/>
      <c r="X2612" s="53"/>
      <c r="Y2612" s="45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47"/>
      <c r="C2613" s="47"/>
      <c r="D2613" s="46"/>
      <c r="E2613" s="46"/>
      <c r="F2613" s="45"/>
      <c r="G2613" s="48"/>
      <c r="H2613" s="45"/>
      <c r="I2613" s="45"/>
      <c r="L2613" s="47"/>
      <c r="M2613" s="49"/>
      <c r="N2613" s="49"/>
      <c r="O2613" s="47"/>
      <c r="P2613" s="47"/>
      <c r="Q2613" s="50"/>
      <c r="R2613" s="51"/>
      <c r="S2613" s="47"/>
      <c r="T2613" s="52"/>
      <c r="U2613" s="49"/>
      <c r="V2613" s="47"/>
      <c r="W2613" s="46"/>
      <c r="X2613" s="53"/>
      <c r="Y2613" s="45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47"/>
      <c r="C2614" s="47"/>
      <c r="D2614" s="46"/>
      <c r="E2614" s="46"/>
      <c r="F2614" s="45"/>
      <c r="G2614" s="48"/>
      <c r="H2614" s="45"/>
      <c r="I2614" s="45"/>
      <c r="L2614" s="47"/>
      <c r="M2614" s="49"/>
      <c r="N2614" s="49"/>
      <c r="O2614" s="47"/>
      <c r="P2614" s="47"/>
      <c r="Q2614" s="50"/>
      <c r="R2614" s="51"/>
      <c r="S2614" s="47"/>
      <c r="T2614" s="52"/>
      <c r="U2614" s="49"/>
      <c r="V2614" s="47"/>
      <c r="W2614" s="46"/>
      <c r="X2614" s="53"/>
      <c r="Y2614" s="45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47"/>
      <c r="C2615" s="47"/>
      <c r="D2615" s="46"/>
      <c r="E2615" s="46"/>
      <c r="F2615" s="45"/>
      <c r="G2615" s="48"/>
      <c r="H2615" s="45"/>
      <c r="I2615" s="45"/>
      <c r="L2615" s="47"/>
      <c r="M2615" s="49"/>
      <c r="N2615" s="49"/>
      <c r="O2615" s="47"/>
      <c r="P2615" s="47"/>
      <c r="Q2615" s="50"/>
      <c r="R2615" s="51"/>
      <c r="S2615" s="47"/>
      <c r="T2615" s="52"/>
      <c r="U2615" s="49"/>
      <c r="V2615" s="47"/>
      <c r="W2615" s="46"/>
      <c r="X2615" s="53"/>
      <c r="Y2615" s="45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47"/>
      <c r="C2616" s="47"/>
      <c r="D2616" s="46"/>
      <c r="E2616" s="46"/>
      <c r="F2616" s="45"/>
      <c r="G2616" s="48"/>
      <c r="H2616" s="45"/>
      <c r="I2616" s="45"/>
      <c r="L2616" s="47"/>
      <c r="M2616" s="49"/>
      <c r="N2616" s="49"/>
      <c r="O2616" s="47"/>
      <c r="P2616" s="47"/>
      <c r="Q2616" s="50"/>
      <c r="R2616" s="51"/>
      <c r="S2616" s="47"/>
      <c r="T2616" s="52"/>
      <c r="U2616" s="49"/>
      <c r="V2616" s="47"/>
      <c r="W2616" s="46"/>
      <c r="X2616" s="53"/>
      <c r="Y2616" s="45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47"/>
      <c r="C2617" s="47"/>
      <c r="D2617" s="46"/>
      <c r="E2617" s="46"/>
      <c r="F2617" s="45"/>
      <c r="G2617" s="48"/>
      <c r="H2617" s="45"/>
      <c r="I2617" s="45"/>
      <c r="L2617" s="47"/>
      <c r="M2617" s="49"/>
      <c r="N2617" s="49"/>
      <c r="O2617" s="47"/>
      <c r="P2617" s="47"/>
      <c r="Q2617" s="50"/>
      <c r="R2617" s="51"/>
      <c r="S2617" s="47"/>
      <c r="T2617" s="52"/>
      <c r="U2617" s="49"/>
      <c r="V2617" s="47"/>
      <c r="W2617" s="46"/>
      <c r="X2617" s="53"/>
      <c r="Y2617" s="45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47"/>
      <c r="C2618" s="47"/>
      <c r="D2618" s="46"/>
      <c r="E2618" s="46"/>
      <c r="F2618" s="45"/>
      <c r="G2618" s="48"/>
      <c r="H2618" s="45"/>
      <c r="I2618" s="45"/>
      <c r="L2618" s="47"/>
      <c r="M2618" s="49"/>
      <c r="N2618" s="49"/>
      <c r="O2618" s="47"/>
      <c r="P2618" s="47"/>
      <c r="Q2618" s="50"/>
      <c r="R2618" s="51"/>
      <c r="S2618" s="47"/>
      <c r="T2618" s="52"/>
      <c r="U2618" s="49"/>
      <c r="V2618" s="47"/>
      <c r="W2618" s="46"/>
      <c r="X2618" s="53"/>
      <c r="Y2618" s="45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47"/>
      <c r="C2619" s="47"/>
      <c r="D2619" s="46"/>
      <c r="E2619" s="46"/>
      <c r="F2619" s="45"/>
      <c r="G2619" s="48"/>
      <c r="H2619" s="45"/>
      <c r="I2619" s="45"/>
      <c r="L2619" s="47"/>
      <c r="M2619" s="49"/>
      <c r="N2619" s="49"/>
      <c r="O2619" s="47"/>
      <c r="P2619" s="47"/>
      <c r="Q2619" s="50"/>
      <c r="R2619" s="51"/>
      <c r="S2619" s="47"/>
      <c r="T2619" s="52"/>
      <c r="U2619" s="49"/>
      <c r="V2619" s="47"/>
      <c r="W2619" s="46"/>
      <c r="X2619" s="53"/>
      <c r="Y2619" s="45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47"/>
      <c r="C2620" s="47"/>
      <c r="D2620" s="46"/>
      <c r="E2620" s="46"/>
      <c r="F2620" s="45"/>
      <c r="G2620" s="48"/>
      <c r="H2620" s="45"/>
      <c r="I2620" s="45"/>
      <c r="L2620" s="47"/>
      <c r="M2620" s="49"/>
      <c r="N2620" s="49"/>
      <c r="O2620" s="47"/>
      <c r="P2620" s="47"/>
      <c r="Q2620" s="50"/>
      <c r="R2620" s="51"/>
      <c r="S2620" s="47"/>
      <c r="T2620" s="52"/>
      <c r="U2620" s="49"/>
      <c r="V2620" s="47"/>
      <c r="W2620" s="46"/>
      <c r="X2620" s="53"/>
      <c r="Y2620" s="45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47"/>
      <c r="C2621" s="47"/>
      <c r="D2621" s="46"/>
      <c r="E2621" s="46"/>
      <c r="F2621" s="45"/>
      <c r="G2621" s="48"/>
      <c r="H2621" s="45"/>
      <c r="I2621" s="45"/>
      <c r="L2621" s="47"/>
      <c r="M2621" s="49"/>
      <c r="N2621" s="49"/>
      <c r="O2621" s="47"/>
      <c r="P2621" s="47"/>
      <c r="Q2621" s="50"/>
      <c r="R2621" s="51"/>
      <c r="S2621" s="47"/>
      <c r="T2621" s="52"/>
      <c r="U2621" s="49"/>
      <c r="V2621" s="47"/>
      <c r="W2621" s="46"/>
      <c r="X2621" s="53"/>
      <c r="Y2621" s="45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47"/>
      <c r="C2622" s="47"/>
      <c r="D2622" s="46"/>
      <c r="E2622" s="46"/>
      <c r="F2622" s="45"/>
      <c r="G2622" s="48"/>
      <c r="H2622" s="45"/>
      <c r="I2622" s="45"/>
      <c r="L2622" s="47"/>
      <c r="M2622" s="49"/>
      <c r="N2622" s="49"/>
      <c r="O2622" s="47"/>
      <c r="P2622" s="47"/>
      <c r="Q2622" s="50"/>
      <c r="R2622" s="51"/>
      <c r="S2622" s="47"/>
      <c r="T2622" s="52"/>
      <c r="U2622" s="49"/>
      <c r="V2622" s="47"/>
      <c r="W2622" s="46"/>
      <c r="X2622" s="53"/>
      <c r="Y2622" s="45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47"/>
      <c r="C2623" s="47"/>
      <c r="D2623" s="46"/>
      <c r="E2623" s="46"/>
      <c r="F2623" s="45"/>
      <c r="G2623" s="48"/>
      <c r="H2623" s="45"/>
      <c r="I2623" s="45"/>
      <c r="L2623" s="47"/>
      <c r="M2623" s="49"/>
      <c r="N2623" s="49"/>
      <c r="O2623" s="47"/>
      <c r="P2623" s="47"/>
      <c r="Q2623" s="50"/>
      <c r="R2623" s="51"/>
      <c r="S2623" s="47"/>
      <c r="T2623" s="52"/>
      <c r="U2623" s="49"/>
      <c r="V2623" s="47"/>
      <c r="W2623" s="46"/>
      <c r="X2623" s="53"/>
      <c r="Y2623" s="45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47"/>
      <c r="C2624" s="47"/>
      <c r="D2624" s="46"/>
      <c r="E2624" s="46"/>
      <c r="F2624" s="45"/>
      <c r="G2624" s="48"/>
      <c r="H2624" s="45"/>
      <c r="I2624" s="45"/>
      <c r="L2624" s="47"/>
      <c r="M2624" s="49"/>
      <c r="N2624" s="49"/>
      <c r="O2624" s="47"/>
      <c r="P2624" s="47"/>
      <c r="Q2624" s="50"/>
      <c r="R2624" s="51"/>
      <c r="S2624" s="47"/>
      <c r="T2624" s="52"/>
      <c r="U2624" s="49"/>
      <c r="V2624" s="47"/>
      <c r="W2624" s="46"/>
      <c r="X2624" s="53"/>
      <c r="Y2624" s="45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47"/>
      <c r="C2625" s="47"/>
      <c r="D2625" s="46"/>
      <c r="E2625" s="46"/>
      <c r="F2625" s="45"/>
      <c r="G2625" s="48"/>
      <c r="H2625" s="45"/>
      <c r="I2625" s="45"/>
      <c r="L2625" s="47"/>
      <c r="M2625" s="49"/>
      <c r="N2625" s="49"/>
      <c r="O2625" s="47"/>
      <c r="P2625" s="47"/>
      <c r="Q2625" s="50"/>
      <c r="R2625" s="51"/>
      <c r="S2625" s="47"/>
      <c r="T2625" s="52"/>
      <c r="U2625" s="49"/>
      <c r="V2625" s="47"/>
      <c r="W2625" s="46"/>
      <c r="X2625" s="53"/>
      <c r="Y2625" s="45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47"/>
      <c r="C2626" s="47"/>
      <c r="D2626" s="46"/>
      <c r="E2626" s="46"/>
      <c r="F2626" s="45"/>
      <c r="G2626" s="48"/>
      <c r="H2626" s="45"/>
      <c r="I2626" s="45"/>
      <c r="L2626" s="47"/>
      <c r="M2626" s="49"/>
      <c r="N2626" s="49"/>
      <c r="O2626" s="47"/>
      <c r="P2626" s="47"/>
      <c r="Q2626" s="50"/>
      <c r="R2626" s="51"/>
      <c r="S2626" s="47"/>
      <c r="T2626" s="52"/>
      <c r="U2626" s="49"/>
      <c r="V2626" s="47"/>
      <c r="W2626" s="46"/>
      <c r="X2626" s="53"/>
      <c r="Y2626" s="45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47"/>
      <c r="C2627" s="47"/>
      <c r="D2627" s="46"/>
      <c r="E2627" s="46"/>
      <c r="F2627" s="45"/>
      <c r="G2627" s="48"/>
      <c r="H2627" s="45"/>
      <c r="I2627" s="45"/>
      <c r="L2627" s="47"/>
      <c r="M2627" s="49"/>
      <c r="N2627" s="49"/>
      <c r="O2627" s="47"/>
      <c r="P2627" s="47"/>
      <c r="Q2627" s="50"/>
      <c r="R2627" s="51"/>
      <c r="S2627" s="47"/>
      <c r="T2627" s="52"/>
      <c r="U2627" s="49"/>
      <c r="V2627" s="47"/>
      <c r="W2627" s="46"/>
      <c r="X2627" s="53"/>
      <c r="Y2627" s="45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47"/>
      <c r="C2628" s="47"/>
      <c r="D2628" s="46"/>
      <c r="E2628" s="46"/>
      <c r="F2628" s="45"/>
      <c r="G2628" s="48"/>
      <c r="H2628" s="45"/>
      <c r="I2628" s="45"/>
      <c r="L2628" s="47"/>
      <c r="M2628" s="49"/>
      <c r="N2628" s="49"/>
      <c r="O2628" s="47"/>
      <c r="P2628" s="47"/>
      <c r="Q2628" s="50"/>
      <c r="R2628" s="51"/>
      <c r="S2628" s="47"/>
      <c r="T2628" s="52"/>
      <c r="U2628" s="49"/>
      <c r="V2628" s="47"/>
      <c r="W2628" s="46"/>
      <c r="X2628" s="53"/>
      <c r="Y2628" s="45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47"/>
      <c r="C2629" s="47"/>
      <c r="D2629" s="46"/>
      <c r="E2629" s="46"/>
      <c r="F2629" s="45"/>
      <c r="G2629" s="48"/>
      <c r="H2629" s="45"/>
      <c r="I2629" s="45"/>
      <c r="L2629" s="47"/>
      <c r="M2629" s="49"/>
      <c r="N2629" s="49"/>
      <c r="O2629" s="47"/>
      <c r="P2629" s="47"/>
      <c r="Q2629" s="50"/>
      <c r="R2629" s="51"/>
      <c r="S2629" s="47"/>
      <c r="T2629" s="52"/>
      <c r="U2629" s="49"/>
      <c r="V2629" s="47"/>
      <c r="W2629" s="46"/>
      <c r="X2629" s="53"/>
      <c r="Y2629" s="45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47"/>
      <c r="C2630" s="47"/>
      <c r="D2630" s="46"/>
      <c r="E2630" s="46"/>
      <c r="F2630" s="45"/>
      <c r="G2630" s="48"/>
      <c r="H2630" s="45"/>
      <c r="I2630" s="45"/>
      <c r="L2630" s="47"/>
      <c r="M2630" s="49"/>
      <c r="N2630" s="49"/>
      <c r="O2630" s="47"/>
      <c r="P2630" s="47"/>
      <c r="Q2630" s="50"/>
      <c r="R2630" s="51"/>
      <c r="S2630" s="47"/>
      <c r="T2630" s="52"/>
      <c r="U2630" s="49"/>
      <c r="V2630" s="47"/>
      <c r="W2630" s="46"/>
      <c r="X2630" s="53"/>
      <c r="Y2630" s="45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47"/>
      <c r="C2631" s="47"/>
      <c r="D2631" s="46"/>
      <c r="E2631" s="46"/>
      <c r="F2631" s="45"/>
      <c r="G2631" s="48"/>
      <c r="H2631" s="45"/>
      <c r="I2631" s="45"/>
      <c r="L2631" s="47"/>
      <c r="M2631" s="49"/>
      <c r="N2631" s="49"/>
      <c r="O2631" s="47"/>
      <c r="P2631" s="47"/>
      <c r="Q2631" s="50"/>
      <c r="R2631" s="51"/>
      <c r="S2631" s="47"/>
      <c r="T2631" s="52"/>
      <c r="U2631" s="49"/>
      <c r="V2631" s="47"/>
      <c r="W2631" s="46"/>
      <c r="X2631" s="53"/>
      <c r="Y2631" s="45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47"/>
      <c r="C2632" s="47"/>
      <c r="D2632" s="46"/>
      <c r="E2632" s="46"/>
      <c r="F2632" s="45"/>
      <c r="G2632" s="48"/>
      <c r="H2632" s="45"/>
      <c r="I2632" s="45"/>
      <c r="L2632" s="47"/>
      <c r="M2632" s="49"/>
      <c r="N2632" s="49"/>
      <c r="O2632" s="47"/>
      <c r="P2632" s="47"/>
      <c r="Q2632" s="50"/>
      <c r="R2632" s="51"/>
      <c r="S2632" s="47"/>
      <c r="T2632" s="52"/>
      <c r="U2632" s="49"/>
      <c r="V2632" s="47"/>
      <c r="W2632" s="46"/>
      <c r="X2632" s="53"/>
      <c r="Y2632" s="45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47"/>
      <c r="C2633" s="47"/>
      <c r="D2633" s="46"/>
      <c r="E2633" s="46"/>
      <c r="F2633" s="45"/>
      <c r="G2633" s="48"/>
      <c r="H2633" s="45"/>
      <c r="I2633" s="45"/>
      <c r="L2633" s="47"/>
      <c r="M2633" s="49"/>
      <c r="N2633" s="49"/>
      <c r="O2633" s="47"/>
      <c r="P2633" s="47"/>
      <c r="Q2633" s="50"/>
      <c r="R2633" s="51"/>
      <c r="S2633" s="47"/>
      <c r="T2633" s="52"/>
      <c r="U2633" s="49"/>
      <c r="V2633" s="47"/>
      <c r="W2633" s="46"/>
      <c r="X2633" s="53"/>
      <c r="Y2633" s="45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47"/>
      <c r="C2634" s="47"/>
      <c r="D2634" s="46"/>
      <c r="E2634" s="46"/>
      <c r="F2634" s="45"/>
      <c r="G2634" s="48"/>
      <c r="H2634" s="45"/>
      <c r="I2634" s="45"/>
      <c r="L2634" s="47"/>
      <c r="M2634" s="49"/>
      <c r="N2634" s="49"/>
      <c r="O2634" s="47"/>
      <c r="P2634" s="47"/>
      <c r="Q2634" s="50"/>
      <c r="R2634" s="51"/>
      <c r="S2634" s="47"/>
      <c r="T2634" s="52"/>
      <c r="U2634" s="49"/>
      <c r="V2634" s="47"/>
      <c r="W2634" s="46"/>
      <c r="X2634" s="53"/>
      <c r="Y2634" s="45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47"/>
      <c r="C2635" s="47"/>
      <c r="D2635" s="46"/>
      <c r="E2635" s="46"/>
      <c r="F2635" s="45"/>
      <c r="G2635" s="48"/>
      <c r="H2635" s="45"/>
      <c r="I2635" s="45"/>
      <c r="L2635" s="47"/>
      <c r="M2635" s="49"/>
      <c r="N2635" s="49"/>
      <c r="O2635" s="47"/>
      <c r="P2635" s="47"/>
      <c r="Q2635" s="50"/>
      <c r="R2635" s="51"/>
      <c r="S2635" s="47"/>
      <c r="T2635" s="52"/>
      <c r="U2635" s="49"/>
      <c r="V2635" s="47"/>
      <c r="W2635" s="46"/>
      <c r="X2635" s="53"/>
      <c r="Y2635" s="45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47"/>
      <c r="C2636" s="47"/>
      <c r="D2636" s="46"/>
      <c r="E2636" s="46"/>
      <c r="F2636" s="45"/>
      <c r="G2636" s="48"/>
      <c r="H2636" s="45"/>
      <c r="I2636" s="45"/>
      <c r="L2636" s="47"/>
      <c r="M2636" s="49"/>
      <c r="N2636" s="49"/>
      <c r="O2636" s="47"/>
      <c r="P2636" s="47"/>
      <c r="Q2636" s="50"/>
      <c r="R2636" s="51"/>
      <c r="S2636" s="47"/>
      <c r="T2636" s="52"/>
      <c r="U2636" s="49"/>
      <c r="V2636" s="47"/>
      <c r="W2636" s="46"/>
      <c r="X2636" s="53"/>
      <c r="Y2636" s="45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47"/>
      <c r="C2637" s="47"/>
      <c r="D2637" s="46"/>
      <c r="E2637" s="46"/>
      <c r="F2637" s="45"/>
      <c r="G2637" s="48"/>
      <c r="H2637" s="45"/>
      <c r="I2637" s="45"/>
      <c r="L2637" s="47"/>
      <c r="M2637" s="49"/>
      <c r="N2637" s="49"/>
      <c r="O2637" s="47"/>
      <c r="P2637" s="47"/>
      <c r="Q2637" s="50"/>
      <c r="R2637" s="51"/>
      <c r="S2637" s="47"/>
      <c r="T2637" s="52"/>
      <c r="U2637" s="49"/>
      <c r="V2637" s="47"/>
      <c r="W2637" s="46"/>
      <c r="X2637" s="53"/>
      <c r="Y2637" s="45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47"/>
      <c r="C2638" s="47"/>
      <c r="D2638" s="46"/>
      <c r="E2638" s="46"/>
      <c r="F2638" s="45"/>
      <c r="G2638" s="48"/>
      <c r="H2638" s="45"/>
      <c r="I2638" s="45"/>
      <c r="L2638" s="47"/>
      <c r="M2638" s="49"/>
      <c r="N2638" s="49"/>
      <c r="O2638" s="47"/>
      <c r="P2638" s="47"/>
      <c r="Q2638" s="50"/>
      <c r="R2638" s="51"/>
      <c r="S2638" s="47"/>
      <c r="T2638" s="52"/>
      <c r="U2638" s="49"/>
      <c r="V2638" s="47"/>
      <c r="W2638" s="46"/>
      <c r="X2638" s="53"/>
      <c r="Y2638" s="45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47"/>
      <c r="C2639" s="47"/>
      <c r="D2639" s="46"/>
      <c r="E2639" s="46"/>
      <c r="F2639" s="45"/>
      <c r="G2639" s="48"/>
      <c r="H2639" s="45"/>
      <c r="I2639" s="45"/>
      <c r="L2639" s="47"/>
      <c r="M2639" s="49"/>
      <c r="N2639" s="49"/>
      <c r="O2639" s="47"/>
      <c r="P2639" s="47"/>
      <c r="Q2639" s="50"/>
      <c r="R2639" s="51"/>
      <c r="S2639" s="47"/>
      <c r="T2639" s="52"/>
      <c r="U2639" s="49"/>
      <c r="V2639" s="47"/>
      <c r="W2639" s="46"/>
      <c r="X2639" s="53"/>
      <c r="Y2639" s="45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47"/>
      <c r="C2640" s="47"/>
      <c r="D2640" s="46"/>
      <c r="E2640" s="46"/>
      <c r="F2640" s="45"/>
      <c r="G2640" s="48"/>
      <c r="H2640" s="45"/>
      <c r="I2640" s="45"/>
      <c r="L2640" s="47"/>
      <c r="M2640" s="49"/>
      <c r="N2640" s="49"/>
      <c r="O2640" s="47"/>
      <c r="P2640" s="47"/>
      <c r="Q2640" s="50"/>
      <c r="R2640" s="51"/>
      <c r="S2640" s="47"/>
      <c r="T2640" s="52"/>
      <c r="U2640" s="49"/>
      <c r="V2640" s="47"/>
      <c r="W2640" s="46"/>
      <c r="X2640" s="53"/>
      <c r="Y2640" s="45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47"/>
      <c r="C2641" s="47"/>
      <c r="D2641" s="46"/>
      <c r="E2641" s="46"/>
      <c r="F2641" s="45"/>
      <c r="G2641" s="48"/>
      <c r="H2641" s="45"/>
      <c r="I2641" s="45"/>
      <c r="L2641" s="47"/>
      <c r="M2641" s="49"/>
      <c r="N2641" s="49"/>
      <c r="O2641" s="47"/>
      <c r="P2641" s="47"/>
      <c r="Q2641" s="50"/>
      <c r="R2641" s="51"/>
      <c r="S2641" s="47"/>
      <c r="T2641" s="52"/>
      <c r="U2641" s="49"/>
      <c r="V2641" s="47"/>
      <c r="W2641" s="46"/>
      <c r="X2641" s="53"/>
      <c r="Y2641" s="45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47"/>
      <c r="C2642" s="47"/>
      <c r="D2642" s="46"/>
      <c r="E2642" s="46"/>
      <c r="F2642" s="45"/>
      <c r="G2642" s="48"/>
      <c r="H2642" s="45"/>
      <c r="I2642" s="45"/>
      <c r="L2642" s="47"/>
      <c r="M2642" s="49"/>
      <c r="N2642" s="49"/>
      <c r="O2642" s="47"/>
      <c r="P2642" s="47"/>
      <c r="Q2642" s="50"/>
      <c r="R2642" s="51"/>
      <c r="S2642" s="47"/>
      <c r="T2642" s="52"/>
      <c r="U2642" s="49"/>
      <c r="V2642" s="47"/>
      <c r="W2642" s="46"/>
      <c r="X2642" s="53"/>
      <c r="Y2642" s="45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47"/>
      <c r="C2643" s="47"/>
      <c r="D2643" s="46"/>
      <c r="E2643" s="46"/>
      <c r="F2643" s="45"/>
      <c r="G2643" s="48"/>
      <c r="H2643" s="45"/>
      <c r="I2643" s="45"/>
      <c r="L2643" s="47"/>
      <c r="M2643" s="49"/>
      <c r="N2643" s="49"/>
      <c r="O2643" s="47"/>
      <c r="P2643" s="47"/>
      <c r="Q2643" s="50"/>
      <c r="R2643" s="51"/>
      <c r="S2643" s="47"/>
      <c r="T2643" s="52"/>
      <c r="U2643" s="49"/>
      <c r="V2643" s="47"/>
      <c r="W2643" s="46"/>
      <c r="X2643" s="53"/>
      <c r="Y2643" s="45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47"/>
      <c r="C2644" s="47"/>
      <c r="D2644" s="46"/>
      <c r="E2644" s="46"/>
      <c r="F2644" s="45"/>
      <c r="G2644" s="48"/>
      <c r="H2644" s="45"/>
      <c r="I2644" s="45"/>
      <c r="L2644" s="47"/>
      <c r="M2644" s="49"/>
      <c r="N2644" s="49"/>
      <c r="O2644" s="47"/>
      <c r="P2644" s="47"/>
      <c r="Q2644" s="50"/>
      <c r="R2644" s="51"/>
      <c r="S2644" s="47"/>
      <c r="T2644" s="52"/>
      <c r="U2644" s="49"/>
      <c r="V2644" s="47"/>
      <c r="W2644" s="46"/>
      <c r="X2644" s="53"/>
      <c r="Y2644" s="45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47"/>
      <c r="C2645" s="47"/>
      <c r="D2645" s="46"/>
      <c r="E2645" s="46"/>
      <c r="F2645" s="45"/>
      <c r="G2645" s="48"/>
      <c r="H2645" s="45"/>
      <c r="I2645" s="45"/>
      <c r="L2645" s="47"/>
      <c r="M2645" s="49"/>
      <c r="N2645" s="49"/>
      <c r="O2645" s="47"/>
      <c r="P2645" s="47"/>
      <c r="Q2645" s="50"/>
      <c r="R2645" s="51"/>
      <c r="S2645" s="47"/>
      <c r="T2645" s="52"/>
      <c r="U2645" s="49"/>
      <c r="V2645" s="47"/>
      <c r="W2645" s="46"/>
      <c r="X2645" s="53"/>
      <c r="Y2645" s="45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47"/>
      <c r="C2646" s="47"/>
      <c r="D2646" s="46"/>
      <c r="E2646" s="46"/>
      <c r="F2646" s="45"/>
      <c r="G2646" s="48"/>
      <c r="H2646" s="45"/>
      <c r="I2646" s="45"/>
      <c r="L2646" s="47"/>
      <c r="M2646" s="49"/>
      <c r="N2646" s="49"/>
      <c r="O2646" s="47"/>
      <c r="P2646" s="47"/>
      <c r="Q2646" s="50"/>
      <c r="R2646" s="51"/>
      <c r="S2646" s="47"/>
      <c r="T2646" s="52"/>
      <c r="U2646" s="49"/>
      <c r="V2646" s="47"/>
      <c r="W2646" s="46"/>
      <c r="X2646" s="53"/>
      <c r="Y2646" s="45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47"/>
      <c r="C2647" s="47"/>
      <c r="D2647" s="46"/>
      <c r="E2647" s="46"/>
      <c r="F2647" s="45"/>
      <c r="G2647" s="48"/>
      <c r="H2647" s="45"/>
      <c r="I2647" s="45"/>
      <c r="L2647" s="47"/>
      <c r="M2647" s="49"/>
      <c r="N2647" s="49"/>
      <c r="O2647" s="47"/>
      <c r="P2647" s="47"/>
      <c r="Q2647" s="50"/>
      <c r="R2647" s="51"/>
      <c r="S2647" s="47"/>
      <c r="T2647" s="52"/>
      <c r="U2647" s="49"/>
      <c r="V2647" s="47"/>
      <c r="W2647" s="46"/>
      <c r="X2647" s="53"/>
      <c r="Y2647" s="45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47"/>
      <c r="C2648" s="47"/>
      <c r="D2648" s="46"/>
      <c r="E2648" s="46"/>
      <c r="F2648" s="45"/>
      <c r="G2648" s="48"/>
      <c r="H2648" s="45"/>
      <c r="I2648" s="45"/>
      <c r="L2648" s="47"/>
      <c r="M2648" s="49"/>
      <c r="N2648" s="49"/>
      <c r="O2648" s="47"/>
      <c r="P2648" s="47"/>
      <c r="Q2648" s="50"/>
      <c r="R2648" s="51"/>
      <c r="S2648" s="47"/>
      <c r="T2648" s="52"/>
      <c r="U2648" s="49"/>
      <c r="V2648" s="47"/>
      <c r="W2648" s="46"/>
      <c r="X2648" s="53"/>
      <c r="Y2648" s="45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47"/>
      <c r="C2649" s="47"/>
      <c r="D2649" s="46"/>
      <c r="E2649" s="46"/>
      <c r="F2649" s="45"/>
      <c r="G2649" s="48"/>
      <c r="H2649" s="45"/>
      <c r="I2649" s="45"/>
      <c r="L2649" s="47"/>
      <c r="M2649" s="49"/>
      <c r="N2649" s="49"/>
      <c r="O2649" s="47"/>
      <c r="P2649" s="47"/>
      <c r="Q2649" s="50"/>
      <c r="R2649" s="51"/>
      <c r="S2649" s="47"/>
      <c r="T2649" s="52"/>
      <c r="U2649" s="49"/>
      <c r="V2649" s="47"/>
      <c r="W2649" s="46"/>
      <c r="X2649" s="53"/>
      <c r="Y2649" s="45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47"/>
      <c r="C2650" s="47"/>
      <c r="D2650" s="46"/>
      <c r="E2650" s="46"/>
      <c r="F2650" s="45"/>
      <c r="G2650" s="48"/>
      <c r="H2650" s="45"/>
      <c r="I2650" s="45"/>
      <c r="L2650" s="47"/>
      <c r="M2650" s="49"/>
      <c r="N2650" s="49"/>
      <c r="O2650" s="47"/>
      <c r="P2650" s="47"/>
      <c r="Q2650" s="50"/>
      <c r="R2650" s="51"/>
      <c r="S2650" s="47"/>
      <c r="T2650" s="52"/>
      <c r="U2650" s="49"/>
      <c r="V2650" s="47"/>
      <c r="W2650" s="46"/>
      <c r="X2650" s="53"/>
      <c r="Y2650" s="45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47"/>
      <c r="C2651" s="47"/>
      <c r="D2651" s="46"/>
      <c r="E2651" s="46"/>
      <c r="F2651" s="45"/>
      <c r="G2651" s="48"/>
      <c r="H2651" s="45"/>
      <c r="I2651" s="45"/>
      <c r="L2651" s="47"/>
      <c r="M2651" s="49"/>
      <c r="N2651" s="49"/>
      <c r="O2651" s="47"/>
      <c r="P2651" s="47"/>
      <c r="Q2651" s="50"/>
      <c r="R2651" s="51"/>
      <c r="S2651" s="47"/>
      <c r="T2651" s="52"/>
      <c r="U2651" s="49"/>
      <c r="V2651" s="47"/>
      <c r="W2651" s="46"/>
      <c r="X2651" s="53"/>
      <c r="Y2651" s="45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47"/>
      <c r="C2652" s="47"/>
      <c r="D2652" s="46"/>
      <c r="E2652" s="46"/>
      <c r="F2652" s="45"/>
      <c r="G2652" s="48"/>
      <c r="H2652" s="45"/>
      <c r="I2652" s="45"/>
      <c r="L2652" s="47"/>
      <c r="M2652" s="49"/>
      <c r="N2652" s="49"/>
      <c r="O2652" s="47"/>
      <c r="P2652" s="47"/>
      <c r="Q2652" s="50"/>
      <c r="R2652" s="51"/>
      <c r="S2652" s="47"/>
      <c r="T2652" s="52"/>
      <c r="U2652" s="49"/>
      <c r="V2652" s="47"/>
      <c r="W2652" s="46"/>
      <c r="X2652" s="53"/>
      <c r="Y2652" s="45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47"/>
      <c r="C2653" s="47"/>
      <c r="D2653" s="46"/>
      <c r="E2653" s="46"/>
      <c r="F2653" s="45"/>
      <c r="G2653" s="48"/>
      <c r="H2653" s="45"/>
      <c r="I2653" s="45"/>
      <c r="L2653" s="47"/>
      <c r="M2653" s="49"/>
      <c r="N2653" s="49"/>
      <c r="O2653" s="47"/>
      <c r="P2653" s="47"/>
      <c r="Q2653" s="50"/>
      <c r="R2653" s="51"/>
      <c r="S2653" s="47"/>
      <c r="T2653" s="52"/>
      <c r="U2653" s="49"/>
      <c r="V2653" s="47"/>
      <c r="W2653" s="46"/>
      <c r="X2653" s="53"/>
      <c r="Y2653" s="45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47"/>
      <c r="C2654" s="47"/>
      <c r="D2654" s="46"/>
      <c r="E2654" s="46"/>
      <c r="F2654" s="45"/>
      <c r="G2654" s="48"/>
      <c r="H2654" s="45"/>
      <c r="I2654" s="45"/>
      <c r="L2654" s="47"/>
      <c r="M2654" s="49"/>
      <c r="N2654" s="49"/>
      <c r="O2654" s="47"/>
      <c r="P2654" s="47"/>
      <c r="Q2654" s="50"/>
      <c r="R2654" s="51"/>
      <c r="S2654" s="47"/>
      <c r="T2654" s="52"/>
      <c r="U2654" s="49"/>
      <c r="V2654" s="47"/>
      <c r="W2654" s="46"/>
      <c r="X2654" s="53"/>
      <c r="Y2654" s="45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47"/>
      <c r="C2655" s="47"/>
      <c r="D2655" s="46"/>
      <c r="E2655" s="46"/>
      <c r="F2655" s="45"/>
      <c r="G2655" s="48"/>
      <c r="H2655" s="45"/>
      <c r="I2655" s="45"/>
      <c r="L2655" s="47"/>
      <c r="M2655" s="49"/>
      <c r="N2655" s="49"/>
      <c r="O2655" s="47"/>
      <c r="P2655" s="47"/>
      <c r="Q2655" s="50"/>
      <c r="R2655" s="51"/>
      <c r="S2655" s="47"/>
      <c r="T2655" s="52"/>
      <c r="U2655" s="49"/>
      <c r="V2655" s="47"/>
      <c r="W2655" s="46"/>
      <c r="X2655" s="53"/>
      <c r="Y2655" s="45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47"/>
      <c r="C2656" s="47"/>
      <c r="D2656" s="46"/>
      <c r="E2656" s="46"/>
      <c r="F2656" s="45"/>
      <c r="G2656" s="48"/>
      <c r="H2656" s="45"/>
      <c r="I2656" s="45"/>
      <c r="L2656" s="47"/>
      <c r="M2656" s="49"/>
      <c r="N2656" s="49"/>
      <c r="O2656" s="47"/>
      <c r="P2656" s="47"/>
      <c r="Q2656" s="50"/>
      <c r="R2656" s="51"/>
      <c r="S2656" s="47"/>
      <c r="T2656" s="52"/>
      <c r="U2656" s="49"/>
      <c r="V2656" s="47"/>
      <c r="W2656" s="46"/>
      <c r="X2656" s="53"/>
      <c r="Y2656" s="45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47"/>
      <c r="C2657" s="47"/>
      <c r="D2657" s="46"/>
      <c r="E2657" s="46"/>
      <c r="F2657" s="45"/>
      <c r="G2657" s="48"/>
      <c r="H2657" s="45"/>
      <c r="I2657" s="45"/>
      <c r="L2657" s="47"/>
      <c r="M2657" s="49"/>
      <c r="N2657" s="49"/>
      <c r="O2657" s="47"/>
      <c r="P2657" s="47"/>
      <c r="Q2657" s="50"/>
      <c r="R2657" s="51"/>
      <c r="S2657" s="47"/>
      <c r="T2657" s="52"/>
      <c r="U2657" s="49"/>
      <c r="V2657" s="47"/>
      <c r="W2657" s="46"/>
      <c r="X2657" s="53"/>
      <c r="Y2657" s="45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47"/>
      <c r="C2658" s="47"/>
      <c r="D2658" s="46"/>
      <c r="E2658" s="46"/>
      <c r="F2658" s="45"/>
      <c r="G2658" s="48"/>
      <c r="H2658" s="45"/>
      <c r="I2658" s="45"/>
      <c r="L2658" s="47"/>
      <c r="M2658" s="49"/>
      <c r="N2658" s="49"/>
      <c r="O2658" s="47"/>
      <c r="P2658" s="47"/>
      <c r="Q2658" s="50"/>
      <c r="R2658" s="51"/>
      <c r="S2658" s="47"/>
      <c r="T2658" s="52"/>
      <c r="U2658" s="49"/>
      <c r="V2658" s="47"/>
      <c r="W2658" s="46"/>
      <c r="X2658" s="53"/>
      <c r="Y2658" s="45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47"/>
      <c r="C2659" s="47"/>
      <c r="D2659" s="46"/>
      <c r="E2659" s="46"/>
      <c r="F2659" s="45"/>
      <c r="G2659" s="48"/>
      <c r="H2659" s="45"/>
      <c r="I2659" s="45"/>
      <c r="L2659" s="47"/>
      <c r="M2659" s="49"/>
      <c r="N2659" s="49"/>
      <c r="O2659" s="47"/>
      <c r="P2659" s="47"/>
      <c r="Q2659" s="50"/>
      <c r="R2659" s="51"/>
      <c r="S2659" s="47"/>
      <c r="T2659" s="52"/>
      <c r="U2659" s="49"/>
      <c r="V2659" s="47"/>
      <c r="W2659" s="46"/>
      <c r="X2659" s="53"/>
      <c r="Y2659" s="45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47"/>
      <c r="C2660" s="47"/>
      <c r="D2660" s="46"/>
      <c r="E2660" s="46"/>
      <c r="F2660" s="45"/>
      <c r="G2660" s="48"/>
      <c r="H2660" s="45"/>
      <c r="I2660" s="45"/>
      <c r="L2660" s="47"/>
      <c r="M2660" s="49"/>
      <c r="N2660" s="49"/>
      <c r="O2660" s="47"/>
      <c r="P2660" s="47"/>
      <c r="Q2660" s="50"/>
      <c r="R2660" s="51"/>
      <c r="S2660" s="47"/>
      <c r="T2660" s="52"/>
      <c r="U2660" s="49"/>
      <c r="V2660" s="47"/>
      <c r="W2660" s="46"/>
      <c r="X2660" s="53"/>
      <c r="Y2660" s="45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47"/>
      <c r="C2661" s="47"/>
      <c r="D2661" s="46"/>
      <c r="E2661" s="46"/>
      <c r="F2661" s="45"/>
      <c r="G2661" s="48"/>
      <c r="H2661" s="45"/>
      <c r="I2661" s="45"/>
      <c r="L2661" s="47"/>
      <c r="M2661" s="49"/>
      <c r="N2661" s="49"/>
      <c r="O2661" s="47"/>
      <c r="P2661" s="47"/>
      <c r="Q2661" s="50"/>
      <c r="R2661" s="51"/>
      <c r="S2661" s="47"/>
      <c r="T2661" s="52"/>
      <c r="U2661" s="49"/>
      <c r="V2661" s="47"/>
      <c r="W2661" s="46"/>
      <c r="X2661" s="53"/>
      <c r="Y2661" s="45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47"/>
      <c r="C2662" s="47"/>
      <c r="D2662" s="46"/>
      <c r="E2662" s="46"/>
      <c r="F2662" s="45"/>
      <c r="G2662" s="48"/>
      <c r="H2662" s="45"/>
      <c r="I2662" s="45"/>
      <c r="L2662" s="47"/>
      <c r="M2662" s="49"/>
      <c r="N2662" s="49"/>
      <c r="O2662" s="47"/>
      <c r="P2662" s="47"/>
      <c r="Q2662" s="50"/>
      <c r="R2662" s="51"/>
      <c r="S2662" s="47"/>
      <c r="T2662" s="52"/>
      <c r="U2662" s="49"/>
      <c r="V2662" s="47"/>
      <c r="W2662" s="46"/>
      <c r="X2662" s="53"/>
      <c r="Y2662" s="45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47"/>
      <c r="C2663" s="47"/>
      <c r="D2663" s="46"/>
      <c r="E2663" s="46"/>
      <c r="F2663" s="45"/>
      <c r="G2663" s="48"/>
      <c r="H2663" s="45"/>
      <c r="I2663" s="45"/>
      <c r="L2663" s="47"/>
      <c r="M2663" s="49"/>
      <c r="N2663" s="49"/>
      <c r="O2663" s="47"/>
      <c r="P2663" s="47"/>
      <c r="Q2663" s="50"/>
      <c r="R2663" s="51"/>
      <c r="S2663" s="47"/>
      <c r="T2663" s="52"/>
      <c r="U2663" s="49"/>
      <c r="V2663" s="47"/>
      <c r="W2663" s="46"/>
      <c r="X2663" s="53"/>
      <c r="Y2663" s="45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47"/>
      <c r="C2664" s="47"/>
      <c r="D2664" s="46"/>
      <c r="E2664" s="46"/>
      <c r="F2664" s="45"/>
      <c r="G2664" s="48"/>
      <c r="H2664" s="45"/>
      <c r="I2664" s="45"/>
      <c r="L2664" s="47"/>
      <c r="M2664" s="49"/>
      <c r="N2664" s="49"/>
      <c r="O2664" s="47"/>
      <c r="P2664" s="47"/>
      <c r="Q2664" s="50"/>
      <c r="R2664" s="51"/>
      <c r="S2664" s="47"/>
      <c r="T2664" s="52"/>
      <c r="U2664" s="49"/>
      <c r="V2664" s="47"/>
      <c r="W2664" s="46"/>
      <c r="X2664" s="53"/>
      <c r="Y2664" s="45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47"/>
      <c r="C2665" s="47"/>
      <c r="D2665" s="46"/>
      <c r="E2665" s="46"/>
      <c r="F2665" s="45"/>
      <c r="G2665" s="48"/>
      <c r="H2665" s="45"/>
      <c r="I2665" s="45"/>
      <c r="L2665" s="47"/>
      <c r="M2665" s="49"/>
      <c r="N2665" s="49"/>
      <c r="O2665" s="47"/>
      <c r="P2665" s="47"/>
      <c r="Q2665" s="50"/>
      <c r="R2665" s="51"/>
      <c r="S2665" s="47"/>
      <c r="T2665" s="52"/>
      <c r="U2665" s="49"/>
      <c r="V2665" s="47"/>
      <c r="W2665" s="46"/>
      <c r="X2665" s="53"/>
      <c r="Y2665" s="45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47"/>
      <c r="C2666" s="47"/>
      <c r="D2666" s="46"/>
      <c r="E2666" s="46"/>
      <c r="F2666" s="45"/>
      <c r="G2666" s="48"/>
      <c r="H2666" s="45"/>
      <c r="I2666" s="45"/>
      <c r="L2666" s="47"/>
      <c r="M2666" s="49"/>
      <c r="N2666" s="49"/>
      <c r="O2666" s="47"/>
      <c r="P2666" s="47"/>
      <c r="Q2666" s="50"/>
      <c r="R2666" s="51"/>
      <c r="S2666" s="47"/>
      <c r="T2666" s="52"/>
      <c r="U2666" s="49"/>
      <c r="V2666" s="47"/>
      <c r="W2666" s="46"/>
      <c r="X2666" s="53"/>
      <c r="Y2666" s="45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47"/>
      <c r="C2667" s="47"/>
      <c r="D2667" s="46"/>
      <c r="E2667" s="46"/>
      <c r="F2667" s="45"/>
      <c r="G2667" s="48"/>
      <c r="H2667" s="45"/>
      <c r="I2667" s="45"/>
      <c r="L2667" s="47"/>
      <c r="M2667" s="49"/>
      <c r="N2667" s="49"/>
      <c r="O2667" s="47"/>
      <c r="P2667" s="47"/>
      <c r="Q2667" s="50"/>
      <c r="R2667" s="51"/>
      <c r="S2667" s="47"/>
      <c r="T2667" s="52"/>
      <c r="U2667" s="49"/>
      <c r="V2667" s="47"/>
      <c r="W2667" s="46"/>
      <c r="X2667" s="53"/>
      <c r="Y2667" s="45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47"/>
      <c r="C2668" s="47"/>
      <c r="D2668" s="46"/>
      <c r="E2668" s="46"/>
      <c r="F2668" s="45"/>
      <c r="G2668" s="48"/>
      <c r="H2668" s="45"/>
      <c r="I2668" s="45"/>
      <c r="L2668" s="47"/>
      <c r="M2668" s="49"/>
      <c r="N2668" s="49"/>
      <c r="O2668" s="47"/>
      <c r="P2668" s="47"/>
      <c r="Q2668" s="50"/>
      <c r="R2668" s="51"/>
      <c r="S2668" s="47"/>
      <c r="T2668" s="52"/>
      <c r="U2668" s="49"/>
      <c r="V2668" s="47"/>
      <c r="W2668" s="46"/>
      <c r="X2668" s="53"/>
      <c r="Y2668" s="45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47"/>
      <c r="C2669" s="47"/>
      <c r="D2669" s="46"/>
      <c r="E2669" s="46"/>
      <c r="F2669" s="45"/>
      <c r="G2669" s="48"/>
      <c r="H2669" s="45"/>
      <c r="I2669" s="45"/>
      <c r="L2669" s="47"/>
      <c r="M2669" s="49"/>
      <c r="N2669" s="49"/>
      <c r="O2669" s="47"/>
      <c r="P2669" s="47"/>
      <c r="Q2669" s="50"/>
      <c r="R2669" s="51"/>
      <c r="S2669" s="47"/>
      <c r="T2669" s="52"/>
      <c r="U2669" s="49"/>
      <c r="V2669" s="47"/>
      <c r="W2669" s="46"/>
      <c r="X2669" s="53"/>
      <c r="Y2669" s="45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47"/>
      <c r="C2670" s="47"/>
      <c r="D2670" s="46"/>
      <c r="E2670" s="46"/>
      <c r="F2670" s="45"/>
      <c r="G2670" s="48"/>
      <c r="H2670" s="45"/>
      <c r="I2670" s="45"/>
      <c r="L2670" s="47"/>
      <c r="M2670" s="49"/>
      <c r="N2670" s="49"/>
      <c r="O2670" s="47"/>
      <c r="P2670" s="47"/>
      <c r="Q2670" s="50"/>
      <c r="R2670" s="51"/>
      <c r="S2670" s="47"/>
      <c r="T2670" s="52"/>
      <c r="U2670" s="49"/>
      <c r="V2670" s="47"/>
      <c r="W2670" s="46"/>
      <c r="X2670" s="53"/>
      <c r="Y2670" s="45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47"/>
      <c r="C2671" s="47"/>
      <c r="D2671" s="46"/>
      <c r="E2671" s="46"/>
      <c r="F2671" s="45"/>
      <c r="G2671" s="48"/>
      <c r="H2671" s="45"/>
      <c r="I2671" s="45"/>
      <c r="L2671" s="47"/>
      <c r="M2671" s="49"/>
      <c r="N2671" s="49"/>
      <c r="O2671" s="47"/>
      <c r="P2671" s="47"/>
      <c r="Q2671" s="50"/>
      <c r="R2671" s="51"/>
      <c r="S2671" s="47"/>
      <c r="T2671" s="52"/>
      <c r="U2671" s="49"/>
      <c r="V2671" s="47"/>
      <c r="W2671" s="46"/>
      <c r="X2671" s="53"/>
      <c r="Y2671" s="45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47"/>
      <c r="C2672" s="47"/>
      <c r="D2672" s="46"/>
      <c r="E2672" s="46"/>
      <c r="F2672" s="45"/>
      <c r="G2672" s="48"/>
      <c r="H2672" s="45"/>
      <c r="I2672" s="45"/>
      <c r="L2672" s="47"/>
      <c r="M2672" s="49"/>
      <c r="N2672" s="49"/>
      <c r="O2672" s="47"/>
      <c r="P2672" s="47"/>
      <c r="Q2672" s="50"/>
      <c r="R2672" s="51"/>
      <c r="S2672" s="47"/>
      <c r="T2672" s="52"/>
      <c r="U2672" s="49"/>
      <c r="V2672" s="47"/>
      <c r="W2672" s="46"/>
      <c r="X2672" s="53"/>
      <c r="Y2672" s="45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47"/>
      <c r="C2673" s="47"/>
      <c r="D2673" s="46"/>
      <c r="E2673" s="46"/>
      <c r="F2673" s="45"/>
      <c r="G2673" s="48"/>
      <c r="H2673" s="45"/>
      <c r="I2673" s="45"/>
      <c r="L2673" s="47"/>
      <c r="M2673" s="49"/>
      <c r="N2673" s="49"/>
      <c r="O2673" s="47"/>
      <c r="P2673" s="47"/>
      <c r="Q2673" s="50"/>
      <c r="R2673" s="51"/>
      <c r="S2673" s="47"/>
      <c r="T2673" s="52"/>
      <c r="U2673" s="49"/>
      <c r="V2673" s="47"/>
      <c r="W2673" s="46"/>
      <c r="X2673" s="53"/>
      <c r="Y2673" s="45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47"/>
      <c r="C2674" s="47"/>
      <c r="D2674" s="46"/>
      <c r="E2674" s="46"/>
      <c r="F2674" s="45"/>
      <c r="G2674" s="48"/>
      <c r="H2674" s="45"/>
      <c r="I2674" s="45"/>
      <c r="L2674" s="47"/>
      <c r="M2674" s="49"/>
      <c r="N2674" s="49"/>
      <c r="O2674" s="47"/>
      <c r="P2674" s="47"/>
      <c r="Q2674" s="50"/>
      <c r="R2674" s="51"/>
      <c r="S2674" s="47"/>
      <c r="T2674" s="52"/>
      <c r="U2674" s="49"/>
      <c r="V2674" s="47"/>
      <c r="W2674" s="46"/>
      <c r="X2674" s="53"/>
      <c r="Y2674" s="45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47"/>
      <c r="C2675" s="47"/>
      <c r="D2675" s="46"/>
      <c r="E2675" s="46"/>
      <c r="F2675" s="45"/>
      <c r="G2675" s="48"/>
      <c r="H2675" s="45"/>
      <c r="I2675" s="45"/>
      <c r="L2675" s="47"/>
      <c r="M2675" s="49"/>
      <c r="N2675" s="49"/>
      <c r="O2675" s="47"/>
      <c r="P2675" s="47"/>
      <c r="Q2675" s="50"/>
      <c r="R2675" s="51"/>
      <c r="S2675" s="47"/>
      <c r="T2675" s="52"/>
      <c r="U2675" s="49"/>
      <c r="V2675" s="47"/>
      <c r="W2675" s="46"/>
      <c r="X2675" s="53"/>
      <c r="Y2675" s="45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47"/>
      <c r="C2676" s="47"/>
      <c r="D2676" s="46"/>
      <c r="E2676" s="46"/>
      <c r="F2676" s="45"/>
      <c r="G2676" s="48"/>
      <c r="H2676" s="45"/>
      <c r="I2676" s="45"/>
      <c r="L2676" s="47"/>
      <c r="M2676" s="49"/>
      <c r="N2676" s="49"/>
      <c r="O2676" s="47"/>
      <c r="P2676" s="47"/>
      <c r="Q2676" s="50"/>
      <c r="R2676" s="51"/>
      <c r="S2676" s="47"/>
      <c r="T2676" s="52"/>
      <c r="U2676" s="49"/>
      <c r="V2676" s="47"/>
      <c r="W2676" s="46"/>
      <c r="X2676" s="53"/>
      <c r="Y2676" s="45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47"/>
      <c r="C2677" s="47"/>
      <c r="D2677" s="46"/>
      <c r="E2677" s="46"/>
      <c r="F2677" s="45"/>
      <c r="G2677" s="48"/>
      <c r="H2677" s="45"/>
      <c r="I2677" s="45"/>
      <c r="L2677" s="47"/>
      <c r="M2677" s="49"/>
      <c r="N2677" s="49"/>
      <c r="O2677" s="47"/>
      <c r="P2677" s="47"/>
      <c r="Q2677" s="50"/>
      <c r="R2677" s="51"/>
      <c r="S2677" s="47"/>
      <c r="T2677" s="52"/>
      <c r="U2677" s="49"/>
      <c r="V2677" s="47"/>
      <c r="W2677" s="46"/>
      <c r="X2677" s="53"/>
      <c r="Y2677" s="45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47"/>
      <c r="C2678" s="47"/>
      <c r="D2678" s="46"/>
      <c r="E2678" s="46"/>
      <c r="F2678" s="45"/>
      <c r="G2678" s="48"/>
      <c r="H2678" s="45"/>
      <c r="I2678" s="45"/>
      <c r="L2678" s="47"/>
      <c r="M2678" s="49"/>
      <c r="N2678" s="49"/>
      <c r="O2678" s="47"/>
      <c r="P2678" s="47"/>
      <c r="Q2678" s="50"/>
      <c r="R2678" s="51"/>
      <c r="S2678" s="47"/>
      <c r="T2678" s="52"/>
      <c r="U2678" s="49"/>
      <c r="V2678" s="47"/>
      <c r="W2678" s="46"/>
      <c r="X2678" s="53"/>
      <c r="Y2678" s="45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47"/>
      <c r="C2679" s="47"/>
      <c r="D2679" s="46"/>
      <c r="E2679" s="46"/>
      <c r="F2679" s="45"/>
      <c r="G2679" s="48"/>
      <c r="H2679" s="45"/>
      <c r="I2679" s="45"/>
      <c r="L2679" s="47"/>
      <c r="M2679" s="49"/>
      <c r="N2679" s="49"/>
      <c r="O2679" s="47"/>
      <c r="P2679" s="47"/>
      <c r="Q2679" s="50"/>
      <c r="R2679" s="51"/>
      <c r="S2679" s="47"/>
      <c r="T2679" s="52"/>
      <c r="U2679" s="49"/>
      <c r="V2679" s="47"/>
      <c r="W2679" s="46"/>
      <c r="X2679" s="53"/>
      <c r="Y2679" s="45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47"/>
      <c r="C2680" s="47"/>
      <c r="D2680" s="46"/>
      <c r="E2680" s="46"/>
      <c r="F2680" s="45"/>
      <c r="G2680" s="48"/>
      <c r="H2680" s="45"/>
      <c r="I2680" s="45"/>
      <c r="L2680" s="47"/>
      <c r="M2680" s="49"/>
      <c r="N2680" s="49"/>
      <c r="O2680" s="47"/>
      <c r="P2680" s="47"/>
      <c r="Q2680" s="50"/>
      <c r="R2680" s="51"/>
      <c r="S2680" s="47"/>
      <c r="T2680" s="52"/>
      <c r="U2680" s="49"/>
      <c r="V2680" s="47"/>
      <c r="W2680" s="46"/>
      <c r="X2680" s="53"/>
      <c r="Y2680" s="45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47"/>
      <c r="C2681" s="47"/>
      <c r="D2681" s="46"/>
      <c r="E2681" s="46"/>
      <c r="F2681" s="45"/>
      <c r="G2681" s="48"/>
      <c r="H2681" s="45"/>
      <c r="I2681" s="45"/>
      <c r="L2681" s="47"/>
      <c r="M2681" s="49"/>
      <c r="N2681" s="49"/>
      <c r="O2681" s="47"/>
      <c r="P2681" s="47"/>
      <c r="Q2681" s="50"/>
      <c r="R2681" s="51"/>
      <c r="S2681" s="47"/>
      <c r="T2681" s="52"/>
      <c r="U2681" s="49"/>
      <c r="V2681" s="47"/>
      <c r="W2681" s="46"/>
      <c r="X2681" s="53"/>
      <c r="Y2681" s="45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47"/>
      <c r="C2682" s="47"/>
      <c r="D2682" s="46"/>
      <c r="E2682" s="46"/>
      <c r="F2682" s="45"/>
      <c r="G2682" s="48"/>
      <c r="H2682" s="45"/>
      <c r="I2682" s="45"/>
      <c r="L2682" s="47"/>
      <c r="M2682" s="49"/>
      <c r="N2682" s="49"/>
      <c r="O2682" s="47"/>
      <c r="P2682" s="47"/>
      <c r="Q2682" s="50"/>
      <c r="R2682" s="51"/>
      <c r="S2682" s="47"/>
      <c r="T2682" s="52"/>
      <c r="U2682" s="49"/>
      <c r="V2682" s="47"/>
      <c r="W2682" s="46"/>
      <c r="X2682" s="53"/>
      <c r="Y2682" s="45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47"/>
      <c r="C2683" s="47"/>
      <c r="D2683" s="46"/>
      <c r="E2683" s="46"/>
      <c r="F2683" s="45"/>
      <c r="G2683" s="48"/>
      <c r="H2683" s="45"/>
      <c r="I2683" s="45"/>
      <c r="L2683" s="47"/>
      <c r="M2683" s="49"/>
      <c r="N2683" s="49"/>
      <c r="O2683" s="47"/>
      <c r="P2683" s="47"/>
      <c r="Q2683" s="50"/>
      <c r="R2683" s="51"/>
      <c r="S2683" s="47"/>
      <c r="T2683" s="52"/>
      <c r="U2683" s="49"/>
      <c r="V2683" s="47"/>
      <c r="W2683" s="46"/>
      <c r="X2683" s="53"/>
      <c r="Y2683" s="45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47"/>
      <c r="C2684" s="47"/>
      <c r="D2684" s="46"/>
      <c r="E2684" s="46"/>
      <c r="F2684" s="45"/>
      <c r="G2684" s="48"/>
      <c r="H2684" s="45"/>
      <c r="I2684" s="45"/>
      <c r="L2684" s="47"/>
      <c r="M2684" s="49"/>
      <c r="N2684" s="49"/>
      <c r="O2684" s="47"/>
      <c r="P2684" s="47"/>
      <c r="Q2684" s="50"/>
      <c r="R2684" s="51"/>
      <c r="S2684" s="47"/>
      <c r="T2684" s="52"/>
      <c r="U2684" s="49"/>
      <c r="V2684" s="47"/>
      <c r="W2684" s="46"/>
      <c r="X2684" s="53"/>
      <c r="Y2684" s="45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47"/>
      <c r="C2685" s="47"/>
      <c r="D2685" s="46"/>
      <c r="E2685" s="46"/>
      <c r="F2685" s="45"/>
      <c r="G2685" s="48"/>
      <c r="H2685" s="45"/>
      <c r="I2685" s="45"/>
      <c r="L2685" s="47"/>
      <c r="M2685" s="49"/>
      <c r="N2685" s="49"/>
      <c r="O2685" s="47"/>
      <c r="P2685" s="47"/>
      <c r="Q2685" s="50"/>
      <c r="R2685" s="51"/>
      <c r="S2685" s="47"/>
      <c r="T2685" s="52"/>
      <c r="U2685" s="49"/>
      <c r="V2685" s="47"/>
      <c r="W2685" s="46"/>
      <c r="X2685" s="53"/>
      <c r="Y2685" s="45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47"/>
      <c r="C2686" s="47"/>
      <c r="D2686" s="46"/>
      <c r="E2686" s="46"/>
      <c r="F2686" s="45"/>
      <c r="G2686" s="48"/>
      <c r="H2686" s="45"/>
      <c r="I2686" s="45"/>
      <c r="L2686" s="47"/>
      <c r="M2686" s="49"/>
      <c r="N2686" s="49"/>
      <c r="O2686" s="47"/>
      <c r="P2686" s="47"/>
      <c r="Q2686" s="50"/>
      <c r="R2686" s="51"/>
      <c r="S2686" s="47"/>
      <c r="T2686" s="52"/>
      <c r="U2686" s="49"/>
      <c r="V2686" s="47"/>
      <c r="W2686" s="46"/>
      <c r="X2686" s="53"/>
      <c r="Y2686" s="45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47"/>
      <c r="C2687" s="47"/>
      <c r="D2687" s="46"/>
      <c r="E2687" s="46"/>
      <c r="F2687" s="45"/>
      <c r="G2687" s="48"/>
      <c r="H2687" s="45"/>
      <c r="I2687" s="45"/>
      <c r="L2687" s="47"/>
      <c r="M2687" s="49"/>
      <c r="N2687" s="49"/>
      <c r="O2687" s="47"/>
      <c r="P2687" s="47"/>
      <c r="Q2687" s="50"/>
      <c r="R2687" s="51"/>
      <c r="S2687" s="47"/>
      <c r="T2687" s="52"/>
      <c r="U2687" s="49"/>
      <c r="V2687" s="47"/>
      <c r="W2687" s="46"/>
      <c r="X2687" s="53"/>
      <c r="Y2687" s="45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47"/>
      <c r="C2688" s="47"/>
      <c r="D2688" s="46"/>
      <c r="E2688" s="46"/>
      <c r="F2688" s="45"/>
      <c r="G2688" s="48"/>
      <c r="H2688" s="45"/>
      <c r="I2688" s="45"/>
      <c r="L2688" s="47"/>
      <c r="M2688" s="49"/>
      <c r="N2688" s="49"/>
      <c r="O2688" s="47"/>
      <c r="P2688" s="47"/>
      <c r="Q2688" s="50"/>
      <c r="R2688" s="51"/>
      <c r="S2688" s="47"/>
      <c r="T2688" s="52"/>
      <c r="U2688" s="49"/>
      <c r="V2688" s="47"/>
      <c r="W2688" s="46"/>
      <c r="X2688" s="53"/>
      <c r="Y2688" s="45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47"/>
      <c r="C2689" s="47"/>
      <c r="D2689" s="46"/>
      <c r="E2689" s="46"/>
      <c r="F2689" s="45"/>
      <c r="G2689" s="48"/>
      <c r="H2689" s="45"/>
      <c r="I2689" s="45"/>
      <c r="L2689" s="47"/>
      <c r="M2689" s="49"/>
      <c r="N2689" s="49"/>
      <c r="O2689" s="47"/>
      <c r="P2689" s="47"/>
      <c r="Q2689" s="50"/>
      <c r="R2689" s="51"/>
      <c r="S2689" s="47"/>
      <c r="T2689" s="52"/>
      <c r="U2689" s="49"/>
      <c r="V2689" s="47"/>
      <c r="W2689" s="46"/>
      <c r="X2689" s="53"/>
      <c r="Y2689" s="45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47"/>
      <c r="C2690" s="47"/>
      <c r="D2690" s="46"/>
      <c r="E2690" s="46"/>
      <c r="F2690" s="45"/>
      <c r="G2690" s="48"/>
      <c r="H2690" s="45"/>
      <c r="I2690" s="45"/>
      <c r="L2690" s="47"/>
      <c r="M2690" s="49"/>
      <c r="N2690" s="49"/>
      <c r="O2690" s="47"/>
      <c r="P2690" s="47"/>
      <c r="Q2690" s="50"/>
      <c r="R2690" s="51"/>
      <c r="S2690" s="47"/>
      <c r="T2690" s="52"/>
      <c r="U2690" s="49"/>
      <c r="V2690" s="47"/>
      <c r="W2690" s="46"/>
      <c r="X2690" s="53"/>
      <c r="Y2690" s="45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47"/>
      <c r="C2691" s="47"/>
      <c r="D2691" s="46"/>
      <c r="E2691" s="46"/>
      <c r="F2691" s="45"/>
      <c r="G2691" s="48"/>
      <c r="H2691" s="45"/>
      <c r="I2691" s="45"/>
      <c r="L2691" s="47"/>
      <c r="M2691" s="49"/>
      <c r="N2691" s="49"/>
      <c r="O2691" s="47"/>
      <c r="P2691" s="47"/>
      <c r="Q2691" s="50"/>
      <c r="R2691" s="51"/>
      <c r="S2691" s="47"/>
      <c r="T2691" s="52"/>
      <c r="U2691" s="49"/>
      <c r="V2691" s="47"/>
      <c r="W2691" s="46"/>
      <c r="X2691" s="53"/>
      <c r="Y2691" s="45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47"/>
      <c r="C2692" s="47"/>
      <c r="D2692" s="46"/>
      <c r="E2692" s="46"/>
      <c r="F2692" s="45"/>
      <c r="G2692" s="48"/>
      <c r="H2692" s="45"/>
      <c r="I2692" s="45"/>
      <c r="L2692" s="47"/>
      <c r="M2692" s="49"/>
      <c r="N2692" s="49"/>
      <c r="O2692" s="47"/>
      <c r="P2692" s="47"/>
      <c r="Q2692" s="50"/>
      <c r="R2692" s="51"/>
      <c r="S2692" s="47"/>
      <c r="T2692" s="52"/>
      <c r="U2692" s="49"/>
      <c r="V2692" s="47"/>
      <c r="W2692" s="46"/>
      <c r="X2692" s="53"/>
      <c r="Y2692" s="45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47"/>
      <c r="C2693" s="47"/>
      <c r="D2693" s="46"/>
      <c r="E2693" s="46"/>
      <c r="F2693" s="45"/>
      <c r="G2693" s="48"/>
      <c r="H2693" s="45"/>
      <c r="I2693" s="45"/>
      <c r="L2693" s="47"/>
      <c r="M2693" s="49"/>
      <c r="N2693" s="49"/>
      <c r="O2693" s="47"/>
      <c r="P2693" s="47"/>
      <c r="Q2693" s="50"/>
      <c r="R2693" s="51"/>
      <c r="S2693" s="47"/>
      <c r="T2693" s="52"/>
      <c r="U2693" s="49"/>
      <c r="V2693" s="47"/>
      <c r="W2693" s="46"/>
      <c r="X2693" s="53"/>
      <c r="Y2693" s="45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47"/>
      <c r="C2694" s="47"/>
      <c r="D2694" s="46"/>
      <c r="E2694" s="46"/>
      <c r="F2694" s="45"/>
      <c r="G2694" s="48"/>
      <c r="H2694" s="45"/>
      <c r="I2694" s="45"/>
      <c r="L2694" s="47"/>
      <c r="M2694" s="49"/>
      <c r="N2694" s="49"/>
      <c r="O2694" s="47"/>
      <c r="P2694" s="47"/>
      <c r="Q2694" s="50"/>
      <c r="R2694" s="51"/>
      <c r="S2694" s="47"/>
      <c r="T2694" s="52"/>
      <c r="U2694" s="49"/>
      <c r="V2694" s="47"/>
      <c r="W2694" s="46"/>
      <c r="X2694" s="53"/>
      <c r="Y2694" s="45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47"/>
      <c r="C2695" s="47"/>
      <c r="D2695" s="46"/>
      <c r="E2695" s="46"/>
      <c r="F2695" s="45"/>
      <c r="G2695" s="48"/>
      <c r="H2695" s="45"/>
      <c r="I2695" s="45"/>
      <c r="L2695" s="47"/>
      <c r="M2695" s="49"/>
      <c r="N2695" s="49"/>
      <c r="O2695" s="47"/>
      <c r="P2695" s="47"/>
      <c r="Q2695" s="50"/>
      <c r="R2695" s="51"/>
      <c r="S2695" s="47"/>
      <c r="T2695" s="52"/>
      <c r="U2695" s="49"/>
      <c r="V2695" s="47"/>
      <c r="W2695" s="46"/>
      <c r="X2695" s="53"/>
      <c r="Y2695" s="45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47"/>
      <c r="C2696" s="47"/>
      <c r="D2696" s="46"/>
      <c r="E2696" s="46"/>
      <c r="F2696" s="45"/>
      <c r="G2696" s="48"/>
      <c r="H2696" s="45"/>
      <c r="I2696" s="45"/>
      <c r="L2696" s="47"/>
      <c r="M2696" s="49"/>
      <c r="N2696" s="49"/>
      <c r="O2696" s="47"/>
      <c r="P2696" s="47"/>
      <c r="Q2696" s="50"/>
      <c r="R2696" s="51"/>
      <c r="S2696" s="47"/>
      <c r="T2696" s="52"/>
      <c r="U2696" s="49"/>
      <c r="V2696" s="47"/>
      <c r="W2696" s="46"/>
      <c r="X2696" s="53"/>
      <c r="Y2696" s="45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47"/>
      <c r="C2697" s="47"/>
      <c r="D2697" s="46"/>
      <c r="E2697" s="46"/>
      <c r="F2697" s="45"/>
      <c r="G2697" s="48"/>
      <c r="H2697" s="45"/>
      <c r="I2697" s="45"/>
      <c r="L2697" s="47"/>
      <c r="M2697" s="49"/>
      <c r="N2697" s="49"/>
      <c r="O2697" s="47"/>
      <c r="P2697" s="47"/>
      <c r="Q2697" s="50"/>
      <c r="R2697" s="51"/>
      <c r="S2697" s="47"/>
      <c r="T2697" s="52"/>
      <c r="U2697" s="49"/>
      <c r="V2697" s="47"/>
      <c r="W2697" s="46"/>
      <c r="X2697" s="53"/>
      <c r="Y2697" s="45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47"/>
      <c r="C2698" s="47"/>
      <c r="D2698" s="46"/>
      <c r="E2698" s="46"/>
      <c r="F2698" s="45"/>
      <c r="G2698" s="48"/>
      <c r="H2698" s="45"/>
      <c r="I2698" s="45"/>
      <c r="L2698" s="47"/>
      <c r="M2698" s="49"/>
      <c r="N2698" s="49"/>
      <c r="O2698" s="47"/>
      <c r="P2698" s="47"/>
      <c r="Q2698" s="50"/>
      <c r="R2698" s="51"/>
      <c r="S2698" s="47"/>
      <c r="T2698" s="52"/>
      <c r="U2698" s="49"/>
      <c r="V2698" s="47"/>
      <c r="W2698" s="46"/>
      <c r="X2698" s="53"/>
      <c r="Y2698" s="45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47"/>
      <c r="C2699" s="47"/>
      <c r="D2699" s="46"/>
      <c r="E2699" s="46"/>
      <c r="F2699" s="45"/>
      <c r="G2699" s="48"/>
      <c r="H2699" s="45"/>
      <c r="I2699" s="45"/>
      <c r="L2699" s="47"/>
      <c r="M2699" s="49"/>
      <c r="N2699" s="49"/>
      <c r="O2699" s="47"/>
      <c r="P2699" s="47"/>
      <c r="Q2699" s="50"/>
      <c r="R2699" s="51"/>
      <c r="S2699" s="47"/>
      <c r="T2699" s="52"/>
      <c r="U2699" s="49"/>
      <c r="V2699" s="47"/>
      <c r="W2699" s="46"/>
      <c r="X2699" s="53"/>
      <c r="Y2699" s="45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47"/>
      <c r="C2700" s="47"/>
      <c r="D2700" s="46"/>
      <c r="E2700" s="46"/>
      <c r="F2700" s="45"/>
      <c r="G2700" s="48"/>
      <c r="H2700" s="45"/>
      <c r="I2700" s="45"/>
      <c r="L2700" s="47"/>
      <c r="M2700" s="49"/>
      <c r="N2700" s="49"/>
      <c r="O2700" s="47"/>
      <c r="P2700" s="47"/>
      <c r="Q2700" s="50"/>
      <c r="R2700" s="51"/>
      <c r="S2700" s="47"/>
      <c r="T2700" s="52"/>
      <c r="U2700" s="49"/>
      <c r="V2700" s="47"/>
      <c r="W2700" s="46"/>
      <c r="X2700" s="53"/>
      <c r="Y2700" s="45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47"/>
      <c r="C2701" s="47"/>
      <c r="D2701" s="46"/>
      <c r="E2701" s="46"/>
      <c r="F2701" s="45"/>
      <c r="G2701" s="48"/>
      <c r="H2701" s="45"/>
      <c r="I2701" s="45"/>
      <c r="L2701" s="47"/>
      <c r="M2701" s="49"/>
      <c r="N2701" s="49"/>
      <c r="O2701" s="47"/>
      <c r="P2701" s="47"/>
      <c r="Q2701" s="50"/>
      <c r="R2701" s="51"/>
      <c r="S2701" s="47"/>
      <c r="T2701" s="52"/>
      <c r="U2701" s="49"/>
      <c r="V2701" s="47"/>
      <c r="W2701" s="46"/>
      <c r="X2701" s="53"/>
      <c r="Y2701" s="45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47"/>
      <c r="C2702" s="47"/>
      <c r="D2702" s="46"/>
      <c r="E2702" s="46"/>
      <c r="F2702" s="45"/>
      <c r="G2702" s="48"/>
      <c r="H2702" s="45"/>
      <c r="I2702" s="45"/>
      <c r="L2702" s="47"/>
      <c r="M2702" s="49"/>
      <c r="N2702" s="49"/>
      <c r="O2702" s="47"/>
      <c r="P2702" s="47"/>
      <c r="Q2702" s="50"/>
      <c r="R2702" s="51"/>
      <c r="S2702" s="47"/>
      <c r="T2702" s="52"/>
      <c r="U2702" s="49"/>
      <c r="V2702" s="47"/>
      <c r="W2702" s="46"/>
      <c r="X2702" s="53"/>
      <c r="Y2702" s="45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47"/>
      <c r="C2703" s="47"/>
      <c r="D2703" s="46"/>
      <c r="E2703" s="46"/>
      <c r="F2703" s="45"/>
      <c r="G2703" s="48"/>
      <c r="H2703" s="45"/>
      <c r="I2703" s="45"/>
      <c r="L2703" s="47"/>
      <c r="M2703" s="49"/>
      <c r="N2703" s="49"/>
      <c r="O2703" s="47"/>
      <c r="P2703" s="47"/>
      <c r="Q2703" s="50"/>
      <c r="R2703" s="51"/>
      <c r="S2703" s="47"/>
      <c r="T2703" s="52"/>
      <c r="U2703" s="49"/>
      <c r="V2703" s="47"/>
      <c r="W2703" s="46"/>
      <c r="X2703" s="53"/>
      <c r="Y2703" s="45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47"/>
      <c r="C2704" s="47"/>
      <c r="D2704" s="46"/>
      <c r="E2704" s="46"/>
      <c r="F2704" s="45"/>
      <c r="G2704" s="48"/>
      <c r="H2704" s="45"/>
      <c r="I2704" s="45"/>
      <c r="L2704" s="47"/>
      <c r="M2704" s="49"/>
      <c r="N2704" s="49"/>
      <c r="O2704" s="47"/>
      <c r="P2704" s="47"/>
      <c r="Q2704" s="50"/>
      <c r="R2704" s="51"/>
      <c r="S2704" s="47"/>
      <c r="T2704" s="52"/>
      <c r="U2704" s="49"/>
      <c r="V2704" s="47"/>
      <c r="W2704" s="46"/>
      <c r="X2704" s="53"/>
      <c r="Y2704" s="45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47"/>
      <c r="C2705" s="47"/>
      <c r="D2705" s="46"/>
      <c r="E2705" s="46"/>
      <c r="F2705" s="45"/>
      <c r="G2705" s="48"/>
      <c r="H2705" s="45"/>
      <c r="I2705" s="45"/>
      <c r="L2705" s="47"/>
      <c r="M2705" s="49"/>
      <c r="N2705" s="49"/>
      <c r="O2705" s="47"/>
      <c r="P2705" s="47"/>
      <c r="Q2705" s="50"/>
      <c r="R2705" s="51"/>
      <c r="S2705" s="47"/>
      <c r="T2705" s="52"/>
      <c r="U2705" s="49"/>
      <c r="V2705" s="47"/>
      <c r="W2705" s="46"/>
      <c r="X2705" s="53"/>
      <c r="Y2705" s="45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47"/>
      <c r="C2706" s="47"/>
      <c r="D2706" s="46"/>
      <c r="E2706" s="46"/>
      <c r="F2706" s="45"/>
      <c r="G2706" s="48"/>
      <c r="H2706" s="45"/>
      <c r="I2706" s="45"/>
      <c r="L2706" s="47"/>
      <c r="M2706" s="49"/>
      <c r="N2706" s="49"/>
      <c r="O2706" s="47"/>
      <c r="P2706" s="47"/>
      <c r="Q2706" s="50"/>
      <c r="R2706" s="51"/>
      <c r="S2706" s="47"/>
      <c r="T2706" s="52"/>
      <c r="U2706" s="49"/>
      <c r="V2706" s="47"/>
      <c r="W2706" s="46"/>
      <c r="X2706" s="53"/>
      <c r="Y2706" s="45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47"/>
      <c r="C2707" s="47"/>
      <c r="D2707" s="46"/>
      <c r="E2707" s="46"/>
      <c r="F2707" s="45"/>
      <c r="G2707" s="48"/>
      <c r="H2707" s="45"/>
      <c r="I2707" s="45"/>
      <c r="L2707" s="47"/>
      <c r="M2707" s="49"/>
      <c r="N2707" s="49"/>
      <c r="O2707" s="47"/>
      <c r="P2707" s="47"/>
      <c r="Q2707" s="50"/>
      <c r="R2707" s="51"/>
      <c r="S2707" s="47"/>
      <c r="T2707" s="52"/>
      <c r="U2707" s="49"/>
      <c r="V2707" s="47"/>
      <c r="W2707" s="46"/>
      <c r="X2707" s="53"/>
      <c r="Y2707" s="45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47"/>
      <c r="C2708" s="47"/>
      <c r="D2708" s="46"/>
      <c r="E2708" s="46"/>
      <c r="F2708" s="45"/>
      <c r="G2708" s="48"/>
      <c r="H2708" s="45"/>
      <c r="I2708" s="45"/>
      <c r="L2708" s="47"/>
      <c r="M2708" s="49"/>
      <c r="N2708" s="49"/>
      <c r="O2708" s="47"/>
      <c r="P2708" s="47"/>
      <c r="Q2708" s="50"/>
      <c r="R2708" s="51"/>
      <c r="S2708" s="47"/>
      <c r="T2708" s="52"/>
      <c r="U2708" s="49"/>
      <c r="V2708" s="47"/>
      <c r="W2708" s="46"/>
      <c r="X2708" s="53"/>
      <c r="Y2708" s="45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47"/>
      <c r="C2709" s="47"/>
      <c r="D2709" s="46"/>
      <c r="E2709" s="46"/>
      <c r="F2709" s="45"/>
      <c r="G2709" s="48"/>
      <c r="H2709" s="45"/>
      <c r="I2709" s="45"/>
      <c r="L2709" s="47"/>
      <c r="M2709" s="49"/>
      <c r="N2709" s="49"/>
      <c r="O2709" s="47"/>
      <c r="P2709" s="47"/>
      <c r="Q2709" s="50"/>
      <c r="R2709" s="51"/>
      <c r="S2709" s="47"/>
      <c r="T2709" s="52"/>
      <c r="U2709" s="49"/>
      <c r="V2709" s="47"/>
      <c r="W2709" s="46"/>
      <c r="X2709" s="53"/>
      <c r="Y2709" s="45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47"/>
      <c r="C2710" s="47"/>
      <c r="D2710" s="46"/>
      <c r="E2710" s="46"/>
      <c r="F2710" s="45"/>
      <c r="G2710" s="48"/>
      <c r="H2710" s="45"/>
      <c r="I2710" s="45"/>
      <c r="L2710" s="47"/>
      <c r="M2710" s="49"/>
      <c r="N2710" s="49"/>
      <c r="O2710" s="47"/>
      <c r="P2710" s="47"/>
      <c r="Q2710" s="50"/>
      <c r="R2710" s="51"/>
      <c r="S2710" s="47"/>
      <c r="T2710" s="52"/>
      <c r="U2710" s="49"/>
      <c r="V2710" s="47"/>
      <c r="W2710" s="46"/>
      <c r="X2710" s="53"/>
      <c r="Y2710" s="45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47"/>
      <c r="C2711" s="47"/>
      <c r="D2711" s="46"/>
      <c r="E2711" s="46"/>
      <c r="F2711" s="45"/>
      <c r="G2711" s="48"/>
      <c r="H2711" s="45"/>
      <c r="I2711" s="45"/>
      <c r="L2711" s="47"/>
      <c r="M2711" s="49"/>
      <c r="N2711" s="49"/>
      <c r="O2711" s="47"/>
      <c r="P2711" s="47"/>
      <c r="Q2711" s="50"/>
      <c r="R2711" s="51"/>
      <c r="S2711" s="47"/>
      <c r="T2711" s="52"/>
      <c r="U2711" s="49"/>
      <c r="V2711" s="47"/>
      <c r="W2711" s="46"/>
      <c r="X2711" s="53"/>
      <c r="Y2711" s="45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47"/>
      <c r="C2712" s="47"/>
      <c r="D2712" s="46"/>
      <c r="E2712" s="46"/>
      <c r="F2712" s="45"/>
      <c r="G2712" s="48"/>
      <c r="H2712" s="45"/>
      <c r="I2712" s="45"/>
      <c r="L2712" s="47"/>
      <c r="M2712" s="49"/>
      <c r="N2712" s="49"/>
      <c r="O2712" s="47"/>
      <c r="P2712" s="47"/>
      <c r="Q2712" s="50"/>
      <c r="R2712" s="51"/>
      <c r="S2712" s="47"/>
      <c r="T2712" s="52"/>
      <c r="U2712" s="49"/>
      <c r="V2712" s="47"/>
      <c r="W2712" s="46"/>
      <c r="X2712" s="53"/>
      <c r="Y2712" s="45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47"/>
      <c r="C2713" s="47"/>
      <c r="D2713" s="46"/>
      <c r="E2713" s="46"/>
      <c r="F2713" s="45"/>
      <c r="G2713" s="48"/>
      <c r="H2713" s="45"/>
      <c r="I2713" s="45"/>
      <c r="L2713" s="47"/>
      <c r="M2713" s="49"/>
      <c r="N2713" s="49"/>
      <c r="O2713" s="47"/>
      <c r="P2713" s="47"/>
      <c r="Q2713" s="50"/>
      <c r="R2713" s="51"/>
      <c r="S2713" s="47"/>
      <c r="T2713" s="52"/>
      <c r="U2713" s="49"/>
      <c r="V2713" s="47"/>
      <c r="W2713" s="46"/>
      <c r="X2713" s="53"/>
      <c r="Y2713" s="45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47"/>
      <c r="C2714" s="47"/>
      <c r="D2714" s="46"/>
      <c r="E2714" s="46"/>
      <c r="F2714" s="45"/>
      <c r="G2714" s="48"/>
      <c r="H2714" s="45"/>
      <c r="I2714" s="45"/>
      <c r="L2714" s="47"/>
      <c r="M2714" s="49"/>
      <c r="N2714" s="49"/>
      <c r="O2714" s="47"/>
      <c r="P2714" s="47"/>
      <c r="Q2714" s="50"/>
      <c r="R2714" s="51"/>
      <c r="S2714" s="47"/>
      <c r="T2714" s="52"/>
      <c r="U2714" s="49"/>
      <c r="V2714" s="47"/>
      <c r="W2714" s="46"/>
      <c r="X2714" s="53"/>
      <c r="Y2714" s="45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47"/>
      <c r="C2715" s="47"/>
      <c r="D2715" s="46"/>
      <c r="E2715" s="46"/>
      <c r="F2715" s="45"/>
      <c r="G2715" s="48"/>
      <c r="H2715" s="45"/>
      <c r="I2715" s="45"/>
      <c r="L2715" s="47"/>
      <c r="M2715" s="49"/>
      <c r="N2715" s="49"/>
      <c r="O2715" s="47"/>
      <c r="P2715" s="47"/>
      <c r="Q2715" s="50"/>
      <c r="R2715" s="51"/>
      <c r="S2715" s="47"/>
      <c r="T2715" s="52"/>
      <c r="U2715" s="49"/>
      <c r="V2715" s="47"/>
      <c r="W2715" s="46"/>
      <c r="X2715" s="53"/>
      <c r="Y2715" s="45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47"/>
      <c r="C2716" s="47"/>
      <c r="D2716" s="46"/>
      <c r="E2716" s="46"/>
      <c r="F2716" s="45"/>
      <c r="G2716" s="48"/>
      <c r="H2716" s="45"/>
      <c r="I2716" s="45"/>
      <c r="L2716" s="47"/>
      <c r="M2716" s="49"/>
      <c r="N2716" s="49"/>
      <c r="O2716" s="47"/>
      <c r="P2716" s="47"/>
      <c r="Q2716" s="50"/>
      <c r="R2716" s="51"/>
      <c r="S2716" s="47"/>
      <c r="T2716" s="52"/>
      <c r="U2716" s="49"/>
      <c r="V2716" s="47"/>
      <c r="W2716" s="46"/>
      <c r="X2716" s="53"/>
      <c r="Y2716" s="45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47"/>
      <c r="C2717" s="47"/>
      <c r="D2717" s="46"/>
      <c r="E2717" s="46"/>
      <c r="F2717" s="45"/>
      <c r="G2717" s="48"/>
      <c r="H2717" s="45"/>
      <c r="I2717" s="45"/>
      <c r="L2717" s="47"/>
      <c r="M2717" s="49"/>
      <c r="N2717" s="49"/>
      <c r="O2717" s="47"/>
      <c r="P2717" s="47"/>
      <c r="Q2717" s="50"/>
      <c r="R2717" s="51"/>
      <c r="S2717" s="47"/>
      <c r="T2717" s="52"/>
      <c r="U2717" s="49"/>
      <c r="V2717" s="47"/>
      <c r="W2717" s="46"/>
      <c r="X2717" s="53"/>
      <c r="Y2717" s="45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47"/>
      <c r="C2718" s="47"/>
      <c r="D2718" s="46"/>
      <c r="E2718" s="46"/>
      <c r="F2718" s="45"/>
      <c r="G2718" s="48"/>
      <c r="H2718" s="45"/>
      <c r="I2718" s="45"/>
      <c r="L2718" s="47"/>
      <c r="M2718" s="49"/>
      <c r="N2718" s="49"/>
      <c r="O2718" s="47"/>
      <c r="P2718" s="47"/>
      <c r="Q2718" s="50"/>
      <c r="R2718" s="51"/>
      <c r="S2718" s="47"/>
      <c r="T2718" s="52"/>
      <c r="U2718" s="49"/>
      <c r="V2718" s="47"/>
      <c r="W2718" s="46"/>
      <c r="X2718" s="53"/>
      <c r="Y2718" s="45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47"/>
      <c r="C2719" s="47"/>
      <c r="D2719" s="46"/>
      <c r="E2719" s="46"/>
      <c r="F2719" s="45"/>
      <c r="G2719" s="48"/>
      <c r="H2719" s="45"/>
      <c r="I2719" s="45"/>
      <c r="L2719" s="47"/>
      <c r="M2719" s="49"/>
      <c r="N2719" s="49"/>
      <c r="O2719" s="47"/>
      <c r="P2719" s="47"/>
      <c r="Q2719" s="50"/>
      <c r="R2719" s="51"/>
      <c r="S2719" s="47"/>
      <c r="T2719" s="52"/>
      <c r="U2719" s="49"/>
      <c r="V2719" s="47"/>
      <c r="W2719" s="46"/>
      <c r="X2719" s="53"/>
      <c r="Y2719" s="45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47"/>
      <c r="C2720" s="47"/>
      <c r="D2720" s="46"/>
      <c r="E2720" s="46"/>
      <c r="F2720" s="45"/>
      <c r="G2720" s="48"/>
      <c r="H2720" s="45"/>
      <c r="I2720" s="45"/>
      <c r="L2720" s="47"/>
      <c r="M2720" s="49"/>
      <c r="N2720" s="49"/>
      <c r="O2720" s="47"/>
      <c r="P2720" s="47"/>
      <c r="Q2720" s="50"/>
      <c r="R2720" s="51"/>
      <c r="S2720" s="47"/>
      <c r="T2720" s="52"/>
      <c r="U2720" s="49"/>
      <c r="V2720" s="47"/>
      <c r="W2720" s="46"/>
      <c r="X2720" s="53"/>
      <c r="Y2720" s="45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47"/>
      <c r="C2721" s="47"/>
      <c r="D2721" s="46"/>
      <c r="E2721" s="46"/>
      <c r="F2721" s="45"/>
      <c r="G2721" s="48"/>
      <c r="H2721" s="45"/>
      <c r="I2721" s="45"/>
      <c r="L2721" s="47"/>
      <c r="M2721" s="49"/>
      <c r="N2721" s="49"/>
      <c r="O2721" s="47"/>
      <c r="P2721" s="47"/>
      <c r="Q2721" s="50"/>
      <c r="R2721" s="51"/>
      <c r="S2721" s="47"/>
      <c r="T2721" s="52"/>
      <c r="U2721" s="49"/>
      <c r="V2721" s="47"/>
      <c r="W2721" s="46"/>
      <c r="X2721" s="53"/>
      <c r="Y2721" s="45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47"/>
      <c r="C2722" s="47"/>
      <c r="D2722" s="46"/>
      <c r="E2722" s="46"/>
      <c r="F2722" s="45"/>
      <c r="G2722" s="48"/>
      <c r="H2722" s="45"/>
      <c r="I2722" s="45"/>
      <c r="L2722" s="47"/>
      <c r="M2722" s="49"/>
      <c r="N2722" s="49"/>
      <c r="O2722" s="47"/>
      <c r="P2722" s="47"/>
      <c r="Q2722" s="50"/>
      <c r="R2722" s="51"/>
      <c r="S2722" s="47"/>
      <c r="T2722" s="52"/>
      <c r="U2722" s="49"/>
      <c r="V2722" s="47"/>
      <c r="W2722" s="46"/>
      <c r="X2722" s="53"/>
      <c r="Y2722" s="45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47"/>
      <c r="C2723" s="47"/>
      <c r="D2723" s="46"/>
      <c r="E2723" s="46"/>
      <c r="F2723" s="45"/>
      <c r="G2723" s="48"/>
      <c r="H2723" s="45"/>
      <c r="I2723" s="45"/>
      <c r="L2723" s="47"/>
      <c r="M2723" s="49"/>
      <c r="N2723" s="49"/>
      <c r="O2723" s="47"/>
      <c r="P2723" s="47"/>
      <c r="Q2723" s="50"/>
      <c r="R2723" s="51"/>
      <c r="S2723" s="47"/>
      <c r="T2723" s="52"/>
      <c r="U2723" s="49"/>
      <c r="V2723" s="47"/>
      <c r="W2723" s="46"/>
      <c r="X2723" s="53"/>
      <c r="Y2723" s="45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47"/>
      <c r="C2724" s="47"/>
      <c r="D2724" s="46"/>
      <c r="E2724" s="46"/>
      <c r="F2724" s="45"/>
      <c r="G2724" s="48"/>
      <c r="H2724" s="45"/>
      <c r="I2724" s="45"/>
      <c r="L2724" s="47"/>
      <c r="M2724" s="49"/>
      <c r="N2724" s="49"/>
      <c r="O2724" s="47"/>
      <c r="P2724" s="47"/>
      <c r="Q2724" s="50"/>
      <c r="R2724" s="51"/>
      <c r="S2724" s="47"/>
      <c r="T2724" s="52"/>
      <c r="U2724" s="49"/>
      <c r="V2724" s="47"/>
      <c r="W2724" s="46"/>
      <c r="X2724" s="53"/>
      <c r="Y2724" s="45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47"/>
      <c r="C2725" s="47"/>
      <c r="D2725" s="46"/>
      <c r="E2725" s="46"/>
      <c r="F2725" s="45"/>
      <c r="G2725" s="48"/>
      <c r="H2725" s="45"/>
      <c r="I2725" s="45"/>
      <c r="L2725" s="47"/>
      <c r="M2725" s="49"/>
      <c r="N2725" s="49"/>
      <c r="O2725" s="47"/>
      <c r="P2725" s="47"/>
      <c r="Q2725" s="50"/>
      <c r="R2725" s="51"/>
      <c r="S2725" s="47"/>
      <c r="T2725" s="52"/>
      <c r="U2725" s="49"/>
      <c r="V2725" s="47"/>
      <c r="W2725" s="46"/>
      <c r="X2725" s="53"/>
      <c r="Y2725" s="45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47"/>
      <c r="C2726" s="47"/>
      <c r="D2726" s="46"/>
      <c r="E2726" s="46"/>
      <c r="F2726" s="45"/>
      <c r="G2726" s="48"/>
      <c r="H2726" s="45"/>
      <c r="I2726" s="45"/>
      <c r="L2726" s="47"/>
      <c r="M2726" s="49"/>
      <c r="N2726" s="49"/>
      <c r="O2726" s="47"/>
      <c r="P2726" s="47"/>
      <c r="Q2726" s="50"/>
      <c r="R2726" s="51"/>
      <c r="S2726" s="47"/>
      <c r="T2726" s="52"/>
      <c r="U2726" s="49"/>
      <c r="V2726" s="47"/>
      <c r="W2726" s="46"/>
      <c r="X2726" s="53"/>
      <c r="Y2726" s="45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47"/>
      <c r="C2727" s="47"/>
      <c r="D2727" s="46"/>
      <c r="E2727" s="46"/>
      <c r="F2727" s="45"/>
      <c r="G2727" s="48"/>
      <c r="H2727" s="45"/>
      <c r="I2727" s="45"/>
      <c r="L2727" s="47"/>
      <c r="M2727" s="49"/>
      <c r="N2727" s="49"/>
      <c r="O2727" s="47"/>
      <c r="P2727" s="47"/>
      <c r="Q2727" s="50"/>
      <c r="R2727" s="51"/>
      <c r="S2727" s="47"/>
      <c r="T2727" s="52"/>
      <c r="U2727" s="49"/>
      <c r="V2727" s="47"/>
      <c r="W2727" s="46"/>
      <c r="X2727" s="53"/>
      <c r="Y2727" s="45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47"/>
      <c r="C2728" s="47"/>
      <c r="D2728" s="46"/>
      <c r="E2728" s="46"/>
      <c r="F2728" s="45"/>
      <c r="G2728" s="48"/>
      <c r="H2728" s="45"/>
      <c r="I2728" s="45"/>
      <c r="L2728" s="47"/>
      <c r="M2728" s="49"/>
      <c r="N2728" s="49"/>
      <c r="O2728" s="47"/>
      <c r="P2728" s="47"/>
      <c r="Q2728" s="50"/>
      <c r="R2728" s="51"/>
      <c r="S2728" s="47"/>
      <c r="T2728" s="52"/>
      <c r="U2728" s="49"/>
      <c r="V2728" s="47"/>
      <c r="W2728" s="46"/>
      <c r="X2728" s="53"/>
      <c r="Y2728" s="45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47"/>
      <c r="C2729" s="47"/>
      <c r="D2729" s="46"/>
      <c r="E2729" s="46"/>
      <c r="F2729" s="45"/>
      <c r="G2729" s="48"/>
      <c r="H2729" s="45"/>
      <c r="I2729" s="45"/>
      <c r="L2729" s="47"/>
      <c r="M2729" s="49"/>
      <c r="N2729" s="49"/>
      <c r="O2729" s="47"/>
      <c r="P2729" s="47"/>
      <c r="Q2729" s="50"/>
      <c r="R2729" s="51"/>
      <c r="S2729" s="47"/>
      <c r="T2729" s="52"/>
      <c r="U2729" s="49"/>
      <c r="V2729" s="47"/>
      <c r="W2729" s="46"/>
      <c r="X2729" s="53"/>
      <c r="Y2729" s="45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47"/>
      <c r="C2730" s="47"/>
      <c r="D2730" s="46"/>
      <c r="E2730" s="46"/>
      <c r="F2730" s="45"/>
      <c r="G2730" s="48"/>
      <c r="H2730" s="45"/>
      <c r="I2730" s="45"/>
      <c r="L2730" s="47"/>
      <c r="M2730" s="49"/>
      <c r="N2730" s="49"/>
      <c r="O2730" s="47"/>
      <c r="P2730" s="47"/>
      <c r="Q2730" s="50"/>
      <c r="R2730" s="51"/>
      <c r="S2730" s="47"/>
      <c r="T2730" s="52"/>
      <c r="U2730" s="49"/>
      <c r="V2730" s="47"/>
      <c r="W2730" s="46"/>
      <c r="X2730" s="53"/>
      <c r="Y2730" s="45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47"/>
      <c r="C2731" s="47"/>
      <c r="D2731" s="46"/>
      <c r="E2731" s="46"/>
      <c r="F2731" s="45"/>
      <c r="G2731" s="48"/>
      <c r="H2731" s="45"/>
      <c r="I2731" s="45"/>
      <c r="L2731" s="47"/>
      <c r="M2731" s="49"/>
      <c r="N2731" s="49"/>
      <c r="O2731" s="47"/>
      <c r="P2731" s="47"/>
      <c r="Q2731" s="50"/>
      <c r="R2731" s="51"/>
      <c r="S2731" s="47"/>
      <c r="T2731" s="52"/>
      <c r="U2731" s="49"/>
      <c r="V2731" s="47"/>
      <c r="W2731" s="46"/>
      <c r="X2731" s="53"/>
      <c r="Y2731" s="45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47"/>
      <c r="C2732" s="47"/>
      <c r="D2732" s="46"/>
      <c r="E2732" s="46"/>
      <c r="F2732" s="45"/>
      <c r="G2732" s="48"/>
      <c r="H2732" s="45"/>
      <c r="I2732" s="45"/>
      <c r="L2732" s="47"/>
      <c r="M2732" s="49"/>
      <c r="N2732" s="49"/>
      <c r="O2732" s="47"/>
      <c r="P2732" s="47"/>
      <c r="Q2732" s="50"/>
      <c r="R2732" s="51"/>
      <c r="S2732" s="47"/>
      <c r="T2732" s="52"/>
      <c r="U2732" s="49"/>
      <c r="V2732" s="47"/>
      <c r="W2732" s="46"/>
      <c r="X2732" s="53"/>
      <c r="Y2732" s="45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47"/>
      <c r="C2733" s="47"/>
      <c r="D2733" s="46"/>
      <c r="E2733" s="46"/>
      <c r="F2733" s="45"/>
      <c r="G2733" s="48"/>
      <c r="H2733" s="45"/>
      <c r="I2733" s="45"/>
      <c r="L2733" s="47"/>
      <c r="M2733" s="49"/>
      <c r="N2733" s="49"/>
      <c r="O2733" s="47"/>
      <c r="P2733" s="47"/>
      <c r="Q2733" s="50"/>
      <c r="R2733" s="51"/>
      <c r="S2733" s="47"/>
      <c r="T2733" s="52"/>
      <c r="U2733" s="49"/>
      <c r="V2733" s="47"/>
      <c r="W2733" s="46"/>
      <c r="X2733" s="53"/>
      <c r="Y2733" s="45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47"/>
      <c r="C2734" s="47"/>
      <c r="D2734" s="46"/>
      <c r="E2734" s="46"/>
      <c r="F2734" s="45"/>
      <c r="G2734" s="48"/>
      <c r="H2734" s="45"/>
      <c r="I2734" s="45"/>
      <c r="L2734" s="47"/>
      <c r="M2734" s="49"/>
      <c r="N2734" s="49"/>
      <c r="O2734" s="47"/>
      <c r="P2734" s="47"/>
      <c r="Q2734" s="50"/>
      <c r="R2734" s="51"/>
      <c r="S2734" s="47"/>
      <c r="T2734" s="52"/>
      <c r="U2734" s="49"/>
      <c r="V2734" s="47"/>
      <c r="W2734" s="46"/>
      <c r="X2734" s="53"/>
      <c r="Y2734" s="45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47"/>
      <c r="C2735" s="47"/>
      <c r="D2735" s="46"/>
      <c r="E2735" s="46"/>
      <c r="F2735" s="45"/>
      <c r="G2735" s="48"/>
      <c r="H2735" s="45"/>
      <c r="I2735" s="45"/>
      <c r="L2735" s="47"/>
      <c r="M2735" s="49"/>
      <c r="N2735" s="49"/>
      <c r="O2735" s="47"/>
      <c r="P2735" s="47"/>
      <c r="Q2735" s="50"/>
      <c r="R2735" s="51"/>
      <c r="S2735" s="47"/>
      <c r="T2735" s="52"/>
      <c r="U2735" s="49"/>
      <c r="V2735" s="47"/>
      <c r="W2735" s="46"/>
      <c r="X2735" s="53"/>
      <c r="Y2735" s="45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47"/>
      <c r="C2736" s="47"/>
      <c r="D2736" s="46"/>
      <c r="E2736" s="46"/>
      <c r="F2736" s="45"/>
      <c r="G2736" s="48"/>
      <c r="H2736" s="45"/>
      <c r="I2736" s="45"/>
      <c r="L2736" s="47"/>
      <c r="M2736" s="49"/>
      <c r="N2736" s="49"/>
      <c r="O2736" s="47"/>
      <c r="P2736" s="47"/>
      <c r="Q2736" s="50"/>
      <c r="R2736" s="51"/>
      <c r="S2736" s="47"/>
      <c r="T2736" s="52"/>
      <c r="U2736" s="49"/>
      <c r="V2736" s="47"/>
      <c r="W2736" s="46"/>
      <c r="X2736" s="53"/>
      <c r="Y2736" s="45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47"/>
      <c r="C2737" s="47"/>
      <c r="D2737" s="46"/>
      <c r="E2737" s="46"/>
      <c r="F2737" s="45"/>
      <c r="G2737" s="48"/>
      <c r="H2737" s="45"/>
      <c r="I2737" s="45"/>
      <c r="L2737" s="47"/>
      <c r="M2737" s="49"/>
      <c r="N2737" s="49"/>
      <c r="O2737" s="47"/>
      <c r="P2737" s="47"/>
      <c r="Q2737" s="50"/>
      <c r="R2737" s="51"/>
      <c r="S2737" s="47"/>
      <c r="T2737" s="52"/>
      <c r="U2737" s="49"/>
      <c r="V2737" s="47"/>
      <c r="W2737" s="46"/>
      <c r="X2737" s="53"/>
      <c r="Y2737" s="45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47"/>
      <c r="C2738" s="47"/>
      <c r="D2738" s="46"/>
      <c r="E2738" s="46"/>
      <c r="F2738" s="45"/>
      <c r="G2738" s="48"/>
      <c r="H2738" s="45"/>
      <c r="I2738" s="45"/>
      <c r="L2738" s="47"/>
      <c r="M2738" s="49"/>
      <c r="N2738" s="49"/>
      <c r="O2738" s="47"/>
      <c r="P2738" s="47"/>
      <c r="Q2738" s="50"/>
      <c r="R2738" s="51"/>
      <c r="S2738" s="47"/>
      <c r="T2738" s="52"/>
      <c r="U2738" s="49"/>
      <c r="V2738" s="47"/>
      <c r="W2738" s="46"/>
      <c r="X2738" s="53"/>
      <c r="Y2738" s="45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47"/>
      <c r="C2739" s="47"/>
      <c r="D2739" s="46"/>
      <c r="E2739" s="46"/>
      <c r="F2739" s="45"/>
      <c r="G2739" s="48"/>
      <c r="H2739" s="45"/>
      <c r="I2739" s="45"/>
      <c r="L2739" s="47"/>
      <c r="M2739" s="49"/>
      <c r="N2739" s="49"/>
      <c r="O2739" s="47"/>
      <c r="P2739" s="47"/>
      <c r="Q2739" s="50"/>
      <c r="R2739" s="51"/>
      <c r="S2739" s="47"/>
      <c r="T2739" s="52"/>
      <c r="U2739" s="49"/>
      <c r="V2739" s="47"/>
      <c r="W2739" s="46"/>
      <c r="X2739" s="53"/>
      <c r="Y2739" s="45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47"/>
      <c r="C2740" s="47"/>
      <c r="D2740" s="46"/>
      <c r="E2740" s="46"/>
      <c r="F2740" s="45"/>
      <c r="G2740" s="48"/>
      <c r="H2740" s="45"/>
      <c r="I2740" s="45"/>
      <c r="L2740" s="47"/>
      <c r="M2740" s="49"/>
      <c r="N2740" s="49"/>
      <c r="O2740" s="47"/>
      <c r="P2740" s="47"/>
      <c r="Q2740" s="50"/>
      <c r="R2740" s="51"/>
      <c r="S2740" s="47"/>
      <c r="T2740" s="52"/>
      <c r="U2740" s="49"/>
      <c r="V2740" s="47"/>
      <c r="W2740" s="46"/>
      <c r="X2740" s="53"/>
      <c r="Y2740" s="45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47"/>
      <c r="C2741" s="47"/>
      <c r="D2741" s="46"/>
      <c r="E2741" s="46"/>
      <c r="F2741" s="45"/>
      <c r="G2741" s="48"/>
      <c r="H2741" s="45"/>
      <c r="I2741" s="45"/>
      <c r="L2741" s="47"/>
      <c r="M2741" s="49"/>
      <c r="N2741" s="49"/>
      <c r="O2741" s="47"/>
      <c r="P2741" s="47"/>
      <c r="Q2741" s="50"/>
      <c r="R2741" s="51"/>
      <c r="S2741" s="47"/>
      <c r="T2741" s="52"/>
      <c r="U2741" s="49"/>
      <c r="V2741" s="47"/>
      <c r="W2741" s="46"/>
      <c r="X2741" s="53"/>
      <c r="Y2741" s="45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47"/>
      <c r="C2742" s="47"/>
      <c r="D2742" s="46"/>
      <c r="E2742" s="46"/>
      <c r="F2742" s="45"/>
      <c r="G2742" s="48"/>
      <c r="H2742" s="45"/>
      <c r="I2742" s="45"/>
      <c r="L2742" s="47"/>
      <c r="M2742" s="49"/>
      <c r="N2742" s="49"/>
      <c r="O2742" s="47"/>
      <c r="P2742" s="47"/>
      <c r="Q2742" s="50"/>
      <c r="R2742" s="51"/>
      <c r="S2742" s="47"/>
      <c r="T2742" s="52"/>
      <c r="U2742" s="49"/>
      <c r="V2742" s="47"/>
      <c r="W2742" s="46"/>
      <c r="X2742" s="53"/>
      <c r="Y2742" s="45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47"/>
      <c r="C2743" s="47"/>
      <c r="D2743" s="46"/>
      <c r="E2743" s="46"/>
      <c r="F2743" s="45"/>
      <c r="G2743" s="48"/>
      <c r="H2743" s="45"/>
      <c r="I2743" s="45"/>
      <c r="L2743" s="47"/>
      <c r="M2743" s="49"/>
      <c r="N2743" s="49"/>
      <c r="O2743" s="47"/>
      <c r="P2743" s="47"/>
      <c r="Q2743" s="50"/>
      <c r="R2743" s="51"/>
      <c r="S2743" s="47"/>
      <c r="T2743" s="52"/>
      <c r="U2743" s="49"/>
      <c r="V2743" s="47"/>
      <c r="W2743" s="46"/>
      <c r="X2743" s="53"/>
      <c r="Y2743" s="45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47"/>
      <c r="C2744" s="47"/>
      <c r="D2744" s="46"/>
      <c r="E2744" s="46"/>
      <c r="F2744" s="45"/>
      <c r="G2744" s="48"/>
      <c r="H2744" s="45"/>
      <c r="I2744" s="45"/>
      <c r="L2744" s="47"/>
      <c r="M2744" s="49"/>
      <c r="N2744" s="49"/>
      <c r="O2744" s="47"/>
      <c r="P2744" s="47"/>
      <c r="Q2744" s="50"/>
      <c r="R2744" s="51"/>
      <c r="S2744" s="47"/>
      <c r="T2744" s="52"/>
      <c r="U2744" s="49"/>
      <c r="V2744" s="47"/>
      <c r="W2744" s="46"/>
      <c r="X2744" s="53"/>
      <c r="Y2744" s="45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47"/>
      <c r="C2745" s="47"/>
      <c r="D2745" s="46"/>
      <c r="E2745" s="46"/>
      <c r="F2745" s="45"/>
      <c r="G2745" s="48"/>
      <c r="H2745" s="45"/>
      <c r="I2745" s="45"/>
      <c r="L2745" s="47"/>
      <c r="M2745" s="49"/>
      <c r="N2745" s="49"/>
      <c r="O2745" s="47"/>
      <c r="P2745" s="47"/>
      <c r="Q2745" s="50"/>
      <c r="R2745" s="51"/>
      <c r="S2745" s="47"/>
      <c r="T2745" s="52"/>
      <c r="U2745" s="49"/>
      <c r="V2745" s="47"/>
      <c r="W2745" s="46"/>
      <c r="X2745" s="53"/>
      <c r="Y2745" s="45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47"/>
      <c r="C2746" s="47"/>
      <c r="D2746" s="46"/>
      <c r="E2746" s="46"/>
      <c r="F2746" s="45"/>
      <c r="G2746" s="48"/>
      <c r="H2746" s="45"/>
      <c r="I2746" s="45"/>
      <c r="L2746" s="47"/>
      <c r="M2746" s="49"/>
      <c r="N2746" s="49"/>
      <c r="O2746" s="47"/>
      <c r="P2746" s="47"/>
      <c r="Q2746" s="50"/>
      <c r="R2746" s="51"/>
      <c r="S2746" s="47"/>
      <c r="T2746" s="52"/>
      <c r="U2746" s="49"/>
      <c r="V2746" s="47"/>
      <c r="W2746" s="46"/>
      <c r="X2746" s="53"/>
      <c r="Y2746" s="45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47"/>
      <c r="C2747" s="47"/>
      <c r="D2747" s="46"/>
      <c r="E2747" s="46"/>
      <c r="F2747" s="45"/>
      <c r="G2747" s="48"/>
      <c r="H2747" s="45"/>
      <c r="I2747" s="45"/>
      <c r="L2747" s="47"/>
      <c r="M2747" s="49"/>
      <c r="N2747" s="49"/>
      <c r="O2747" s="47"/>
      <c r="P2747" s="47"/>
      <c r="Q2747" s="50"/>
      <c r="R2747" s="51"/>
      <c r="S2747" s="47"/>
      <c r="T2747" s="52"/>
      <c r="U2747" s="49"/>
      <c r="V2747" s="47"/>
      <c r="W2747" s="46"/>
      <c r="X2747" s="53"/>
      <c r="Y2747" s="45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47"/>
      <c r="C2748" s="47"/>
      <c r="D2748" s="46"/>
      <c r="E2748" s="46"/>
      <c r="F2748" s="45"/>
      <c r="G2748" s="48"/>
      <c r="H2748" s="45"/>
      <c r="I2748" s="45"/>
      <c r="L2748" s="47"/>
      <c r="M2748" s="49"/>
      <c r="N2748" s="49"/>
      <c r="O2748" s="47"/>
      <c r="P2748" s="47"/>
      <c r="Q2748" s="50"/>
      <c r="R2748" s="51"/>
      <c r="S2748" s="47"/>
      <c r="T2748" s="52"/>
      <c r="U2748" s="49"/>
      <c r="V2748" s="47"/>
      <c r="W2748" s="46"/>
      <c r="X2748" s="53"/>
      <c r="Y2748" s="45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47"/>
      <c r="C2749" s="47"/>
      <c r="D2749" s="46"/>
      <c r="E2749" s="46"/>
      <c r="F2749" s="45"/>
      <c r="G2749" s="48"/>
      <c r="H2749" s="45"/>
      <c r="I2749" s="45"/>
      <c r="L2749" s="47"/>
      <c r="M2749" s="49"/>
      <c r="N2749" s="49"/>
      <c r="O2749" s="47"/>
      <c r="P2749" s="47"/>
      <c r="Q2749" s="50"/>
      <c r="R2749" s="51"/>
      <c r="S2749" s="47"/>
      <c r="T2749" s="52"/>
      <c r="U2749" s="49"/>
      <c r="V2749" s="47"/>
      <c r="W2749" s="46"/>
      <c r="X2749" s="53"/>
      <c r="Y2749" s="45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47"/>
      <c r="C2750" s="47"/>
      <c r="D2750" s="46"/>
      <c r="E2750" s="46"/>
      <c r="F2750" s="45"/>
      <c r="G2750" s="48"/>
      <c r="H2750" s="45"/>
      <c r="I2750" s="45"/>
      <c r="L2750" s="47"/>
      <c r="M2750" s="49"/>
      <c r="N2750" s="49"/>
      <c r="O2750" s="47"/>
      <c r="P2750" s="47"/>
      <c r="Q2750" s="50"/>
      <c r="R2750" s="51"/>
      <c r="S2750" s="47"/>
      <c r="T2750" s="52"/>
      <c r="U2750" s="49"/>
      <c r="V2750" s="47"/>
      <c r="W2750" s="46"/>
      <c r="X2750" s="53"/>
      <c r="Y2750" s="45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47"/>
      <c r="C2751" s="47"/>
      <c r="D2751" s="46"/>
      <c r="E2751" s="46"/>
      <c r="F2751" s="45"/>
      <c r="G2751" s="48"/>
      <c r="H2751" s="45"/>
      <c r="I2751" s="45"/>
      <c r="L2751" s="47"/>
      <c r="M2751" s="49"/>
      <c r="N2751" s="49"/>
      <c r="O2751" s="47"/>
      <c r="P2751" s="47"/>
      <c r="Q2751" s="50"/>
      <c r="R2751" s="51"/>
      <c r="S2751" s="47"/>
      <c r="T2751" s="52"/>
      <c r="U2751" s="49"/>
      <c r="V2751" s="47"/>
      <c r="W2751" s="46"/>
      <c r="X2751" s="53"/>
      <c r="Y2751" s="45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47"/>
      <c r="C2752" s="47"/>
      <c r="D2752" s="46"/>
      <c r="E2752" s="46"/>
      <c r="F2752" s="45"/>
      <c r="G2752" s="48"/>
      <c r="H2752" s="45"/>
      <c r="I2752" s="45"/>
      <c r="L2752" s="47"/>
      <c r="M2752" s="49"/>
      <c r="N2752" s="49"/>
      <c r="O2752" s="47"/>
      <c r="P2752" s="47"/>
      <c r="Q2752" s="50"/>
      <c r="R2752" s="51"/>
      <c r="S2752" s="47"/>
      <c r="T2752" s="52"/>
      <c r="U2752" s="49"/>
      <c r="V2752" s="47"/>
      <c r="W2752" s="46"/>
      <c r="X2752" s="53"/>
      <c r="Y2752" s="45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47"/>
      <c r="C2753" s="47"/>
      <c r="D2753" s="46"/>
      <c r="E2753" s="46"/>
      <c r="F2753" s="45"/>
      <c r="G2753" s="48"/>
      <c r="H2753" s="45"/>
      <c r="I2753" s="45"/>
      <c r="L2753" s="47"/>
      <c r="M2753" s="49"/>
      <c r="N2753" s="49"/>
      <c r="O2753" s="47"/>
      <c r="P2753" s="47"/>
      <c r="Q2753" s="50"/>
      <c r="R2753" s="51"/>
      <c r="S2753" s="47"/>
      <c r="T2753" s="52"/>
      <c r="U2753" s="49"/>
      <c r="V2753" s="47"/>
      <c r="W2753" s="46"/>
      <c r="X2753" s="53"/>
      <c r="Y2753" s="45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47"/>
      <c r="C2754" s="47"/>
      <c r="D2754" s="46"/>
      <c r="E2754" s="46"/>
      <c r="F2754" s="45"/>
      <c r="G2754" s="48"/>
      <c r="H2754" s="45"/>
      <c r="I2754" s="45"/>
      <c r="L2754" s="47"/>
      <c r="M2754" s="49"/>
      <c r="N2754" s="49"/>
      <c r="O2754" s="47"/>
      <c r="P2754" s="47"/>
      <c r="Q2754" s="50"/>
      <c r="R2754" s="51"/>
      <c r="S2754" s="47"/>
      <c r="T2754" s="52"/>
      <c r="U2754" s="49"/>
      <c r="V2754" s="47"/>
      <c r="W2754" s="46"/>
      <c r="X2754" s="53"/>
      <c r="Y2754" s="45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47"/>
      <c r="C2755" s="47"/>
      <c r="D2755" s="46"/>
      <c r="E2755" s="46"/>
      <c r="F2755" s="45"/>
      <c r="G2755" s="48"/>
      <c r="H2755" s="45"/>
      <c r="I2755" s="45"/>
      <c r="L2755" s="47"/>
      <c r="M2755" s="49"/>
      <c r="N2755" s="49"/>
      <c r="O2755" s="47"/>
      <c r="P2755" s="47"/>
      <c r="Q2755" s="50"/>
      <c r="R2755" s="51"/>
      <c r="S2755" s="47"/>
      <c r="T2755" s="52"/>
      <c r="U2755" s="49"/>
      <c r="V2755" s="47"/>
      <c r="W2755" s="46"/>
      <c r="X2755" s="53"/>
      <c r="Y2755" s="45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47"/>
      <c r="C2756" s="47"/>
      <c r="D2756" s="46"/>
      <c r="E2756" s="46"/>
      <c r="F2756" s="45"/>
      <c r="G2756" s="48"/>
      <c r="H2756" s="45"/>
      <c r="I2756" s="45"/>
      <c r="L2756" s="47"/>
      <c r="M2756" s="49"/>
      <c r="N2756" s="49"/>
      <c r="O2756" s="47"/>
      <c r="P2756" s="47"/>
      <c r="Q2756" s="50"/>
      <c r="R2756" s="51"/>
      <c r="S2756" s="47"/>
      <c r="T2756" s="52"/>
      <c r="U2756" s="49"/>
      <c r="V2756" s="47"/>
      <c r="W2756" s="46"/>
      <c r="X2756" s="53"/>
      <c r="Y2756" s="45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47"/>
      <c r="C2757" s="47"/>
      <c r="D2757" s="46"/>
      <c r="E2757" s="46"/>
      <c r="F2757" s="45"/>
      <c r="G2757" s="48"/>
      <c r="H2757" s="45"/>
      <c r="I2757" s="45"/>
      <c r="L2757" s="47"/>
      <c r="M2757" s="49"/>
      <c r="N2757" s="49"/>
      <c r="O2757" s="47"/>
      <c r="P2757" s="47"/>
      <c r="Q2757" s="50"/>
      <c r="R2757" s="51"/>
      <c r="S2757" s="47"/>
      <c r="T2757" s="52"/>
      <c r="U2757" s="49"/>
      <c r="V2757" s="47"/>
      <c r="W2757" s="46"/>
      <c r="X2757" s="53"/>
      <c r="Y2757" s="45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47"/>
      <c r="C2758" s="47"/>
      <c r="D2758" s="46"/>
      <c r="E2758" s="46"/>
      <c r="F2758" s="45"/>
      <c r="G2758" s="48"/>
      <c r="H2758" s="45"/>
      <c r="I2758" s="45"/>
      <c r="L2758" s="47"/>
      <c r="M2758" s="49"/>
      <c r="N2758" s="49"/>
      <c r="O2758" s="47"/>
      <c r="P2758" s="47"/>
      <c r="Q2758" s="50"/>
      <c r="R2758" s="51"/>
      <c r="S2758" s="47"/>
      <c r="T2758" s="52"/>
      <c r="U2758" s="49"/>
      <c r="V2758" s="47"/>
      <c r="W2758" s="46"/>
      <c r="X2758" s="53"/>
      <c r="Y2758" s="45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47"/>
      <c r="C2759" s="47"/>
      <c r="D2759" s="46"/>
      <c r="E2759" s="46"/>
      <c r="F2759" s="45"/>
      <c r="G2759" s="48"/>
      <c r="H2759" s="45"/>
      <c r="I2759" s="45"/>
      <c r="L2759" s="47"/>
      <c r="M2759" s="49"/>
      <c r="N2759" s="49"/>
      <c r="O2759" s="47"/>
      <c r="P2759" s="47"/>
      <c r="Q2759" s="50"/>
      <c r="R2759" s="51"/>
      <c r="S2759" s="47"/>
      <c r="T2759" s="52"/>
      <c r="U2759" s="49"/>
      <c r="V2759" s="47"/>
      <c r="W2759" s="46"/>
      <c r="X2759" s="53"/>
      <c r="Y2759" s="45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47"/>
      <c r="C2760" s="47"/>
      <c r="D2760" s="46"/>
      <c r="E2760" s="46"/>
      <c r="F2760" s="45"/>
      <c r="G2760" s="48"/>
      <c r="H2760" s="45"/>
      <c r="I2760" s="45"/>
      <c r="L2760" s="47"/>
      <c r="M2760" s="49"/>
      <c r="N2760" s="49"/>
      <c r="O2760" s="47"/>
      <c r="P2760" s="47"/>
      <c r="Q2760" s="50"/>
      <c r="R2760" s="51"/>
      <c r="S2760" s="47"/>
      <c r="T2760" s="52"/>
      <c r="U2760" s="49"/>
      <c r="V2760" s="47"/>
      <c r="W2760" s="46"/>
      <c r="X2760" s="53"/>
      <c r="Y2760" s="45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47"/>
      <c r="C2761" s="47"/>
      <c r="D2761" s="46"/>
      <c r="E2761" s="46"/>
      <c r="F2761" s="45"/>
      <c r="G2761" s="48"/>
      <c r="H2761" s="45"/>
      <c r="I2761" s="45"/>
      <c r="L2761" s="47"/>
      <c r="M2761" s="49"/>
      <c r="N2761" s="49"/>
      <c r="O2761" s="47"/>
      <c r="P2761" s="47"/>
      <c r="Q2761" s="50"/>
      <c r="R2761" s="51"/>
      <c r="S2761" s="47"/>
      <c r="T2761" s="52"/>
      <c r="U2761" s="49"/>
      <c r="V2761" s="47"/>
      <c r="W2761" s="46"/>
      <c r="X2761" s="53"/>
      <c r="Y2761" s="45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47"/>
      <c r="C2762" s="47"/>
      <c r="D2762" s="46"/>
      <c r="E2762" s="46"/>
      <c r="F2762" s="45"/>
      <c r="G2762" s="48"/>
      <c r="H2762" s="45"/>
      <c r="I2762" s="45"/>
      <c r="L2762" s="47"/>
      <c r="M2762" s="49"/>
      <c r="N2762" s="49"/>
      <c r="O2762" s="47"/>
      <c r="P2762" s="47"/>
      <c r="Q2762" s="50"/>
      <c r="R2762" s="51"/>
      <c r="S2762" s="47"/>
      <c r="T2762" s="52"/>
      <c r="U2762" s="49"/>
      <c r="V2762" s="47"/>
      <c r="W2762" s="46"/>
      <c r="X2762" s="53"/>
      <c r="Y2762" s="45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47"/>
      <c r="C2763" s="47"/>
      <c r="D2763" s="46"/>
      <c r="E2763" s="46"/>
      <c r="F2763" s="45"/>
      <c r="G2763" s="48"/>
      <c r="H2763" s="45"/>
      <c r="I2763" s="45"/>
      <c r="L2763" s="47"/>
      <c r="M2763" s="49"/>
      <c r="N2763" s="49"/>
      <c r="O2763" s="47"/>
      <c r="P2763" s="47"/>
      <c r="Q2763" s="50"/>
      <c r="R2763" s="51"/>
      <c r="S2763" s="47"/>
      <c r="T2763" s="52"/>
      <c r="U2763" s="49"/>
      <c r="V2763" s="47"/>
      <c r="W2763" s="46"/>
      <c r="X2763" s="53"/>
      <c r="Y2763" s="45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47"/>
      <c r="C2764" s="47"/>
      <c r="D2764" s="46"/>
      <c r="E2764" s="46"/>
      <c r="F2764" s="45"/>
      <c r="G2764" s="48"/>
      <c r="H2764" s="45"/>
      <c r="I2764" s="45"/>
      <c r="L2764" s="47"/>
      <c r="M2764" s="49"/>
      <c r="N2764" s="49"/>
      <c r="O2764" s="47"/>
      <c r="P2764" s="47"/>
      <c r="Q2764" s="50"/>
      <c r="R2764" s="51"/>
      <c r="S2764" s="47"/>
      <c r="T2764" s="52"/>
      <c r="U2764" s="49"/>
      <c r="V2764" s="47"/>
      <c r="W2764" s="46"/>
      <c r="X2764" s="53"/>
      <c r="Y2764" s="45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47"/>
      <c r="C2765" s="47"/>
      <c r="D2765" s="46"/>
      <c r="E2765" s="46"/>
      <c r="F2765" s="45"/>
      <c r="G2765" s="48"/>
      <c r="H2765" s="45"/>
      <c r="I2765" s="45"/>
      <c r="L2765" s="47"/>
      <c r="M2765" s="49"/>
      <c r="N2765" s="49"/>
      <c r="O2765" s="47"/>
      <c r="P2765" s="47"/>
      <c r="Q2765" s="50"/>
      <c r="R2765" s="51"/>
      <c r="S2765" s="47"/>
      <c r="T2765" s="52"/>
      <c r="U2765" s="49"/>
      <c r="V2765" s="47"/>
      <c r="W2765" s="46"/>
      <c r="X2765" s="53"/>
      <c r="Y2765" s="45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47"/>
      <c r="C2766" s="47"/>
      <c r="D2766" s="46"/>
      <c r="E2766" s="46"/>
      <c r="F2766" s="45"/>
      <c r="G2766" s="48"/>
      <c r="H2766" s="45"/>
      <c r="I2766" s="45"/>
      <c r="L2766" s="47"/>
      <c r="M2766" s="49"/>
      <c r="N2766" s="49"/>
      <c r="O2766" s="47"/>
      <c r="P2766" s="47"/>
      <c r="Q2766" s="50"/>
      <c r="R2766" s="51"/>
      <c r="S2766" s="47"/>
      <c r="T2766" s="52"/>
      <c r="U2766" s="49"/>
      <c r="V2766" s="47"/>
      <c r="W2766" s="46"/>
      <c r="X2766" s="53"/>
      <c r="Y2766" s="45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47"/>
      <c r="C2767" s="47"/>
      <c r="D2767" s="46"/>
      <c r="E2767" s="46"/>
      <c r="F2767" s="45"/>
      <c r="G2767" s="48"/>
      <c r="H2767" s="45"/>
      <c r="I2767" s="45"/>
      <c r="L2767" s="47"/>
      <c r="M2767" s="49"/>
      <c r="N2767" s="49"/>
      <c r="O2767" s="47"/>
      <c r="P2767" s="47"/>
      <c r="Q2767" s="50"/>
      <c r="R2767" s="51"/>
      <c r="S2767" s="47"/>
      <c r="T2767" s="52"/>
      <c r="U2767" s="49"/>
      <c r="V2767" s="47"/>
      <c r="W2767" s="46"/>
      <c r="X2767" s="53"/>
      <c r="Y2767" s="45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47"/>
      <c r="C2768" s="47"/>
      <c r="D2768" s="46"/>
      <c r="E2768" s="46"/>
      <c r="F2768" s="45"/>
      <c r="G2768" s="48"/>
      <c r="H2768" s="45"/>
      <c r="I2768" s="45"/>
      <c r="L2768" s="47"/>
      <c r="M2768" s="49"/>
      <c r="N2768" s="49"/>
      <c r="O2768" s="47"/>
      <c r="P2768" s="47"/>
      <c r="Q2768" s="50"/>
      <c r="R2768" s="51"/>
      <c r="S2768" s="47"/>
      <c r="T2768" s="52"/>
      <c r="U2768" s="49"/>
      <c r="V2768" s="47"/>
      <c r="W2768" s="46"/>
      <c r="X2768" s="53"/>
      <c r="Y2768" s="45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47"/>
      <c r="C2769" s="47"/>
      <c r="D2769" s="46"/>
      <c r="E2769" s="46"/>
      <c r="F2769" s="45"/>
      <c r="G2769" s="48"/>
      <c r="H2769" s="45"/>
      <c r="I2769" s="45"/>
      <c r="L2769" s="47"/>
      <c r="M2769" s="49"/>
      <c r="N2769" s="49"/>
      <c r="O2769" s="47"/>
      <c r="P2769" s="47"/>
      <c r="Q2769" s="50"/>
      <c r="R2769" s="51"/>
      <c r="S2769" s="47"/>
      <c r="T2769" s="52"/>
      <c r="U2769" s="49"/>
      <c r="V2769" s="47"/>
      <c r="W2769" s="46"/>
      <c r="X2769" s="53"/>
      <c r="Y2769" s="45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47"/>
      <c r="C2770" s="47"/>
      <c r="D2770" s="46"/>
      <c r="E2770" s="46"/>
      <c r="F2770" s="45"/>
      <c r="G2770" s="48"/>
      <c r="H2770" s="45"/>
      <c r="I2770" s="45"/>
      <c r="L2770" s="47"/>
      <c r="M2770" s="49"/>
      <c r="N2770" s="49"/>
      <c r="O2770" s="47"/>
      <c r="P2770" s="47"/>
      <c r="Q2770" s="50"/>
      <c r="R2770" s="51"/>
      <c r="S2770" s="47"/>
      <c r="T2770" s="52"/>
      <c r="U2770" s="49"/>
      <c r="V2770" s="47"/>
      <c r="W2770" s="46"/>
      <c r="X2770" s="53"/>
      <c r="Y2770" s="45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47"/>
      <c r="C2771" s="47"/>
      <c r="D2771" s="46"/>
      <c r="E2771" s="46"/>
      <c r="F2771" s="45"/>
      <c r="G2771" s="48"/>
      <c r="H2771" s="45"/>
      <c r="I2771" s="45"/>
      <c r="L2771" s="47"/>
      <c r="M2771" s="49"/>
      <c r="N2771" s="49"/>
      <c r="O2771" s="47"/>
      <c r="P2771" s="47"/>
      <c r="Q2771" s="50"/>
      <c r="R2771" s="51"/>
      <c r="S2771" s="47"/>
      <c r="T2771" s="52"/>
      <c r="U2771" s="49"/>
      <c r="V2771" s="47"/>
      <c r="W2771" s="46"/>
      <c r="X2771" s="53"/>
      <c r="Y2771" s="45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47"/>
      <c r="C2772" s="47"/>
      <c r="D2772" s="46"/>
      <c r="E2772" s="46"/>
      <c r="F2772" s="45"/>
      <c r="G2772" s="48"/>
      <c r="H2772" s="45"/>
      <c r="I2772" s="45"/>
      <c r="L2772" s="47"/>
      <c r="M2772" s="49"/>
      <c r="N2772" s="49"/>
      <c r="O2772" s="47"/>
      <c r="P2772" s="47"/>
      <c r="Q2772" s="50"/>
      <c r="R2772" s="51"/>
      <c r="S2772" s="47"/>
      <c r="T2772" s="52"/>
      <c r="U2772" s="49"/>
      <c r="V2772" s="47"/>
      <c r="W2772" s="46"/>
      <c r="X2772" s="53"/>
      <c r="Y2772" s="45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47"/>
      <c r="C2773" s="47"/>
      <c r="D2773" s="46"/>
      <c r="E2773" s="46"/>
      <c r="F2773" s="45"/>
      <c r="G2773" s="48"/>
      <c r="H2773" s="45"/>
      <c r="I2773" s="45"/>
      <c r="L2773" s="47"/>
      <c r="M2773" s="49"/>
      <c r="N2773" s="49"/>
      <c r="O2773" s="47"/>
      <c r="P2773" s="47"/>
      <c r="Q2773" s="50"/>
      <c r="R2773" s="51"/>
      <c r="S2773" s="47"/>
      <c r="T2773" s="52"/>
      <c r="U2773" s="49"/>
      <c r="V2773" s="47"/>
      <c r="W2773" s="46"/>
      <c r="X2773" s="53"/>
      <c r="Y2773" s="45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47"/>
      <c r="C2774" s="47"/>
      <c r="D2774" s="46"/>
      <c r="E2774" s="46"/>
      <c r="F2774" s="45"/>
      <c r="G2774" s="48"/>
      <c r="H2774" s="45"/>
      <c r="I2774" s="45"/>
      <c r="L2774" s="47"/>
      <c r="M2774" s="49"/>
      <c r="N2774" s="49"/>
      <c r="O2774" s="47"/>
      <c r="P2774" s="47"/>
      <c r="Q2774" s="50"/>
      <c r="R2774" s="51"/>
      <c r="S2774" s="47"/>
      <c r="T2774" s="52"/>
      <c r="U2774" s="49"/>
      <c r="V2774" s="47"/>
      <c r="W2774" s="46"/>
      <c r="X2774" s="53"/>
      <c r="Y2774" s="45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47"/>
      <c r="C2775" s="47"/>
      <c r="D2775" s="46"/>
      <c r="E2775" s="46"/>
      <c r="F2775" s="45"/>
      <c r="G2775" s="48"/>
      <c r="H2775" s="45"/>
      <c r="I2775" s="45"/>
      <c r="L2775" s="47"/>
      <c r="M2775" s="49"/>
      <c r="N2775" s="49"/>
      <c r="O2775" s="47"/>
      <c r="P2775" s="47"/>
      <c r="Q2775" s="50"/>
      <c r="R2775" s="51"/>
      <c r="S2775" s="47"/>
      <c r="T2775" s="52"/>
      <c r="U2775" s="49"/>
      <c r="V2775" s="47"/>
      <c r="W2775" s="46"/>
      <c r="X2775" s="53"/>
      <c r="Y2775" s="45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47"/>
      <c r="C2776" s="47"/>
      <c r="D2776" s="46"/>
      <c r="E2776" s="46"/>
      <c r="F2776" s="45"/>
      <c r="G2776" s="48"/>
      <c r="H2776" s="45"/>
      <c r="I2776" s="45"/>
      <c r="L2776" s="47"/>
      <c r="M2776" s="49"/>
      <c r="N2776" s="49"/>
      <c r="O2776" s="47"/>
      <c r="P2776" s="47"/>
      <c r="Q2776" s="50"/>
      <c r="R2776" s="51"/>
      <c r="S2776" s="47"/>
      <c r="T2776" s="52"/>
      <c r="U2776" s="49"/>
      <c r="V2776" s="47"/>
      <c r="W2776" s="46"/>
      <c r="X2776" s="53"/>
      <c r="Y2776" s="45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47"/>
      <c r="C2777" s="47"/>
      <c r="D2777" s="46"/>
      <c r="E2777" s="46"/>
      <c r="F2777" s="45"/>
      <c r="G2777" s="48"/>
      <c r="H2777" s="45"/>
      <c r="I2777" s="45"/>
      <c r="L2777" s="47"/>
      <c r="M2777" s="49"/>
      <c r="N2777" s="49"/>
      <c r="O2777" s="47"/>
      <c r="P2777" s="47"/>
      <c r="Q2777" s="50"/>
      <c r="R2777" s="51"/>
      <c r="S2777" s="47"/>
      <c r="T2777" s="52"/>
      <c r="U2777" s="49"/>
      <c r="V2777" s="47"/>
      <c r="W2777" s="46"/>
      <c r="X2777" s="53"/>
      <c r="Y2777" s="45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47"/>
      <c r="C2778" s="47"/>
      <c r="D2778" s="46"/>
      <c r="E2778" s="46"/>
      <c r="F2778" s="45"/>
      <c r="G2778" s="48"/>
      <c r="H2778" s="45"/>
      <c r="I2778" s="45"/>
      <c r="L2778" s="47"/>
      <c r="M2778" s="49"/>
      <c r="N2778" s="49"/>
      <c r="O2778" s="47"/>
      <c r="P2778" s="47"/>
      <c r="Q2778" s="50"/>
      <c r="R2778" s="51"/>
      <c r="S2778" s="47"/>
      <c r="T2778" s="52"/>
      <c r="U2778" s="49"/>
      <c r="V2778" s="47"/>
      <c r="W2778" s="46"/>
      <c r="X2778" s="53"/>
      <c r="Y2778" s="45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47"/>
      <c r="C2779" s="47"/>
      <c r="D2779" s="46"/>
      <c r="E2779" s="46"/>
      <c r="F2779" s="45"/>
      <c r="G2779" s="48"/>
      <c r="H2779" s="45"/>
      <c r="I2779" s="45"/>
      <c r="L2779" s="47"/>
      <c r="M2779" s="49"/>
      <c r="N2779" s="49"/>
      <c r="O2779" s="47"/>
      <c r="P2779" s="47"/>
      <c r="Q2779" s="50"/>
      <c r="R2779" s="51"/>
      <c r="S2779" s="47"/>
      <c r="T2779" s="52"/>
      <c r="U2779" s="49"/>
      <c r="V2779" s="47"/>
      <c r="W2779" s="46"/>
      <c r="X2779" s="53"/>
      <c r="Y2779" s="45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47"/>
      <c r="C2780" s="47"/>
      <c r="D2780" s="46"/>
      <c r="E2780" s="46"/>
      <c r="F2780" s="45"/>
      <c r="G2780" s="48"/>
      <c r="H2780" s="45"/>
      <c r="I2780" s="45"/>
      <c r="L2780" s="47"/>
      <c r="M2780" s="49"/>
      <c r="N2780" s="49"/>
      <c r="O2780" s="47"/>
      <c r="P2780" s="47"/>
      <c r="Q2780" s="50"/>
      <c r="R2780" s="51"/>
      <c r="S2780" s="47"/>
      <c r="T2780" s="52"/>
      <c r="U2780" s="49"/>
      <c r="V2780" s="47"/>
      <c r="W2780" s="46"/>
      <c r="X2780" s="53"/>
      <c r="Y2780" s="45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47"/>
      <c r="C2781" s="47"/>
      <c r="D2781" s="46"/>
      <c r="E2781" s="46"/>
      <c r="F2781" s="45"/>
      <c r="G2781" s="48"/>
      <c r="H2781" s="45"/>
      <c r="I2781" s="45"/>
      <c r="L2781" s="47"/>
      <c r="M2781" s="49"/>
      <c r="N2781" s="49"/>
      <c r="O2781" s="47"/>
      <c r="P2781" s="47"/>
      <c r="Q2781" s="50"/>
      <c r="R2781" s="51"/>
      <c r="S2781" s="47"/>
      <c r="T2781" s="52"/>
      <c r="U2781" s="49"/>
      <c r="V2781" s="47"/>
      <c r="W2781" s="46"/>
      <c r="X2781" s="53"/>
      <c r="Y2781" s="45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47"/>
      <c r="C2782" s="47"/>
      <c r="D2782" s="46"/>
      <c r="E2782" s="46"/>
      <c r="F2782" s="45"/>
      <c r="G2782" s="48"/>
      <c r="H2782" s="45"/>
      <c r="I2782" s="45"/>
      <c r="L2782" s="47"/>
      <c r="M2782" s="49"/>
      <c r="N2782" s="49"/>
      <c r="O2782" s="47"/>
      <c r="P2782" s="47"/>
      <c r="Q2782" s="50"/>
      <c r="R2782" s="51"/>
      <c r="S2782" s="47"/>
      <c r="T2782" s="52"/>
      <c r="U2782" s="49"/>
      <c r="V2782" s="47"/>
      <c r="W2782" s="46"/>
      <c r="X2782" s="53"/>
      <c r="Y2782" s="45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47"/>
      <c r="C2783" s="47"/>
      <c r="D2783" s="46"/>
      <c r="E2783" s="46"/>
      <c r="F2783" s="45"/>
      <c r="G2783" s="48"/>
      <c r="H2783" s="45"/>
      <c r="I2783" s="45"/>
      <c r="L2783" s="47"/>
      <c r="M2783" s="49"/>
      <c r="N2783" s="49"/>
      <c r="O2783" s="47"/>
      <c r="P2783" s="47"/>
      <c r="Q2783" s="50"/>
      <c r="R2783" s="51"/>
      <c r="S2783" s="47"/>
      <c r="T2783" s="52"/>
      <c r="U2783" s="49"/>
      <c r="V2783" s="47"/>
      <c r="W2783" s="46"/>
      <c r="X2783" s="53"/>
      <c r="Y2783" s="45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47"/>
      <c r="C2784" s="47"/>
      <c r="D2784" s="46"/>
      <c r="E2784" s="46"/>
      <c r="F2784" s="45"/>
      <c r="G2784" s="48"/>
      <c r="H2784" s="45"/>
      <c r="I2784" s="45"/>
      <c r="L2784" s="47"/>
      <c r="M2784" s="49"/>
      <c r="N2784" s="49"/>
      <c r="O2784" s="47"/>
      <c r="P2784" s="47"/>
      <c r="Q2784" s="50"/>
      <c r="R2784" s="51"/>
      <c r="S2784" s="47"/>
      <c r="T2784" s="52"/>
      <c r="U2784" s="49"/>
      <c r="V2784" s="47"/>
      <c r="W2784" s="46"/>
      <c r="X2784" s="53"/>
      <c r="Y2784" s="45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47"/>
      <c r="C2785" s="47"/>
      <c r="D2785" s="46"/>
      <c r="E2785" s="46"/>
      <c r="F2785" s="45"/>
      <c r="G2785" s="48"/>
      <c r="H2785" s="45"/>
      <c r="I2785" s="45"/>
      <c r="L2785" s="47"/>
      <c r="M2785" s="49"/>
      <c r="N2785" s="49"/>
      <c r="O2785" s="47"/>
      <c r="P2785" s="47"/>
      <c r="Q2785" s="50"/>
      <c r="R2785" s="51"/>
      <c r="S2785" s="47"/>
      <c r="T2785" s="52"/>
      <c r="U2785" s="49"/>
      <c r="V2785" s="47"/>
      <c r="W2785" s="46"/>
      <c r="X2785" s="53"/>
      <c r="Y2785" s="45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47"/>
      <c r="C2786" s="47"/>
      <c r="D2786" s="46"/>
      <c r="E2786" s="46"/>
      <c r="F2786" s="45"/>
      <c r="G2786" s="48"/>
      <c r="H2786" s="45"/>
      <c r="I2786" s="45"/>
      <c r="L2786" s="47"/>
      <c r="M2786" s="49"/>
      <c r="N2786" s="49"/>
      <c r="O2786" s="47"/>
      <c r="P2786" s="47"/>
      <c r="Q2786" s="50"/>
      <c r="R2786" s="51"/>
      <c r="S2786" s="47"/>
      <c r="T2786" s="52"/>
      <c r="U2786" s="49"/>
      <c r="V2786" s="47"/>
      <c r="W2786" s="46"/>
      <c r="X2786" s="53"/>
      <c r="Y2786" s="45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47"/>
      <c r="C2787" s="47"/>
      <c r="D2787" s="46"/>
      <c r="E2787" s="46"/>
      <c r="F2787" s="45"/>
      <c r="G2787" s="48"/>
      <c r="H2787" s="45"/>
      <c r="I2787" s="45"/>
      <c r="L2787" s="47"/>
      <c r="M2787" s="49"/>
      <c r="N2787" s="49"/>
      <c r="O2787" s="47"/>
      <c r="P2787" s="47"/>
      <c r="Q2787" s="50"/>
      <c r="R2787" s="51"/>
      <c r="S2787" s="47"/>
      <c r="T2787" s="52"/>
      <c r="U2787" s="49"/>
      <c r="V2787" s="47"/>
      <c r="W2787" s="46"/>
      <c r="X2787" s="53"/>
      <c r="Y2787" s="45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47"/>
      <c r="C2788" s="47"/>
      <c r="D2788" s="46"/>
      <c r="E2788" s="46"/>
      <c r="F2788" s="45"/>
      <c r="G2788" s="48"/>
      <c r="H2788" s="45"/>
      <c r="I2788" s="45"/>
      <c r="L2788" s="47"/>
      <c r="M2788" s="49"/>
      <c r="N2788" s="49"/>
      <c r="O2788" s="47"/>
      <c r="P2788" s="47"/>
      <c r="Q2788" s="50"/>
      <c r="R2788" s="51"/>
      <c r="S2788" s="47"/>
      <c r="T2788" s="52"/>
      <c r="U2788" s="49"/>
      <c r="V2788" s="47"/>
      <c r="W2788" s="46"/>
      <c r="X2788" s="53"/>
      <c r="Y2788" s="45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47"/>
      <c r="C2789" s="47"/>
      <c r="D2789" s="46"/>
      <c r="E2789" s="46"/>
      <c r="F2789" s="45"/>
      <c r="G2789" s="48"/>
      <c r="H2789" s="45"/>
      <c r="I2789" s="45"/>
      <c r="L2789" s="47"/>
      <c r="M2789" s="49"/>
      <c r="N2789" s="49"/>
      <c r="O2789" s="47"/>
      <c r="P2789" s="47"/>
      <c r="Q2789" s="50"/>
      <c r="R2789" s="51"/>
      <c r="S2789" s="47"/>
      <c r="T2789" s="52"/>
      <c r="U2789" s="49"/>
      <c r="V2789" s="47"/>
      <c r="W2789" s="46"/>
      <c r="X2789" s="53"/>
      <c r="Y2789" s="45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47"/>
      <c r="C2790" s="47"/>
      <c r="D2790" s="46"/>
      <c r="E2790" s="46"/>
      <c r="F2790" s="45"/>
      <c r="G2790" s="48"/>
      <c r="H2790" s="45"/>
      <c r="I2790" s="45"/>
      <c r="L2790" s="47"/>
      <c r="M2790" s="49"/>
      <c r="N2790" s="49"/>
      <c r="O2790" s="47"/>
      <c r="P2790" s="47"/>
      <c r="Q2790" s="50"/>
      <c r="R2790" s="51"/>
      <c r="S2790" s="47"/>
      <c r="T2790" s="52"/>
      <c r="U2790" s="49"/>
      <c r="V2790" s="47"/>
      <c r="W2790" s="46"/>
      <c r="X2790" s="53"/>
      <c r="Y2790" s="45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47"/>
      <c r="C2791" s="47"/>
      <c r="D2791" s="46"/>
      <c r="E2791" s="46"/>
      <c r="F2791" s="45"/>
      <c r="G2791" s="48"/>
      <c r="H2791" s="45"/>
      <c r="I2791" s="45"/>
      <c r="L2791" s="47"/>
      <c r="M2791" s="49"/>
      <c r="N2791" s="49"/>
      <c r="O2791" s="47"/>
      <c r="P2791" s="47"/>
      <c r="Q2791" s="50"/>
      <c r="R2791" s="51"/>
      <c r="S2791" s="47"/>
      <c r="T2791" s="52"/>
      <c r="U2791" s="49"/>
      <c r="V2791" s="47"/>
      <c r="W2791" s="46"/>
      <c r="X2791" s="53"/>
      <c r="Y2791" s="45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47"/>
      <c r="C2792" s="47"/>
      <c r="D2792" s="46"/>
      <c r="E2792" s="46"/>
      <c r="F2792" s="45"/>
      <c r="G2792" s="48"/>
      <c r="H2792" s="45"/>
      <c r="I2792" s="45"/>
      <c r="L2792" s="47"/>
      <c r="M2792" s="49"/>
      <c r="N2792" s="49"/>
      <c r="O2792" s="47"/>
      <c r="P2792" s="47"/>
      <c r="Q2792" s="50"/>
      <c r="R2792" s="51"/>
      <c r="S2792" s="47"/>
      <c r="T2792" s="52"/>
      <c r="U2792" s="49"/>
      <c r="V2792" s="47"/>
      <c r="W2792" s="46"/>
      <c r="X2792" s="53"/>
      <c r="Y2792" s="45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47"/>
      <c r="C2793" s="47"/>
      <c r="D2793" s="46"/>
      <c r="E2793" s="46"/>
      <c r="F2793" s="45"/>
      <c r="G2793" s="48"/>
      <c r="H2793" s="45"/>
      <c r="I2793" s="45"/>
      <c r="L2793" s="47"/>
      <c r="M2793" s="49"/>
      <c r="N2793" s="49"/>
      <c r="O2793" s="47"/>
      <c r="P2793" s="47"/>
      <c r="Q2793" s="50"/>
      <c r="R2793" s="51"/>
      <c r="S2793" s="47"/>
      <c r="T2793" s="52"/>
      <c r="U2793" s="49"/>
      <c r="V2793" s="47"/>
      <c r="W2793" s="46"/>
      <c r="X2793" s="53"/>
      <c r="Y2793" s="45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47"/>
      <c r="C2794" s="47"/>
      <c r="D2794" s="46"/>
      <c r="E2794" s="46"/>
      <c r="F2794" s="45"/>
      <c r="G2794" s="48"/>
      <c r="H2794" s="45"/>
      <c r="I2794" s="45"/>
      <c r="L2794" s="47"/>
      <c r="M2794" s="49"/>
      <c r="N2794" s="49"/>
      <c r="O2794" s="47"/>
      <c r="P2794" s="47"/>
      <c r="Q2794" s="50"/>
      <c r="R2794" s="51"/>
      <c r="S2794" s="47"/>
      <c r="T2794" s="52"/>
      <c r="U2794" s="49"/>
      <c r="V2794" s="47"/>
      <c r="W2794" s="46"/>
      <c r="X2794" s="53"/>
      <c r="Y2794" s="45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47"/>
      <c r="C2795" s="47"/>
      <c r="D2795" s="46"/>
      <c r="E2795" s="46"/>
      <c r="F2795" s="45"/>
      <c r="G2795" s="48"/>
      <c r="H2795" s="45"/>
      <c r="I2795" s="45"/>
      <c r="L2795" s="47"/>
      <c r="M2795" s="49"/>
      <c r="N2795" s="49"/>
      <c r="O2795" s="47"/>
      <c r="P2795" s="47"/>
      <c r="Q2795" s="50"/>
      <c r="R2795" s="51"/>
      <c r="S2795" s="47"/>
      <c r="T2795" s="52"/>
      <c r="U2795" s="49"/>
      <c r="V2795" s="47"/>
      <c r="W2795" s="46"/>
      <c r="X2795" s="53"/>
      <c r="Y2795" s="45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47"/>
      <c r="C2796" s="47"/>
      <c r="D2796" s="46"/>
      <c r="E2796" s="46"/>
      <c r="F2796" s="45"/>
      <c r="G2796" s="48"/>
      <c r="H2796" s="45"/>
      <c r="I2796" s="45"/>
      <c r="L2796" s="47"/>
      <c r="M2796" s="49"/>
      <c r="N2796" s="49"/>
      <c r="O2796" s="47"/>
      <c r="P2796" s="47"/>
      <c r="Q2796" s="50"/>
      <c r="R2796" s="51"/>
      <c r="S2796" s="47"/>
      <c r="T2796" s="52"/>
      <c r="U2796" s="49"/>
      <c r="V2796" s="47"/>
      <c r="W2796" s="46"/>
      <c r="X2796" s="53"/>
      <c r="Y2796" s="45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47"/>
      <c r="C2797" s="47"/>
      <c r="D2797" s="46"/>
      <c r="E2797" s="46"/>
      <c r="F2797" s="45"/>
      <c r="G2797" s="48"/>
      <c r="H2797" s="45"/>
      <c r="I2797" s="45"/>
      <c r="L2797" s="47"/>
      <c r="M2797" s="49"/>
      <c r="N2797" s="49"/>
      <c r="O2797" s="47"/>
      <c r="P2797" s="47"/>
      <c r="Q2797" s="50"/>
      <c r="R2797" s="51"/>
      <c r="S2797" s="47"/>
      <c r="T2797" s="52"/>
      <c r="U2797" s="49"/>
      <c r="V2797" s="47"/>
      <c r="W2797" s="46"/>
      <c r="X2797" s="53"/>
      <c r="Y2797" s="45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47"/>
      <c r="C2798" s="47"/>
      <c r="D2798" s="46"/>
      <c r="E2798" s="46"/>
      <c r="F2798" s="45"/>
      <c r="G2798" s="48"/>
      <c r="H2798" s="45"/>
      <c r="I2798" s="45"/>
      <c r="L2798" s="47"/>
      <c r="M2798" s="49"/>
      <c r="N2798" s="49"/>
      <c r="O2798" s="47"/>
      <c r="P2798" s="47"/>
      <c r="Q2798" s="50"/>
      <c r="R2798" s="51"/>
      <c r="S2798" s="47"/>
      <c r="T2798" s="52"/>
      <c r="U2798" s="49"/>
      <c r="V2798" s="47"/>
      <c r="W2798" s="46"/>
      <c r="X2798" s="53"/>
      <c r="Y2798" s="45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47"/>
      <c r="C2799" s="47"/>
      <c r="D2799" s="46"/>
      <c r="E2799" s="46"/>
      <c r="F2799" s="45"/>
      <c r="G2799" s="48"/>
      <c r="H2799" s="45"/>
      <c r="I2799" s="45"/>
      <c r="L2799" s="47"/>
      <c r="M2799" s="49"/>
      <c r="N2799" s="49"/>
      <c r="O2799" s="47"/>
      <c r="P2799" s="47"/>
      <c r="Q2799" s="50"/>
      <c r="R2799" s="51"/>
      <c r="S2799" s="47"/>
      <c r="T2799" s="52"/>
      <c r="U2799" s="49"/>
      <c r="V2799" s="47"/>
      <c r="W2799" s="46"/>
      <c r="X2799" s="53"/>
      <c r="Y2799" s="45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47"/>
      <c r="C2800" s="47"/>
      <c r="D2800" s="46"/>
      <c r="E2800" s="46"/>
      <c r="F2800" s="45"/>
      <c r="G2800" s="48"/>
      <c r="H2800" s="45"/>
      <c r="I2800" s="45"/>
      <c r="L2800" s="47"/>
      <c r="M2800" s="49"/>
      <c r="N2800" s="49"/>
      <c r="O2800" s="47"/>
      <c r="P2800" s="47"/>
      <c r="Q2800" s="50"/>
      <c r="R2800" s="51"/>
      <c r="S2800" s="47"/>
      <c r="T2800" s="52"/>
      <c r="U2800" s="49"/>
      <c r="V2800" s="47"/>
      <c r="W2800" s="46"/>
      <c r="X2800" s="53"/>
      <c r="Y2800" s="45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47"/>
      <c r="C2801" s="47"/>
      <c r="D2801" s="46"/>
      <c r="E2801" s="46"/>
      <c r="F2801" s="45"/>
      <c r="G2801" s="48"/>
      <c r="H2801" s="45"/>
      <c r="I2801" s="45"/>
      <c r="L2801" s="47"/>
      <c r="M2801" s="49"/>
      <c r="N2801" s="49"/>
      <c r="O2801" s="47"/>
      <c r="P2801" s="47"/>
      <c r="Q2801" s="50"/>
      <c r="R2801" s="51"/>
      <c r="S2801" s="47"/>
      <c r="T2801" s="52"/>
      <c r="U2801" s="49"/>
      <c r="V2801" s="47"/>
      <c r="W2801" s="46"/>
      <c r="X2801" s="53"/>
      <c r="Y2801" s="45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47"/>
      <c r="C2802" s="47"/>
      <c r="D2802" s="46"/>
      <c r="E2802" s="46"/>
      <c r="F2802" s="45"/>
      <c r="G2802" s="48"/>
      <c r="H2802" s="45"/>
      <c r="I2802" s="45"/>
      <c r="L2802" s="47"/>
      <c r="M2802" s="49"/>
      <c r="N2802" s="49"/>
      <c r="O2802" s="47"/>
      <c r="P2802" s="47"/>
      <c r="Q2802" s="50"/>
      <c r="R2802" s="51"/>
      <c r="S2802" s="47"/>
      <c r="T2802" s="52"/>
      <c r="U2802" s="49"/>
      <c r="V2802" s="47"/>
      <c r="W2802" s="46"/>
      <c r="X2802" s="53"/>
      <c r="Y2802" s="45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47"/>
      <c r="C2803" s="47"/>
      <c r="D2803" s="46"/>
      <c r="E2803" s="46"/>
      <c r="F2803" s="45"/>
      <c r="G2803" s="48"/>
      <c r="H2803" s="45"/>
      <c r="I2803" s="45"/>
      <c r="L2803" s="47"/>
      <c r="M2803" s="49"/>
      <c r="N2803" s="49"/>
      <c r="O2803" s="47"/>
      <c r="P2803" s="47"/>
      <c r="Q2803" s="50"/>
      <c r="R2803" s="51"/>
      <c r="S2803" s="47"/>
      <c r="T2803" s="52"/>
      <c r="U2803" s="49"/>
      <c r="V2803" s="47"/>
      <c r="W2803" s="46"/>
      <c r="X2803" s="53"/>
      <c r="Y2803" s="45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47"/>
      <c r="C2804" s="47"/>
      <c r="D2804" s="46"/>
      <c r="E2804" s="46"/>
      <c r="F2804" s="45"/>
      <c r="G2804" s="48"/>
      <c r="H2804" s="45"/>
      <c r="I2804" s="45"/>
      <c r="L2804" s="47"/>
      <c r="M2804" s="49"/>
      <c r="N2804" s="49"/>
      <c r="O2804" s="47"/>
      <c r="P2804" s="47"/>
      <c r="Q2804" s="50"/>
      <c r="R2804" s="51"/>
      <c r="S2804" s="47"/>
      <c r="T2804" s="52"/>
      <c r="U2804" s="49"/>
      <c r="V2804" s="47"/>
      <c r="W2804" s="46"/>
      <c r="X2804" s="53"/>
      <c r="Y2804" s="45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47"/>
      <c r="C2805" s="47"/>
      <c r="D2805" s="46"/>
      <c r="E2805" s="46"/>
      <c r="F2805" s="45"/>
      <c r="G2805" s="48"/>
      <c r="H2805" s="45"/>
      <c r="I2805" s="45"/>
      <c r="L2805" s="47"/>
      <c r="M2805" s="49"/>
      <c r="N2805" s="49"/>
      <c r="O2805" s="47"/>
      <c r="P2805" s="47"/>
      <c r="Q2805" s="50"/>
      <c r="R2805" s="51"/>
      <c r="S2805" s="47"/>
      <c r="T2805" s="52"/>
      <c r="U2805" s="49"/>
      <c r="V2805" s="47"/>
      <c r="W2805" s="46"/>
      <c r="X2805" s="53"/>
      <c r="Y2805" s="45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47"/>
      <c r="C2806" s="47"/>
      <c r="D2806" s="46"/>
      <c r="E2806" s="46"/>
      <c r="F2806" s="45"/>
      <c r="G2806" s="48"/>
      <c r="H2806" s="45"/>
      <c r="I2806" s="45"/>
      <c r="L2806" s="47"/>
      <c r="M2806" s="49"/>
      <c r="N2806" s="49"/>
      <c r="O2806" s="47"/>
      <c r="P2806" s="47"/>
      <c r="Q2806" s="50"/>
      <c r="R2806" s="51"/>
      <c r="S2806" s="47"/>
      <c r="T2806" s="52"/>
      <c r="U2806" s="49"/>
      <c r="V2806" s="47"/>
      <c r="W2806" s="46"/>
      <c r="X2806" s="53"/>
      <c r="Y2806" s="45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47"/>
      <c r="C2807" s="47"/>
      <c r="D2807" s="46"/>
      <c r="E2807" s="46"/>
      <c r="F2807" s="45"/>
      <c r="G2807" s="48"/>
      <c r="H2807" s="45"/>
      <c r="I2807" s="45"/>
      <c r="L2807" s="47"/>
      <c r="M2807" s="49"/>
      <c r="N2807" s="49"/>
      <c r="O2807" s="47"/>
      <c r="P2807" s="47"/>
      <c r="Q2807" s="50"/>
      <c r="R2807" s="51"/>
      <c r="S2807" s="47"/>
      <c r="T2807" s="52"/>
      <c r="U2807" s="49"/>
      <c r="V2807" s="47"/>
      <c r="W2807" s="46"/>
      <c r="X2807" s="53"/>
      <c r="Y2807" s="45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47"/>
      <c r="C2808" s="47"/>
      <c r="D2808" s="46"/>
      <c r="E2808" s="46"/>
      <c r="F2808" s="45"/>
      <c r="G2808" s="48"/>
      <c r="H2808" s="45"/>
      <c r="I2808" s="45"/>
      <c r="L2808" s="47"/>
      <c r="M2808" s="49"/>
      <c r="N2808" s="49"/>
      <c r="O2808" s="47"/>
      <c r="P2808" s="47"/>
      <c r="Q2808" s="50"/>
      <c r="R2808" s="51"/>
      <c r="S2808" s="47"/>
      <c r="T2808" s="52"/>
      <c r="U2808" s="49"/>
      <c r="V2808" s="47"/>
      <c r="W2808" s="46"/>
      <c r="X2808" s="53"/>
      <c r="Y2808" s="45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47"/>
      <c r="C2809" s="47"/>
      <c r="D2809" s="46"/>
      <c r="E2809" s="46"/>
      <c r="F2809" s="45"/>
      <c r="G2809" s="48"/>
      <c r="H2809" s="45"/>
      <c r="I2809" s="45"/>
      <c r="L2809" s="47"/>
      <c r="M2809" s="49"/>
      <c r="N2809" s="49"/>
      <c r="O2809" s="47"/>
      <c r="P2809" s="47"/>
      <c r="Q2809" s="50"/>
      <c r="R2809" s="51"/>
      <c r="S2809" s="47"/>
      <c r="T2809" s="52"/>
      <c r="U2809" s="49"/>
      <c r="V2809" s="47"/>
      <c r="W2809" s="46"/>
      <c r="X2809" s="53"/>
      <c r="Y2809" s="45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47"/>
      <c r="C2810" s="47"/>
      <c r="D2810" s="46"/>
      <c r="E2810" s="46"/>
      <c r="F2810" s="45"/>
      <c r="G2810" s="48"/>
      <c r="H2810" s="45"/>
      <c r="I2810" s="45"/>
      <c r="L2810" s="47"/>
      <c r="M2810" s="49"/>
      <c r="N2810" s="49"/>
      <c r="O2810" s="47"/>
      <c r="P2810" s="47"/>
      <c r="Q2810" s="50"/>
      <c r="R2810" s="51"/>
      <c r="S2810" s="47"/>
      <c r="T2810" s="52"/>
      <c r="U2810" s="49"/>
      <c r="V2810" s="47"/>
      <c r="W2810" s="46"/>
      <c r="X2810" s="53"/>
      <c r="Y2810" s="45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47"/>
      <c r="C2811" s="47"/>
      <c r="D2811" s="46"/>
      <c r="E2811" s="46"/>
      <c r="F2811" s="45"/>
      <c r="G2811" s="48"/>
      <c r="H2811" s="45"/>
      <c r="I2811" s="45"/>
      <c r="L2811" s="47"/>
      <c r="M2811" s="49"/>
      <c r="N2811" s="49"/>
      <c r="O2811" s="47"/>
      <c r="P2811" s="47"/>
      <c r="Q2811" s="50"/>
      <c r="R2811" s="51"/>
      <c r="S2811" s="47"/>
      <c r="T2811" s="52"/>
      <c r="U2811" s="49"/>
      <c r="V2811" s="47"/>
      <c r="W2811" s="46"/>
      <c r="X2811" s="53"/>
      <c r="Y2811" s="45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47"/>
      <c r="C2812" s="47"/>
      <c r="D2812" s="46"/>
      <c r="E2812" s="46"/>
      <c r="F2812" s="45"/>
      <c r="G2812" s="48"/>
      <c r="H2812" s="45"/>
      <c r="I2812" s="45"/>
      <c r="L2812" s="47"/>
      <c r="M2812" s="49"/>
      <c r="N2812" s="49"/>
      <c r="O2812" s="47"/>
      <c r="P2812" s="47"/>
      <c r="Q2812" s="50"/>
      <c r="R2812" s="51"/>
      <c r="S2812" s="47"/>
      <c r="T2812" s="52"/>
      <c r="U2812" s="49"/>
      <c r="V2812" s="47"/>
      <c r="W2812" s="46"/>
      <c r="X2812" s="53"/>
      <c r="Y2812" s="45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47"/>
      <c r="C2813" s="47"/>
      <c r="D2813" s="46"/>
      <c r="E2813" s="46"/>
      <c r="F2813" s="45"/>
      <c r="G2813" s="48"/>
      <c r="H2813" s="45"/>
      <c r="I2813" s="45"/>
      <c r="L2813" s="47"/>
      <c r="M2813" s="49"/>
      <c r="N2813" s="49"/>
      <c r="O2813" s="47"/>
      <c r="P2813" s="47"/>
      <c r="Q2813" s="50"/>
      <c r="R2813" s="51"/>
      <c r="S2813" s="47"/>
      <c r="T2813" s="52"/>
      <c r="U2813" s="49"/>
      <c r="V2813" s="47"/>
      <c r="W2813" s="46"/>
      <c r="X2813" s="53"/>
      <c r="Y2813" s="45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47"/>
      <c r="C2814" s="47"/>
      <c r="D2814" s="46"/>
      <c r="E2814" s="46"/>
      <c r="F2814" s="45"/>
      <c r="G2814" s="48"/>
      <c r="H2814" s="45"/>
      <c r="I2814" s="45"/>
      <c r="L2814" s="47"/>
      <c r="M2814" s="49"/>
      <c r="N2814" s="49"/>
      <c r="O2814" s="47"/>
      <c r="P2814" s="47"/>
      <c r="Q2814" s="50"/>
      <c r="R2814" s="51"/>
      <c r="S2814" s="47"/>
      <c r="T2814" s="52"/>
      <c r="U2814" s="49"/>
      <c r="V2814" s="47"/>
      <c r="W2814" s="46"/>
      <c r="X2814" s="53"/>
      <c r="Y2814" s="45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47"/>
      <c r="C2815" s="47"/>
      <c r="D2815" s="46"/>
      <c r="E2815" s="46"/>
      <c r="F2815" s="45"/>
      <c r="G2815" s="48"/>
      <c r="H2815" s="45"/>
      <c r="I2815" s="45"/>
      <c r="L2815" s="47"/>
      <c r="M2815" s="49"/>
      <c r="N2815" s="49"/>
      <c r="O2815" s="47"/>
      <c r="P2815" s="47"/>
      <c r="Q2815" s="50"/>
      <c r="R2815" s="51"/>
      <c r="S2815" s="47"/>
      <c r="T2815" s="52"/>
      <c r="U2815" s="49"/>
      <c r="V2815" s="47"/>
      <c r="W2815" s="46"/>
      <c r="X2815" s="53"/>
      <c r="Y2815" s="45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47"/>
      <c r="C2816" s="47"/>
      <c r="D2816" s="46"/>
      <c r="E2816" s="46"/>
      <c r="F2816" s="45"/>
      <c r="G2816" s="48"/>
      <c r="H2816" s="45"/>
      <c r="I2816" s="45"/>
      <c r="L2816" s="47"/>
      <c r="M2816" s="49"/>
      <c r="N2816" s="49"/>
      <c r="O2816" s="47"/>
      <c r="P2816" s="47"/>
      <c r="Q2816" s="50"/>
      <c r="R2816" s="51"/>
      <c r="S2816" s="47"/>
      <c r="T2816" s="52"/>
      <c r="U2816" s="49"/>
      <c r="V2816" s="47"/>
      <c r="W2816" s="46"/>
      <c r="X2816" s="53"/>
      <c r="Y2816" s="45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47"/>
      <c r="C2817" s="47"/>
      <c r="D2817" s="46"/>
      <c r="E2817" s="46"/>
      <c r="F2817" s="45"/>
      <c r="G2817" s="48"/>
      <c r="H2817" s="45"/>
      <c r="I2817" s="45"/>
      <c r="L2817" s="47"/>
      <c r="M2817" s="49"/>
      <c r="N2817" s="49"/>
      <c r="O2817" s="47"/>
      <c r="P2817" s="47"/>
      <c r="Q2817" s="50"/>
      <c r="R2817" s="51"/>
      <c r="S2817" s="47"/>
      <c r="T2817" s="52"/>
      <c r="U2817" s="49"/>
      <c r="V2817" s="47"/>
      <c r="W2817" s="46"/>
      <c r="X2817" s="53"/>
      <c r="Y2817" s="45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47"/>
      <c r="C2818" s="47"/>
      <c r="D2818" s="46"/>
      <c r="E2818" s="46"/>
      <c r="F2818" s="45"/>
      <c r="G2818" s="48"/>
      <c r="H2818" s="45"/>
      <c r="I2818" s="45"/>
      <c r="L2818" s="47"/>
      <c r="M2818" s="49"/>
      <c r="N2818" s="49"/>
      <c r="O2818" s="47"/>
      <c r="P2818" s="47"/>
      <c r="Q2818" s="50"/>
      <c r="R2818" s="51"/>
      <c r="S2818" s="47"/>
      <c r="T2818" s="52"/>
      <c r="U2818" s="49"/>
      <c r="V2818" s="47"/>
      <c r="W2818" s="46"/>
      <c r="X2818" s="53"/>
      <c r="Y2818" s="45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47"/>
      <c r="C2819" s="47"/>
      <c r="D2819" s="46"/>
      <c r="E2819" s="46"/>
      <c r="F2819" s="45"/>
      <c r="G2819" s="48"/>
      <c r="H2819" s="45"/>
      <c r="I2819" s="45"/>
      <c r="L2819" s="47"/>
      <c r="M2819" s="49"/>
      <c r="N2819" s="49"/>
      <c r="O2819" s="47"/>
      <c r="P2819" s="47"/>
      <c r="Q2819" s="50"/>
      <c r="R2819" s="51"/>
      <c r="S2819" s="47"/>
      <c r="T2819" s="52"/>
      <c r="U2819" s="49"/>
      <c r="V2819" s="47"/>
      <c r="W2819" s="46"/>
      <c r="X2819" s="53"/>
      <c r="Y2819" s="45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47"/>
      <c r="C2820" s="47"/>
      <c r="D2820" s="46"/>
      <c r="E2820" s="46"/>
      <c r="F2820" s="45"/>
      <c r="G2820" s="48"/>
      <c r="H2820" s="45"/>
      <c r="I2820" s="45"/>
      <c r="L2820" s="47"/>
      <c r="M2820" s="49"/>
      <c r="N2820" s="49"/>
      <c r="O2820" s="47"/>
      <c r="P2820" s="47"/>
      <c r="Q2820" s="50"/>
      <c r="R2820" s="51"/>
      <c r="S2820" s="47"/>
      <c r="T2820" s="52"/>
      <c r="U2820" s="49"/>
      <c r="V2820" s="47"/>
      <c r="W2820" s="46"/>
      <c r="X2820" s="53"/>
      <c r="Y2820" s="45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47"/>
      <c r="C2821" s="47"/>
      <c r="D2821" s="46"/>
      <c r="E2821" s="46"/>
      <c r="F2821" s="45"/>
      <c r="G2821" s="48"/>
      <c r="H2821" s="45"/>
      <c r="I2821" s="45"/>
      <c r="L2821" s="47"/>
      <c r="M2821" s="49"/>
      <c r="N2821" s="49"/>
      <c r="O2821" s="47"/>
      <c r="P2821" s="47"/>
      <c r="Q2821" s="50"/>
      <c r="R2821" s="51"/>
      <c r="S2821" s="47"/>
      <c r="T2821" s="52"/>
      <c r="U2821" s="49"/>
      <c r="V2821" s="47"/>
      <c r="W2821" s="46"/>
      <c r="X2821" s="53"/>
      <c r="Y2821" s="45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47"/>
      <c r="C2822" s="47"/>
      <c r="D2822" s="46"/>
      <c r="E2822" s="46"/>
      <c r="F2822" s="45"/>
      <c r="G2822" s="48"/>
      <c r="H2822" s="45"/>
      <c r="I2822" s="45"/>
      <c r="L2822" s="47"/>
      <c r="M2822" s="49"/>
      <c r="N2822" s="49"/>
      <c r="O2822" s="47"/>
      <c r="P2822" s="47"/>
      <c r="Q2822" s="50"/>
      <c r="R2822" s="51"/>
      <c r="S2822" s="47"/>
      <c r="T2822" s="52"/>
      <c r="U2822" s="49"/>
      <c r="V2822" s="47"/>
      <c r="W2822" s="46"/>
      <c r="X2822" s="53"/>
      <c r="Y2822" s="45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47"/>
      <c r="C2823" s="47"/>
      <c r="D2823" s="46"/>
      <c r="E2823" s="46"/>
      <c r="F2823" s="45"/>
      <c r="G2823" s="48"/>
      <c r="H2823" s="45"/>
      <c r="I2823" s="45"/>
      <c r="L2823" s="47"/>
      <c r="M2823" s="49"/>
      <c r="N2823" s="49"/>
      <c r="O2823" s="47"/>
      <c r="P2823" s="47"/>
      <c r="Q2823" s="50"/>
      <c r="R2823" s="51"/>
      <c r="S2823" s="47"/>
      <c r="T2823" s="52"/>
      <c r="U2823" s="49"/>
      <c r="V2823" s="47"/>
      <c r="W2823" s="46"/>
      <c r="X2823" s="53"/>
      <c r="Y2823" s="45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47"/>
      <c r="C2824" s="47"/>
      <c r="D2824" s="46"/>
      <c r="E2824" s="46"/>
      <c r="F2824" s="45"/>
      <c r="G2824" s="48"/>
      <c r="H2824" s="45"/>
      <c r="I2824" s="45"/>
      <c r="L2824" s="47"/>
      <c r="M2824" s="49"/>
      <c r="N2824" s="49"/>
      <c r="O2824" s="47"/>
      <c r="P2824" s="47"/>
      <c r="Q2824" s="50"/>
      <c r="R2824" s="51"/>
      <c r="S2824" s="47"/>
      <c r="T2824" s="52"/>
      <c r="U2824" s="49"/>
      <c r="V2824" s="47"/>
      <c r="W2824" s="46"/>
      <c r="X2824" s="53"/>
      <c r="Y2824" s="45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47"/>
      <c r="C2825" s="47"/>
      <c r="D2825" s="46"/>
      <c r="E2825" s="46"/>
      <c r="F2825" s="45"/>
      <c r="G2825" s="48"/>
      <c r="H2825" s="45"/>
      <c r="I2825" s="45"/>
      <c r="L2825" s="47"/>
      <c r="M2825" s="49"/>
      <c r="N2825" s="49"/>
      <c r="O2825" s="47"/>
      <c r="P2825" s="47"/>
      <c r="Q2825" s="50"/>
      <c r="R2825" s="51"/>
      <c r="S2825" s="47"/>
      <c r="T2825" s="52"/>
      <c r="U2825" s="49"/>
      <c r="V2825" s="47"/>
      <c r="W2825" s="46"/>
      <c r="X2825" s="53"/>
      <c r="Y2825" s="45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47"/>
      <c r="C2826" s="47"/>
      <c r="D2826" s="46"/>
      <c r="E2826" s="46"/>
      <c r="F2826" s="45"/>
      <c r="G2826" s="48"/>
      <c r="H2826" s="45"/>
      <c r="I2826" s="45"/>
      <c r="L2826" s="47"/>
      <c r="M2826" s="49"/>
      <c r="N2826" s="49"/>
      <c r="O2826" s="47"/>
      <c r="P2826" s="47"/>
      <c r="Q2826" s="50"/>
      <c r="R2826" s="51"/>
      <c r="S2826" s="47"/>
      <c r="T2826" s="52"/>
      <c r="U2826" s="49"/>
      <c r="V2826" s="47"/>
      <c r="W2826" s="46"/>
      <c r="X2826" s="53"/>
      <c r="Y2826" s="45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47"/>
      <c r="C2827" s="47"/>
      <c r="D2827" s="46"/>
      <c r="E2827" s="46"/>
      <c r="F2827" s="45"/>
      <c r="G2827" s="48"/>
      <c r="H2827" s="45"/>
      <c r="I2827" s="45"/>
      <c r="L2827" s="47"/>
      <c r="M2827" s="49"/>
      <c r="N2827" s="49"/>
      <c r="O2827" s="47"/>
      <c r="P2827" s="47"/>
      <c r="Q2827" s="50"/>
      <c r="R2827" s="51"/>
      <c r="S2827" s="47"/>
      <c r="T2827" s="52"/>
      <c r="U2827" s="49"/>
      <c r="V2827" s="47"/>
      <c r="W2827" s="46"/>
      <c r="X2827" s="53"/>
      <c r="Y2827" s="45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47"/>
      <c r="C2828" s="47"/>
      <c r="D2828" s="46"/>
      <c r="E2828" s="46"/>
      <c r="F2828" s="45"/>
      <c r="G2828" s="48"/>
      <c r="H2828" s="45"/>
      <c r="I2828" s="45"/>
      <c r="L2828" s="47"/>
      <c r="M2828" s="49"/>
      <c r="N2828" s="49"/>
      <c r="O2828" s="47"/>
      <c r="P2828" s="47"/>
      <c r="Q2828" s="50"/>
      <c r="R2828" s="51"/>
      <c r="S2828" s="47"/>
      <c r="T2828" s="52"/>
      <c r="U2828" s="49"/>
      <c r="V2828" s="47"/>
      <c r="W2828" s="46"/>
      <c r="X2828" s="53"/>
      <c r="Y2828" s="45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47"/>
      <c r="C2829" s="47"/>
      <c r="D2829" s="46"/>
      <c r="E2829" s="46"/>
      <c r="F2829" s="45"/>
      <c r="G2829" s="48"/>
      <c r="H2829" s="45"/>
      <c r="I2829" s="45"/>
      <c r="L2829" s="47"/>
      <c r="M2829" s="49"/>
      <c r="N2829" s="49"/>
      <c r="O2829" s="47"/>
      <c r="P2829" s="47"/>
      <c r="Q2829" s="50"/>
      <c r="R2829" s="51"/>
      <c r="S2829" s="47"/>
      <c r="T2829" s="52"/>
      <c r="U2829" s="49"/>
      <c r="V2829" s="47"/>
      <c r="W2829" s="46"/>
      <c r="X2829" s="53"/>
      <c r="Y2829" s="45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47"/>
      <c r="C2830" s="47"/>
      <c r="D2830" s="46"/>
      <c r="E2830" s="46"/>
      <c r="F2830" s="45"/>
      <c r="G2830" s="48"/>
      <c r="H2830" s="45"/>
      <c r="I2830" s="45"/>
      <c r="L2830" s="47"/>
      <c r="M2830" s="49"/>
      <c r="N2830" s="49"/>
      <c r="O2830" s="47"/>
      <c r="P2830" s="47"/>
      <c r="Q2830" s="50"/>
      <c r="R2830" s="51"/>
      <c r="S2830" s="47"/>
      <c r="T2830" s="52"/>
      <c r="U2830" s="49"/>
      <c r="V2830" s="47"/>
      <c r="W2830" s="46"/>
      <c r="X2830" s="53"/>
      <c r="Y2830" s="45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47"/>
      <c r="C2831" s="47"/>
      <c r="D2831" s="46"/>
      <c r="E2831" s="46"/>
      <c r="F2831" s="45"/>
      <c r="G2831" s="48"/>
      <c r="H2831" s="45"/>
      <c r="I2831" s="45"/>
      <c r="L2831" s="47"/>
      <c r="M2831" s="49"/>
      <c r="N2831" s="49"/>
      <c r="O2831" s="47"/>
      <c r="P2831" s="47"/>
      <c r="Q2831" s="50"/>
      <c r="R2831" s="51"/>
      <c r="S2831" s="47"/>
      <c r="T2831" s="52"/>
      <c r="U2831" s="49"/>
      <c r="V2831" s="47"/>
      <c r="W2831" s="46"/>
      <c r="X2831" s="53"/>
      <c r="Y2831" s="45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47"/>
      <c r="C2832" s="47"/>
      <c r="D2832" s="46"/>
      <c r="E2832" s="46"/>
      <c r="F2832" s="45"/>
      <c r="G2832" s="48"/>
      <c r="H2832" s="45"/>
      <c r="I2832" s="45"/>
      <c r="L2832" s="47"/>
      <c r="M2832" s="49"/>
      <c r="N2832" s="49"/>
      <c r="O2832" s="47"/>
      <c r="P2832" s="47"/>
      <c r="Q2832" s="50"/>
      <c r="R2832" s="51"/>
      <c r="S2832" s="47"/>
      <c r="T2832" s="52"/>
      <c r="U2832" s="49"/>
      <c r="V2832" s="47"/>
      <c r="W2832" s="46"/>
      <c r="X2832" s="53"/>
      <c r="Y2832" s="45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47"/>
      <c r="C2833" s="47"/>
      <c r="D2833" s="46"/>
      <c r="E2833" s="46"/>
      <c r="F2833" s="45"/>
      <c r="G2833" s="48"/>
      <c r="H2833" s="45"/>
      <c r="I2833" s="45"/>
      <c r="L2833" s="47"/>
      <c r="M2833" s="49"/>
      <c r="N2833" s="49"/>
      <c r="O2833" s="47"/>
      <c r="P2833" s="47"/>
      <c r="Q2833" s="50"/>
      <c r="R2833" s="51"/>
      <c r="S2833" s="47"/>
      <c r="T2833" s="52"/>
      <c r="U2833" s="49"/>
      <c r="V2833" s="47"/>
      <c r="W2833" s="46"/>
      <c r="X2833" s="53"/>
      <c r="Y2833" s="45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47"/>
      <c r="C2834" s="47"/>
      <c r="D2834" s="46"/>
      <c r="E2834" s="46"/>
      <c r="F2834" s="45"/>
      <c r="G2834" s="48"/>
      <c r="H2834" s="45"/>
      <c r="I2834" s="45"/>
      <c r="L2834" s="47"/>
      <c r="M2834" s="49"/>
      <c r="N2834" s="49"/>
      <c r="O2834" s="47"/>
      <c r="P2834" s="47"/>
      <c r="Q2834" s="50"/>
      <c r="R2834" s="51"/>
      <c r="S2834" s="47"/>
      <c r="T2834" s="52"/>
      <c r="U2834" s="49"/>
      <c r="V2834" s="47"/>
      <c r="W2834" s="46"/>
      <c r="X2834" s="53"/>
      <c r="Y2834" s="45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47"/>
      <c r="C2835" s="47"/>
      <c r="D2835" s="46"/>
      <c r="E2835" s="46"/>
      <c r="F2835" s="45"/>
      <c r="G2835" s="48"/>
      <c r="H2835" s="45"/>
      <c r="I2835" s="45"/>
      <c r="L2835" s="47"/>
      <c r="M2835" s="49"/>
      <c r="N2835" s="49"/>
      <c r="O2835" s="47"/>
      <c r="P2835" s="47"/>
      <c r="Q2835" s="50"/>
      <c r="R2835" s="51"/>
      <c r="S2835" s="47"/>
      <c r="T2835" s="52"/>
      <c r="U2835" s="49"/>
      <c r="V2835" s="47"/>
      <c r="W2835" s="46"/>
      <c r="X2835" s="53"/>
      <c r="Y2835" s="45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47"/>
      <c r="C2836" s="47"/>
      <c r="D2836" s="46"/>
      <c r="E2836" s="46"/>
      <c r="F2836" s="45"/>
      <c r="G2836" s="48"/>
      <c r="H2836" s="45"/>
      <c r="I2836" s="45"/>
      <c r="L2836" s="47"/>
      <c r="M2836" s="49"/>
      <c r="N2836" s="49"/>
      <c r="O2836" s="47"/>
      <c r="P2836" s="47"/>
      <c r="Q2836" s="50"/>
      <c r="R2836" s="51"/>
      <c r="S2836" s="47"/>
      <c r="T2836" s="52"/>
      <c r="U2836" s="49"/>
      <c r="V2836" s="47"/>
      <c r="W2836" s="46"/>
      <c r="X2836" s="53"/>
      <c r="Y2836" s="45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47"/>
      <c r="C2837" s="47"/>
      <c r="D2837" s="46"/>
      <c r="E2837" s="46"/>
      <c r="F2837" s="45"/>
      <c r="G2837" s="48"/>
      <c r="H2837" s="45"/>
      <c r="I2837" s="45"/>
      <c r="L2837" s="47"/>
      <c r="M2837" s="49"/>
      <c r="N2837" s="49"/>
      <c r="O2837" s="47"/>
      <c r="P2837" s="47"/>
      <c r="Q2837" s="50"/>
      <c r="R2837" s="51"/>
      <c r="S2837" s="47"/>
      <c r="T2837" s="52"/>
      <c r="U2837" s="49"/>
      <c r="V2837" s="47"/>
      <c r="W2837" s="46"/>
      <c r="X2837" s="53"/>
      <c r="Y2837" s="45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47"/>
      <c r="C2838" s="47"/>
      <c r="D2838" s="46"/>
      <c r="E2838" s="46"/>
      <c r="F2838" s="45"/>
      <c r="G2838" s="48"/>
      <c r="H2838" s="45"/>
      <c r="I2838" s="45"/>
      <c r="L2838" s="47"/>
      <c r="M2838" s="49"/>
      <c r="N2838" s="49"/>
      <c r="O2838" s="47"/>
      <c r="P2838" s="47"/>
      <c r="Q2838" s="50"/>
      <c r="R2838" s="51"/>
      <c r="S2838" s="47"/>
      <c r="T2838" s="52"/>
      <c r="U2838" s="49"/>
      <c r="V2838" s="47"/>
      <c r="W2838" s="46"/>
      <c r="X2838" s="53"/>
      <c r="Y2838" s="45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47"/>
      <c r="C2839" s="47"/>
      <c r="D2839" s="46"/>
      <c r="E2839" s="46"/>
      <c r="F2839" s="45"/>
      <c r="G2839" s="48"/>
      <c r="H2839" s="45"/>
      <c r="I2839" s="45"/>
      <c r="L2839" s="47"/>
      <c r="M2839" s="49"/>
      <c r="N2839" s="49"/>
      <c r="O2839" s="47"/>
      <c r="P2839" s="47"/>
      <c r="Q2839" s="50"/>
      <c r="R2839" s="51"/>
      <c r="S2839" s="47"/>
      <c r="T2839" s="52"/>
      <c r="U2839" s="49"/>
      <c r="V2839" s="47"/>
      <c r="W2839" s="46"/>
      <c r="X2839" s="53"/>
      <c r="Y2839" s="45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47"/>
      <c r="C2840" s="47"/>
      <c r="D2840" s="46"/>
      <c r="E2840" s="46"/>
      <c r="F2840" s="45"/>
      <c r="G2840" s="48"/>
      <c r="H2840" s="45"/>
      <c r="I2840" s="45"/>
      <c r="L2840" s="47"/>
      <c r="M2840" s="49"/>
      <c r="N2840" s="49"/>
      <c r="O2840" s="47"/>
      <c r="P2840" s="47"/>
      <c r="Q2840" s="50"/>
      <c r="R2840" s="51"/>
      <c r="S2840" s="47"/>
      <c r="T2840" s="52"/>
      <c r="U2840" s="49"/>
      <c r="V2840" s="47"/>
      <c r="W2840" s="46"/>
      <c r="X2840" s="53"/>
      <c r="Y2840" s="45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47"/>
      <c r="C2841" s="47"/>
      <c r="D2841" s="46"/>
      <c r="E2841" s="46"/>
      <c r="F2841" s="45"/>
      <c r="G2841" s="48"/>
      <c r="H2841" s="45"/>
      <c r="I2841" s="45"/>
      <c r="L2841" s="47"/>
      <c r="M2841" s="49"/>
      <c r="N2841" s="49"/>
      <c r="O2841" s="47"/>
      <c r="P2841" s="47"/>
      <c r="Q2841" s="50"/>
      <c r="R2841" s="51"/>
      <c r="S2841" s="47"/>
      <c r="T2841" s="52"/>
      <c r="U2841" s="49"/>
      <c r="V2841" s="47"/>
      <c r="W2841" s="46"/>
      <c r="X2841" s="53"/>
      <c r="Y2841" s="45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47"/>
      <c r="C2842" s="47"/>
      <c r="D2842" s="46"/>
      <c r="E2842" s="46"/>
      <c r="F2842" s="45"/>
      <c r="G2842" s="48"/>
      <c r="H2842" s="45"/>
      <c r="I2842" s="45"/>
      <c r="L2842" s="47"/>
      <c r="M2842" s="49"/>
      <c r="N2842" s="49"/>
      <c r="O2842" s="47"/>
      <c r="P2842" s="47"/>
      <c r="Q2842" s="50"/>
      <c r="R2842" s="51"/>
      <c r="S2842" s="47"/>
      <c r="T2842" s="52"/>
      <c r="U2842" s="49"/>
      <c r="V2842" s="47"/>
      <c r="W2842" s="46"/>
      <c r="X2842" s="53"/>
      <c r="Y2842" s="45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47"/>
      <c r="C2843" s="47"/>
      <c r="D2843" s="46"/>
      <c r="E2843" s="46"/>
      <c r="F2843" s="45"/>
      <c r="G2843" s="48"/>
      <c r="H2843" s="45"/>
      <c r="I2843" s="45"/>
      <c r="L2843" s="47"/>
      <c r="M2843" s="49"/>
      <c r="N2843" s="49"/>
      <c r="O2843" s="47"/>
      <c r="P2843" s="47"/>
      <c r="Q2843" s="50"/>
      <c r="R2843" s="51"/>
      <c r="S2843" s="47"/>
      <c r="T2843" s="52"/>
      <c r="U2843" s="49"/>
      <c r="V2843" s="47"/>
      <c r="W2843" s="46"/>
      <c r="X2843" s="53"/>
      <c r="Y2843" s="45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47"/>
      <c r="C2844" s="47"/>
      <c r="D2844" s="46"/>
      <c r="E2844" s="46"/>
      <c r="F2844" s="45"/>
      <c r="G2844" s="48"/>
      <c r="H2844" s="45"/>
      <c r="I2844" s="45"/>
      <c r="L2844" s="47"/>
      <c r="M2844" s="49"/>
      <c r="N2844" s="49"/>
      <c r="O2844" s="47"/>
      <c r="P2844" s="47"/>
      <c r="Q2844" s="50"/>
      <c r="R2844" s="51"/>
      <c r="S2844" s="47"/>
      <c r="T2844" s="52"/>
      <c r="U2844" s="49"/>
      <c r="V2844" s="47"/>
      <c r="W2844" s="46"/>
      <c r="X2844" s="53"/>
      <c r="Y2844" s="45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47"/>
      <c r="C2845" s="47"/>
      <c r="D2845" s="46"/>
      <c r="E2845" s="46"/>
      <c r="F2845" s="45"/>
      <c r="G2845" s="48"/>
      <c r="H2845" s="45"/>
      <c r="I2845" s="45"/>
      <c r="L2845" s="47"/>
      <c r="M2845" s="49"/>
      <c r="N2845" s="49"/>
      <c r="O2845" s="47"/>
      <c r="P2845" s="47"/>
      <c r="Q2845" s="50"/>
      <c r="R2845" s="51"/>
      <c r="S2845" s="47"/>
      <c r="T2845" s="52"/>
      <c r="U2845" s="49"/>
      <c r="V2845" s="47"/>
      <c r="W2845" s="46"/>
      <c r="X2845" s="53"/>
      <c r="Y2845" s="45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47"/>
      <c r="C2846" s="47"/>
      <c r="D2846" s="46"/>
      <c r="E2846" s="46"/>
      <c r="F2846" s="45"/>
      <c r="G2846" s="48"/>
      <c r="H2846" s="45"/>
      <c r="I2846" s="45"/>
      <c r="L2846" s="47"/>
      <c r="M2846" s="49"/>
      <c r="N2846" s="49"/>
      <c r="O2846" s="47"/>
      <c r="P2846" s="47"/>
      <c r="Q2846" s="50"/>
      <c r="R2846" s="51"/>
      <c r="S2846" s="47"/>
      <c r="T2846" s="52"/>
      <c r="U2846" s="49"/>
      <c r="V2846" s="47"/>
      <c r="W2846" s="46"/>
      <c r="X2846" s="53"/>
      <c r="Y2846" s="45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47"/>
      <c r="C2847" s="47"/>
      <c r="D2847" s="46"/>
      <c r="E2847" s="46"/>
      <c r="F2847" s="45"/>
      <c r="G2847" s="48"/>
      <c r="H2847" s="45"/>
      <c r="I2847" s="45"/>
      <c r="L2847" s="47"/>
      <c r="M2847" s="49"/>
      <c r="N2847" s="49"/>
      <c r="O2847" s="47"/>
      <c r="P2847" s="47"/>
      <c r="Q2847" s="50"/>
      <c r="R2847" s="51"/>
      <c r="S2847" s="47"/>
      <c r="T2847" s="52"/>
      <c r="U2847" s="49"/>
      <c r="V2847" s="47"/>
      <c r="W2847" s="46"/>
      <c r="X2847" s="53"/>
      <c r="Y2847" s="45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47"/>
      <c r="C2848" s="47"/>
      <c r="D2848" s="46"/>
      <c r="E2848" s="46"/>
      <c r="F2848" s="45"/>
      <c r="G2848" s="48"/>
      <c r="H2848" s="45"/>
      <c r="I2848" s="45"/>
      <c r="L2848" s="47"/>
      <c r="M2848" s="49"/>
      <c r="N2848" s="49"/>
      <c r="O2848" s="47"/>
      <c r="P2848" s="47"/>
      <c r="Q2848" s="50"/>
      <c r="R2848" s="51"/>
      <c r="S2848" s="47"/>
      <c r="T2848" s="52"/>
      <c r="U2848" s="49"/>
      <c r="V2848" s="47"/>
      <c r="W2848" s="46"/>
      <c r="X2848" s="53"/>
      <c r="Y2848" s="45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47"/>
      <c r="C2849" s="47"/>
      <c r="D2849" s="46"/>
      <c r="E2849" s="46"/>
      <c r="F2849" s="45"/>
      <c r="G2849" s="48"/>
      <c r="H2849" s="45"/>
      <c r="I2849" s="45"/>
      <c r="L2849" s="47"/>
      <c r="M2849" s="49"/>
      <c r="N2849" s="49"/>
      <c r="O2849" s="47"/>
      <c r="P2849" s="47"/>
      <c r="Q2849" s="50"/>
      <c r="R2849" s="51"/>
      <c r="S2849" s="47"/>
      <c r="T2849" s="52"/>
      <c r="U2849" s="49"/>
      <c r="V2849" s="47"/>
      <c r="W2849" s="46"/>
      <c r="X2849" s="53"/>
      <c r="Y2849" s="45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47"/>
      <c r="C2850" s="47"/>
      <c r="D2850" s="46"/>
      <c r="E2850" s="46"/>
      <c r="F2850" s="45"/>
      <c r="G2850" s="48"/>
      <c r="H2850" s="45"/>
      <c r="I2850" s="45"/>
      <c r="L2850" s="47"/>
      <c r="M2850" s="49"/>
      <c r="N2850" s="49"/>
      <c r="O2850" s="47"/>
      <c r="P2850" s="47"/>
      <c r="Q2850" s="50"/>
      <c r="R2850" s="51"/>
      <c r="S2850" s="47"/>
      <c r="T2850" s="52"/>
      <c r="U2850" s="49"/>
      <c r="V2850" s="47"/>
      <c r="W2850" s="46"/>
      <c r="X2850" s="53"/>
      <c r="Y2850" s="45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47"/>
      <c r="C2851" s="47"/>
      <c r="D2851" s="46"/>
      <c r="E2851" s="46"/>
      <c r="F2851" s="45"/>
      <c r="G2851" s="48"/>
      <c r="H2851" s="45"/>
      <c r="I2851" s="45"/>
      <c r="L2851" s="47"/>
      <c r="M2851" s="49"/>
      <c r="N2851" s="49"/>
      <c r="O2851" s="47"/>
      <c r="P2851" s="47"/>
      <c r="Q2851" s="50"/>
      <c r="R2851" s="51"/>
      <c r="S2851" s="47"/>
      <c r="T2851" s="52"/>
      <c r="U2851" s="49"/>
      <c r="V2851" s="47"/>
      <c r="W2851" s="46"/>
      <c r="X2851" s="53"/>
      <c r="Y2851" s="45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47"/>
      <c r="C2852" s="47"/>
      <c r="D2852" s="46"/>
      <c r="E2852" s="46"/>
      <c r="F2852" s="45"/>
      <c r="G2852" s="48"/>
      <c r="H2852" s="45"/>
      <c r="I2852" s="45"/>
      <c r="L2852" s="47"/>
      <c r="M2852" s="49"/>
      <c r="N2852" s="49"/>
      <c r="O2852" s="47"/>
      <c r="P2852" s="47"/>
      <c r="Q2852" s="50"/>
      <c r="R2852" s="51"/>
      <c r="S2852" s="47"/>
      <c r="T2852" s="52"/>
      <c r="U2852" s="49"/>
      <c r="V2852" s="47"/>
      <c r="W2852" s="46"/>
      <c r="X2852" s="53"/>
      <c r="Y2852" s="45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47"/>
      <c r="C2853" s="47"/>
      <c r="D2853" s="46"/>
      <c r="E2853" s="46"/>
      <c r="F2853" s="45"/>
      <c r="G2853" s="48"/>
      <c r="H2853" s="45"/>
      <c r="I2853" s="45"/>
      <c r="L2853" s="47"/>
      <c r="M2853" s="49"/>
      <c r="N2853" s="49"/>
      <c r="O2853" s="47"/>
      <c r="P2853" s="47"/>
      <c r="Q2853" s="50"/>
      <c r="R2853" s="51"/>
      <c r="S2853" s="47"/>
      <c r="T2853" s="52"/>
      <c r="U2853" s="49"/>
      <c r="V2853" s="47"/>
      <c r="W2853" s="46"/>
      <c r="X2853" s="53"/>
      <c r="Y2853" s="45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47"/>
      <c r="C2854" s="47"/>
      <c r="D2854" s="46"/>
      <c r="E2854" s="46"/>
      <c r="F2854" s="45"/>
      <c r="G2854" s="48"/>
      <c r="H2854" s="45"/>
      <c r="I2854" s="45"/>
      <c r="L2854" s="47"/>
      <c r="M2854" s="49"/>
      <c r="N2854" s="49"/>
      <c r="O2854" s="47"/>
      <c r="P2854" s="47"/>
      <c r="Q2854" s="50"/>
      <c r="R2854" s="51"/>
      <c r="S2854" s="47"/>
      <c r="T2854" s="52"/>
      <c r="U2854" s="49"/>
      <c r="V2854" s="47"/>
      <c r="W2854" s="46"/>
      <c r="X2854" s="53"/>
      <c r="Y2854" s="45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47"/>
      <c r="C2855" s="47"/>
      <c r="D2855" s="46"/>
      <c r="E2855" s="46"/>
      <c r="F2855" s="45"/>
      <c r="G2855" s="48"/>
      <c r="H2855" s="45"/>
      <c r="I2855" s="45"/>
      <c r="L2855" s="47"/>
      <c r="M2855" s="49"/>
      <c r="N2855" s="49"/>
      <c r="O2855" s="47"/>
      <c r="P2855" s="47"/>
      <c r="Q2855" s="50"/>
      <c r="R2855" s="51"/>
      <c r="S2855" s="47"/>
      <c r="T2855" s="52"/>
      <c r="U2855" s="49"/>
      <c r="V2855" s="47"/>
      <c r="W2855" s="46"/>
      <c r="X2855" s="53"/>
      <c r="Y2855" s="45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47"/>
      <c r="C2856" s="47"/>
      <c r="D2856" s="46"/>
      <c r="E2856" s="46"/>
      <c r="F2856" s="45"/>
      <c r="G2856" s="48"/>
      <c r="H2856" s="45"/>
      <c r="I2856" s="45"/>
      <c r="L2856" s="47"/>
      <c r="M2856" s="49"/>
      <c r="N2856" s="49"/>
      <c r="O2856" s="47"/>
      <c r="P2856" s="47"/>
      <c r="Q2856" s="50"/>
      <c r="R2856" s="51"/>
      <c r="S2856" s="47"/>
      <c r="T2856" s="52"/>
      <c r="U2856" s="49"/>
      <c r="V2856" s="47"/>
      <c r="W2856" s="46"/>
      <c r="X2856" s="53"/>
      <c r="Y2856" s="45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47"/>
      <c r="C2857" s="47"/>
      <c r="D2857" s="46"/>
      <c r="E2857" s="46"/>
      <c r="F2857" s="45"/>
      <c r="G2857" s="48"/>
      <c r="H2857" s="45"/>
      <c r="I2857" s="45"/>
      <c r="L2857" s="47"/>
      <c r="M2857" s="49"/>
      <c r="N2857" s="49"/>
      <c r="O2857" s="47"/>
      <c r="P2857" s="47"/>
      <c r="Q2857" s="50"/>
      <c r="R2857" s="51"/>
      <c r="S2857" s="47"/>
      <c r="T2857" s="52"/>
      <c r="U2857" s="49"/>
      <c r="V2857" s="47"/>
      <c r="W2857" s="46"/>
      <c r="X2857" s="53"/>
      <c r="Y2857" s="45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47"/>
      <c r="C2858" s="47"/>
      <c r="D2858" s="46"/>
      <c r="E2858" s="46"/>
      <c r="F2858" s="45"/>
      <c r="G2858" s="48"/>
      <c r="H2858" s="45"/>
      <c r="I2858" s="45"/>
      <c r="L2858" s="47"/>
      <c r="M2858" s="49"/>
      <c r="N2858" s="49"/>
      <c r="O2858" s="47"/>
      <c r="P2858" s="47"/>
      <c r="Q2858" s="50"/>
      <c r="R2858" s="51"/>
      <c r="S2858" s="47"/>
      <c r="T2858" s="52"/>
      <c r="U2858" s="49"/>
      <c r="V2858" s="47"/>
      <c r="W2858" s="46"/>
      <c r="X2858" s="53"/>
      <c r="Y2858" s="45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47"/>
      <c r="C2859" s="47"/>
      <c r="D2859" s="46"/>
      <c r="E2859" s="46"/>
      <c r="F2859" s="45"/>
      <c r="G2859" s="48"/>
      <c r="H2859" s="45"/>
      <c r="I2859" s="45"/>
      <c r="L2859" s="47"/>
      <c r="M2859" s="49"/>
      <c r="N2859" s="49"/>
      <c r="O2859" s="47"/>
      <c r="P2859" s="47"/>
      <c r="Q2859" s="50"/>
      <c r="R2859" s="51"/>
      <c r="S2859" s="47"/>
      <c r="T2859" s="52"/>
      <c r="U2859" s="49"/>
      <c r="V2859" s="47"/>
      <c r="W2859" s="46"/>
      <c r="X2859" s="53"/>
      <c r="Y2859" s="45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47"/>
      <c r="C2860" s="47"/>
      <c r="D2860" s="46"/>
      <c r="E2860" s="46"/>
      <c r="F2860" s="45"/>
      <c r="G2860" s="48"/>
      <c r="H2860" s="45"/>
      <c r="I2860" s="45"/>
      <c r="L2860" s="47"/>
      <c r="M2860" s="49"/>
      <c r="N2860" s="49"/>
      <c r="O2860" s="47"/>
      <c r="P2860" s="47"/>
      <c r="Q2860" s="50"/>
      <c r="R2860" s="51"/>
      <c r="S2860" s="47"/>
      <c r="T2860" s="52"/>
      <c r="U2860" s="49"/>
      <c r="V2860" s="47"/>
      <c r="W2860" s="46"/>
      <c r="X2860" s="53"/>
      <c r="Y2860" s="45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47"/>
      <c r="C2861" s="47"/>
      <c r="D2861" s="46"/>
      <c r="E2861" s="46"/>
      <c r="F2861" s="45"/>
      <c r="G2861" s="48"/>
      <c r="H2861" s="45"/>
      <c r="I2861" s="45"/>
      <c r="L2861" s="47"/>
      <c r="M2861" s="49"/>
      <c r="N2861" s="49"/>
      <c r="O2861" s="47"/>
      <c r="P2861" s="47"/>
      <c r="Q2861" s="50"/>
      <c r="R2861" s="51"/>
      <c r="S2861" s="47"/>
      <c r="T2861" s="52"/>
      <c r="U2861" s="49"/>
      <c r="V2861" s="47"/>
      <c r="W2861" s="46"/>
      <c r="X2861" s="53"/>
      <c r="Y2861" s="45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47"/>
      <c r="C2862" s="47"/>
      <c r="D2862" s="46"/>
      <c r="E2862" s="46"/>
      <c r="F2862" s="45"/>
      <c r="G2862" s="48"/>
      <c r="H2862" s="45"/>
      <c r="I2862" s="45"/>
      <c r="L2862" s="47"/>
      <c r="M2862" s="49"/>
      <c r="N2862" s="49"/>
      <c r="O2862" s="47"/>
      <c r="P2862" s="47"/>
      <c r="Q2862" s="50"/>
      <c r="R2862" s="51"/>
      <c r="S2862" s="47"/>
      <c r="T2862" s="52"/>
      <c r="U2862" s="49"/>
      <c r="V2862" s="47"/>
      <c r="W2862" s="46"/>
      <c r="X2862" s="53"/>
      <c r="Y2862" s="45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47"/>
      <c r="C2863" s="47"/>
      <c r="D2863" s="46"/>
      <c r="E2863" s="46"/>
      <c r="F2863" s="45"/>
      <c r="G2863" s="48"/>
      <c r="H2863" s="45"/>
      <c r="I2863" s="45"/>
      <c r="L2863" s="47"/>
      <c r="M2863" s="49"/>
      <c r="N2863" s="49"/>
      <c r="O2863" s="47"/>
      <c r="P2863" s="47"/>
      <c r="Q2863" s="50"/>
      <c r="R2863" s="51"/>
      <c r="S2863" s="47"/>
      <c r="T2863" s="52"/>
      <c r="U2863" s="49"/>
      <c r="V2863" s="47"/>
      <c r="W2863" s="46"/>
      <c r="X2863" s="53"/>
      <c r="Y2863" s="45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47"/>
      <c r="C2864" s="47"/>
      <c r="D2864" s="46"/>
      <c r="E2864" s="46"/>
      <c r="F2864" s="45"/>
      <c r="G2864" s="48"/>
      <c r="H2864" s="45"/>
      <c r="I2864" s="45"/>
      <c r="L2864" s="47"/>
      <c r="M2864" s="49"/>
      <c r="N2864" s="49"/>
      <c r="O2864" s="47"/>
      <c r="P2864" s="47"/>
      <c r="Q2864" s="50"/>
      <c r="R2864" s="51"/>
      <c r="S2864" s="47"/>
      <c r="T2864" s="52"/>
      <c r="U2864" s="49"/>
      <c r="V2864" s="47"/>
      <c r="W2864" s="46"/>
      <c r="X2864" s="53"/>
      <c r="Y2864" s="45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47"/>
      <c r="C2865" s="47"/>
      <c r="D2865" s="46"/>
      <c r="E2865" s="46"/>
      <c r="F2865" s="45"/>
      <c r="G2865" s="48"/>
      <c r="H2865" s="45"/>
      <c r="I2865" s="45"/>
      <c r="L2865" s="47"/>
      <c r="M2865" s="49"/>
      <c r="N2865" s="49"/>
      <c r="O2865" s="47"/>
      <c r="P2865" s="47"/>
      <c r="Q2865" s="50"/>
      <c r="R2865" s="51"/>
      <c r="S2865" s="47"/>
      <c r="T2865" s="52"/>
      <c r="U2865" s="49"/>
      <c r="V2865" s="47"/>
      <c r="W2865" s="46"/>
      <c r="X2865" s="53"/>
      <c r="Y2865" s="45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47"/>
      <c r="C2866" s="47"/>
      <c r="D2866" s="46"/>
      <c r="E2866" s="46"/>
      <c r="F2866" s="45"/>
      <c r="G2866" s="48"/>
      <c r="H2866" s="45"/>
      <c r="I2866" s="45"/>
      <c r="L2866" s="47"/>
      <c r="M2866" s="49"/>
      <c r="N2866" s="49"/>
      <c r="O2866" s="47"/>
      <c r="P2866" s="47"/>
      <c r="Q2866" s="50"/>
      <c r="R2866" s="51"/>
      <c r="S2866" s="47"/>
      <c r="T2866" s="52"/>
      <c r="U2866" s="49"/>
      <c r="V2866" s="47"/>
      <c r="W2866" s="46"/>
      <c r="X2866" s="53"/>
      <c r="Y2866" s="45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47"/>
      <c r="C2867" s="47"/>
      <c r="D2867" s="46"/>
      <c r="E2867" s="46"/>
      <c r="F2867" s="45"/>
      <c r="G2867" s="48"/>
      <c r="H2867" s="45"/>
      <c r="I2867" s="45"/>
      <c r="L2867" s="47"/>
      <c r="M2867" s="49"/>
      <c r="N2867" s="49"/>
      <c r="O2867" s="47"/>
      <c r="P2867" s="47"/>
      <c r="Q2867" s="50"/>
      <c r="R2867" s="51"/>
      <c r="S2867" s="47"/>
      <c r="T2867" s="52"/>
      <c r="U2867" s="49"/>
      <c r="V2867" s="47"/>
      <c r="W2867" s="46"/>
      <c r="X2867" s="53"/>
      <c r="Y2867" s="45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47"/>
      <c r="C2868" s="47"/>
      <c r="D2868" s="46"/>
      <c r="E2868" s="46"/>
      <c r="F2868" s="45"/>
      <c r="G2868" s="48"/>
      <c r="H2868" s="45"/>
      <c r="I2868" s="45"/>
      <c r="L2868" s="47"/>
      <c r="M2868" s="49"/>
      <c r="N2868" s="49"/>
      <c r="O2868" s="47"/>
      <c r="P2868" s="47"/>
      <c r="Q2868" s="50"/>
      <c r="R2868" s="51"/>
      <c r="S2868" s="47"/>
      <c r="T2868" s="52"/>
      <c r="U2868" s="49"/>
      <c r="V2868" s="47"/>
      <c r="W2868" s="46"/>
      <c r="X2868" s="53"/>
      <c r="Y2868" s="45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47"/>
      <c r="C2869" s="47"/>
      <c r="D2869" s="46"/>
      <c r="E2869" s="46"/>
      <c r="F2869" s="45"/>
      <c r="G2869" s="48"/>
      <c r="H2869" s="45"/>
      <c r="I2869" s="45"/>
      <c r="L2869" s="47"/>
      <c r="M2869" s="49"/>
      <c r="N2869" s="49"/>
      <c r="O2869" s="47"/>
      <c r="P2869" s="47"/>
      <c r="Q2869" s="50"/>
      <c r="R2869" s="51"/>
      <c r="S2869" s="47"/>
      <c r="T2869" s="52"/>
      <c r="U2869" s="49"/>
      <c r="V2869" s="47"/>
      <c r="W2869" s="46"/>
      <c r="X2869" s="53"/>
      <c r="Y2869" s="45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47"/>
      <c r="C2870" s="47"/>
      <c r="D2870" s="46"/>
      <c r="E2870" s="46"/>
      <c r="F2870" s="45"/>
      <c r="G2870" s="48"/>
      <c r="H2870" s="45"/>
      <c r="I2870" s="45"/>
      <c r="L2870" s="47"/>
      <c r="M2870" s="49"/>
      <c r="N2870" s="49"/>
      <c r="O2870" s="47"/>
      <c r="P2870" s="47"/>
      <c r="Q2870" s="50"/>
      <c r="R2870" s="51"/>
      <c r="S2870" s="47"/>
      <c r="T2870" s="52"/>
      <c r="U2870" s="49"/>
      <c r="V2870" s="47"/>
      <c r="W2870" s="46"/>
      <c r="X2870" s="53"/>
      <c r="Y2870" s="45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47"/>
      <c r="C2871" s="47"/>
      <c r="D2871" s="46"/>
      <c r="E2871" s="46"/>
      <c r="F2871" s="45"/>
      <c r="G2871" s="48"/>
      <c r="H2871" s="45"/>
      <c r="I2871" s="45"/>
      <c r="L2871" s="47"/>
      <c r="M2871" s="49"/>
      <c r="N2871" s="49"/>
      <c r="O2871" s="47"/>
      <c r="P2871" s="47"/>
      <c r="Q2871" s="50"/>
      <c r="R2871" s="51"/>
      <c r="S2871" s="47"/>
      <c r="T2871" s="52"/>
      <c r="U2871" s="49"/>
      <c r="V2871" s="47"/>
      <c r="W2871" s="46"/>
      <c r="X2871" s="53"/>
      <c r="Y2871" s="45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47"/>
      <c r="C2872" s="47"/>
      <c r="D2872" s="46"/>
      <c r="E2872" s="46"/>
      <c r="F2872" s="45"/>
      <c r="G2872" s="48"/>
      <c r="H2872" s="45"/>
      <c r="I2872" s="45"/>
      <c r="L2872" s="47"/>
      <c r="M2872" s="49"/>
      <c r="N2872" s="49"/>
      <c r="O2872" s="47"/>
      <c r="P2872" s="47"/>
      <c r="Q2872" s="50"/>
      <c r="R2872" s="51"/>
      <c r="S2872" s="47"/>
      <c r="T2872" s="52"/>
      <c r="U2872" s="49"/>
      <c r="V2872" s="47"/>
      <c r="W2872" s="46"/>
      <c r="X2872" s="53"/>
      <c r="Y2872" s="45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47"/>
      <c r="C2873" s="47"/>
      <c r="D2873" s="46"/>
      <c r="E2873" s="46"/>
      <c r="F2873" s="45"/>
      <c r="G2873" s="48"/>
      <c r="H2873" s="45"/>
      <c r="I2873" s="45"/>
      <c r="L2873" s="47"/>
      <c r="M2873" s="49"/>
      <c r="N2873" s="49"/>
      <c r="O2873" s="47"/>
      <c r="P2873" s="47"/>
      <c r="Q2873" s="50"/>
      <c r="R2873" s="51"/>
      <c r="S2873" s="47"/>
      <c r="T2873" s="52"/>
      <c r="U2873" s="49"/>
      <c r="V2873" s="47"/>
      <c r="W2873" s="46"/>
      <c r="X2873" s="53"/>
      <c r="Y2873" s="45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47"/>
      <c r="C2874" s="47"/>
      <c r="D2874" s="46"/>
      <c r="E2874" s="46"/>
      <c r="F2874" s="45"/>
      <c r="G2874" s="48"/>
      <c r="H2874" s="45"/>
      <c r="I2874" s="45"/>
      <c r="L2874" s="47"/>
      <c r="M2874" s="49"/>
      <c r="N2874" s="49"/>
      <c r="O2874" s="47"/>
      <c r="P2874" s="47"/>
      <c r="Q2874" s="50"/>
      <c r="R2874" s="51"/>
      <c r="S2874" s="47"/>
      <c r="T2874" s="52"/>
      <c r="U2874" s="49"/>
      <c r="V2874" s="47"/>
      <c r="W2874" s="46"/>
      <c r="X2874" s="53"/>
      <c r="Y2874" s="45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47"/>
      <c r="C2875" s="47"/>
      <c r="D2875" s="46"/>
      <c r="E2875" s="46"/>
      <c r="F2875" s="45"/>
      <c r="G2875" s="48"/>
      <c r="H2875" s="45"/>
      <c r="I2875" s="45"/>
      <c r="L2875" s="47"/>
      <c r="M2875" s="49"/>
      <c r="N2875" s="49"/>
      <c r="O2875" s="47"/>
      <c r="P2875" s="47"/>
      <c r="Q2875" s="50"/>
      <c r="R2875" s="51"/>
      <c r="S2875" s="47"/>
      <c r="T2875" s="52"/>
      <c r="U2875" s="49"/>
      <c r="V2875" s="47"/>
      <c r="W2875" s="46"/>
      <c r="X2875" s="53"/>
      <c r="Y2875" s="45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47"/>
      <c r="C2876" s="47"/>
      <c r="D2876" s="46"/>
      <c r="E2876" s="46"/>
      <c r="F2876" s="45"/>
      <c r="G2876" s="48"/>
      <c r="H2876" s="45"/>
      <c r="I2876" s="45"/>
      <c r="L2876" s="47"/>
      <c r="M2876" s="49"/>
      <c r="N2876" s="49"/>
      <c r="O2876" s="47"/>
      <c r="P2876" s="47"/>
      <c r="Q2876" s="50"/>
      <c r="R2876" s="51"/>
      <c r="S2876" s="47"/>
      <c r="T2876" s="52"/>
      <c r="U2876" s="49"/>
      <c r="V2876" s="47"/>
      <c r="W2876" s="46"/>
      <c r="X2876" s="53"/>
      <c r="Y2876" s="45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47"/>
      <c r="C2877" s="47"/>
      <c r="D2877" s="46"/>
      <c r="E2877" s="46"/>
      <c r="F2877" s="45"/>
      <c r="G2877" s="48"/>
      <c r="H2877" s="45"/>
      <c r="I2877" s="45"/>
      <c r="L2877" s="47"/>
      <c r="M2877" s="49"/>
      <c r="N2877" s="49"/>
      <c r="O2877" s="47"/>
      <c r="P2877" s="47"/>
      <c r="Q2877" s="50"/>
      <c r="R2877" s="51"/>
      <c r="S2877" s="47"/>
      <c r="T2877" s="52"/>
      <c r="U2877" s="49"/>
      <c r="V2877" s="47"/>
      <c r="W2877" s="46"/>
      <c r="X2877" s="53"/>
      <c r="Y2877" s="45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47"/>
      <c r="C2878" s="47"/>
      <c r="D2878" s="46"/>
      <c r="E2878" s="46"/>
      <c r="F2878" s="45"/>
      <c r="G2878" s="48"/>
      <c r="H2878" s="45"/>
      <c r="I2878" s="45"/>
      <c r="L2878" s="47"/>
      <c r="M2878" s="49"/>
      <c r="N2878" s="49"/>
      <c r="O2878" s="47"/>
      <c r="P2878" s="47"/>
      <c r="Q2878" s="50"/>
      <c r="R2878" s="51"/>
      <c r="S2878" s="47"/>
      <c r="T2878" s="52"/>
      <c r="U2878" s="49"/>
      <c r="V2878" s="47"/>
      <c r="W2878" s="46"/>
      <c r="X2878" s="53"/>
      <c r="Y2878" s="45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47"/>
      <c r="C2879" s="47"/>
      <c r="D2879" s="46"/>
      <c r="E2879" s="46"/>
      <c r="F2879" s="45"/>
      <c r="G2879" s="48"/>
      <c r="H2879" s="45"/>
      <c r="I2879" s="45"/>
      <c r="L2879" s="47"/>
      <c r="M2879" s="49"/>
      <c r="N2879" s="49"/>
      <c r="O2879" s="47"/>
      <c r="P2879" s="47"/>
      <c r="Q2879" s="50"/>
      <c r="R2879" s="51"/>
      <c r="S2879" s="47"/>
      <c r="T2879" s="52"/>
      <c r="U2879" s="49"/>
      <c r="V2879" s="47"/>
      <c r="W2879" s="46"/>
      <c r="X2879" s="53"/>
      <c r="Y2879" s="45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47"/>
      <c r="C2880" s="47"/>
      <c r="D2880" s="46"/>
      <c r="E2880" s="46"/>
      <c r="F2880" s="45"/>
      <c r="G2880" s="48"/>
      <c r="H2880" s="45"/>
      <c r="I2880" s="45"/>
      <c r="L2880" s="47"/>
      <c r="M2880" s="49"/>
      <c r="N2880" s="49"/>
      <c r="O2880" s="47"/>
      <c r="P2880" s="47"/>
      <c r="Q2880" s="50"/>
      <c r="R2880" s="51"/>
      <c r="S2880" s="47"/>
      <c r="T2880" s="52"/>
      <c r="U2880" s="49"/>
      <c r="V2880" s="47"/>
      <c r="W2880" s="46"/>
      <c r="X2880" s="53"/>
      <c r="Y2880" s="45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47"/>
      <c r="C2881" s="47"/>
      <c r="D2881" s="46"/>
      <c r="E2881" s="46"/>
      <c r="F2881" s="45"/>
      <c r="G2881" s="48"/>
      <c r="H2881" s="45"/>
      <c r="I2881" s="45"/>
      <c r="L2881" s="47"/>
      <c r="M2881" s="49"/>
      <c r="N2881" s="49"/>
      <c r="O2881" s="47"/>
      <c r="P2881" s="47"/>
      <c r="Q2881" s="50"/>
      <c r="R2881" s="51"/>
      <c r="S2881" s="47"/>
      <c r="T2881" s="52"/>
      <c r="U2881" s="49"/>
      <c r="V2881" s="47"/>
      <c r="W2881" s="46"/>
      <c r="X2881" s="53"/>
      <c r="Y2881" s="45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47"/>
      <c r="C2882" s="47"/>
      <c r="D2882" s="46"/>
      <c r="E2882" s="46"/>
      <c r="F2882" s="45"/>
      <c r="G2882" s="48"/>
      <c r="H2882" s="45"/>
      <c r="I2882" s="45"/>
      <c r="L2882" s="47"/>
      <c r="M2882" s="49"/>
      <c r="N2882" s="49"/>
      <c r="O2882" s="47"/>
      <c r="P2882" s="47"/>
      <c r="Q2882" s="50"/>
      <c r="R2882" s="51"/>
      <c r="S2882" s="47"/>
      <c r="T2882" s="52"/>
      <c r="U2882" s="49"/>
      <c r="V2882" s="47"/>
      <c r="W2882" s="46"/>
      <c r="X2882" s="53"/>
      <c r="Y2882" s="45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47"/>
      <c r="C2883" s="47"/>
      <c r="D2883" s="46"/>
      <c r="E2883" s="46"/>
      <c r="F2883" s="45"/>
      <c r="G2883" s="48"/>
      <c r="H2883" s="45"/>
      <c r="I2883" s="45"/>
      <c r="L2883" s="47"/>
      <c r="M2883" s="49"/>
      <c r="N2883" s="49"/>
      <c r="O2883" s="47"/>
      <c r="P2883" s="47"/>
      <c r="Q2883" s="50"/>
      <c r="R2883" s="51"/>
      <c r="S2883" s="47"/>
      <c r="T2883" s="52"/>
      <c r="U2883" s="49"/>
      <c r="V2883" s="47"/>
      <c r="W2883" s="46"/>
      <c r="X2883" s="53"/>
      <c r="Y2883" s="45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47"/>
      <c r="C2884" s="47"/>
      <c r="D2884" s="46"/>
      <c r="E2884" s="46"/>
      <c r="F2884" s="45"/>
      <c r="G2884" s="48"/>
      <c r="H2884" s="45"/>
      <c r="I2884" s="45"/>
      <c r="L2884" s="47"/>
      <c r="M2884" s="49"/>
      <c r="N2884" s="49"/>
      <c r="O2884" s="47"/>
      <c r="P2884" s="47"/>
      <c r="Q2884" s="50"/>
      <c r="R2884" s="51"/>
      <c r="S2884" s="47"/>
      <c r="T2884" s="52"/>
      <c r="U2884" s="49"/>
      <c r="V2884" s="47"/>
      <c r="W2884" s="46"/>
      <c r="X2884" s="53"/>
      <c r="Y2884" s="45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47"/>
      <c r="C2885" s="47"/>
      <c r="D2885" s="46"/>
      <c r="E2885" s="46"/>
      <c r="F2885" s="45"/>
      <c r="G2885" s="48"/>
      <c r="H2885" s="45"/>
      <c r="I2885" s="45"/>
      <c r="L2885" s="47"/>
      <c r="M2885" s="49"/>
      <c r="N2885" s="49"/>
      <c r="O2885" s="47"/>
      <c r="P2885" s="47"/>
      <c r="Q2885" s="50"/>
      <c r="R2885" s="51"/>
      <c r="S2885" s="47"/>
      <c r="T2885" s="52"/>
      <c r="U2885" s="49"/>
      <c r="V2885" s="47"/>
      <c r="W2885" s="46"/>
      <c r="X2885" s="53"/>
      <c r="Y2885" s="45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47"/>
      <c r="C2886" s="47"/>
      <c r="D2886" s="46"/>
      <c r="E2886" s="46"/>
      <c r="F2886" s="45"/>
      <c r="G2886" s="48"/>
      <c r="H2886" s="45"/>
      <c r="I2886" s="45"/>
      <c r="L2886" s="47"/>
      <c r="M2886" s="49"/>
      <c r="N2886" s="49"/>
      <c r="O2886" s="47"/>
      <c r="P2886" s="47"/>
      <c r="Q2886" s="50"/>
      <c r="R2886" s="51"/>
      <c r="S2886" s="47"/>
      <c r="T2886" s="52"/>
      <c r="U2886" s="49"/>
      <c r="V2886" s="47"/>
      <c r="W2886" s="46"/>
      <c r="X2886" s="53"/>
      <c r="Y2886" s="45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47"/>
      <c r="C2887" s="47"/>
      <c r="D2887" s="46"/>
      <c r="E2887" s="46"/>
      <c r="F2887" s="45"/>
      <c r="G2887" s="48"/>
      <c r="H2887" s="45"/>
      <c r="I2887" s="45"/>
      <c r="L2887" s="47"/>
      <c r="M2887" s="49"/>
      <c r="N2887" s="49"/>
      <c r="O2887" s="47"/>
      <c r="P2887" s="47"/>
      <c r="Q2887" s="50"/>
      <c r="R2887" s="51"/>
      <c r="S2887" s="47"/>
      <c r="T2887" s="52"/>
      <c r="U2887" s="49"/>
      <c r="V2887" s="47"/>
      <c r="W2887" s="46"/>
      <c r="X2887" s="53"/>
      <c r="Y2887" s="45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47"/>
      <c r="C2888" s="47"/>
      <c r="D2888" s="46"/>
      <c r="E2888" s="46"/>
      <c r="F2888" s="45"/>
      <c r="G2888" s="48"/>
      <c r="H2888" s="45"/>
      <c r="I2888" s="45"/>
      <c r="L2888" s="47"/>
      <c r="M2888" s="49"/>
      <c r="N2888" s="49"/>
      <c r="O2888" s="47"/>
      <c r="P2888" s="47"/>
      <c r="Q2888" s="50"/>
      <c r="R2888" s="51"/>
      <c r="S2888" s="47"/>
      <c r="T2888" s="52"/>
      <c r="U2888" s="49"/>
      <c r="V2888" s="47"/>
      <c r="W2888" s="46"/>
      <c r="X2888" s="53"/>
      <c r="Y2888" s="45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47"/>
      <c r="C2889" s="47"/>
      <c r="D2889" s="46"/>
      <c r="E2889" s="46"/>
      <c r="F2889" s="45"/>
      <c r="G2889" s="48"/>
      <c r="H2889" s="45"/>
      <c r="I2889" s="45"/>
      <c r="L2889" s="47"/>
      <c r="M2889" s="49"/>
      <c r="N2889" s="49"/>
      <c r="O2889" s="47"/>
      <c r="P2889" s="47"/>
      <c r="Q2889" s="50"/>
      <c r="R2889" s="51"/>
      <c r="S2889" s="47"/>
      <c r="T2889" s="52"/>
      <c r="U2889" s="49"/>
      <c r="V2889" s="47"/>
      <c r="W2889" s="46"/>
      <c r="X2889" s="53"/>
      <c r="Y2889" s="45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47"/>
      <c r="C2890" s="47"/>
      <c r="D2890" s="46"/>
      <c r="E2890" s="46"/>
      <c r="F2890" s="45"/>
      <c r="G2890" s="48"/>
      <c r="H2890" s="45"/>
      <c r="I2890" s="45"/>
      <c r="L2890" s="47"/>
      <c r="M2890" s="49"/>
      <c r="N2890" s="49"/>
      <c r="O2890" s="47"/>
      <c r="P2890" s="47"/>
      <c r="Q2890" s="50"/>
      <c r="R2890" s="51"/>
      <c r="S2890" s="47"/>
      <c r="T2890" s="52"/>
      <c r="U2890" s="49"/>
      <c r="V2890" s="47"/>
      <c r="W2890" s="46"/>
      <c r="X2890" s="53"/>
      <c r="Y2890" s="45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47"/>
      <c r="C2891" s="47"/>
      <c r="D2891" s="46"/>
      <c r="E2891" s="46"/>
      <c r="F2891" s="45"/>
      <c r="G2891" s="48"/>
      <c r="H2891" s="45"/>
      <c r="I2891" s="45"/>
      <c r="L2891" s="47"/>
      <c r="M2891" s="49"/>
      <c r="N2891" s="49"/>
      <c r="O2891" s="47"/>
      <c r="P2891" s="47"/>
      <c r="Q2891" s="50"/>
      <c r="R2891" s="51"/>
      <c r="S2891" s="47"/>
      <c r="T2891" s="52"/>
      <c r="U2891" s="49"/>
      <c r="V2891" s="47"/>
      <c r="W2891" s="46"/>
      <c r="X2891" s="53"/>
      <c r="Y2891" s="45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47"/>
      <c r="C2892" s="47"/>
      <c r="D2892" s="46"/>
      <c r="E2892" s="46"/>
      <c r="F2892" s="45"/>
      <c r="G2892" s="48"/>
      <c r="H2892" s="45"/>
      <c r="I2892" s="45"/>
      <c r="L2892" s="47"/>
      <c r="M2892" s="49"/>
      <c r="N2892" s="49"/>
      <c r="O2892" s="47"/>
      <c r="P2892" s="47"/>
      <c r="Q2892" s="50"/>
      <c r="R2892" s="51"/>
      <c r="S2892" s="47"/>
      <c r="T2892" s="52"/>
      <c r="U2892" s="49"/>
      <c r="V2892" s="47"/>
      <c r="W2892" s="46"/>
      <c r="X2892" s="53"/>
      <c r="Y2892" s="45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47"/>
      <c r="C2893" s="47"/>
      <c r="D2893" s="46"/>
      <c r="E2893" s="46"/>
      <c r="F2893" s="45"/>
      <c r="G2893" s="48"/>
      <c r="H2893" s="45"/>
      <c r="I2893" s="45"/>
      <c r="L2893" s="47"/>
      <c r="M2893" s="49"/>
      <c r="N2893" s="49"/>
      <c r="O2893" s="47"/>
      <c r="P2893" s="47"/>
      <c r="Q2893" s="50"/>
      <c r="R2893" s="51"/>
      <c r="S2893" s="47"/>
      <c r="T2893" s="52"/>
      <c r="U2893" s="49"/>
      <c r="V2893" s="47"/>
      <c r="W2893" s="46"/>
      <c r="X2893" s="53"/>
      <c r="Y2893" s="45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47"/>
      <c r="C2894" s="47"/>
      <c r="D2894" s="46"/>
      <c r="E2894" s="46"/>
      <c r="F2894" s="45"/>
      <c r="G2894" s="48"/>
      <c r="H2894" s="45"/>
      <c r="I2894" s="45"/>
      <c r="L2894" s="47"/>
      <c r="M2894" s="49"/>
      <c r="N2894" s="49"/>
      <c r="O2894" s="47"/>
      <c r="P2894" s="47"/>
      <c r="Q2894" s="50"/>
      <c r="R2894" s="51"/>
      <c r="S2894" s="47"/>
      <c r="T2894" s="52"/>
      <c r="U2894" s="49"/>
      <c r="V2894" s="47"/>
      <c r="W2894" s="46"/>
      <c r="X2894" s="53"/>
      <c r="Y2894" s="45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47"/>
      <c r="C2895" s="47"/>
      <c r="D2895" s="46"/>
      <c r="E2895" s="46"/>
      <c r="F2895" s="45"/>
      <c r="G2895" s="48"/>
      <c r="H2895" s="45"/>
      <c r="I2895" s="45"/>
      <c r="L2895" s="47"/>
      <c r="M2895" s="49"/>
      <c r="N2895" s="49"/>
      <c r="O2895" s="47"/>
      <c r="P2895" s="47"/>
      <c r="Q2895" s="50"/>
      <c r="R2895" s="51"/>
      <c r="S2895" s="47"/>
      <c r="T2895" s="52"/>
      <c r="U2895" s="49"/>
      <c r="V2895" s="47"/>
      <c r="W2895" s="46"/>
      <c r="X2895" s="53"/>
      <c r="Y2895" s="45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47"/>
      <c r="C2896" s="47"/>
      <c r="D2896" s="46"/>
      <c r="E2896" s="46"/>
      <c r="F2896" s="45"/>
      <c r="G2896" s="48"/>
      <c r="H2896" s="45"/>
      <c r="I2896" s="45"/>
      <c r="L2896" s="47"/>
      <c r="M2896" s="49"/>
      <c r="N2896" s="49"/>
      <c r="O2896" s="47"/>
      <c r="P2896" s="47"/>
      <c r="Q2896" s="50"/>
      <c r="R2896" s="51"/>
      <c r="S2896" s="47"/>
      <c r="T2896" s="52"/>
      <c r="U2896" s="49"/>
      <c r="V2896" s="47"/>
      <c r="W2896" s="46"/>
      <c r="X2896" s="53"/>
      <c r="Y2896" s="45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47"/>
      <c r="C2897" s="47"/>
      <c r="D2897" s="46"/>
      <c r="E2897" s="46"/>
      <c r="F2897" s="45"/>
      <c r="G2897" s="48"/>
      <c r="H2897" s="45"/>
      <c r="I2897" s="45"/>
      <c r="L2897" s="47"/>
      <c r="M2897" s="49"/>
      <c r="N2897" s="49"/>
      <c r="O2897" s="47"/>
      <c r="P2897" s="47"/>
      <c r="Q2897" s="50"/>
      <c r="R2897" s="51"/>
      <c r="S2897" s="47"/>
      <c r="T2897" s="52"/>
      <c r="U2897" s="49"/>
      <c r="V2897" s="47"/>
      <c r="W2897" s="46"/>
      <c r="X2897" s="53"/>
      <c r="Y2897" s="45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47"/>
      <c r="C2898" s="47"/>
      <c r="D2898" s="46"/>
      <c r="E2898" s="46"/>
      <c r="F2898" s="45"/>
      <c r="G2898" s="48"/>
      <c r="H2898" s="45"/>
      <c r="I2898" s="45"/>
      <c r="L2898" s="47"/>
      <c r="M2898" s="49"/>
      <c r="N2898" s="49"/>
      <c r="O2898" s="47"/>
      <c r="P2898" s="47"/>
      <c r="Q2898" s="50"/>
      <c r="R2898" s="51"/>
      <c r="S2898" s="47"/>
      <c r="T2898" s="52"/>
      <c r="U2898" s="49"/>
      <c r="V2898" s="47"/>
      <c r="W2898" s="46"/>
      <c r="X2898" s="53"/>
      <c r="Y2898" s="45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47"/>
      <c r="C2899" s="47"/>
      <c r="D2899" s="46"/>
      <c r="E2899" s="46"/>
      <c r="F2899" s="45"/>
      <c r="G2899" s="48"/>
      <c r="H2899" s="45"/>
      <c r="I2899" s="45"/>
      <c r="L2899" s="47"/>
      <c r="M2899" s="49"/>
      <c r="N2899" s="49"/>
      <c r="O2899" s="47"/>
      <c r="P2899" s="47"/>
      <c r="Q2899" s="50"/>
      <c r="R2899" s="51"/>
      <c r="S2899" s="47"/>
      <c r="T2899" s="52"/>
      <c r="U2899" s="49"/>
      <c r="V2899" s="47"/>
      <c r="W2899" s="46"/>
      <c r="X2899" s="53"/>
      <c r="Y2899" s="45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47"/>
      <c r="C2900" s="47"/>
      <c r="D2900" s="46"/>
      <c r="E2900" s="46"/>
      <c r="F2900" s="45"/>
      <c r="G2900" s="48"/>
      <c r="H2900" s="45"/>
      <c r="I2900" s="45"/>
      <c r="L2900" s="47"/>
      <c r="M2900" s="49"/>
      <c r="N2900" s="49"/>
      <c r="O2900" s="47"/>
      <c r="P2900" s="47"/>
      <c r="Q2900" s="50"/>
      <c r="R2900" s="51"/>
      <c r="S2900" s="47"/>
      <c r="T2900" s="52"/>
      <c r="U2900" s="49"/>
      <c r="V2900" s="47"/>
      <c r="W2900" s="46"/>
      <c r="X2900" s="53"/>
      <c r="Y2900" s="45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47"/>
      <c r="C2901" s="47"/>
      <c r="D2901" s="46"/>
      <c r="E2901" s="46"/>
      <c r="F2901" s="45"/>
      <c r="G2901" s="48"/>
      <c r="H2901" s="45"/>
      <c r="I2901" s="45"/>
      <c r="L2901" s="47"/>
      <c r="M2901" s="49"/>
      <c r="N2901" s="49"/>
      <c r="O2901" s="47"/>
      <c r="P2901" s="47"/>
      <c r="Q2901" s="50"/>
      <c r="R2901" s="51"/>
      <c r="S2901" s="47"/>
      <c r="T2901" s="52"/>
      <c r="U2901" s="49"/>
      <c r="V2901" s="47"/>
      <c r="W2901" s="46"/>
      <c r="X2901" s="53"/>
      <c r="Y2901" s="45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47"/>
      <c r="C2902" s="47"/>
      <c r="D2902" s="46"/>
      <c r="E2902" s="46"/>
      <c r="F2902" s="45"/>
      <c r="G2902" s="48"/>
      <c r="H2902" s="45"/>
      <c r="I2902" s="45"/>
      <c r="L2902" s="47"/>
      <c r="M2902" s="49"/>
      <c r="N2902" s="49"/>
      <c r="O2902" s="47"/>
      <c r="P2902" s="47"/>
      <c r="Q2902" s="50"/>
      <c r="R2902" s="51"/>
      <c r="S2902" s="47"/>
      <c r="T2902" s="52"/>
      <c r="U2902" s="49"/>
      <c r="V2902" s="47"/>
      <c r="W2902" s="46"/>
      <c r="X2902" s="53"/>
      <c r="Y2902" s="45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47"/>
      <c r="C2903" s="47"/>
      <c r="D2903" s="46"/>
      <c r="E2903" s="46"/>
      <c r="F2903" s="45"/>
      <c r="G2903" s="48"/>
      <c r="H2903" s="45"/>
      <c r="I2903" s="45"/>
      <c r="L2903" s="47"/>
      <c r="M2903" s="49"/>
      <c r="N2903" s="49"/>
      <c r="O2903" s="47"/>
      <c r="P2903" s="47"/>
      <c r="Q2903" s="50"/>
      <c r="R2903" s="51"/>
      <c r="S2903" s="47"/>
      <c r="T2903" s="52"/>
      <c r="U2903" s="49"/>
      <c r="V2903" s="47"/>
      <c r="W2903" s="46"/>
      <c r="X2903" s="53"/>
      <c r="Y2903" s="45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47"/>
      <c r="C2904" s="47"/>
      <c r="D2904" s="46"/>
      <c r="E2904" s="46"/>
      <c r="F2904" s="45"/>
      <c r="G2904" s="48"/>
      <c r="H2904" s="45"/>
      <c r="I2904" s="45"/>
      <c r="L2904" s="47"/>
      <c r="M2904" s="49"/>
      <c r="N2904" s="49"/>
      <c r="O2904" s="47"/>
      <c r="P2904" s="47"/>
      <c r="Q2904" s="50"/>
      <c r="R2904" s="51"/>
      <c r="S2904" s="47"/>
      <c r="T2904" s="52"/>
      <c r="U2904" s="49"/>
      <c r="V2904" s="47"/>
      <c r="W2904" s="46"/>
      <c r="X2904" s="53"/>
      <c r="Y2904" s="45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47"/>
      <c r="C2905" s="47"/>
      <c r="D2905" s="46"/>
      <c r="E2905" s="46"/>
      <c r="F2905" s="45"/>
      <c r="G2905" s="48"/>
      <c r="H2905" s="45"/>
      <c r="I2905" s="45"/>
      <c r="L2905" s="47"/>
      <c r="M2905" s="49"/>
      <c r="N2905" s="49"/>
      <c r="O2905" s="47"/>
      <c r="P2905" s="47"/>
      <c r="Q2905" s="50"/>
      <c r="R2905" s="51"/>
      <c r="S2905" s="47"/>
      <c r="T2905" s="52"/>
      <c r="U2905" s="49"/>
      <c r="V2905" s="47"/>
      <c r="W2905" s="46"/>
      <c r="X2905" s="53"/>
      <c r="Y2905" s="45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47"/>
      <c r="C2906" s="47"/>
      <c r="D2906" s="46"/>
      <c r="E2906" s="46"/>
      <c r="F2906" s="45"/>
      <c r="G2906" s="48"/>
      <c r="H2906" s="45"/>
      <c r="I2906" s="45"/>
      <c r="L2906" s="47"/>
      <c r="M2906" s="49"/>
      <c r="N2906" s="49"/>
      <c r="O2906" s="47"/>
      <c r="P2906" s="47"/>
      <c r="Q2906" s="50"/>
      <c r="R2906" s="51"/>
      <c r="S2906" s="47"/>
      <c r="T2906" s="52"/>
      <c r="U2906" s="49"/>
      <c r="V2906" s="47"/>
      <c r="W2906" s="46"/>
      <c r="X2906" s="53"/>
      <c r="Y2906" s="45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47"/>
      <c r="C2907" s="47"/>
      <c r="D2907" s="46"/>
      <c r="E2907" s="46"/>
      <c r="F2907" s="45"/>
      <c r="G2907" s="48"/>
      <c r="H2907" s="45"/>
      <c r="I2907" s="45"/>
      <c r="L2907" s="47"/>
      <c r="M2907" s="49"/>
      <c r="N2907" s="49"/>
      <c r="O2907" s="47"/>
      <c r="P2907" s="47"/>
      <c r="Q2907" s="50"/>
      <c r="R2907" s="51"/>
      <c r="S2907" s="47"/>
      <c r="T2907" s="52"/>
      <c r="U2907" s="49"/>
      <c r="V2907" s="47"/>
      <c r="W2907" s="46"/>
      <c r="X2907" s="53"/>
      <c r="Y2907" s="45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47"/>
      <c r="C2908" s="47"/>
      <c r="D2908" s="46"/>
      <c r="E2908" s="46"/>
      <c r="F2908" s="45"/>
      <c r="G2908" s="48"/>
      <c r="H2908" s="45"/>
      <c r="I2908" s="45"/>
      <c r="L2908" s="47"/>
      <c r="M2908" s="49"/>
      <c r="N2908" s="49"/>
      <c r="O2908" s="47"/>
      <c r="P2908" s="47"/>
      <c r="Q2908" s="50"/>
      <c r="R2908" s="51"/>
      <c r="S2908" s="47"/>
      <c r="T2908" s="52"/>
      <c r="U2908" s="49"/>
      <c r="V2908" s="47"/>
      <c r="W2908" s="46"/>
      <c r="X2908" s="53"/>
      <c r="Y2908" s="45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47"/>
      <c r="C2909" s="47"/>
      <c r="D2909" s="46"/>
      <c r="E2909" s="46"/>
      <c r="F2909" s="45"/>
      <c r="G2909" s="48"/>
      <c r="H2909" s="45"/>
      <c r="I2909" s="45"/>
      <c r="L2909" s="47"/>
      <c r="M2909" s="49"/>
      <c r="N2909" s="49"/>
      <c r="O2909" s="47"/>
      <c r="P2909" s="47"/>
      <c r="Q2909" s="50"/>
      <c r="R2909" s="51"/>
      <c r="S2909" s="47"/>
      <c r="T2909" s="52"/>
      <c r="U2909" s="49"/>
      <c r="V2909" s="47"/>
      <c r="W2909" s="46"/>
      <c r="X2909" s="53"/>
      <c r="Y2909" s="45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47"/>
      <c r="C2910" s="47"/>
      <c r="D2910" s="46"/>
      <c r="E2910" s="46"/>
      <c r="F2910" s="45"/>
      <c r="G2910" s="48"/>
      <c r="H2910" s="45"/>
      <c r="I2910" s="45"/>
      <c r="L2910" s="47"/>
      <c r="M2910" s="49"/>
      <c r="N2910" s="49"/>
      <c r="O2910" s="47"/>
      <c r="P2910" s="47"/>
      <c r="Q2910" s="50"/>
      <c r="R2910" s="51"/>
      <c r="S2910" s="47"/>
      <c r="T2910" s="52"/>
      <c r="U2910" s="49"/>
      <c r="V2910" s="47"/>
      <c r="W2910" s="46"/>
      <c r="X2910" s="53"/>
      <c r="Y2910" s="45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47"/>
      <c r="C2911" s="47"/>
      <c r="D2911" s="46"/>
      <c r="E2911" s="46"/>
      <c r="F2911" s="45"/>
      <c r="G2911" s="48"/>
      <c r="H2911" s="45"/>
      <c r="I2911" s="45"/>
      <c r="L2911" s="47"/>
      <c r="M2911" s="49"/>
      <c r="N2911" s="49"/>
      <c r="O2911" s="47"/>
      <c r="P2911" s="47"/>
      <c r="Q2911" s="50"/>
      <c r="R2911" s="51"/>
      <c r="S2911" s="47"/>
      <c r="T2911" s="52"/>
      <c r="U2911" s="49"/>
      <c r="V2911" s="47"/>
      <c r="W2911" s="46"/>
      <c r="X2911" s="53"/>
      <c r="Y2911" s="45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47"/>
      <c r="C2912" s="47"/>
      <c r="D2912" s="46"/>
      <c r="E2912" s="46"/>
      <c r="F2912" s="45"/>
      <c r="G2912" s="48"/>
      <c r="H2912" s="45"/>
      <c r="I2912" s="45"/>
      <c r="L2912" s="47"/>
      <c r="M2912" s="49"/>
      <c r="N2912" s="49"/>
      <c r="O2912" s="47"/>
      <c r="P2912" s="47"/>
      <c r="Q2912" s="50"/>
      <c r="R2912" s="51"/>
      <c r="S2912" s="47"/>
      <c r="T2912" s="52"/>
      <c r="U2912" s="49"/>
      <c r="V2912" s="47"/>
      <c r="W2912" s="46"/>
      <c r="X2912" s="53"/>
      <c r="Y2912" s="45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47"/>
      <c r="C2913" s="47"/>
      <c r="D2913" s="46"/>
      <c r="E2913" s="46"/>
      <c r="F2913" s="45"/>
      <c r="G2913" s="48"/>
      <c r="H2913" s="45"/>
      <c r="I2913" s="45"/>
      <c r="L2913" s="47"/>
      <c r="M2913" s="49"/>
      <c r="N2913" s="49"/>
      <c r="O2913" s="47"/>
      <c r="P2913" s="47"/>
      <c r="Q2913" s="50"/>
      <c r="R2913" s="51"/>
      <c r="S2913" s="47"/>
      <c r="T2913" s="52"/>
      <c r="U2913" s="49"/>
      <c r="V2913" s="47"/>
      <c r="W2913" s="46"/>
      <c r="X2913" s="53"/>
      <c r="Y2913" s="45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47"/>
      <c r="C2914" s="47"/>
      <c r="D2914" s="46"/>
      <c r="E2914" s="46"/>
      <c r="F2914" s="45"/>
      <c r="G2914" s="48"/>
      <c r="H2914" s="45"/>
      <c r="I2914" s="45"/>
      <c r="L2914" s="47"/>
      <c r="M2914" s="49"/>
      <c r="N2914" s="49"/>
      <c r="O2914" s="47"/>
      <c r="P2914" s="47"/>
      <c r="Q2914" s="50"/>
      <c r="R2914" s="51"/>
      <c r="S2914" s="47"/>
      <c r="T2914" s="52"/>
      <c r="U2914" s="49"/>
      <c r="V2914" s="47"/>
      <c r="W2914" s="46"/>
      <c r="X2914" s="53"/>
      <c r="Y2914" s="45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47"/>
      <c r="C2915" s="47"/>
      <c r="D2915" s="46"/>
      <c r="E2915" s="46"/>
      <c r="F2915" s="45"/>
      <c r="G2915" s="48"/>
      <c r="H2915" s="45"/>
      <c r="I2915" s="45"/>
      <c r="L2915" s="47"/>
      <c r="M2915" s="49"/>
      <c r="N2915" s="49"/>
      <c r="O2915" s="47"/>
      <c r="P2915" s="47"/>
      <c r="Q2915" s="50"/>
      <c r="R2915" s="51"/>
      <c r="S2915" s="47"/>
      <c r="T2915" s="52"/>
      <c r="U2915" s="49"/>
      <c r="V2915" s="47"/>
      <c r="W2915" s="46"/>
      <c r="X2915" s="53"/>
      <c r="Y2915" s="45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47"/>
      <c r="C2916" s="47"/>
      <c r="D2916" s="46"/>
      <c r="E2916" s="46"/>
      <c r="F2916" s="45"/>
      <c r="G2916" s="48"/>
      <c r="H2916" s="45"/>
      <c r="I2916" s="45"/>
      <c r="L2916" s="47"/>
      <c r="M2916" s="49"/>
      <c r="N2916" s="49"/>
      <c r="O2916" s="47"/>
      <c r="P2916" s="47"/>
      <c r="Q2916" s="50"/>
      <c r="R2916" s="51"/>
      <c r="S2916" s="47"/>
      <c r="T2916" s="52"/>
      <c r="U2916" s="49"/>
      <c r="V2916" s="47"/>
      <c r="W2916" s="46"/>
      <c r="X2916" s="53"/>
      <c r="Y2916" s="45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47"/>
      <c r="C2917" s="47"/>
      <c r="D2917" s="46"/>
      <c r="E2917" s="46"/>
      <c r="F2917" s="45"/>
      <c r="G2917" s="48"/>
      <c r="H2917" s="45"/>
      <c r="I2917" s="45"/>
      <c r="L2917" s="47"/>
      <c r="M2917" s="49"/>
      <c r="N2917" s="49"/>
      <c r="O2917" s="47"/>
      <c r="P2917" s="47"/>
      <c r="Q2917" s="50"/>
      <c r="R2917" s="51"/>
      <c r="S2917" s="47"/>
      <c r="T2917" s="52"/>
      <c r="U2917" s="49"/>
      <c r="V2917" s="47"/>
      <c r="W2917" s="46"/>
      <c r="X2917" s="53"/>
      <c r="Y2917" s="45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47"/>
      <c r="C2918" s="47"/>
      <c r="D2918" s="46"/>
      <c r="E2918" s="46"/>
      <c r="F2918" s="45"/>
      <c r="G2918" s="48"/>
      <c r="H2918" s="45"/>
      <c r="I2918" s="45"/>
      <c r="L2918" s="47"/>
      <c r="M2918" s="49"/>
      <c r="N2918" s="49"/>
      <c r="O2918" s="47"/>
      <c r="P2918" s="47"/>
      <c r="Q2918" s="50"/>
      <c r="R2918" s="51"/>
      <c r="S2918" s="47"/>
      <c r="T2918" s="52"/>
      <c r="U2918" s="49"/>
      <c r="V2918" s="47"/>
      <c r="W2918" s="46"/>
      <c r="X2918" s="53"/>
      <c r="Y2918" s="45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47"/>
      <c r="C2919" s="47"/>
      <c r="D2919" s="46"/>
      <c r="E2919" s="46"/>
      <c r="F2919" s="45"/>
      <c r="G2919" s="48"/>
      <c r="H2919" s="45"/>
      <c r="I2919" s="45"/>
      <c r="L2919" s="47"/>
      <c r="M2919" s="49"/>
      <c r="N2919" s="49"/>
      <c r="O2919" s="47"/>
      <c r="P2919" s="47"/>
      <c r="Q2919" s="50"/>
      <c r="R2919" s="51"/>
      <c r="S2919" s="47"/>
      <c r="T2919" s="52"/>
      <c r="U2919" s="49"/>
      <c r="V2919" s="47"/>
      <c r="W2919" s="46"/>
      <c r="X2919" s="53"/>
      <c r="Y2919" s="45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47"/>
      <c r="C2920" s="47"/>
      <c r="D2920" s="46"/>
      <c r="E2920" s="46"/>
      <c r="F2920" s="45"/>
      <c r="G2920" s="48"/>
      <c r="H2920" s="45"/>
      <c r="I2920" s="45"/>
      <c r="L2920" s="47"/>
      <c r="M2920" s="49"/>
      <c r="N2920" s="49"/>
      <c r="O2920" s="47"/>
      <c r="P2920" s="47"/>
      <c r="Q2920" s="50"/>
      <c r="R2920" s="51"/>
      <c r="S2920" s="47"/>
      <c r="T2920" s="52"/>
      <c r="U2920" s="49"/>
      <c r="V2920" s="47"/>
      <c r="W2920" s="46"/>
      <c r="X2920" s="53"/>
      <c r="Y2920" s="45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47"/>
      <c r="C2921" s="47"/>
      <c r="D2921" s="46"/>
      <c r="E2921" s="46"/>
      <c r="F2921" s="45"/>
      <c r="G2921" s="48"/>
      <c r="H2921" s="45"/>
      <c r="I2921" s="45"/>
      <c r="L2921" s="47"/>
      <c r="M2921" s="49"/>
      <c r="N2921" s="49"/>
      <c r="O2921" s="47"/>
      <c r="P2921" s="47"/>
      <c r="Q2921" s="50"/>
      <c r="R2921" s="51"/>
      <c r="S2921" s="47"/>
      <c r="T2921" s="52"/>
      <c r="U2921" s="49"/>
      <c r="V2921" s="47"/>
      <c r="W2921" s="46"/>
      <c r="X2921" s="53"/>
      <c r="Y2921" s="45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47"/>
      <c r="C2922" s="47"/>
      <c r="D2922" s="46"/>
      <c r="E2922" s="46"/>
      <c r="F2922" s="45"/>
      <c r="G2922" s="48"/>
      <c r="H2922" s="45"/>
      <c r="I2922" s="45"/>
      <c r="L2922" s="47"/>
      <c r="M2922" s="49"/>
      <c r="N2922" s="49"/>
      <c r="O2922" s="47"/>
      <c r="P2922" s="47"/>
      <c r="Q2922" s="50"/>
      <c r="R2922" s="51"/>
      <c r="S2922" s="47"/>
      <c r="T2922" s="52"/>
      <c r="U2922" s="49"/>
      <c r="V2922" s="47"/>
      <c r="W2922" s="46"/>
      <c r="X2922" s="53"/>
      <c r="Y2922" s="45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47"/>
      <c r="C2923" s="47"/>
      <c r="D2923" s="46"/>
      <c r="E2923" s="46"/>
      <c r="F2923" s="45"/>
      <c r="G2923" s="48"/>
      <c r="H2923" s="45"/>
      <c r="I2923" s="45"/>
      <c r="L2923" s="47"/>
      <c r="M2923" s="49"/>
      <c r="N2923" s="49"/>
      <c r="O2923" s="47"/>
      <c r="P2923" s="47"/>
      <c r="Q2923" s="50"/>
      <c r="R2923" s="51"/>
      <c r="S2923" s="47"/>
      <c r="T2923" s="52"/>
      <c r="U2923" s="49"/>
      <c r="V2923" s="47"/>
      <c r="W2923" s="46"/>
      <c r="X2923" s="53"/>
      <c r="Y2923" s="45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47"/>
      <c r="C2924" s="47"/>
      <c r="D2924" s="46"/>
      <c r="E2924" s="46"/>
      <c r="F2924" s="45"/>
      <c r="G2924" s="48"/>
      <c r="H2924" s="45"/>
      <c r="I2924" s="45"/>
      <c r="L2924" s="47"/>
      <c r="M2924" s="49"/>
      <c r="N2924" s="49"/>
      <c r="O2924" s="47"/>
      <c r="P2924" s="47"/>
      <c r="Q2924" s="50"/>
      <c r="R2924" s="51"/>
      <c r="S2924" s="47"/>
      <c r="T2924" s="52"/>
      <c r="U2924" s="49"/>
      <c r="V2924" s="47"/>
      <c r="W2924" s="46"/>
      <c r="X2924" s="53"/>
      <c r="Y2924" s="45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47"/>
      <c r="C2925" s="47"/>
      <c r="D2925" s="46"/>
      <c r="E2925" s="46"/>
      <c r="F2925" s="45"/>
      <c r="G2925" s="48"/>
      <c r="H2925" s="45"/>
      <c r="I2925" s="45"/>
      <c r="L2925" s="47"/>
      <c r="M2925" s="49"/>
      <c r="N2925" s="49"/>
      <c r="O2925" s="47"/>
      <c r="P2925" s="47"/>
      <c r="Q2925" s="50"/>
      <c r="R2925" s="51"/>
      <c r="S2925" s="47"/>
      <c r="T2925" s="52"/>
      <c r="U2925" s="49"/>
      <c r="V2925" s="47"/>
      <c r="W2925" s="46"/>
      <c r="X2925" s="53"/>
      <c r="Y2925" s="45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47"/>
      <c r="C2926" s="47"/>
      <c r="D2926" s="46"/>
      <c r="E2926" s="46"/>
      <c r="F2926" s="45"/>
      <c r="G2926" s="48"/>
      <c r="H2926" s="45"/>
      <c r="I2926" s="45"/>
      <c r="L2926" s="47"/>
      <c r="M2926" s="49"/>
      <c r="N2926" s="49"/>
      <c r="O2926" s="47"/>
      <c r="P2926" s="47"/>
      <c r="Q2926" s="50"/>
      <c r="R2926" s="51"/>
      <c r="S2926" s="47"/>
      <c r="T2926" s="52"/>
      <c r="U2926" s="49"/>
      <c r="V2926" s="47"/>
      <c r="W2926" s="46"/>
      <c r="X2926" s="53"/>
      <c r="Y2926" s="45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47"/>
      <c r="C2927" s="47"/>
      <c r="D2927" s="46"/>
      <c r="E2927" s="46"/>
      <c r="F2927" s="45"/>
      <c r="G2927" s="48"/>
      <c r="H2927" s="45"/>
      <c r="I2927" s="45"/>
      <c r="L2927" s="47"/>
      <c r="M2927" s="49"/>
      <c r="N2927" s="49"/>
      <c r="O2927" s="47"/>
      <c r="P2927" s="47"/>
      <c r="Q2927" s="50"/>
      <c r="R2927" s="51"/>
      <c r="S2927" s="47"/>
      <c r="T2927" s="52"/>
      <c r="U2927" s="49"/>
      <c r="V2927" s="47"/>
      <c r="W2927" s="46"/>
      <c r="X2927" s="53"/>
      <c r="Y2927" s="45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47"/>
      <c r="C2928" s="47"/>
      <c r="D2928" s="46"/>
      <c r="E2928" s="46"/>
      <c r="F2928" s="45"/>
      <c r="G2928" s="48"/>
      <c r="H2928" s="45"/>
      <c r="I2928" s="45"/>
      <c r="L2928" s="47"/>
      <c r="M2928" s="49"/>
      <c r="N2928" s="49"/>
      <c r="O2928" s="47"/>
      <c r="P2928" s="47"/>
      <c r="Q2928" s="50"/>
      <c r="R2928" s="51"/>
      <c r="S2928" s="47"/>
      <c r="T2928" s="52"/>
      <c r="U2928" s="49"/>
      <c r="V2928" s="47"/>
      <c r="W2928" s="46"/>
      <c r="X2928" s="53"/>
      <c r="Y2928" s="45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47"/>
      <c r="C2929" s="47"/>
      <c r="D2929" s="46"/>
      <c r="E2929" s="46"/>
      <c r="F2929" s="45"/>
      <c r="G2929" s="48"/>
      <c r="H2929" s="45"/>
      <c r="I2929" s="45"/>
      <c r="L2929" s="47"/>
      <c r="M2929" s="49"/>
      <c r="N2929" s="49"/>
      <c r="O2929" s="47"/>
      <c r="P2929" s="47"/>
      <c r="Q2929" s="50"/>
      <c r="R2929" s="51"/>
      <c r="S2929" s="47"/>
      <c r="T2929" s="52"/>
      <c r="U2929" s="49"/>
      <c r="V2929" s="47"/>
      <c r="W2929" s="46"/>
      <c r="X2929" s="53"/>
      <c r="Y2929" s="45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47"/>
      <c r="C2930" s="47"/>
      <c r="D2930" s="46"/>
      <c r="E2930" s="46"/>
      <c r="F2930" s="45"/>
      <c r="G2930" s="48"/>
      <c r="H2930" s="45"/>
      <c r="I2930" s="45"/>
      <c r="L2930" s="47"/>
      <c r="M2930" s="49"/>
      <c r="N2930" s="49"/>
      <c r="O2930" s="47"/>
      <c r="P2930" s="47"/>
      <c r="Q2930" s="50"/>
      <c r="R2930" s="51"/>
      <c r="S2930" s="47"/>
      <c r="T2930" s="52"/>
      <c r="U2930" s="49"/>
      <c r="V2930" s="47"/>
      <c r="W2930" s="46"/>
      <c r="X2930" s="53"/>
      <c r="Y2930" s="45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47"/>
      <c r="C2931" s="47"/>
      <c r="D2931" s="46"/>
      <c r="E2931" s="46"/>
      <c r="F2931" s="45"/>
      <c r="G2931" s="48"/>
      <c r="H2931" s="45"/>
      <c r="I2931" s="45"/>
      <c r="L2931" s="47"/>
      <c r="M2931" s="49"/>
      <c r="N2931" s="49"/>
      <c r="O2931" s="47"/>
      <c r="P2931" s="47"/>
      <c r="Q2931" s="50"/>
      <c r="R2931" s="51"/>
      <c r="S2931" s="47"/>
      <c r="T2931" s="52"/>
      <c r="U2931" s="49"/>
      <c r="V2931" s="47"/>
      <c r="W2931" s="46"/>
      <c r="X2931" s="53"/>
      <c r="Y2931" s="45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47"/>
      <c r="C2932" s="47"/>
      <c r="D2932" s="46"/>
      <c r="E2932" s="46"/>
      <c r="F2932" s="45"/>
      <c r="G2932" s="48"/>
      <c r="H2932" s="45"/>
      <c r="I2932" s="45"/>
      <c r="L2932" s="47"/>
      <c r="M2932" s="49"/>
      <c r="N2932" s="49"/>
      <c r="O2932" s="47"/>
      <c r="P2932" s="47"/>
      <c r="Q2932" s="50"/>
      <c r="R2932" s="51"/>
      <c r="S2932" s="47"/>
      <c r="T2932" s="52"/>
      <c r="U2932" s="49"/>
      <c r="V2932" s="47"/>
      <c r="W2932" s="46"/>
      <c r="X2932" s="53"/>
      <c r="Y2932" s="45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47"/>
      <c r="C2933" s="47"/>
      <c r="D2933" s="46"/>
      <c r="E2933" s="46"/>
      <c r="F2933" s="45"/>
      <c r="G2933" s="48"/>
      <c r="H2933" s="45"/>
      <c r="I2933" s="45"/>
      <c r="L2933" s="47"/>
      <c r="M2933" s="49"/>
      <c r="N2933" s="49"/>
      <c r="O2933" s="47"/>
      <c r="P2933" s="47"/>
      <c r="Q2933" s="50"/>
      <c r="R2933" s="51"/>
      <c r="S2933" s="47"/>
      <c r="T2933" s="52"/>
      <c r="U2933" s="49"/>
      <c r="V2933" s="47"/>
      <c r="W2933" s="46"/>
      <c r="X2933" s="53"/>
      <c r="Y2933" s="45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47"/>
      <c r="C2934" s="47"/>
      <c r="D2934" s="46"/>
      <c r="E2934" s="46"/>
      <c r="F2934" s="45"/>
      <c r="G2934" s="48"/>
      <c r="H2934" s="45"/>
      <c r="I2934" s="45"/>
      <c r="L2934" s="47"/>
      <c r="M2934" s="49"/>
      <c r="N2934" s="49"/>
      <c r="O2934" s="47"/>
      <c r="P2934" s="47"/>
      <c r="Q2934" s="50"/>
      <c r="R2934" s="51"/>
      <c r="S2934" s="47"/>
      <c r="T2934" s="52"/>
      <c r="U2934" s="49"/>
      <c r="V2934" s="47"/>
      <c r="W2934" s="46"/>
      <c r="X2934" s="53"/>
      <c r="Y2934" s="45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47"/>
      <c r="C2935" s="47"/>
      <c r="D2935" s="46"/>
      <c r="E2935" s="46"/>
      <c r="F2935" s="45"/>
      <c r="G2935" s="48"/>
      <c r="H2935" s="45"/>
      <c r="I2935" s="45"/>
      <c r="L2935" s="47"/>
      <c r="M2935" s="49"/>
      <c r="N2935" s="49"/>
      <c r="O2935" s="47"/>
      <c r="P2935" s="47"/>
      <c r="Q2935" s="50"/>
      <c r="R2935" s="51"/>
      <c r="S2935" s="47"/>
      <c r="T2935" s="52"/>
      <c r="U2935" s="49"/>
      <c r="V2935" s="47"/>
      <c r="W2935" s="46"/>
      <c r="X2935" s="53"/>
      <c r="Y2935" s="45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47"/>
      <c r="C2936" s="47"/>
      <c r="D2936" s="46"/>
      <c r="E2936" s="46"/>
      <c r="F2936" s="45"/>
      <c r="G2936" s="48"/>
      <c r="H2936" s="45"/>
      <c r="I2936" s="45"/>
      <c r="L2936" s="47"/>
      <c r="M2936" s="49"/>
      <c r="N2936" s="49"/>
      <c r="O2936" s="47"/>
      <c r="P2936" s="47"/>
      <c r="Q2936" s="50"/>
      <c r="R2936" s="51"/>
      <c r="S2936" s="47"/>
      <c r="T2936" s="52"/>
      <c r="U2936" s="49"/>
      <c r="V2936" s="47"/>
      <c r="W2936" s="46"/>
      <c r="X2936" s="53"/>
      <c r="Y2936" s="45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47"/>
      <c r="C2937" s="47"/>
      <c r="D2937" s="46"/>
      <c r="E2937" s="46"/>
      <c r="F2937" s="45"/>
      <c r="G2937" s="48"/>
      <c r="H2937" s="45"/>
      <c r="I2937" s="45"/>
      <c r="L2937" s="47"/>
      <c r="M2937" s="49"/>
      <c r="N2937" s="49"/>
      <c r="O2937" s="47"/>
      <c r="P2937" s="47"/>
      <c r="Q2937" s="50"/>
      <c r="R2937" s="51"/>
      <c r="S2937" s="47"/>
      <c r="T2937" s="52"/>
      <c r="U2937" s="49"/>
      <c r="V2937" s="47"/>
      <c r="W2937" s="46"/>
      <c r="X2937" s="53"/>
      <c r="Y2937" s="45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47"/>
      <c r="C2938" s="47"/>
      <c r="D2938" s="46"/>
      <c r="E2938" s="46"/>
      <c r="F2938" s="45"/>
      <c r="G2938" s="48"/>
      <c r="H2938" s="45"/>
      <c r="I2938" s="45"/>
      <c r="L2938" s="47"/>
      <c r="M2938" s="49"/>
      <c r="N2938" s="49"/>
      <c r="O2938" s="47"/>
      <c r="P2938" s="47"/>
      <c r="Q2938" s="50"/>
      <c r="R2938" s="51"/>
      <c r="S2938" s="47"/>
      <c r="T2938" s="52"/>
      <c r="U2938" s="49"/>
      <c r="V2938" s="47"/>
      <c r="W2938" s="46"/>
      <c r="X2938" s="53"/>
      <c r="Y2938" s="45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47"/>
      <c r="C2939" s="47"/>
      <c r="D2939" s="46"/>
      <c r="E2939" s="46"/>
      <c r="F2939" s="45"/>
      <c r="G2939" s="48"/>
      <c r="H2939" s="45"/>
      <c r="I2939" s="45"/>
      <c r="L2939" s="47"/>
      <c r="M2939" s="49"/>
      <c r="N2939" s="49"/>
      <c r="O2939" s="47"/>
      <c r="P2939" s="47"/>
      <c r="Q2939" s="50"/>
      <c r="R2939" s="51"/>
      <c r="S2939" s="47"/>
      <c r="T2939" s="52"/>
      <c r="U2939" s="49"/>
      <c r="V2939" s="47"/>
      <c r="W2939" s="46"/>
      <c r="X2939" s="53"/>
      <c r="Y2939" s="45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47"/>
      <c r="C2940" s="47"/>
      <c r="D2940" s="46"/>
      <c r="E2940" s="46"/>
      <c r="F2940" s="45"/>
      <c r="G2940" s="48"/>
      <c r="H2940" s="45"/>
      <c r="I2940" s="45"/>
      <c r="L2940" s="47"/>
      <c r="M2940" s="49"/>
      <c r="N2940" s="49"/>
      <c r="O2940" s="47"/>
      <c r="P2940" s="47"/>
      <c r="Q2940" s="50"/>
      <c r="R2940" s="51"/>
      <c r="S2940" s="47"/>
      <c r="T2940" s="52"/>
      <c r="U2940" s="49"/>
      <c r="V2940" s="47"/>
      <c r="W2940" s="46"/>
      <c r="X2940" s="53"/>
      <c r="Y2940" s="45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47"/>
      <c r="C2941" s="47"/>
      <c r="D2941" s="46"/>
      <c r="E2941" s="46"/>
      <c r="F2941" s="45"/>
      <c r="G2941" s="48"/>
      <c r="H2941" s="45"/>
      <c r="I2941" s="45"/>
      <c r="L2941" s="47"/>
      <c r="M2941" s="49"/>
      <c r="N2941" s="49"/>
      <c r="O2941" s="47"/>
      <c r="P2941" s="47"/>
      <c r="Q2941" s="50"/>
      <c r="R2941" s="51"/>
      <c r="S2941" s="47"/>
      <c r="T2941" s="52"/>
      <c r="U2941" s="49"/>
      <c r="V2941" s="47"/>
      <c r="W2941" s="46"/>
      <c r="X2941" s="53"/>
      <c r="Y2941" s="45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47"/>
      <c r="C2942" s="47"/>
      <c r="D2942" s="46"/>
      <c r="E2942" s="46"/>
      <c r="F2942" s="45"/>
      <c r="G2942" s="48"/>
      <c r="H2942" s="45"/>
      <c r="I2942" s="45"/>
      <c r="L2942" s="47"/>
      <c r="M2942" s="49"/>
      <c r="N2942" s="49"/>
      <c r="O2942" s="47"/>
      <c r="P2942" s="47"/>
      <c r="Q2942" s="50"/>
      <c r="R2942" s="51"/>
      <c r="S2942" s="47"/>
      <c r="T2942" s="52"/>
      <c r="U2942" s="49"/>
      <c r="V2942" s="47"/>
      <c r="W2942" s="46"/>
      <c r="X2942" s="53"/>
      <c r="Y2942" s="45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47"/>
      <c r="C2943" s="47"/>
      <c r="D2943" s="46"/>
      <c r="E2943" s="46"/>
      <c r="F2943" s="45"/>
      <c r="G2943" s="48"/>
      <c r="H2943" s="45"/>
      <c r="I2943" s="45"/>
      <c r="L2943" s="47"/>
      <c r="M2943" s="49"/>
      <c r="N2943" s="49"/>
      <c r="O2943" s="47"/>
      <c r="P2943" s="47"/>
      <c r="Q2943" s="50"/>
      <c r="R2943" s="51"/>
      <c r="S2943" s="47"/>
      <c r="T2943" s="52"/>
      <c r="U2943" s="49"/>
      <c r="V2943" s="47"/>
      <c r="W2943" s="46"/>
      <c r="X2943" s="53"/>
      <c r="Y2943" s="45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47"/>
      <c r="C2944" s="47"/>
      <c r="D2944" s="46"/>
      <c r="E2944" s="46"/>
      <c r="F2944" s="45"/>
      <c r="G2944" s="48"/>
      <c r="H2944" s="45"/>
      <c r="I2944" s="45"/>
      <c r="L2944" s="47"/>
      <c r="M2944" s="49"/>
      <c r="N2944" s="49"/>
      <c r="O2944" s="47"/>
      <c r="P2944" s="47"/>
      <c r="Q2944" s="50"/>
      <c r="R2944" s="51"/>
      <c r="S2944" s="47"/>
      <c r="T2944" s="52"/>
      <c r="U2944" s="49"/>
      <c r="V2944" s="47"/>
      <c r="W2944" s="46"/>
      <c r="X2944" s="53"/>
      <c r="Y2944" s="45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47"/>
      <c r="C2945" s="47"/>
      <c r="D2945" s="46"/>
      <c r="E2945" s="46"/>
      <c r="F2945" s="45"/>
      <c r="G2945" s="48"/>
      <c r="H2945" s="45"/>
      <c r="I2945" s="45"/>
      <c r="L2945" s="47"/>
      <c r="M2945" s="49"/>
      <c r="N2945" s="49"/>
      <c r="O2945" s="47"/>
      <c r="P2945" s="47"/>
      <c r="Q2945" s="50"/>
      <c r="R2945" s="51"/>
      <c r="S2945" s="47"/>
      <c r="T2945" s="52"/>
      <c r="U2945" s="49"/>
      <c r="V2945" s="47"/>
      <c r="W2945" s="46"/>
      <c r="X2945" s="53"/>
      <c r="Y2945" s="45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47"/>
      <c r="C2946" s="47"/>
      <c r="D2946" s="46"/>
      <c r="E2946" s="46"/>
      <c r="F2946" s="45"/>
      <c r="G2946" s="48"/>
      <c r="H2946" s="45"/>
      <c r="I2946" s="45"/>
      <c r="L2946" s="47"/>
      <c r="M2946" s="49"/>
      <c r="N2946" s="49"/>
      <c r="O2946" s="47"/>
      <c r="P2946" s="47"/>
      <c r="Q2946" s="50"/>
      <c r="R2946" s="51"/>
      <c r="S2946" s="47"/>
      <c r="T2946" s="52"/>
      <c r="U2946" s="49"/>
      <c r="V2946" s="47"/>
      <c r="W2946" s="46"/>
      <c r="X2946" s="53"/>
      <c r="Y2946" s="45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47"/>
      <c r="C2947" s="47"/>
      <c r="D2947" s="46"/>
      <c r="E2947" s="46"/>
      <c r="F2947" s="45"/>
      <c r="G2947" s="48"/>
      <c r="H2947" s="45"/>
      <c r="I2947" s="45"/>
      <c r="L2947" s="47"/>
      <c r="M2947" s="49"/>
      <c r="N2947" s="49"/>
      <c r="O2947" s="47"/>
      <c r="P2947" s="47"/>
      <c r="Q2947" s="50"/>
      <c r="R2947" s="51"/>
      <c r="S2947" s="47"/>
      <c r="T2947" s="52"/>
      <c r="U2947" s="49"/>
      <c r="V2947" s="47"/>
      <c r="W2947" s="46"/>
      <c r="X2947" s="53"/>
      <c r="Y2947" s="45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47"/>
      <c r="C2948" s="47"/>
      <c r="D2948" s="46"/>
      <c r="E2948" s="46"/>
      <c r="F2948" s="45"/>
      <c r="G2948" s="48"/>
      <c r="H2948" s="45"/>
      <c r="I2948" s="45"/>
      <c r="L2948" s="47"/>
      <c r="M2948" s="49"/>
      <c r="N2948" s="49"/>
      <c r="O2948" s="47"/>
      <c r="P2948" s="47"/>
      <c r="Q2948" s="50"/>
      <c r="R2948" s="51"/>
      <c r="S2948" s="47"/>
      <c r="T2948" s="52"/>
      <c r="U2948" s="49"/>
      <c r="V2948" s="47"/>
      <c r="W2948" s="46"/>
      <c r="X2948" s="53"/>
      <c r="Y2948" s="45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47"/>
      <c r="C2949" s="47"/>
      <c r="D2949" s="46"/>
      <c r="E2949" s="46"/>
      <c r="F2949" s="45"/>
      <c r="G2949" s="48"/>
      <c r="H2949" s="45"/>
      <c r="I2949" s="45"/>
      <c r="L2949" s="47"/>
      <c r="M2949" s="49"/>
      <c r="N2949" s="49"/>
      <c r="O2949" s="47"/>
      <c r="P2949" s="47"/>
      <c r="Q2949" s="50"/>
      <c r="R2949" s="51"/>
      <c r="S2949" s="47"/>
      <c r="T2949" s="52"/>
      <c r="U2949" s="49"/>
      <c r="V2949" s="47"/>
      <c r="W2949" s="46"/>
      <c r="X2949" s="53"/>
      <c r="Y2949" s="45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47"/>
      <c r="C2950" s="47"/>
      <c r="D2950" s="46"/>
      <c r="E2950" s="46"/>
      <c r="F2950" s="45"/>
      <c r="G2950" s="48"/>
      <c r="H2950" s="45"/>
      <c r="I2950" s="45"/>
      <c r="L2950" s="47"/>
      <c r="M2950" s="49"/>
      <c r="N2950" s="49"/>
      <c r="O2950" s="47"/>
      <c r="P2950" s="47"/>
      <c r="Q2950" s="50"/>
      <c r="R2950" s="51"/>
      <c r="S2950" s="47"/>
      <c r="T2950" s="52"/>
      <c r="U2950" s="49"/>
      <c r="V2950" s="47"/>
      <c r="W2950" s="46"/>
      <c r="X2950" s="53"/>
      <c r="Y2950" s="45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47"/>
      <c r="C2951" s="47"/>
      <c r="D2951" s="46"/>
      <c r="E2951" s="46"/>
      <c r="F2951" s="45"/>
      <c r="G2951" s="48"/>
      <c r="H2951" s="45"/>
      <c r="I2951" s="45"/>
      <c r="L2951" s="47"/>
      <c r="M2951" s="49"/>
      <c r="N2951" s="49"/>
      <c r="O2951" s="47"/>
      <c r="P2951" s="47"/>
      <c r="Q2951" s="50"/>
      <c r="R2951" s="51"/>
      <c r="S2951" s="47"/>
      <c r="T2951" s="52"/>
      <c r="U2951" s="49"/>
      <c r="V2951" s="47"/>
      <c r="W2951" s="46"/>
      <c r="X2951" s="53"/>
      <c r="Y2951" s="45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47"/>
      <c r="C2952" s="47"/>
      <c r="D2952" s="46"/>
      <c r="E2952" s="46"/>
      <c r="F2952" s="45"/>
      <c r="G2952" s="48"/>
      <c r="H2952" s="45"/>
      <c r="I2952" s="45"/>
      <c r="L2952" s="47"/>
      <c r="M2952" s="49"/>
      <c r="N2952" s="49"/>
      <c r="O2952" s="47"/>
      <c r="P2952" s="47"/>
      <c r="Q2952" s="50"/>
      <c r="R2952" s="51"/>
      <c r="S2952" s="47"/>
      <c r="T2952" s="52"/>
      <c r="U2952" s="49"/>
      <c r="V2952" s="47"/>
      <c r="W2952" s="46"/>
      <c r="X2952" s="53"/>
      <c r="Y2952" s="45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47"/>
      <c r="C2953" s="47"/>
      <c r="D2953" s="46"/>
      <c r="E2953" s="46"/>
      <c r="F2953" s="45"/>
      <c r="G2953" s="48"/>
      <c r="H2953" s="45"/>
      <c r="I2953" s="45"/>
      <c r="L2953" s="47"/>
      <c r="M2953" s="49"/>
      <c r="N2953" s="49"/>
      <c r="O2953" s="47"/>
      <c r="P2953" s="47"/>
      <c r="Q2953" s="50"/>
      <c r="R2953" s="51"/>
      <c r="S2953" s="47"/>
      <c r="T2953" s="52"/>
      <c r="U2953" s="49"/>
      <c r="V2953" s="47"/>
      <c r="W2953" s="46"/>
      <c r="X2953" s="53"/>
      <c r="Y2953" s="45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47"/>
      <c r="C2954" s="47"/>
      <c r="D2954" s="46"/>
      <c r="E2954" s="46"/>
      <c r="F2954" s="45"/>
      <c r="G2954" s="48"/>
      <c r="H2954" s="45"/>
      <c r="I2954" s="45"/>
      <c r="L2954" s="47"/>
      <c r="M2954" s="49"/>
      <c r="N2954" s="49"/>
      <c r="O2954" s="47"/>
      <c r="P2954" s="47"/>
      <c r="Q2954" s="50"/>
      <c r="R2954" s="51"/>
      <c r="S2954" s="47"/>
      <c r="T2954" s="52"/>
      <c r="U2954" s="49"/>
      <c r="V2954" s="47"/>
      <c r="W2954" s="46"/>
      <c r="X2954" s="53"/>
      <c r="Y2954" s="45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47"/>
      <c r="C2955" s="47"/>
      <c r="D2955" s="46"/>
      <c r="E2955" s="46"/>
      <c r="F2955" s="45"/>
      <c r="G2955" s="48"/>
      <c r="H2955" s="45"/>
      <c r="I2955" s="45"/>
      <c r="L2955" s="47"/>
      <c r="M2955" s="49"/>
      <c r="N2955" s="49"/>
      <c r="O2955" s="47"/>
      <c r="P2955" s="47"/>
      <c r="Q2955" s="50"/>
      <c r="R2955" s="51"/>
      <c r="S2955" s="47"/>
      <c r="T2955" s="52"/>
      <c r="U2955" s="49"/>
      <c r="V2955" s="47"/>
      <c r="W2955" s="46"/>
      <c r="X2955" s="53"/>
      <c r="Y2955" s="45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47"/>
      <c r="C2956" s="47"/>
      <c r="D2956" s="46"/>
      <c r="E2956" s="46"/>
      <c r="F2956" s="45"/>
      <c r="G2956" s="48"/>
      <c r="H2956" s="45"/>
      <c r="I2956" s="45"/>
      <c r="L2956" s="47"/>
      <c r="M2956" s="49"/>
      <c r="N2956" s="49"/>
      <c r="O2956" s="47"/>
      <c r="P2956" s="47"/>
      <c r="Q2956" s="50"/>
      <c r="R2956" s="51"/>
      <c r="S2956" s="47"/>
      <c r="T2956" s="52"/>
      <c r="U2956" s="49"/>
      <c r="V2956" s="47"/>
      <c r="W2956" s="46"/>
      <c r="X2956" s="53"/>
      <c r="Y2956" s="45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47"/>
      <c r="C2957" s="47"/>
      <c r="D2957" s="46"/>
      <c r="E2957" s="46"/>
      <c r="F2957" s="45"/>
      <c r="G2957" s="48"/>
      <c r="H2957" s="45"/>
      <c r="I2957" s="45"/>
      <c r="L2957" s="47"/>
      <c r="M2957" s="49"/>
      <c r="N2957" s="49"/>
      <c r="O2957" s="47"/>
      <c r="P2957" s="47"/>
      <c r="Q2957" s="50"/>
      <c r="R2957" s="51"/>
      <c r="S2957" s="47"/>
      <c r="T2957" s="52"/>
      <c r="U2957" s="49"/>
      <c r="V2957" s="47"/>
      <c r="W2957" s="46"/>
      <c r="X2957" s="53"/>
      <c r="Y2957" s="45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47"/>
      <c r="C2958" s="47"/>
      <c r="D2958" s="46"/>
      <c r="E2958" s="46"/>
      <c r="F2958" s="45"/>
      <c r="G2958" s="48"/>
      <c r="H2958" s="45"/>
      <c r="I2958" s="45"/>
      <c r="L2958" s="47"/>
      <c r="M2958" s="49"/>
      <c r="N2958" s="49"/>
      <c r="O2958" s="47"/>
      <c r="P2958" s="47"/>
      <c r="Q2958" s="50"/>
      <c r="R2958" s="51"/>
      <c r="S2958" s="47"/>
      <c r="T2958" s="52"/>
      <c r="U2958" s="49"/>
      <c r="V2958" s="47"/>
      <c r="W2958" s="46"/>
      <c r="X2958" s="53"/>
      <c r="Y2958" s="45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47"/>
      <c r="C2959" s="47"/>
      <c r="D2959" s="46"/>
      <c r="E2959" s="46"/>
      <c r="F2959" s="45"/>
      <c r="G2959" s="48"/>
      <c r="H2959" s="45"/>
      <c r="I2959" s="45"/>
      <c r="L2959" s="47"/>
      <c r="M2959" s="49"/>
      <c r="N2959" s="49"/>
      <c r="O2959" s="47"/>
      <c r="P2959" s="47"/>
      <c r="Q2959" s="50"/>
      <c r="R2959" s="51"/>
      <c r="S2959" s="47"/>
      <c r="T2959" s="52"/>
      <c r="U2959" s="49"/>
      <c r="V2959" s="47"/>
      <c r="W2959" s="46"/>
      <c r="X2959" s="53"/>
      <c r="Y2959" s="45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47"/>
      <c r="C2960" s="47"/>
      <c r="D2960" s="46"/>
      <c r="E2960" s="46"/>
      <c r="F2960" s="45"/>
      <c r="G2960" s="48"/>
      <c r="H2960" s="45"/>
      <c r="I2960" s="45"/>
      <c r="L2960" s="47"/>
      <c r="M2960" s="49"/>
      <c r="N2960" s="49"/>
      <c r="O2960" s="47"/>
      <c r="P2960" s="47"/>
      <c r="Q2960" s="50"/>
      <c r="R2960" s="51"/>
      <c r="S2960" s="47"/>
      <c r="T2960" s="52"/>
      <c r="U2960" s="49"/>
      <c r="V2960" s="47"/>
      <c r="W2960" s="46"/>
      <c r="X2960" s="53"/>
      <c r="Y2960" s="45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47"/>
      <c r="C2961" s="47"/>
      <c r="D2961" s="46"/>
      <c r="E2961" s="46"/>
      <c r="F2961" s="45"/>
      <c r="G2961" s="48"/>
      <c r="H2961" s="45"/>
      <c r="I2961" s="45"/>
      <c r="L2961" s="47"/>
      <c r="M2961" s="49"/>
      <c r="N2961" s="49"/>
      <c r="O2961" s="47"/>
      <c r="P2961" s="47"/>
      <c r="Q2961" s="50"/>
      <c r="R2961" s="51"/>
      <c r="S2961" s="47"/>
      <c r="T2961" s="52"/>
      <c r="U2961" s="49"/>
      <c r="V2961" s="47"/>
      <c r="W2961" s="46"/>
      <c r="X2961" s="53"/>
      <c r="Y2961" s="45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47"/>
      <c r="C2962" s="47"/>
      <c r="D2962" s="46"/>
      <c r="E2962" s="46"/>
      <c r="F2962" s="45"/>
      <c r="G2962" s="48"/>
      <c r="H2962" s="45"/>
      <c r="I2962" s="45"/>
      <c r="L2962" s="47"/>
      <c r="M2962" s="49"/>
      <c r="N2962" s="49"/>
      <c r="O2962" s="47"/>
      <c r="P2962" s="47"/>
      <c r="Q2962" s="50"/>
      <c r="R2962" s="51"/>
      <c r="S2962" s="47"/>
      <c r="T2962" s="52"/>
      <c r="U2962" s="49"/>
      <c r="V2962" s="47"/>
      <c r="W2962" s="46"/>
      <c r="X2962" s="53"/>
      <c r="Y2962" s="45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47"/>
      <c r="C2963" s="47"/>
      <c r="D2963" s="46"/>
      <c r="E2963" s="46"/>
      <c r="F2963" s="45"/>
      <c r="G2963" s="48"/>
      <c r="H2963" s="45"/>
      <c r="I2963" s="45"/>
      <c r="L2963" s="47"/>
      <c r="M2963" s="49"/>
      <c r="N2963" s="49"/>
      <c r="O2963" s="47"/>
      <c r="P2963" s="47"/>
      <c r="Q2963" s="50"/>
      <c r="R2963" s="51"/>
      <c r="S2963" s="47"/>
      <c r="T2963" s="52"/>
      <c r="U2963" s="49"/>
      <c r="V2963" s="47"/>
      <c r="W2963" s="46"/>
      <c r="X2963" s="53"/>
      <c r="Y2963" s="45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47"/>
      <c r="C2964" s="47"/>
      <c r="D2964" s="46"/>
      <c r="E2964" s="46"/>
      <c r="F2964" s="45"/>
      <c r="G2964" s="48"/>
      <c r="H2964" s="45"/>
      <c r="I2964" s="45"/>
      <c r="L2964" s="47"/>
      <c r="M2964" s="49"/>
      <c r="N2964" s="49"/>
      <c r="O2964" s="47"/>
      <c r="P2964" s="47"/>
      <c r="Q2964" s="50"/>
      <c r="R2964" s="51"/>
      <c r="S2964" s="47"/>
      <c r="T2964" s="52"/>
      <c r="U2964" s="49"/>
      <c r="V2964" s="47"/>
      <c r="W2964" s="46"/>
      <c r="X2964" s="53"/>
      <c r="Y2964" s="45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47"/>
      <c r="C2965" s="47"/>
      <c r="D2965" s="46"/>
      <c r="E2965" s="46"/>
      <c r="F2965" s="45"/>
      <c r="G2965" s="48"/>
      <c r="H2965" s="45"/>
      <c r="I2965" s="45"/>
      <c r="L2965" s="47"/>
      <c r="M2965" s="49"/>
      <c r="N2965" s="49"/>
      <c r="O2965" s="47"/>
      <c r="P2965" s="47"/>
      <c r="Q2965" s="50"/>
      <c r="R2965" s="51"/>
      <c r="S2965" s="47"/>
      <c r="T2965" s="52"/>
      <c r="U2965" s="49"/>
      <c r="V2965" s="47"/>
      <c r="W2965" s="46"/>
      <c r="X2965" s="53"/>
      <c r="Y2965" s="45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47"/>
      <c r="C2966" s="47"/>
      <c r="D2966" s="46"/>
      <c r="E2966" s="46"/>
      <c r="F2966" s="45"/>
      <c r="G2966" s="48"/>
      <c r="H2966" s="45"/>
      <c r="I2966" s="45"/>
      <c r="L2966" s="47"/>
      <c r="M2966" s="49"/>
      <c r="N2966" s="49"/>
      <c r="O2966" s="47"/>
      <c r="P2966" s="47"/>
      <c r="Q2966" s="50"/>
      <c r="R2966" s="51"/>
      <c r="S2966" s="47"/>
      <c r="T2966" s="52"/>
      <c r="U2966" s="49"/>
      <c r="V2966" s="47"/>
      <c r="W2966" s="46"/>
      <c r="X2966" s="53"/>
      <c r="Y2966" s="45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47"/>
      <c r="C2967" s="47"/>
      <c r="D2967" s="46"/>
      <c r="E2967" s="46"/>
      <c r="F2967" s="45"/>
      <c r="G2967" s="48"/>
      <c r="H2967" s="45"/>
      <c r="I2967" s="45"/>
      <c r="L2967" s="47"/>
      <c r="M2967" s="49"/>
      <c r="N2967" s="49"/>
      <c r="O2967" s="47"/>
      <c r="P2967" s="47"/>
      <c r="Q2967" s="50"/>
      <c r="R2967" s="51"/>
      <c r="S2967" s="47"/>
      <c r="T2967" s="52"/>
      <c r="U2967" s="49"/>
      <c r="V2967" s="47"/>
      <c r="W2967" s="46"/>
      <c r="X2967" s="53"/>
      <c r="Y2967" s="45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47"/>
      <c r="C2968" s="47"/>
      <c r="D2968" s="46"/>
      <c r="E2968" s="46"/>
      <c r="F2968" s="45"/>
      <c r="G2968" s="48"/>
      <c r="H2968" s="45"/>
      <c r="I2968" s="45"/>
      <c r="L2968" s="47"/>
      <c r="M2968" s="49"/>
      <c r="N2968" s="49"/>
      <c r="O2968" s="47"/>
      <c r="P2968" s="47"/>
      <c r="Q2968" s="50"/>
      <c r="R2968" s="51"/>
      <c r="S2968" s="47"/>
      <c r="T2968" s="52"/>
      <c r="U2968" s="49"/>
      <c r="V2968" s="47"/>
      <c r="W2968" s="46"/>
      <c r="X2968" s="53"/>
      <c r="Y2968" s="45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47"/>
      <c r="C2969" s="47"/>
      <c r="D2969" s="46"/>
      <c r="E2969" s="46"/>
      <c r="F2969" s="45"/>
      <c r="G2969" s="48"/>
      <c r="H2969" s="45"/>
      <c r="I2969" s="45"/>
      <c r="L2969" s="47"/>
      <c r="M2969" s="49"/>
      <c r="N2969" s="49"/>
      <c r="O2969" s="47"/>
      <c r="P2969" s="47"/>
      <c r="Q2969" s="50"/>
      <c r="R2969" s="51"/>
      <c r="S2969" s="47"/>
      <c r="T2969" s="52"/>
      <c r="U2969" s="49"/>
      <c r="V2969" s="47"/>
      <c r="W2969" s="46"/>
      <c r="X2969" s="53"/>
      <c r="Y2969" s="45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47"/>
      <c r="C2970" s="47"/>
      <c r="D2970" s="46"/>
      <c r="E2970" s="46"/>
      <c r="F2970" s="45"/>
      <c r="G2970" s="48"/>
      <c r="H2970" s="45"/>
      <c r="I2970" s="45"/>
      <c r="L2970" s="47"/>
      <c r="M2970" s="49"/>
      <c r="N2970" s="49"/>
      <c r="O2970" s="47"/>
      <c r="P2970" s="47"/>
      <c r="Q2970" s="50"/>
      <c r="R2970" s="51"/>
      <c r="S2970" s="47"/>
      <c r="T2970" s="52"/>
      <c r="U2970" s="49"/>
      <c r="V2970" s="47"/>
      <c r="W2970" s="46"/>
      <c r="X2970" s="53"/>
      <c r="Y2970" s="45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47"/>
      <c r="C2971" s="47"/>
      <c r="D2971" s="46"/>
      <c r="E2971" s="46"/>
      <c r="F2971" s="45"/>
      <c r="G2971" s="48"/>
      <c r="H2971" s="45"/>
      <c r="I2971" s="45"/>
      <c r="L2971" s="47"/>
      <c r="M2971" s="49"/>
      <c r="N2971" s="49"/>
      <c r="O2971" s="47"/>
      <c r="P2971" s="47"/>
      <c r="Q2971" s="50"/>
      <c r="R2971" s="51"/>
      <c r="S2971" s="47"/>
      <c r="T2971" s="52"/>
      <c r="U2971" s="49"/>
      <c r="V2971" s="47"/>
      <c r="W2971" s="46"/>
      <c r="X2971" s="53"/>
      <c r="Y2971" s="45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47"/>
      <c r="C2972" s="47"/>
      <c r="D2972" s="46"/>
      <c r="E2972" s="46"/>
      <c r="F2972" s="45"/>
      <c r="G2972" s="48"/>
      <c r="H2972" s="45"/>
      <c r="I2972" s="45"/>
      <c r="L2972" s="47"/>
      <c r="M2972" s="49"/>
      <c r="N2972" s="49"/>
      <c r="O2972" s="47"/>
      <c r="P2972" s="47"/>
      <c r="Q2972" s="50"/>
      <c r="R2972" s="51"/>
      <c r="S2972" s="47"/>
      <c r="T2972" s="52"/>
      <c r="U2972" s="49"/>
      <c r="V2972" s="47"/>
      <c r="W2972" s="46"/>
      <c r="X2972" s="53"/>
      <c r="Y2972" s="45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47"/>
      <c r="C2973" s="47"/>
      <c r="D2973" s="46"/>
      <c r="E2973" s="46"/>
      <c r="F2973" s="45"/>
      <c r="G2973" s="48"/>
      <c r="H2973" s="45"/>
      <c r="I2973" s="45"/>
      <c r="L2973" s="47"/>
      <c r="M2973" s="49"/>
      <c r="N2973" s="49"/>
      <c r="O2973" s="47"/>
      <c r="P2973" s="47"/>
      <c r="Q2973" s="50"/>
      <c r="R2973" s="51"/>
      <c r="S2973" s="47"/>
      <c r="T2973" s="52"/>
      <c r="U2973" s="49"/>
      <c r="V2973" s="47"/>
      <c r="W2973" s="46"/>
      <c r="X2973" s="53"/>
      <c r="Y2973" s="45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47"/>
      <c r="C2974" s="47"/>
      <c r="D2974" s="46"/>
      <c r="E2974" s="46"/>
      <c r="F2974" s="45"/>
      <c r="G2974" s="48"/>
      <c r="H2974" s="45"/>
      <c r="I2974" s="45"/>
      <c r="L2974" s="47"/>
      <c r="M2974" s="49"/>
      <c r="N2974" s="49"/>
      <c r="O2974" s="47"/>
      <c r="P2974" s="47"/>
      <c r="Q2974" s="50"/>
      <c r="R2974" s="51"/>
      <c r="S2974" s="47"/>
      <c r="T2974" s="52"/>
      <c r="U2974" s="49"/>
      <c r="V2974" s="47"/>
      <c r="W2974" s="46"/>
      <c r="X2974" s="53"/>
      <c r="Y2974" s="45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47"/>
      <c r="C2975" s="47"/>
      <c r="D2975" s="46"/>
      <c r="E2975" s="46"/>
      <c r="F2975" s="45"/>
      <c r="G2975" s="48"/>
      <c r="H2975" s="45"/>
      <c r="I2975" s="45"/>
      <c r="L2975" s="47"/>
      <c r="M2975" s="49"/>
      <c r="N2975" s="49"/>
      <c r="O2975" s="47"/>
      <c r="P2975" s="47"/>
      <c r="Q2975" s="50"/>
      <c r="R2975" s="51"/>
      <c r="S2975" s="47"/>
      <c r="T2975" s="52"/>
      <c r="U2975" s="49"/>
      <c r="V2975" s="47"/>
      <c r="W2975" s="46"/>
      <c r="X2975" s="53"/>
      <c r="Y2975" s="45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47"/>
      <c r="C2976" s="47"/>
      <c r="D2976" s="46"/>
      <c r="E2976" s="46"/>
      <c r="F2976" s="45"/>
      <c r="G2976" s="48"/>
      <c r="H2976" s="45"/>
      <c r="I2976" s="45"/>
      <c r="L2976" s="47"/>
      <c r="M2976" s="49"/>
      <c r="N2976" s="49"/>
      <c r="O2976" s="47"/>
      <c r="P2976" s="47"/>
      <c r="Q2976" s="50"/>
      <c r="R2976" s="51"/>
      <c r="S2976" s="47"/>
      <c r="T2976" s="52"/>
      <c r="U2976" s="49"/>
      <c r="V2976" s="47"/>
      <c r="W2976" s="46"/>
      <c r="X2976" s="53"/>
      <c r="Y2976" s="45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47"/>
      <c r="C2977" s="47"/>
      <c r="D2977" s="46"/>
      <c r="E2977" s="46"/>
      <c r="F2977" s="45"/>
      <c r="G2977" s="48"/>
      <c r="H2977" s="45"/>
      <c r="I2977" s="45"/>
      <c r="L2977" s="47"/>
      <c r="M2977" s="49"/>
      <c r="N2977" s="49"/>
      <c r="O2977" s="47"/>
      <c r="P2977" s="47"/>
      <c r="Q2977" s="50"/>
      <c r="R2977" s="51"/>
      <c r="S2977" s="47"/>
      <c r="T2977" s="52"/>
      <c r="U2977" s="49"/>
      <c r="V2977" s="47"/>
      <c r="W2977" s="46"/>
      <c r="X2977" s="53"/>
      <c r="Y2977" s="45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47"/>
      <c r="C2978" s="47"/>
      <c r="D2978" s="46"/>
      <c r="E2978" s="46"/>
      <c r="F2978" s="45"/>
      <c r="G2978" s="48"/>
      <c r="H2978" s="45"/>
      <c r="I2978" s="45"/>
      <c r="L2978" s="47"/>
      <c r="M2978" s="49"/>
      <c r="N2978" s="49"/>
      <c r="O2978" s="47"/>
      <c r="P2978" s="47"/>
      <c r="Q2978" s="50"/>
      <c r="R2978" s="51"/>
      <c r="S2978" s="47"/>
      <c r="T2978" s="52"/>
      <c r="U2978" s="49"/>
      <c r="V2978" s="47"/>
      <c r="W2978" s="46"/>
      <c r="X2978" s="53"/>
      <c r="Y2978" s="45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47"/>
      <c r="C2979" s="47"/>
      <c r="D2979" s="46"/>
      <c r="E2979" s="46"/>
      <c r="F2979" s="45"/>
      <c r="G2979" s="48"/>
      <c r="H2979" s="45"/>
      <c r="I2979" s="45"/>
      <c r="L2979" s="47"/>
      <c r="M2979" s="49"/>
      <c r="N2979" s="49"/>
      <c r="O2979" s="47"/>
      <c r="P2979" s="47"/>
      <c r="Q2979" s="50"/>
      <c r="R2979" s="51"/>
      <c r="S2979" s="47"/>
      <c r="T2979" s="52"/>
      <c r="U2979" s="49"/>
      <c r="V2979" s="47"/>
      <c r="W2979" s="46"/>
      <c r="X2979" s="53"/>
      <c r="Y2979" s="45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47"/>
      <c r="C2980" s="47"/>
      <c r="D2980" s="46"/>
      <c r="E2980" s="46"/>
      <c r="F2980" s="45"/>
      <c r="G2980" s="48"/>
      <c r="H2980" s="45"/>
      <c r="I2980" s="45"/>
      <c r="L2980" s="47"/>
      <c r="M2980" s="49"/>
      <c r="N2980" s="49"/>
      <c r="O2980" s="47"/>
      <c r="P2980" s="47"/>
      <c r="Q2980" s="50"/>
      <c r="R2980" s="51"/>
      <c r="S2980" s="47"/>
      <c r="T2980" s="52"/>
      <c r="U2980" s="49"/>
      <c r="V2980" s="47"/>
      <c r="W2980" s="46"/>
      <c r="X2980" s="53"/>
      <c r="Y2980" s="45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47"/>
      <c r="C2981" s="47"/>
      <c r="D2981" s="46"/>
      <c r="E2981" s="46"/>
      <c r="F2981" s="45"/>
      <c r="G2981" s="48"/>
      <c r="H2981" s="45"/>
      <c r="I2981" s="45"/>
      <c r="L2981" s="47"/>
      <c r="M2981" s="49"/>
      <c r="N2981" s="49"/>
      <c r="O2981" s="47"/>
      <c r="P2981" s="47"/>
      <c r="Q2981" s="50"/>
      <c r="R2981" s="51"/>
      <c r="S2981" s="47"/>
      <c r="T2981" s="52"/>
      <c r="U2981" s="49"/>
      <c r="V2981" s="47"/>
      <c r="W2981" s="46"/>
      <c r="X2981" s="53"/>
      <c r="Y2981" s="45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47"/>
      <c r="C2982" s="47"/>
      <c r="D2982" s="46"/>
      <c r="E2982" s="46"/>
      <c r="F2982" s="45"/>
      <c r="G2982" s="48"/>
      <c r="H2982" s="45"/>
      <c r="I2982" s="45"/>
      <c r="L2982" s="47"/>
      <c r="M2982" s="49"/>
      <c r="N2982" s="49"/>
      <c r="O2982" s="47"/>
      <c r="P2982" s="47"/>
      <c r="Q2982" s="50"/>
      <c r="R2982" s="51"/>
      <c r="S2982" s="47"/>
      <c r="T2982" s="52"/>
      <c r="U2982" s="49"/>
      <c r="V2982" s="47"/>
      <c r="W2982" s="46"/>
      <c r="X2982" s="53"/>
      <c r="Y2982" s="45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47"/>
      <c r="C2983" s="47"/>
      <c r="D2983" s="46"/>
      <c r="E2983" s="46"/>
      <c r="F2983" s="45"/>
      <c r="G2983" s="48"/>
      <c r="H2983" s="45"/>
      <c r="I2983" s="45"/>
      <c r="L2983" s="47"/>
      <c r="M2983" s="49"/>
      <c r="N2983" s="49"/>
      <c r="O2983" s="47"/>
      <c r="P2983" s="47"/>
      <c r="Q2983" s="50"/>
      <c r="R2983" s="51"/>
      <c r="S2983" s="47"/>
      <c r="T2983" s="52"/>
      <c r="U2983" s="49"/>
      <c r="V2983" s="47"/>
      <c r="W2983" s="46"/>
      <c r="X2983" s="53"/>
      <c r="Y2983" s="45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47"/>
      <c r="C2984" s="47"/>
      <c r="D2984" s="46"/>
      <c r="E2984" s="46"/>
      <c r="F2984" s="45"/>
      <c r="G2984" s="48"/>
      <c r="H2984" s="45"/>
      <c r="I2984" s="45"/>
      <c r="L2984" s="47"/>
      <c r="M2984" s="49"/>
      <c r="N2984" s="49"/>
      <c r="O2984" s="47"/>
      <c r="P2984" s="47"/>
      <c r="Q2984" s="50"/>
      <c r="R2984" s="51"/>
      <c r="S2984" s="47"/>
      <c r="T2984" s="52"/>
      <c r="U2984" s="49"/>
      <c r="V2984" s="47"/>
      <c r="W2984" s="46"/>
      <c r="X2984" s="53"/>
      <c r="Y2984" s="45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47"/>
      <c r="C2985" s="47"/>
      <c r="D2985" s="46"/>
      <c r="E2985" s="46"/>
      <c r="F2985" s="45"/>
      <c r="G2985" s="48"/>
      <c r="H2985" s="45"/>
      <c r="I2985" s="45"/>
      <c r="L2985" s="47"/>
      <c r="M2985" s="49"/>
      <c r="N2985" s="49"/>
      <c r="O2985" s="47"/>
      <c r="P2985" s="47"/>
      <c r="Q2985" s="50"/>
      <c r="R2985" s="51"/>
      <c r="S2985" s="47"/>
      <c r="T2985" s="52"/>
      <c r="U2985" s="49"/>
      <c r="V2985" s="47"/>
      <c r="W2985" s="46"/>
      <c r="X2985" s="53"/>
      <c r="Y2985" s="45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47"/>
      <c r="C2986" s="47"/>
      <c r="D2986" s="46"/>
      <c r="E2986" s="46"/>
      <c r="F2986" s="45"/>
      <c r="G2986" s="48"/>
      <c r="H2986" s="45"/>
      <c r="I2986" s="45"/>
      <c r="L2986" s="47"/>
      <c r="M2986" s="49"/>
      <c r="N2986" s="49"/>
      <c r="O2986" s="47"/>
      <c r="P2986" s="47"/>
      <c r="Q2986" s="50"/>
      <c r="R2986" s="51"/>
      <c r="S2986" s="47"/>
      <c r="T2986" s="52"/>
      <c r="U2986" s="49"/>
      <c r="V2986" s="47"/>
      <c r="W2986" s="46"/>
      <c r="X2986" s="53"/>
      <c r="Y2986" s="45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47"/>
      <c r="C2987" s="47"/>
      <c r="D2987" s="46"/>
      <c r="E2987" s="46"/>
      <c r="F2987" s="45"/>
      <c r="G2987" s="48"/>
      <c r="H2987" s="45"/>
      <c r="I2987" s="45"/>
      <c r="L2987" s="47"/>
      <c r="M2987" s="49"/>
      <c r="N2987" s="49"/>
      <c r="O2987" s="47"/>
      <c r="P2987" s="47"/>
      <c r="Q2987" s="50"/>
      <c r="R2987" s="51"/>
      <c r="S2987" s="47"/>
      <c r="T2987" s="52"/>
      <c r="U2987" s="49"/>
      <c r="V2987" s="47"/>
      <c r="W2987" s="46"/>
      <c r="X2987" s="53"/>
      <c r="Y2987" s="45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47"/>
      <c r="C2988" s="47"/>
      <c r="D2988" s="46"/>
      <c r="E2988" s="46"/>
      <c r="F2988" s="45"/>
      <c r="G2988" s="48"/>
      <c r="H2988" s="45"/>
      <c r="I2988" s="45"/>
      <c r="L2988" s="47"/>
      <c r="M2988" s="49"/>
      <c r="N2988" s="49"/>
      <c r="O2988" s="47"/>
      <c r="P2988" s="47"/>
      <c r="Q2988" s="50"/>
      <c r="R2988" s="51"/>
      <c r="S2988" s="47"/>
      <c r="T2988" s="52"/>
      <c r="U2988" s="49"/>
      <c r="V2988" s="47"/>
      <c r="W2988" s="46"/>
      <c r="X2988" s="53"/>
      <c r="Y2988" s="45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47"/>
      <c r="C2989" s="47"/>
      <c r="D2989" s="46"/>
      <c r="E2989" s="46"/>
      <c r="F2989" s="45"/>
      <c r="G2989" s="48"/>
      <c r="H2989" s="45"/>
      <c r="I2989" s="45"/>
      <c r="L2989" s="47"/>
      <c r="M2989" s="49"/>
      <c r="N2989" s="49"/>
      <c r="O2989" s="47"/>
      <c r="P2989" s="47"/>
      <c r="Q2989" s="50"/>
      <c r="R2989" s="51"/>
      <c r="S2989" s="47"/>
      <c r="T2989" s="52"/>
      <c r="U2989" s="49"/>
      <c r="V2989" s="47"/>
      <c r="W2989" s="46"/>
      <c r="X2989" s="53"/>
      <c r="Y2989" s="45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47"/>
      <c r="C2990" s="47"/>
      <c r="D2990" s="46"/>
      <c r="E2990" s="46"/>
      <c r="F2990" s="45"/>
      <c r="G2990" s="48"/>
      <c r="H2990" s="45"/>
      <c r="I2990" s="45"/>
      <c r="L2990" s="47"/>
      <c r="M2990" s="49"/>
      <c r="N2990" s="49"/>
      <c r="O2990" s="47"/>
      <c r="P2990" s="47"/>
      <c r="Q2990" s="50"/>
      <c r="R2990" s="51"/>
      <c r="S2990" s="47"/>
      <c r="T2990" s="52"/>
      <c r="U2990" s="49"/>
      <c r="V2990" s="47"/>
      <c r="W2990" s="46"/>
      <c r="X2990" s="53"/>
      <c r="Y2990" s="45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47"/>
      <c r="C2991" s="47"/>
      <c r="D2991" s="46"/>
      <c r="E2991" s="46"/>
      <c r="F2991" s="45"/>
      <c r="G2991" s="48"/>
      <c r="H2991" s="45"/>
      <c r="I2991" s="45"/>
      <c r="L2991" s="47"/>
      <c r="M2991" s="49"/>
      <c r="N2991" s="49"/>
      <c r="O2991" s="47"/>
      <c r="P2991" s="47"/>
      <c r="Q2991" s="50"/>
      <c r="R2991" s="51"/>
      <c r="S2991" s="47"/>
      <c r="T2991" s="52"/>
      <c r="U2991" s="49"/>
      <c r="V2991" s="47"/>
      <c r="W2991" s="46"/>
      <c r="X2991" s="53"/>
      <c r="Y2991" s="45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47"/>
      <c r="C2992" s="47"/>
      <c r="D2992" s="46"/>
      <c r="E2992" s="46"/>
      <c r="F2992" s="45"/>
      <c r="G2992" s="48"/>
      <c r="H2992" s="45"/>
      <c r="I2992" s="45"/>
      <c r="L2992" s="47"/>
      <c r="M2992" s="49"/>
      <c r="N2992" s="49"/>
      <c r="O2992" s="47"/>
      <c r="P2992" s="47"/>
      <c r="Q2992" s="50"/>
      <c r="R2992" s="51"/>
      <c r="S2992" s="47"/>
      <c r="T2992" s="52"/>
      <c r="U2992" s="49"/>
      <c r="V2992" s="47"/>
      <c r="W2992" s="46"/>
      <c r="X2992" s="53"/>
      <c r="Y2992" s="45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47"/>
      <c r="C2993" s="47"/>
      <c r="D2993" s="46"/>
      <c r="E2993" s="46"/>
      <c r="F2993" s="45"/>
      <c r="G2993" s="48"/>
      <c r="H2993" s="45"/>
      <c r="I2993" s="45"/>
      <c r="L2993" s="47"/>
      <c r="M2993" s="49"/>
      <c r="N2993" s="49"/>
      <c r="O2993" s="47"/>
      <c r="P2993" s="47"/>
      <c r="Q2993" s="50"/>
      <c r="R2993" s="51"/>
      <c r="S2993" s="47"/>
      <c r="T2993" s="52"/>
      <c r="U2993" s="49"/>
      <c r="V2993" s="47"/>
      <c r="W2993" s="46"/>
      <c r="X2993" s="53"/>
      <c r="Y2993" s="45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47"/>
      <c r="C2994" s="47"/>
      <c r="D2994" s="46"/>
      <c r="E2994" s="46"/>
      <c r="F2994" s="45"/>
      <c r="G2994" s="48"/>
      <c r="H2994" s="45"/>
      <c r="I2994" s="45"/>
      <c r="L2994" s="47"/>
      <c r="M2994" s="49"/>
      <c r="N2994" s="49"/>
      <c r="O2994" s="47"/>
      <c r="P2994" s="47"/>
      <c r="Q2994" s="50"/>
      <c r="R2994" s="51"/>
      <c r="S2994" s="47"/>
      <c r="T2994" s="52"/>
      <c r="U2994" s="49"/>
      <c r="V2994" s="47"/>
      <c r="W2994" s="46"/>
      <c r="X2994" s="53"/>
      <c r="Y2994" s="45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47"/>
      <c r="C2995" s="47"/>
      <c r="D2995" s="46"/>
      <c r="E2995" s="46"/>
      <c r="F2995" s="45"/>
      <c r="G2995" s="48"/>
      <c r="H2995" s="45"/>
      <c r="I2995" s="45"/>
      <c r="L2995" s="47"/>
      <c r="M2995" s="49"/>
      <c r="N2995" s="49"/>
      <c r="O2995" s="47"/>
      <c r="P2995" s="47"/>
      <c r="Q2995" s="50"/>
      <c r="R2995" s="51"/>
      <c r="S2995" s="47"/>
      <c r="T2995" s="52"/>
      <c r="U2995" s="49"/>
      <c r="V2995" s="47"/>
      <c r="W2995" s="46"/>
      <c r="X2995" s="53"/>
      <c r="Y2995" s="45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47"/>
      <c r="C2996" s="47"/>
      <c r="D2996" s="46"/>
      <c r="E2996" s="46"/>
      <c r="F2996" s="45"/>
      <c r="G2996" s="48"/>
      <c r="H2996" s="45"/>
      <c r="I2996" s="45"/>
      <c r="L2996" s="47"/>
      <c r="M2996" s="49"/>
      <c r="N2996" s="49"/>
      <c r="O2996" s="47"/>
      <c r="P2996" s="47"/>
      <c r="Q2996" s="50"/>
      <c r="R2996" s="51"/>
      <c r="S2996" s="47"/>
      <c r="T2996" s="52"/>
      <c r="U2996" s="49"/>
      <c r="V2996" s="47"/>
      <c r="W2996" s="46"/>
      <c r="X2996" s="53"/>
      <c r="Y2996" s="45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47"/>
      <c r="C2997" s="47"/>
      <c r="D2997" s="46"/>
      <c r="E2997" s="46"/>
      <c r="F2997" s="45"/>
      <c r="G2997" s="48"/>
      <c r="H2997" s="45"/>
      <c r="I2997" s="45"/>
      <c r="L2997" s="47"/>
      <c r="M2997" s="49"/>
      <c r="N2997" s="49"/>
      <c r="O2997" s="47"/>
      <c r="P2997" s="47"/>
      <c r="Q2997" s="50"/>
      <c r="R2997" s="51"/>
      <c r="S2997" s="47"/>
      <c r="T2997" s="52"/>
      <c r="U2997" s="49"/>
      <c r="V2997" s="47"/>
      <c r="W2997" s="46"/>
      <c r="X2997" s="53"/>
      <c r="Y2997" s="45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47"/>
      <c r="C2998" s="47"/>
      <c r="D2998" s="46"/>
      <c r="E2998" s="46"/>
      <c r="F2998" s="45"/>
      <c r="G2998" s="48"/>
      <c r="H2998" s="45"/>
      <c r="I2998" s="45"/>
      <c r="L2998" s="47"/>
      <c r="M2998" s="49"/>
      <c r="N2998" s="49"/>
      <c r="O2998" s="47"/>
      <c r="P2998" s="47"/>
      <c r="Q2998" s="50"/>
      <c r="R2998" s="51"/>
      <c r="S2998" s="47"/>
      <c r="T2998" s="52"/>
      <c r="U2998" s="49"/>
      <c r="V2998" s="47"/>
      <c r="W2998" s="46"/>
      <c r="X2998" s="53"/>
      <c r="Y2998" s="45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47"/>
      <c r="C2999" s="47"/>
      <c r="D2999" s="46"/>
      <c r="E2999" s="46"/>
      <c r="F2999" s="45"/>
      <c r="G2999" s="48"/>
      <c r="H2999" s="45"/>
      <c r="I2999" s="45"/>
      <c r="L2999" s="47"/>
      <c r="M2999" s="49"/>
      <c r="N2999" s="49"/>
      <c r="O2999" s="47"/>
      <c r="P2999" s="47"/>
      <c r="Q2999" s="50"/>
      <c r="R2999" s="51"/>
      <c r="S2999" s="47"/>
      <c r="T2999" s="52"/>
      <c r="U2999" s="49"/>
      <c r="V2999" s="47"/>
      <c r="W2999" s="46"/>
      <c r="X2999" s="53"/>
      <c r="Y2999" s="45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47"/>
      <c r="C3000" s="47"/>
      <c r="D3000" s="46"/>
      <c r="E3000" s="46"/>
      <c r="F3000" s="45"/>
      <c r="G3000" s="48"/>
      <c r="H3000" s="45"/>
      <c r="I3000" s="45"/>
      <c r="L3000" s="47"/>
      <c r="M3000" s="49"/>
      <c r="N3000" s="49"/>
      <c r="O3000" s="47"/>
      <c r="P3000" s="47"/>
      <c r="Q3000" s="50"/>
      <c r="R3000" s="51"/>
      <c r="S3000" s="47"/>
      <c r="T3000" s="52"/>
      <c r="U3000" s="49"/>
      <c r="V3000" s="47"/>
      <c r="W3000" s="46"/>
      <c r="X3000" s="53"/>
      <c r="Y3000" s="45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47"/>
      <c r="C3001" s="47"/>
      <c r="D3001" s="46"/>
      <c r="E3001" s="46"/>
      <c r="F3001" s="45"/>
      <c r="G3001" s="48"/>
      <c r="H3001" s="45"/>
      <c r="I3001" s="45"/>
      <c r="L3001" s="47"/>
      <c r="M3001" s="49"/>
      <c r="N3001" s="49"/>
      <c r="O3001" s="47"/>
      <c r="P3001" s="47"/>
      <c r="Q3001" s="50"/>
      <c r="R3001" s="51"/>
      <c r="S3001" s="47"/>
      <c r="T3001" s="52"/>
      <c r="U3001" s="49"/>
      <c r="V3001" s="47"/>
      <c r="W3001" s="46"/>
      <c r="X3001" s="53"/>
      <c r="Y3001" s="45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47"/>
      <c r="C3002" s="47"/>
      <c r="D3002" s="46"/>
      <c r="E3002" s="46"/>
      <c r="F3002" s="45"/>
      <c r="G3002" s="48"/>
      <c r="H3002" s="45"/>
      <c r="I3002" s="45"/>
      <c r="L3002" s="47"/>
      <c r="M3002" s="49"/>
      <c r="N3002" s="49"/>
      <c r="O3002" s="47"/>
      <c r="P3002" s="47"/>
      <c r="Q3002" s="50"/>
      <c r="R3002" s="51"/>
      <c r="S3002" s="47"/>
      <c r="T3002" s="52"/>
      <c r="U3002" s="49"/>
      <c r="V3002" s="47"/>
      <c r="W3002" s="46"/>
      <c r="X3002" s="53"/>
      <c r="Y3002" s="45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47"/>
      <c r="C3003" s="47"/>
      <c r="D3003" s="46"/>
      <c r="E3003" s="46"/>
      <c r="F3003" s="45"/>
      <c r="G3003" s="48"/>
      <c r="H3003" s="45"/>
      <c r="I3003" s="45"/>
      <c r="L3003" s="47"/>
      <c r="M3003" s="49"/>
      <c r="N3003" s="49"/>
      <c r="O3003" s="47"/>
      <c r="P3003" s="47"/>
      <c r="Q3003" s="50"/>
      <c r="R3003" s="51"/>
      <c r="S3003" s="47"/>
      <c r="T3003" s="52"/>
      <c r="U3003" s="49"/>
      <c r="V3003" s="47"/>
      <c r="W3003" s="46"/>
      <c r="X3003" s="53"/>
      <c r="Y3003" s="45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47"/>
      <c r="C3004" s="47"/>
      <c r="D3004" s="46"/>
      <c r="E3004" s="46"/>
      <c r="F3004" s="45"/>
      <c r="G3004" s="48"/>
      <c r="H3004" s="45"/>
      <c r="I3004" s="45"/>
      <c r="L3004" s="47"/>
      <c r="M3004" s="49"/>
      <c r="N3004" s="49"/>
      <c r="O3004" s="47"/>
      <c r="P3004" s="47"/>
      <c r="Q3004" s="50"/>
      <c r="R3004" s="51"/>
      <c r="S3004" s="47"/>
      <c r="T3004" s="52"/>
      <c r="U3004" s="49"/>
      <c r="V3004" s="47"/>
      <c r="W3004" s="46"/>
      <c r="X3004" s="53"/>
      <c r="Y3004" s="45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47"/>
      <c r="C3005" s="47"/>
      <c r="D3005" s="46"/>
      <c r="E3005" s="46"/>
      <c r="F3005" s="45"/>
      <c r="G3005" s="48"/>
      <c r="H3005" s="45"/>
      <c r="I3005" s="45"/>
      <c r="L3005" s="47"/>
      <c r="M3005" s="49"/>
      <c r="N3005" s="49"/>
      <c r="O3005" s="47"/>
      <c r="P3005" s="47"/>
      <c r="Q3005" s="50"/>
      <c r="R3005" s="51"/>
      <c r="S3005" s="47"/>
      <c r="T3005" s="52"/>
      <c r="U3005" s="49"/>
      <c r="V3005" s="47"/>
      <c r="W3005" s="46"/>
      <c r="X3005" s="53"/>
      <c r="Y3005" s="45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47"/>
      <c r="C3006" s="47"/>
      <c r="D3006" s="46"/>
      <c r="E3006" s="46"/>
      <c r="F3006" s="45"/>
      <c r="G3006" s="48"/>
      <c r="H3006" s="45"/>
      <c r="I3006" s="45"/>
      <c r="L3006" s="47"/>
      <c r="M3006" s="49"/>
      <c r="N3006" s="49"/>
      <c r="O3006" s="47"/>
      <c r="P3006" s="47"/>
      <c r="Q3006" s="50"/>
      <c r="R3006" s="51"/>
      <c r="S3006" s="47"/>
      <c r="T3006" s="52"/>
      <c r="U3006" s="49"/>
      <c r="V3006" s="47"/>
      <c r="W3006" s="46"/>
      <c r="X3006" s="53"/>
      <c r="Y3006" s="45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47"/>
      <c r="C3007" s="47"/>
      <c r="D3007" s="46"/>
      <c r="E3007" s="46"/>
      <c r="F3007" s="45"/>
      <c r="G3007" s="48"/>
      <c r="H3007" s="45"/>
      <c r="I3007" s="45"/>
      <c r="L3007" s="47"/>
      <c r="M3007" s="49"/>
      <c r="N3007" s="49"/>
      <c r="O3007" s="47"/>
      <c r="P3007" s="47"/>
      <c r="Q3007" s="50"/>
      <c r="R3007" s="51"/>
      <c r="S3007" s="47"/>
      <c r="T3007" s="52"/>
      <c r="U3007" s="49"/>
      <c r="V3007" s="47"/>
      <c r="W3007" s="46"/>
      <c r="X3007" s="53"/>
      <c r="Y3007" s="45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47"/>
      <c r="C3008" s="47"/>
      <c r="D3008" s="46"/>
      <c r="E3008" s="46"/>
      <c r="F3008" s="45"/>
      <c r="G3008" s="48"/>
      <c r="H3008" s="45"/>
      <c r="I3008" s="45"/>
      <c r="L3008" s="47"/>
      <c r="M3008" s="49"/>
      <c r="N3008" s="49"/>
      <c r="O3008" s="47"/>
      <c r="P3008" s="47"/>
      <c r="Q3008" s="50"/>
      <c r="R3008" s="51"/>
      <c r="S3008" s="47"/>
      <c r="T3008" s="52"/>
      <c r="U3008" s="49"/>
      <c r="V3008" s="47"/>
      <c r="W3008" s="46"/>
      <c r="X3008" s="53"/>
      <c r="Y3008" s="45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47"/>
      <c r="C3009" s="47"/>
      <c r="D3009" s="46"/>
      <c r="E3009" s="46"/>
      <c r="F3009" s="45"/>
      <c r="G3009" s="48"/>
      <c r="H3009" s="45"/>
      <c r="I3009" s="45"/>
      <c r="L3009" s="47"/>
      <c r="M3009" s="49"/>
      <c r="N3009" s="49"/>
      <c r="O3009" s="47"/>
      <c r="P3009" s="47"/>
      <c r="Q3009" s="50"/>
      <c r="R3009" s="51"/>
      <c r="S3009" s="47"/>
      <c r="T3009" s="52"/>
      <c r="U3009" s="49"/>
      <c r="V3009" s="47"/>
      <c r="W3009" s="46"/>
      <c r="X3009" s="53"/>
      <c r="Y3009" s="45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47"/>
      <c r="C3010" s="47"/>
      <c r="D3010" s="46"/>
      <c r="E3010" s="46"/>
      <c r="F3010" s="45"/>
      <c r="G3010" s="48"/>
      <c r="H3010" s="45"/>
      <c r="I3010" s="45"/>
      <c r="L3010" s="47"/>
      <c r="M3010" s="49"/>
      <c r="N3010" s="49"/>
      <c r="O3010" s="47"/>
      <c r="P3010" s="47"/>
      <c r="Q3010" s="50"/>
      <c r="R3010" s="51"/>
      <c r="S3010" s="47"/>
      <c r="T3010" s="52"/>
      <c r="U3010" s="49"/>
      <c r="V3010" s="47"/>
      <c r="W3010" s="46"/>
      <c r="X3010" s="53"/>
      <c r="Y3010" s="45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47"/>
      <c r="C3011" s="47"/>
      <c r="D3011" s="46"/>
      <c r="E3011" s="46"/>
      <c r="F3011" s="45"/>
      <c r="G3011" s="48"/>
      <c r="H3011" s="45"/>
      <c r="I3011" s="45"/>
      <c r="L3011" s="47"/>
      <c r="M3011" s="49"/>
      <c r="N3011" s="49"/>
      <c r="O3011" s="47"/>
      <c r="P3011" s="47"/>
      <c r="Q3011" s="50"/>
      <c r="R3011" s="51"/>
      <c r="S3011" s="47"/>
      <c r="T3011" s="52"/>
      <c r="U3011" s="49"/>
      <c r="V3011" s="47"/>
      <c r="W3011" s="46"/>
      <c r="X3011" s="53"/>
      <c r="Y3011" s="45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47"/>
      <c r="C3012" s="47"/>
      <c r="D3012" s="46"/>
      <c r="E3012" s="46"/>
      <c r="F3012" s="45"/>
      <c r="G3012" s="48"/>
      <c r="H3012" s="45"/>
      <c r="I3012" s="45"/>
      <c r="L3012" s="47"/>
      <c r="M3012" s="49"/>
      <c r="N3012" s="49"/>
      <c r="O3012" s="47"/>
      <c r="P3012" s="47"/>
      <c r="Q3012" s="50"/>
      <c r="R3012" s="51"/>
      <c r="S3012" s="47"/>
      <c r="T3012" s="52"/>
      <c r="U3012" s="49"/>
      <c r="V3012" s="47"/>
      <c r="W3012" s="46"/>
      <c r="X3012" s="53"/>
      <c r="Y3012" s="45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47"/>
      <c r="C3013" s="47"/>
      <c r="D3013" s="46"/>
      <c r="E3013" s="46"/>
      <c r="F3013" s="45"/>
      <c r="G3013" s="48"/>
      <c r="H3013" s="45"/>
      <c r="I3013" s="45"/>
      <c r="L3013" s="47"/>
      <c r="M3013" s="49"/>
      <c r="N3013" s="49"/>
      <c r="O3013" s="47"/>
      <c r="P3013" s="47"/>
      <c r="Q3013" s="50"/>
      <c r="R3013" s="51"/>
      <c r="S3013" s="47"/>
      <c r="T3013" s="52"/>
      <c r="U3013" s="49"/>
      <c r="V3013" s="47"/>
      <c r="W3013" s="46"/>
      <c r="X3013" s="53"/>
      <c r="Y3013" s="45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47"/>
      <c r="C3014" s="47"/>
      <c r="D3014" s="46"/>
      <c r="E3014" s="46"/>
      <c r="F3014" s="45"/>
      <c r="G3014" s="48"/>
      <c r="H3014" s="45"/>
      <c r="I3014" s="45"/>
      <c r="L3014" s="47"/>
      <c r="M3014" s="49"/>
      <c r="N3014" s="49"/>
      <c r="O3014" s="47"/>
      <c r="P3014" s="47"/>
      <c r="Q3014" s="50"/>
      <c r="R3014" s="51"/>
      <c r="S3014" s="47"/>
      <c r="T3014" s="52"/>
      <c r="U3014" s="49"/>
      <c r="V3014" s="47"/>
      <c r="W3014" s="46"/>
      <c r="X3014" s="53"/>
      <c r="Y3014" s="45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47"/>
      <c r="C3015" s="47"/>
      <c r="D3015" s="46"/>
      <c r="E3015" s="46"/>
      <c r="F3015" s="45"/>
      <c r="G3015" s="48"/>
      <c r="H3015" s="45"/>
      <c r="I3015" s="45"/>
      <c r="L3015" s="47"/>
      <c r="M3015" s="49"/>
      <c r="N3015" s="49"/>
      <c r="O3015" s="47"/>
      <c r="P3015" s="47"/>
      <c r="Q3015" s="50"/>
      <c r="R3015" s="51"/>
      <c r="S3015" s="47"/>
      <c r="T3015" s="52"/>
      <c r="U3015" s="49"/>
      <c r="V3015" s="47"/>
      <c r="W3015" s="46"/>
      <c r="X3015" s="53"/>
      <c r="Y3015" s="45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47"/>
      <c r="C3016" s="47"/>
      <c r="D3016" s="46"/>
      <c r="E3016" s="46"/>
      <c r="F3016" s="45"/>
      <c r="G3016" s="48"/>
      <c r="H3016" s="45"/>
      <c r="I3016" s="45"/>
      <c r="L3016" s="47"/>
      <c r="M3016" s="49"/>
      <c r="N3016" s="49"/>
      <c r="O3016" s="47"/>
      <c r="P3016" s="47"/>
      <c r="Q3016" s="50"/>
      <c r="R3016" s="51"/>
      <c r="S3016" s="47"/>
      <c r="T3016" s="52"/>
      <c r="U3016" s="49"/>
      <c r="V3016" s="47"/>
      <c r="W3016" s="46"/>
      <c r="X3016" s="53"/>
      <c r="Y3016" s="45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47"/>
      <c r="C3017" s="47"/>
      <c r="D3017" s="46"/>
      <c r="E3017" s="46"/>
      <c r="F3017" s="45"/>
      <c r="G3017" s="48"/>
      <c r="H3017" s="45"/>
      <c r="I3017" s="45"/>
      <c r="L3017" s="47"/>
      <c r="M3017" s="49"/>
      <c r="N3017" s="49"/>
      <c r="O3017" s="47"/>
      <c r="P3017" s="47"/>
      <c r="Q3017" s="50"/>
      <c r="R3017" s="51"/>
      <c r="S3017" s="47"/>
      <c r="T3017" s="52"/>
      <c r="U3017" s="49"/>
      <c r="V3017" s="47"/>
      <c r="W3017" s="46"/>
      <c r="X3017" s="53"/>
      <c r="Y3017" s="45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47"/>
      <c r="C3018" s="47"/>
      <c r="D3018" s="46"/>
      <c r="E3018" s="46"/>
      <c r="F3018" s="45"/>
      <c r="G3018" s="48"/>
      <c r="H3018" s="45"/>
      <c r="I3018" s="45"/>
      <c r="L3018" s="47"/>
      <c r="M3018" s="49"/>
      <c r="N3018" s="49"/>
      <c r="O3018" s="47"/>
      <c r="P3018" s="47"/>
      <c r="Q3018" s="50"/>
      <c r="R3018" s="51"/>
      <c r="S3018" s="47"/>
      <c r="T3018" s="52"/>
      <c r="U3018" s="49"/>
      <c r="V3018" s="47"/>
      <c r="W3018" s="46"/>
      <c r="X3018" s="53"/>
      <c r="Y3018" s="45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47"/>
      <c r="C3019" s="47"/>
      <c r="D3019" s="46"/>
      <c r="E3019" s="46"/>
      <c r="F3019" s="45"/>
      <c r="G3019" s="48"/>
      <c r="H3019" s="45"/>
      <c r="I3019" s="45"/>
      <c r="L3019" s="47"/>
      <c r="M3019" s="49"/>
      <c r="N3019" s="49"/>
      <c r="O3019" s="47"/>
      <c r="P3019" s="47"/>
      <c r="Q3019" s="50"/>
      <c r="R3019" s="51"/>
      <c r="S3019" s="47"/>
      <c r="T3019" s="52"/>
      <c r="U3019" s="49"/>
      <c r="V3019" s="47"/>
      <c r="W3019" s="46"/>
      <c r="X3019" s="53"/>
      <c r="Y3019" s="45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47"/>
      <c r="C3020" s="47"/>
      <c r="D3020" s="46"/>
      <c r="E3020" s="46"/>
      <c r="F3020" s="45"/>
      <c r="G3020" s="48"/>
      <c r="H3020" s="45"/>
      <c r="I3020" s="45"/>
      <c r="L3020" s="47"/>
      <c r="M3020" s="49"/>
      <c r="N3020" s="49"/>
      <c r="O3020" s="47"/>
      <c r="P3020" s="47"/>
      <c r="Q3020" s="50"/>
      <c r="R3020" s="51"/>
      <c r="S3020" s="47"/>
      <c r="T3020" s="52"/>
      <c r="U3020" s="49"/>
      <c r="V3020" s="47"/>
      <c r="W3020" s="46"/>
      <c r="X3020" s="53"/>
      <c r="Y3020" s="45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47"/>
      <c r="C3021" s="47"/>
      <c r="D3021" s="46"/>
      <c r="E3021" s="46"/>
      <c r="F3021" s="45"/>
      <c r="G3021" s="48"/>
      <c r="H3021" s="45"/>
      <c r="I3021" s="45"/>
      <c r="L3021" s="47"/>
      <c r="M3021" s="49"/>
      <c r="N3021" s="49"/>
      <c r="O3021" s="47"/>
      <c r="P3021" s="47"/>
      <c r="Q3021" s="50"/>
      <c r="R3021" s="51"/>
      <c r="S3021" s="47"/>
      <c r="T3021" s="52"/>
      <c r="U3021" s="49"/>
      <c r="V3021" s="47"/>
      <c r="W3021" s="46"/>
      <c r="X3021" s="53"/>
      <c r="Y3021" s="45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47"/>
      <c r="C3022" s="47"/>
      <c r="D3022" s="46"/>
      <c r="E3022" s="46"/>
      <c r="F3022" s="45"/>
      <c r="G3022" s="48"/>
      <c r="H3022" s="45"/>
      <c r="I3022" s="45"/>
      <c r="L3022" s="47"/>
      <c r="M3022" s="49"/>
      <c r="N3022" s="49"/>
      <c r="O3022" s="47"/>
      <c r="P3022" s="47"/>
      <c r="Q3022" s="50"/>
      <c r="R3022" s="51"/>
      <c r="S3022" s="47"/>
      <c r="T3022" s="52"/>
      <c r="U3022" s="49"/>
      <c r="V3022" s="47"/>
      <c r="W3022" s="46"/>
      <c r="X3022" s="53"/>
      <c r="Y3022" s="45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47"/>
      <c r="C3023" s="47"/>
      <c r="D3023" s="46"/>
      <c r="E3023" s="46"/>
      <c r="F3023" s="45"/>
      <c r="G3023" s="48"/>
      <c r="H3023" s="45"/>
      <c r="I3023" s="45"/>
      <c r="L3023" s="47"/>
      <c r="M3023" s="49"/>
      <c r="N3023" s="49"/>
      <c r="O3023" s="47"/>
      <c r="P3023" s="47"/>
      <c r="Q3023" s="50"/>
      <c r="R3023" s="51"/>
      <c r="S3023" s="47"/>
      <c r="T3023" s="52"/>
      <c r="U3023" s="49"/>
      <c r="V3023" s="47"/>
      <c r="W3023" s="46"/>
      <c r="X3023" s="53"/>
      <c r="Y3023" s="45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47"/>
      <c r="C3024" s="47"/>
      <c r="D3024" s="46"/>
      <c r="E3024" s="46"/>
      <c r="F3024" s="45"/>
      <c r="G3024" s="48"/>
      <c r="H3024" s="45"/>
      <c r="I3024" s="45"/>
      <c r="L3024" s="47"/>
      <c r="M3024" s="49"/>
      <c r="N3024" s="49"/>
      <c r="O3024" s="47"/>
      <c r="P3024" s="47"/>
      <c r="Q3024" s="50"/>
      <c r="R3024" s="51"/>
      <c r="S3024" s="47"/>
      <c r="T3024" s="52"/>
      <c r="U3024" s="49"/>
      <c r="V3024" s="47"/>
      <c r="W3024" s="46"/>
      <c r="X3024" s="53"/>
      <c r="Y3024" s="45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47"/>
      <c r="C3025" s="47"/>
      <c r="D3025" s="46"/>
      <c r="E3025" s="46"/>
      <c r="F3025" s="45"/>
      <c r="G3025" s="48"/>
      <c r="H3025" s="45"/>
      <c r="I3025" s="45"/>
      <c r="L3025" s="47"/>
      <c r="M3025" s="49"/>
      <c r="N3025" s="49"/>
      <c r="O3025" s="47"/>
      <c r="P3025" s="47"/>
      <c r="Q3025" s="50"/>
      <c r="R3025" s="51"/>
      <c r="S3025" s="47"/>
      <c r="T3025" s="52"/>
      <c r="U3025" s="49"/>
      <c r="V3025" s="47"/>
      <c r="W3025" s="46"/>
      <c r="X3025" s="53"/>
      <c r="Y3025" s="45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47"/>
      <c r="C3026" s="47"/>
      <c r="D3026" s="46"/>
      <c r="E3026" s="46"/>
      <c r="F3026" s="45"/>
      <c r="G3026" s="48"/>
      <c r="H3026" s="45"/>
      <c r="I3026" s="45"/>
      <c r="L3026" s="47"/>
      <c r="M3026" s="49"/>
      <c r="N3026" s="49"/>
      <c r="O3026" s="47"/>
      <c r="P3026" s="47"/>
      <c r="Q3026" s="50"/>
      <c r="R3026" s="51"/>
      <c r="S3026" s="47"/>
      <c r="T3026" s="52"/>
      <c r="U3026" s="49"/>
      <c r="V3026" s="47"/>
      <c r="W3026" s="46"/>
      <c r="X3026" s="53"/>
      <c r="Y3026" s="45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47"/>
      <c r="C3027" s="47"/>
      <c r="D3027" s="46"/>
      <c r="E3027" s="46"/>
      <c r="F3027" s="45"/>
      <c r="G3027" s="48"/>
      <c r="H3027" s="45"/>
      <c r="I3027" s="45"/>
      <c r="L3027" s="47"/>
      <c r="M3027" s="49"/>
      <c r="N3027" s="49"/>
      <c r="O3027" s="47"/>
      <c r="P3027" s="47"/>
      <c r="Q3027" s="50"/>
      <c r="R3027" s="51"/>
      <c r="S3027" s="47"/>
      <c r="T3027" s="52"/>
      <c r="U3027" s="49"/>
      <c r="V3027" s="47"/>
      <c r="W3027" s="46"/>
      <c r="X3027" s="53"/>
      <c r="Y3027" s="45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47"/>
      <c r="C3028" s="47"/>
      <c r="D3028" s="46"/>
      <c r="E3028" s="46"/>
      <c r="F3028" s="45"/>
      <c r="G3028" s="48"/>
      <c r="H3028" s="45"/>
      <c r="I3028" s="45"/>
      <c r="L3028" s="47"/>
      <c r="M3028" s="49"/>
      <c r="N3028" s="49"/>
      <c r="O3028" s="47"/>
      <c r="P3028" s="47"/>
      <c r="Q3028" s="50"/>
      <c r="R3028" s="51"/>
      <c r="S3028" s="47"/>
      <c r="T3028" s="52"/>
      <c r="U3028" s="49"/>
      <c r="V3028" s="47"/>
      <c r="W3028" s="46"/>
      <c r="X3028" s="53"/>
      <c r="Y3028" s="45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47"/>
      <c r="C3029" s="47"/>
      <c r="D3029" s="46"/>
      <c r="E3029" s="46"/>
      <c r="F3029" s="45"/>
      <c r="G3029" s="48"/>
      <c r="H3029" s="45"/>
      <c r="I3029" s="45"/>
      <c r="L3029" s="47"/>
      <c r="M3029" s="49"/>
      <c r="N3029" s="49"/>
      <c r="O3029" s="47"/>
      <c r="P3029" s="47"/>
      <c r="Q3029" s="50"/>
      <c r="R3029" s="51"/>
      <c r="S3029" s="47"/>
      <c r="T3029" s="52"/>
      <c r="U3029" s="49"/>
      <c r="V3029" s="47"/>
      <c r="W3029" s="46"/>
      <c r="X3029" s="53"/>
      <c r="Y3029" s="45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47"/>
      <c r="C3030" s="47"/>
      <c r="D3030" s="46"/>
      <c r="E3030" s="46"/>
      <c r="F3030" s="45"/>
      <c r="G3030" s="48"/>
      <c r="H3030" s="45"/>
      <c r="I3030" s="45"/>
      <c r="L3030" s="47"/>
      <c r="M3030" s="49"/>
      <c r="N3030" s="49"/>
      <c r="O3030" s="47"/>
      <c r="P3030" s="47"/>
      <c r="Q3030" s="50"/>
      <c r="R3030" s="51"/>
      <c r="S3030" s="47"/>
      <c r="T3030" s="52"/>
      <c r="U3030" s="49"/>
      <c r="V3030" s="47"/>
      <c r="W3030" s="46"/>
      <c r="X3030" s="53"/>
      <c r="Y3030" s="45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47"/>
      <c r="C3031" s="47"/>
      <c r="D3031" s="46"/>
      <c r="E3031" s="46"/>
      <c r="F3031" s="45"/>
      <c r="G3031" s="48"/>
      <c r="H3031" s="45"/>
      <c r="I3031" s="45"/>
      <c r="L3031" s="47"/>
      <c r="M3031" s="49"/>
      <c r="N3031" s="49"/>
      <c r="O3031" s="47"/>
      <c r="P3031" s="47"/>
      <c r="Q3031" s="50"/>
      <c r="R3031" s="51"/>
      <c r="S3031" s="47"/>
      <c r="T3031" s="52"/>
      <c r="U3031" s="49"/>
      <c r="V3031" s="47"/>
      <c r="W3031" s="46"/>
      <c r="X3031" s="53"/>
      <c r="Y3031" s="45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47"/>
      <c r="C3032" s="47"/>
      <c r="D3032" s="46"/>
      <c r="E3032" s="46"/>
      <c r="F3032" s="45"/>
      <c r="G3032" s="48"/>
      <c r="H3032" s="45"/>
      <c r="I3032" s="45"/>
      <c r="L3032" s="47"/>
      <c r="M3032" s="49"/>
      <c r="N3032" s="49"/>
      <c r="O3032" s="47"/>
      <c r="P3032" s="47"/>
      <c r="Q3032" s="50"/>
      <c r="R3032" s="51"/>
      <c r="S3032" s="47"/>
      <c r="T3032" s="52"/>
      <c r="U3032" s="49"/>
      <c r="V3032" s="47"/>
      <c r="W3032" s="46"/>
      <c r="X3032" s="53"/>
      <c r="Y3032" s="45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47"/>
      <c r="C3033" s="47"/>
      <c r="D3033" s="46"/>
      <c r="E3033" s="46"/>
      <c r="F3033" s="45"/>
      <c r="G3033" s="48"/>
      <c r="H3033" s="45"/>
      <c r="I3033" s="45"/>
      <c r="L3033" s="47"/>
      <c r="M3033" s="49"/>
      <c r="N3033" s="49"/>
      <c r="O3033" s="47"/>
      <c r="P3033" s="47"/>
      <c r="Q3033" s="50"/>
      <c r="R3033" s="51"/>
      <c r="S3033" s="47"/>
      <c r="T3033" s="52"/>
      <c r="U3033" s="49"/>
      <c r="V3033" s="47"/>
      <c r="W3033" s="46"/>
      <c r="X3033" s="53"/>
      <c r="Y3033" s="45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47"/>
      <c r="C3034" s="47"/>
      <c r="D3034" s="46"/>
      <c r="E3034" s="46"/>
      <c r="F3034" s="45"/>
      <c r="G3034" s="48"/>
      <c r="H3034" s="45"/>
      <c r="I3034" s="45"/>
      <c r="L3034" s="47"/>
      <c r="M3034" s="49"/>
      <c r="N3034" s="49"/>
      <c r="O3034" s="47"/>
      <c r="P3034" s="47"/>
      <c r="Q3034" s="50"/>
      <c r="R3034" s="51"/>
      <c r="S3034" s="47"/>
      <c r="T3034" s="52"/>
      <c r="U3034" s="49"/>
      <c r="V3034" s="47"/>
      <c r="W3034" s="46"/>
      <c r="X3034" s="53"/>
      <c r="Y3034" s="45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47"/>
      <c r="C3035" s="47"/>
      <c r="D3035" s="46"/>
      <c r="E3035" s="46"/>
      <c r="F3035" s="45"/>
      <c r="G3035" s="48"/>
      <c r="H3035" s="45"/>
      <c r="I3035" s="45"/>
      <c r="L3035" s="47"/>
      <c r="M3035" s="49"/>
      <c r="N3035" s="49"/>
      <c r="O3035" s="47"/>
      <c r="P3035" s="47"/>
      <c r="Q3035" s="50"/>
      <c r="R3035" s="51"/>
      <c r="S3035" s="47"/>
      <c r="T3035" s="52"/>
      <c r="U3035" s="49"/>
      <c r="V3035" s="47"/>
      <c r="W3035" s="46"/>
      <c r="X3035" s="53"/>
      <c r="Y3035" s="45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47"/>
      <c r="C3036" s="47"/>
      <c r="D3036" s="46"/>
      <c r="E3036" s="46"/>
      <c r="F3036" s="45"/>
      <c r="G3036" s="48"/>
      <c r="H3036" s="45"/>
      <c r="I3036" s="45"/>
      <c r="L3036" s="47"/>
      <c r="M3036" s="49"/>
      <c r="N3036" s="49"/>
      <c r="O3036" s="47"/>
      <c r="P3036" s="47"/>
      <c r="Q3036" s="50"/>
      <c r="R3036" s="51"/>
      <c r="S3036" s="47"/>
      <c r="T3036" s="52"/>
      <c r="U3036" s="49"/>
      <c r="V3036" s="47"/>
      <c r="W3036" s="46"/>
      <c r="X3036" s="53"/>
      <c r="Y3036" s="45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47"/>
      <c r="C3037" s="47"/>
      <c r="D3037" s="46"/>
      <c r="E3037" s="46"/>
      <c r="F3037" s="45"/>
      <c r="G3037" s="48"/>
      <c r="H3037" s="45"/>
      <c r="I3037" s="45"/>
      <c r="L3037" s="47"/>
      <c r="M3037" s="49"/>
      <c r="N3037" s="49"/>
      <c r="O3037" s="47"/>
      <c r="P3037" s="47"/>
      <c r="Q3037" s="50"/>
      <c r="R3037" s="51"/>
      <c r="S3037" s="47"/>
      <c r="T3037" s="52"/>
      <c r="U3037" s="49"/>
      <c r="V3037" s="47"/>
      <c r="W3037" s="46"/>
      <c r="X3037" s="53"/>
      <c r="Y3037" s="45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47"/>
      <c r="C3038" s="47"/>
      <c r="D3038" s="46"/>
      <c r="E3038" s="46"/>
      <c r="F3038" s="45"/>
      <c r="G3038" s="48"/>
      <c r="H3038" s="45"/>
      <c r="I3038" s="45"/>
      <c r="L3038" s="47"/>
      <c r="M3038" s="49"/>
      <c r="N3038" s="49"/>
      <c r="O3038" s="47"/>
      <c r="P3038" s="47"/>
      <c r="Q3038" s="50"/>
      <c r="R3038" s="51"/>
      <c r="S3038" s="47"/>
      <c r="T3038" s="52"/>
      <c r="U3038" s="49"/>
      <c r="V3038" s="47"/>
      <c r="W3038" s="46"/>
      <c r="X3038" s="53"/>
      <c r="Y3038" s="45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47"/>
      <c r="C3039" s="47"/>
      <c r="D3039" s="46"/>
      <c r="E3039" s="46"/>
      <c r="F3039" s="45"/>
      <c r="G3039" s="48"/>
      <c r="H3039" s="45"/>
      <c r="I3039" s="45"/>
      <c r="L3039" s="47"/>
      <c r="M3039" s="49"/>
      <c r="N3039" s="49"/>
      <c r="O3039" s="47"/>
      <c r="P3039" s="47"/>
      <c r="Q3039" s="50"/>
      <c r="R3039" s="51"/>
      <c r="S3039" s="47"/>
      <c r="T3039" s="52"/>
      <c r="U3039" s="49"/>
      <c r="V3039" s="47"/>
      <c r="W3039" s="46"/>
      <c r="X3039" s="53"/>
      <c r="Y3039" s="45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47"/>
      <c r="C3040" s="47"/>
      <c r="D3040" s="46"/>
      <c r="E3040" s="46"/>
      <c r="F3040" s="45"/>
      <c r="G3040" s="48"/>
      <c r="H3040" s="45"/>
      <c r="I3040" s="45"/>
      <c r="L3040" s="47"/>
      <c r="M3040" s="49"/>
      <c r="N3040" s="49"/>
      <c r="O3040" s="47"/>
      <c r="P3040" s="47"/>
      <c r="Q3040" s="50"/>
      <c r="R3040" s="51"/>
      <c r="S3040" s="47"/>
      <c r="T3040" s="52"/>
      <c r="U3040" s="49"/>
      <c r="V3040" s="47"/>
      <c r="W3040" s="46"/>
      <c r="X3040" s="53"/>
      <c r="Y3040" s="45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47"/>
      <c r="C3041" s="47"/>
      <c r="D3041" s="46"/>
      <c r="E3041" s="46"/>
      <c r="F3041" s="45"/>
      <c r="G3041" s="48"/>
      <c r="H3041" s="45"/>
      <c r="I3041" s="45"/>
      <c r="L3041" s="47"/>
      <c r="M3041" s="49"/>
      <c r="N3041" s="49"/>
      <c r="O3041" s="47"/>
      <c r="P3041" s="47"/>
      <c r="Q3041" s="50"/>
      <c r="R3041" s="51"/>
      <c r="S3041" s="47"/>
      <c r="T3041" s="52"/>
      <c r="U3041" s="49"/>
      <c r="V3041" s="47"/>
      <c r="W3041" s="46"/>
      <c r="X3041" s="53"/>
      <c r="Y3041" s="45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47"/>
      <c r="C3042" s="47"/>
      <c r="D3042" s="46"/>
      <c r="E3042" s="46"/>
      <c r="F3042" s="45"/>
      <c r="G3042" s="48"/>
      <c r="H3042" s="45"/>
      <c r="I3042" s="45"/>
      <c r="L3042" s="47"/>
      <c r="M3042" s="49"/>
      <c r="N3042" s="49"/>
      <c r="O3042" s="47"/>
      <c r="P3042" s="47"/>
      <c r="Q3042" s="50"/>
      <c r="R3042" s="51"/>
      <c r="S3042" s="47"/>
      <c r="T3042" s="52"/>
      <c r="U3042" s="49"/>
      <c r="V3042" s="47"/>
      <c r="W3042" s="46"/>
      <c r="X3042" s="53"/>
      <c r="Y3042" s="45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47"/>
      <c r="C3043" s="47"/>
      <c r="D3043" s="46"/>
      <c r="E3043" s="46"/>
      <c r="F3043" s="45"/>
      <c r="G3043" s="48"/>
      <c r="H3043" s="45"/>
      <c r="I3043" s="45"/>
      <c r="L3043" s="47"/>
      <c r="M3043" s="49"/>
      <c r="N3043" s="49"/>
      <c r="O3043" s="47"/>
      <c r="P3043" s="47"/>
      <c r="Q3043" s="50"/>
      <c r="R3043" s="51"/>
      <c r="S3043" s="47"/>
      <c r="T3043" s="52"/>
      <c r="U3043" s="49"/>
      <c r="V3043" s="47"/>
      <c r="W3043" s="46"/>
      <c r="X3043" s="53"/>
      <c r="Y3043" s="45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47"/>
      <c r="C3044" s="47"/>
      <c r="D3044" s="46"/>
      <c r="E3044" s="46"/>
      <c r="F3044" s="45"/>
      <c r="G3044" s="48"/>
      <c r="H3044" s="45"/>
      <c r="I3044" s="45"/>
      <c r="L3044" s="47"/>
      <c r="M3044" s="49"/>
      <c r="N3044" s="49"/>
      <c r="O3044" s="47"/>
      <c r="P3044" s="47"/>
      <c r="Q3044" s="50"/>
      <c r="R3044" s="51"/>
      <c r="S3044" s="47"/>
      <c r="T3044" s="52"/>
      <c r="U3044" s="49"/>
      <c r="V3044" s="47"/>
      <c r="W3044" s="46"/>
      <c r="X3044" s="53"/>
      <c r="Y3044" s="45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47"/>
      <c r="C3045" s="47"/>
      <c r="D3045" s="46"/>
      <c r="E3045" s="46"/>
      <c r="F3045" s="45"/>
      <c r="G3045" s="48"/>
      <c r="H3045" s="45"/>
      <c r="I3045" s="45"/>
      <c r="L3045" s="47"/>
      <c r="M3045" s="49"/>
      <c r="N3045" s="49"/>
      <c r="O3045" s="47"/>
      <c r="P3045" s="47"/>
      <c r="Q3045" s="50"/>
      <c r="R3045" s="51"/>
      <c r="S3045" s="47"/>
      <c r="T3045" s="52"/>
      <c r="U3045" s="49"/>
      <c r="V3045" s="47"/>
      <c r="W3045" s="46"/>
      <c r="X3045" s="53"/>
      <c r="Y3045" s="45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47"/>
      <c r="C3046" s="47"/>
      <c r="D3046" s="46"/>
      <c r="E3046" s="46"/>
      <c r="F3046" s="45"/>
      <c r="G3046" s="48"/>
      <c r="H3046" s="45"/>
      <c r="I3046" s="45"/>
      <c r="L3046" s="47"/>
      <c r="M3046" s="49"/>
      <c r="N3046" s="49"/>
      <c r="O3046" s="47"/>
      <c r="P3046" s="47"/>
      <c r="Q3046" s="50"/>
      <c r="R3046" s="51"/>
      <c r="S3046" s="47"/>
      <c r="T3046" s="52"/>
      <c r="U3046" s="49"/>
      <c r="V3046" s="47"/>
      <c r="W3046" s="46"/>
      <c r="X3046" s="53"/>
      <c r="Y3046" s="45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47"/>
      <c r="C3047" s="47"/>
      <c r="D3047" s="46"/>
      <c r="E3047" s="46"/>
      <c r="F3047" s="45"/>
      <c r="G3047" s="48"/>
      <c r="H3047" s="45"/>
      <c r="I3047" s="45"/>
      <c r="L3047" s="47"/>
      <c r="M3047" s="49"/>
      <c r="N3047" s="49"/>
      <c r="O3047" s="47"/>
      <c r="P3047" s="47"/>
      <c r="Q3047" s="50"/>
      <c r="R3047" s="51"/>
      <c r="S3047" s="47"/>
      <c r="T3047" s="52"/>
      <c r="U3047" s="49"/>
      <c r="V3047" s="47"/>
      <c r="W3047" s="46"/>
      <c r="X3047" s="53"/>
      <c r="Y3047" s="45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47"/>
      <c r="C3048" s="47"/>
      <c r="D3048" s="46"/>
      <c r="E3048" s="46"/>
      <c r="F3048" s="45"/>
      <c r="G3048" s="48"/>
      <c r="H3048" s="45"/>
      <c r="I3048" s="45"/>
      <c r="L3048" s="47"/>
      <c r="M3048" s="49"/>
      <c r="N3048" s="49"/>
      <c r="O3048" s="47"/>
      <c r="P3048" s="47"/>
      <c r="Q3048" s="50"/>
      <c r="R3048" s="51"/>
      <c r="S3048" s="47"/>
      <c r="T3048" s="52"/>
      <c r="U3048" s="49"/>
      <c r="V3048" s="47"/>
      <c r="W3048" s="46"/>
      <c r="X3048" s="53"/>
      <c r="Y3048" s="45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47"/>
      <c r="C3049" s="47"/>
      <c r="D3049" s="46"/>
      <c r="E3049" s="46"/>
      <c r="F3049" s="45"/>
      <c r="G3049" s="48"/>
      <c r="H3049" s="45"/>
      <c r="I3049" s="45"/>
      <c r="L3049" s="47"/>
      <c r="M3049" s="49"/>
      <c r="N3049" s="49"/>
      <c r="O3049" s="47"/>
      <c r="P3049" s="47"/>
      <c r="Q3049" s="50"/>
      <c r="R3049" s="51"/>
      <c r="S3049" s="47"/>
      <c r="T3049" s="52"/>
      <c r="U3049" s="49"/>
      <c r="V3049" s="47"/>
      <c r="W3049" s="46"/>
      <c r="X3049" s="53"/>
      <c r="Y3049" s="45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47"/>
      <c r="C3050" s="47"/>
      <c r="D3050" s="46"/>
      <c r="E3050" s="46"/>
      <c r="F3050" s="45"/>
      <c r="G3050" s="48"/>
      <c r="H3050" s="45"/>
      <c r="I3050" s="45"/>
      <c r="L3050" s="47"/>
      <c r="M3050" s="49"/>
      <c r="N3050" s="49"/>
      <c r="O3050" s="47"/>
      <c r="P3050" s="47"/>
      <c r="Q3050" s="50"/>
      <c r="R3050" s="51"/>
      <c r="S3050" s="47"/>
      <c r="T3050" s="52"/>
      <c r="U3050" s="49"/>
      <c r="V3050" s="47"/>
      <c r="W3050" s="46"/>
      <c r="X3050" s="53"/>
      <c r="Y3050" s="45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47"/>
      <c r="C3051" s="47"/>
      <c r="D3051" s="46"/>
      <c r="E3051" s="46"/>
      <c r="F3051" s="45"/>
      <c r="G3051" s="48"/>
      <c r="H3051" s="45"/>
      <c r="I3051" s="45"/>
      <c r="L3051" s="47"/>
      <c r="M3051" s="49"/>
      <c r="N3051" s="49"/>
      <c r="O3051" s="47"/>
      <c r="P3051" s="47"/>
      <c r="Q3051" s="50"/>
      <c r="R3051" s="51"/>
      <c r="S3051" s="47"/>
      <c r="T3051" s="52"/>
      <c r="U3051" s="49"/>
      <c r="V3051" s="47"/>
      <c r="W3051" s="46"/>
      <c r="X3051" s="53"/>
      <c r="Y3051" s="45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47"/>
      <c r="C3052" s="47"/>
      <c r="D3052" s="46"/>
      <c r="E3052" s="46"/>
      <c r="F3052" s="45"/>
      <c r="G3052" s="48"/>
      <c r="H3052" s="45"/>
      <c r="I3052" s="45"/>
      <c r="L3052" s="47"/>
      <c r="M3052" s="49"/>
      <c r="N3052" s="49"/>
      <c r="O3052" s="47"/>
      <c r="P3052" s="47"/>
      <c r="Q3052" s="50"/>
      <c r="R3052" s="51"/>
      <c r="S3052" s="47"/>
      <c r="T3052" s="52"/>
      <c r="U3052" s="49"/>
      <c r="V3052" s="47"/>
      <c r="W3052" s="46"/>
      <c r="X3052" s="53"/>
      <c r="Y3052" s="45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47"/>
      <c r="C3053" s="47"/>
      <c r="D3053" s="46"/>
      <c r="E3053" s="46"/>
      <c r="F3053" s="45"/>
      <c r="G3053" s="48"/>
      <c r="H3053" s="45"/>
      <c r="I3053" s="45"/>
      <c r="L3053" s="47"/>
      <c r="M3053" s="49"/>
      <c r="N3053" s="49"/>
      <c r="O3053" s="47"/>
      <c r="P3053" s="47"/>
      <c r="Q3053" s="50"/>
      <c r="R3053" s="51"/>
      <c r="S3053" s="47"/>
      <c r="T3053" s="52"/>
      <c r="U3053" s="49"/>
      <c r="V3053" s="47"/>
      <c r="W3053" s="46"/>
      <c r="X3053" s="53"/>
      <c r="Y3053" s="45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47"/>
      <c r="C3054" s="47"/>
      <c r="D3054" s="46"/>
      <c r="E3054" s="46"/>
      <c r="F3054" s="45"/>
      <c r="G3054" s="48"/>
      <c r="H3054" s="45"/>
      <c r="I3054" s="45"/>
      <c r="L3054" s="47"/>
      <c r="M3054" s="49"/>
      <c r="N3054" s="49"/>
      <c r="O3054" s="47"/>
      <c r="P3054" s="47"/>
      <c r="Q3054" s="50"/>
      <c r="R3054" s="51"/>
      <c r="S3054" s="47"/>
      <c r="T3054" s="52"/>
      <c r="U3054" s="49"/>
      <c r="V3054" s="47"/>
      <c r="W3054" s="46"/>
      <c r="X3054" s="53"/>
      <c r="Y3054" s="45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47"/>
      <c r="C3055" s="47"/>
      <c r="D3055" s="46"/>
      <c r="E3055" s="46"/>
      <c r="F3055" s="45"/>
      <c r="G3055" s="48"/>
      <c r="H3055" s="45"/>
      <c r="I3055" s="45"/>
      <c r="L3055" s="47"/>
      <c r="M3055" s="49"/>
      <c r="N3055" s="49"/>
      <c r="O3055" s="47"/>
      <c r="P3055" s="47"/>
      <c r="Q3055" s="50"/>
      <c r="R3055" s="51"/>
      <c r="S3055" s="47"/>
      <c r="T3055" s="52"/>
      <c r="U3055" s="49"/>
      <c r="V3055" s="47"/>
      <c r="W3055" s="46"/>
      <c r="X3055" s="53"/>
      <c r="Y3055" s="45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47"/>
      <c r="C3056" s="47"/>
      <c r="D3056" s="46"/>
      <c r="E3056" s="46"/>
      <c r="F3056" s="45"/>
      <c r="G3056" s="48"/>
      <c r="H3056" s="45"/>
      <c r="I3056" s="45"/>
      <c r="L3056" s="47"/>
      <c r="M3056" s="49"/>
      <c r="N3056" s="49"/>
      <c r="O3056" s="47"/>
      <c r="P3056" s="47"/>
      <c r="Q3056" s="50"/>
      <c r="R3056" s="51"/>
      <c r="S3056" s="47"/>
      <c r="T3056" s="52"/>
      <c r="U3056" s="49"/>
      <c r="V3056" s="47"/>
      <c r="W3056" s="46"/>
      <c r="X3056" s="53"/>
      <c r="Y3056" s="45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47"/>
      <c r="C3057" s="47"/>
      <c r="D3057" s="46"/>
      <c r="E3057" s="46"/>
      <c r="F3057" s="45"/>
      <c r="G3057" s="48"/>
      <c r="H3057" s="45"/>
      <c r="I3057" s="45"/>
      <c r="L3057" s="47"/>
      <c r="M3057" s="49"/>
      <c r="N3057" s="49"/>
      <c r="O3057" s="47"/>
      <c r="P3057" s="47"/>
      <c r="Q3057" s="50"/>
      <c r="R3057" s="51"/>
      <c r="S3057" s="47"/>
      <c r="T3057" s="52"/>
      <c r="U3057" s="49"/>
      <c r="V3057" s="47"/>
      <c r="W3057" s="46"/>
      <c r="X3057" s="53"/>
      <c r="Y3057" s="45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47"/>
      <c r="C3058" s="47"/>
      <c r="D3058" s="46"/>
      <c r="E3058" s="46"/>
      <c r="F3058" s="45"/>
      <c r="G3058" s="48"/>
      <c r="H3058" s="45"/>
      <c r="I3058" s="45"/>
      <c r="L3058" s="47"/>
      <c r="M3058" s="49"/>
      <c r="N3058" s="49"/>
      <c r="O3058" s="47"/>
      <c r="P3058" s="47"/>
      <c r="Q3058" s="50"/>
      <c r="R3058" s="51"/>
      <c r="S3058" s="47"/>
      <c r="T3058" s="52"/>
      <c r="U3058" s="49"/>
      <c r="V3058" s="47"/>
      <c r="W3058" s="46"/>
      <c r="X3058" s="53"/>
      <c r="Y3058" s="45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47"/>
      <c r="C3059" s="47"/>
      <c r="D3059" s="46"/>
      <c r="E3059" s="46"/>
      <c r="F3059" s="45"/>
      <c r="G3059" s="48"/>
      <c r="H3059" s="45"/>
      <c r="I3059" s="45"/>
      <c r="L3059" s="47"/>
      <c r="M3059" s="49"/>
      <c r="N3059" s="49"/>
      <c r="O3059" s="47"/>
      <c r="P3059" s="47"/>
      <c r="Q3059" s="50"/>
      <c r="R3059" s="51"/>
      <c r="S3059" s="47"/>
      <c r="T3059" s="52"/>
      <c r="U3059" s="49"/>
      <c r="V3059" s="47"/>
      <c r="W3059" s="46"/>
      <c r="X3059" s="53"/>
      <c r="Y3059" s="45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47"/>
      <c r="C3060" s="47"/>
      <c r="D3060" s="46"/>
      <c r="E3060" s="46"/>
      <c r="F3060" s="45"/>
      <c r="G3060" s="48"/>
      <c r="H3060" s="45"/>
      <c r="I3060" s="45"/>
      <c r="L3060" s="47"/>
      <c r="M3060" s="49"/>
      <c r="N3060" s="49"/>
      <c r="O3060" s="47"/>
      <c r="P3060" s="47"/>
      <c r="Q3060" s="50"/>
      <c r="R3060" s="51"/>
      <c r="S3060" s="47"/>
      <c r="T3060" s="52"/>
      <c r="U3060" s="49"/>
      <c r="V3060" s="47"/>
      <c r="W3060" s="46"/>
      <c r="X3060" s="53"/>
      <c r="Y3060" s="45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47"/>
      <c r="C3061" s="47"/>
      <c r="D3061" s="46"/>
      <c r="E3061" s="46"/>
      <c r="F3061" s="45"/>
      <c r="G3061" s="48"/>
      <c r="H3061" s="45"/>
      <c r="I3061" s="45"/>
      <c r="L3061" s="47"/>
      <c r="M3061" s="49"/>
      <c r="N3061" s="49"/>
      <c r="O3061" s="47"/>
      <c r="P3061" s="47"/>
      <c r="Q3061" s="50"/>
      <c r="R3061" s="51"/>
      <c r="S3061" s="47"/>
      <c r="T3061" s="52"/>
      <c r="U3061" s="49"/>
      <c r="V3061" s="47"/>
      <c r="W3061" s="46"/>
      <c r="X3061" s="53"/>
      <c r="Y3061" s="45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47"/>
      <c r="C3062" s="47"/>
      <c r="D3062" s="46"/>
      <c r="E3062" s="46"/>
      <c r="F3062" s="45"/>
      <c r="G3062" s="48"/>
      <c r="H3062" s="45"/>
      <c r="I3062" s="45"/>
      <c r="L3062" s="47"/>
      <c r="M3062" s="49"/>
      <c r="N3062" s="49"/>
      <c r="O3062" s="47"/>
      <c r="P3062" s="47"/>
      <c r="Q3062" s="50"/>
      <c r="R3062" s="51"/>
      <c r="S3062" s="47"/>
      <c r="T3062" s="52"/>
      <c r="U3062" s="49"/>
      <c r="V3062" s="47"/>
      <c r="W3062" s="46"/>
      <c r="X3062" s="53"/>
      <c r="Y3062" s="45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47"/>
      <c r="C3063" s="47"/>
      <c r="D3063" s="46"/>
      <c r="E3063" s="46"/>
      <c r="F3063" s="45"/>
      <c r="G3063" s="48"/>
      <c r="H3063" s="45"/>
      <c r="I3063" s="45"/>
      <c r="L3063" s="47"/>
      <c r="M3063" s="49"/>
      <c r="N3063" s="49"/>
      <c r="O3063" s="47"/>
      <c r="P3063" s="47"/>
      <c r="Q3063" s="50"/>
      <c r="R3063" s="51"/>
      <c r="S3063" s="47"/>
      <c r="T3063" s="52"/>
      <c r="U3063" s="49"/>
      <c r="V3063" s="47"/>
      <c r="W3063" s="46"/>
      <c r="X3063" s="53"/>
      <c r="Y3063" s="45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47"/>
      <c r="C3064" s="47"/>
      <c r="D3064" s="46"/>
      <c r="E3064" s="46"/>
      <c r="F3064" s="45"/>
      <c r="G3064" s="48"/>
      <c r="H3064" s="45"/>
      <c r="I3064" s="45"/>
      <c r="L3064" s="47"/>
      <c r="M3064" s="49"/>
      <c r="N3064" s="49"/>
      <c r="O3064" s="47"/>
      <c r="P3064" s="47"/>
      <c r="Q3064" s="50"/>
      <c r="R3064" s="51"/>
      <c r="S3064" s="47"/>
      <c r="T3064" s="52"/>
      <c r="U3064" s="49"/>
      <c r="V3064" s="47"/>
      <c r="W3064" s="46"/>
      <c r="X3064" s="53"/>
      <c r="Y3064" s="45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47"/>
      <c r="C3065" s="47"/>
      <c r="D3065" s="46"/>
      <c r="E3065" s="46"/>
      <c r="F3065" s="45"/>
      <c r="G3065" s="48"/>
      <c r="H3065" s="45"/>
      <c r="I3065" s="45"/>
      <c r="L3065" s="47"/>
      <c r="M3065" s="49"/>
      <c r="N3065" s="49"/>
      <c r="O3065" s="47"/>
      <c r="P3065" s="47"/>
      <c r="Q3065" s="50"/>
      <c r="R3065" s="51"/>
      <c r="S3065" s="47"/>
      <c r="T3065" s="52"/>
      <c r="U3065" s="49"/>
      <c r="V3065" s="47"/>
      <c r="W3065" s="46"/>
      <c r="X3065" s="53"/>
      <c r="Y3065" s="45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47"/>
      <c r="C3066" s="47"/>
      <c r="D3066" s="46"/>
      <c r="E3066" s="46"/>
      <c r="F3066" s="45"/>
      <c r="G3066" s="48"/>
      <c r="H3066" s="45"/>
      <c r="I3066" s="45"/>
      <c r="L3066" s="47"/>
      <c r="M3066" s="49"/>
      <c r="N3066" s="49"/>
      <c r="O3066" s="47"/>
      <c r="P3066" s="47"/>
      <c r="Q3066" s="50"/>
      <c r="R3066" s="51"/>
      <c r="S3066" s="47"/>
      <c r="T3066" s="52"/>
      <c r="U3066" s="49"/>
      <c r="V3066" s="47"/>
      <c r="W3066" s="46"/>
      <c r="X3066" s="53"/>
      <c r="Y3066" s="45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47"/>
      <c r="C3067" s="47"/>
      <c r="D3067" s="46"/>
      <c r="E3067" s="46"/>
      <c r="F3067" s="45"/>
      <c r="G3067" s="48"/>
      <c r="H3067" s="45"/>
      <c r="I3067" s="45"/>
      <c r="L3067" s="47"/>
      <c r="M3067" s="49"/>
      <c r="N3067" s="49"/>
      <c r="O3067" s="47"/>
      <c r="P3067" s="47"/>
      <c r="Q3067" s="50"/>
      <c r="R3067" s="51"/>
      <c r="S3067" s="47"/>
      <c r="T3067" s="52"/>
      <c r="U3067" s="49"/>
      <c r="V3067" s="47"/>
      <c r="W3067" s="46"/>
      <c r="X3067" s="53"/>
      <c r="Y3067" s="45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47"/>
      <c r="C3068" s="47"/>
      <c r="D3068" s="46"/>
      <c r="E3068" s="46"/>
      <c r="F3068" s="45"/>
      <c r="G3068" s="48"/>
      <c r="H3068" s="45"/>
      <c r="I3068" s="45"/>
      <c r="L3068" s="47"/>
      <c r="M3068" s="49"/>
      <c r="N3068" s="49"/>
      <c r="O3068" s="47"/>
      <c r="P3068" s="47"/>
      <c r="Q3068" s="50"/>
      <c r="R3068" s="51"/>
      <c r="S3068" s="47"/>
      <c r="T3068" s="52"/>
      <c r="U3068" s="49"/>
      <c r="V3068" s="47"/>
      <c r="W3068" s="46"/>
      <c r="X3068" s="53"/>
      <c r="Y3068" s="45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47"/>
      <c r="C3069" s="47"/>
      <c r="D3069" s="46"/>
      <c r="E3069" s="46"/>
      <c r="F3069" s="45"/>
      <c r="G3069" s="48"/>
      <c r="H3069" s="45"/>
      <c r="I3069" s="45"/>
      <c r="L3069" s="47"/>
      <c r="M3069" s="49"/>
      <c r="N3069" s="49"/>
      <c r="O3069" s="47"/>
      <c r="P3069" s="47"/>
      <c r="Q3069" s="50"/>
      <c r="R3069" s="51"/>
      <c r="S3069" s="47"/>
      <c r="T3069" s="52"/>
      <c r="U3069" s="49"/>
      <c r="V3069" s="47"/>
      <c r="W3069" s="46"/>
      <c r="X3069" s="53"/>
      <c r="Y3069" s="45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47"/>
      <c r="C3070" s="47"/>
      <c r="D3070" s="46"/>
      <c r="E3070" s="46"/>
      <c r="F3070" s="45"/>
      <c r="G3070" s="48"/>
      <c r="H3070" s="45"/>
      <c r="I3070" s="45"/>
      <c r="L3070" s="47"/>
      <c r="M3070" s="49"/>
      <c r="N3070" s="49"/>
      <c r="O3070" s="47"/>
      <c r="P3070" s="47"/>
      <c r="Q3070" s="50"/>
      <c r="R3070" s="51"/>
      <c r="S3070" s="47"/>
      <c r="T3070" s="52"/>
      <c r="U3070" s="49"/>
      <c r="V3070" s="47"/>
      <c r="W3070" s="46"/>
      <c r="X3070" s="53"/>
      <c r="Y3070" s="45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47"/>
      <c r="C3071" s="47"/>
      <c r="D3071" s="46"/>
      <c r="E3071" s="46"/>
      <c r="F3071" s="45"/>
      <c r="G3071" s="48"/>
      <c r="H3071" s="45"/>
      <c r="I3071" s="45"/>
      <c r="L3071" s="47"/>
      <c r="M3071" s="49"/>
      <c r="N3071" s="49"/>
      <c r="O3071" s="47"/>
      <c r="P3071" s="47"/>
      <c r="Q3071" s="50"/>
      <c r="R3071" s="51"/>
      <c r="S3071" s="47"/>
      <c r="T3071" s="52"/>
      <c r="U3071" s="49"/>
      <c r="V3071" s="47"/>
      <c r="W3071" s="46"/>
      <c r="X3071" s="53"/>
      <c r="Y3071" s="45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47"/>
      <c r="C3072" s="47"/>
      <c r="D3072" s="46"/>
      <c r="E3072" s="46"/>
      <c r="F3072" s="45"/>
      <c r="G3072" s="48"/>
      <c r="H3072" s="45"/>
      <c r="I3072" s="45"/>
      <c r="L3072" s="47"/>
      <c r="M3072" s="49"/>
      <c r="N3072" s="49"/>
      <c r="O3072" s="47"/>
      <c r="P3072" s="47"/>
      <c r="Q3072" s="50"/>
      <c r="R3072" s="51"/>
      <c r="S3072" s="47"/>
      <c r="T3072" s="52"/>
      <c r="U3072" s="49"/>
      <c r="V3072" s="47"/>
      <c r="W3072" s="46"/>
      <c r="X3072" s="53"/>
      <c r="Y3072" s="45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47"/>
      <c r="C3073" s="47"/>
      <c r="D3073" s="46"/>
      <c r="E3073" s="46"/>
      <c r="F3073" s="45"/>
      <c r="G3073" s="48"/>
      <c r="H3073" s="45"/>
      <c r="I3073" s="45"/>
      <c r="L3073" s="47"/>
      <c r="M3073" s="49"/>
      <c r="N3073" s="49"/>
      <c r="O3073" s="47"/>
      <c r="P3073" s="47"/>
      <c r="Q3073" s="50"/>
      <c r="R3073" s="51"/>
      <c r="S3073" s="47"/>
      <c r="T3073" s="52"/>
      <c r="U3073" s="49"/>
      <c r="V3073" s="47"/>
      <c r="W3073" s="46"/>
      <c r="X3073" s="53"/>
      <c r="Y3073" s="45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47"/>
      <c r="C3074" s="47"/>
      <c r="D3074" s="46"/>
      <c r="E3074" s="46"/>
      <c r="F3074" s="45"/>
      <c r="G3074" s="48"/>
      <c r="H3074" s="45"/>
      <c r="I3074" s="45"/>
      <c r="L3074" s="47"/>
      <c r="M3074" s="49"/>
      <c r="N3074" s="49"/>
      <c r="O3074" s="47"/>
      <c r="P3074" s="47"/>
      <c r="Q3074" s="50"/>
      <c r="R3074" s="51"/>
      <c r="S3074" s="47"/>
      <c r="T3074" s="52"/>
      <c r="U3074" s="49"/>
      <c r="V3074" s="47"/>
      <c r="W3074" s="46"/>
      <c r="X3074" s="53"/>
      <c r="Y3074" s="45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47"/>
      <c r="C3075" s="47"/>
      <c r="D3075" s="46"/>
      <c r="E3075" s="46"/>
      <c r="F3075" s="45"/>
      <c r="G3075" s="48"/>
      <c r="H3075" s="45"/>
      <c r="I3075" s="45"/>
      <c r="L3075" s="47"/>
      <c r="M3075" s="49"/>
      <c r="N3075" s="49"/>
      <c r="O3075" s="47"/>
      <c r="P3075" s="47"/>
      <c r="Q3075" s="50"/>
      <c r="R3075" s="51"/>
      <c r="S3075" s="47"/>
      <c r="T3075" s="52"/>
      <c r="U3075" s="49"/>
      <c r="V3075" s="47"/>
      <c r="W3075" s="46"/>
      <c r="X3075" s="53"/>
      <c r="Y3075" s="45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47"/>
      <c r="C3076" s="47"/>
      <c r="D3076" s="46"/>
      <c r="E3076" s="46"/>
      <c r="F3076" s="45"/>
      <c r="G3076" s="48"/>
      <c r="H3076" s="45"/>
      <c r="I3076" s="45"/>
      <c r="L3076" s="47"/>
      <c r="M3076" s="49"/>
      <c r="N3076" s="49"/>
      <c r="O3076" s="47"/>
      <c r="P3076" s="47"/>
      <c r="Q3076" s="50"/>
      <c r="R3076" s="51"/>
      <c r="S3076" s="47"/>
      <c r="T3076" s="52"/>
      <c r="U3076" s="49"/>
      <c r="V3076" s="47"/>
      <c r="W3076" s="46"/>
      <c r="X3076" s="53"/>
      <c r="Y3076" s="45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47"/>
      <c r="C3077" s="47"/>
      <c r="D3077" s="46"/>
      <c r="E3077" s="46"/>
      <c r="F3077" s="45"/>
      <c r="G3077" s="48"/>
      <c r="H3077" s="45"/>
      <c r="I3077" s="45"/>
      <c r="L3077" s="47"/>
      <c r="M3077" s="49"/>
      <c r="N3077" s="49"/>
      <c r="O3077" s="47"/>
      <c r="P3077" s="47"/>
      <c r="Q3077" s="50"/>
      <c r="R3077" s="51"/>
      <c r="S3077" s="47"/>
      <c r="T3077" s="52"/>
      <c r="U3077" s="49"/>
      <c r="V3077" s="47"/>
      <c r="W3077" s="46"/>
      <c r="X3077" s="53"/>
      <c r="Y3077" s="45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47"/>
      <c r="C3078" s="47"/>
      <c r="D3078" s="46"/>
      <c r="E3078" s="46"/>
      <c r="F3078" s="45"/>
      <c r="G3078" s="48"/>
      <c r="H3078" s="45"/>
      <c r="I3078" s="45"/>
      <c r="L3078" s="47"/>
      <c r="M3078" s="49"/>
      <c r="N3078" s="49"/>
      <c r="O3078" s="47"/>
      <c r="P3078" s="47"/>
      <c r="Q3078" s="50"/>
      <c r="R3078" s="51"/>
      <c r="S3078" s="47"/>
      <c r="T3078" s="52"/>
      <c r="U3078" s="49"/>
      <c r="V3078" s="47"/>
      <c r="W3078" s="46"/>
      <c r="X3078" s="53"/>
      <c r="Y3078" s="45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47"/>
      <c r="C3079" s="47"/>
      <c r="D3079" s="46"/>
      <c r="E3079" s="46"/>
      <c r="F3079" s="45"/>
      <c r="G3079" s="48"/>
      <c r="H3079" s="45"/>
      <c r="I3079" s="45"/>
      <c r="L3079" s="47"/>
      <c r="M3079" s="49"/>
      <c r="N3079" s="49"/>
      <c r="O3079" s="47"/>
      <c r="P3079" s="47"/>
      <c r="Q3079" s="50"/>
      <c r="R3079" s="51"/>
      <c r="S3079" s="47"/>
      <c r="T3079" s="52"/>
      <c r="U3079" s="49"/>
      <c r="V3079" s="47"/>
      <c r="W3079" s="46"/>
      <c r="X3079" s="53"/>
      <c r="Y3079" s="45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47"/>
      <c r="C3080" s="47"/>
      <c r="D3080" s="46"/>
      <c r="E3080" s="46"/>
      <c r="F3080" s="45"/>
      <c r="G3080" s="48"/>
      <c r="H3080" s="45"/>
      <c r="I3080" s="45"/>
      <c r="L3080" s="47"/>
      <c r="M3080" s="49"/>
      <c r="N3080" s="49"/>
      <c r="O3080" s="47"/>
      <c r="P3080" s="47"/>
      <c r="Q3080" s="50"/>
      <c r="R3080" s="51"/>
      <c r="S3080" s="47"/>
      <c r="T3080" s="52"/>
      <c r="U3080" s="49"/>
      <c r="V3080" s="47"/>
      <c r="W3080" s="46"/>
      <c r="X3080" s="53"/>
      <c r="Y3080" s="45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47"/>
      <c r="C3081" s="47"/>
      <c r="D3081" s="46"/>
      <c r="E3081" s="46"/>
      <c r="F3081" s="45"/>
      <c r="G3081" s="48"/>
      <c r="H3081" s="45"/>
      <c r="I3081" s="45"/>
      <c r="L3081" s="47"/>
      <c r="M3081" s="49"/>
      <c r="N3081" s="49"/>
      <c r="O3081" s="47"/>
      <c r="P3081" s="47"/>
      <c r="Q3081" s="50"/>
      <c r="R3081" s="51"/>
      <c r="S3081" s="47"/>
      <c r="T3081" s="52"/>
      <c r="U3081" s="49"/>
      <c r="V3081" s="47"/>
      <c r="W3081" s="46"/>
      <c r="X3081" s="53"/>
      <c r="Y3081" s="45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47"/>
      <c r="C3082" s="47"/>
      <c r="D3082" s="46"/>
      <c r="E3082" s="46"/>
      <c r="F3082" s="45"/>
      <c r="G3082" s="48"/>
      <c r="H3082" s="45"/>
      <c r="I3082" s="45"/>
      <c r="L3082" s="47"/>
      <c r="M3082" s="49"/>
      <c r="N3082" s="49"/>
      <c r="O3082" s="47"/>
      <c r="P3082" s="47"/>
      <c r="Q3082" s="50"/>
      <c r="R3082" s="51"/>
      <c r="S3082" s="47"/>
      <c r="T3082" s="52"/>
      <c r="U3082" s="49"/>
      <c r="V3082" s="47"/>
      <c r="W3082" s="46"/>
      <c r="X3082" s="53"/>
      <c r="Y3082" s="45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47"/>
      <c r="C3083" s="47"/>
      <c r="D3083" s="46"/>
      <c r="E3083" s="46"/>
      <c r="F3083" s="45"/>
      <c r="G3083" s="48"/>
      <c r="H3083" s="45"/>
      <c r="I3083" s="45"/>
      <c r="L3083" s="47"/>
      <c r="M3083" s="49"/>
      <c r="N3083" s="49"/>
      <c r="O3083" s="47"/>
      <c r="P3083" s="47"/>
      <c r="Q3083" s="50"/>
      <c r="R3083" s="51"/>
      <c r="S3083" s="47"/>
      <c r="T3083" s="52"/>
      <c r="U3083" s="49"/>
      <c r="V3083" s="47"/>
      <c r="W3083" s="46"/>
      <c r="X3083" s="53"/>
      <c r="Y3083" s="45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47"/>
      <c r="C3084" s="47"/>
      <c r="D3084" s="46"/>
      <c r="E3084" s="46"/>
      <c r="F3084" s="45"/>
      <c r="G3084" s="48"/>
      <c r="H3084" s="45"/>
      <c r="I3084" s="45"/>
      <c r="L3084" s="47"/>
      <c r="M3084" s="49"/>
      <c r="N3084" s="49"/>
      <c r="O3084" s="47"/>
      <c r="P3084" s="47"/>
      <c r="Q3084" s="50"/>
      <c r="R3084" s="51"/>
      <c r="S3084" s="47"/>
      <c r="T3084" s="52"/>
      <c r="U3084" s="49"/>
      <c r="V3084" s="47"/>
      <c r="W3084" s="46"/>
      <c r="X3084" s="53"/>
      <c r="Y3084" s="45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47"/>
      <c r="C3085" s="47"/>
      <c r="D3085" s="46"/>
      <c r="E3085" s="46"/>
      <c r="F3085" s="45"/>
      <c r="G3085" s="48"/>
      <c r="H3085" s="45"/>
      <c r="I3085" s="45"/>
      <c r="L3085" s="47"/>
      <c r="M3085" s="49"/>
      <c r="N3085" s="49"/>
      <c r="O3085" s="47"/>
      <c r="P3085" s="47"/>
      <c r="Q3085" s="50"/>
      <c r="R3085" s="51"/>
      <c r="S3085" s="47"/>
      <c r="T3085" s="52"/>
      <c r="U3085" s="49"/>
      <c r="V3085" s="47"/>
      <c r="W3085" s="46"/>
      <c r="X3085" s="53"/>
      <c r="Y3085" s="45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47"/>
      <c r="C3086" s="47"/>
      <c r="D3086" s="46"/>
      <c r="E3086" s="46"/>
      <c r="F3086" s="45"/>
      <c r="G3086" s="48"/>
      <c r="H3086" s="45"/>
      <c r="I3086" s="45"/>
      <c r="L3086" s="47"/>
      <c r="M3086" s="49"/>
      <c r="N3086" s="49"/>
      <c r="O3086" s="47"/>
      <c r="P3086" s="47"/>
      <c r="Q3086" s="50"/>
      <c r="R3086" s="51"/>
      <c r="S3086" s="47"/>
      <c r="T3086" s="52"/>
      <c r="U3086" s="49"/>
      <c r="V3086" s="47"/>
      <c r="W3086" s="46"/>
      <c r="X3086" s="53"/>
      <c r="Y3086" s="45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47"/>
      <c r="C3087" s="47"/>
      <c r="D3087" s="46"/>
      <c r="E3087" s="46"/>
      <c r="F3087" s="45"/>
      <c r="G3087" s="48"/>
      <c r="H3087" s="45"/>
      <c r="I3087" s="45"/>
      <c r="L3087" s="47"/>
      <c r="M3087" s="49"/>
      <c r="N3087" s="49"/>
      <c r="O3087" s="47"/>
      <c r="P3087" s="47"/>
      <c r="Q3087" s="50"/>
      <c r="R3087" s="51"/>
      <c r="S3087" s="47"/>
      <c r="T3087" s="52"/>
      <c r="U3087" s="49"/>
      <c r="V3087" s="47"/>
      <c r="W3087" s="46"/>
      <c r="X3087" s="53"/>
      <c r="Y3087" s="45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47"/>
      <c r="C3088" s="47"/>
      <c r="D3088" s="46"/>
      <c r="E3088" s="46"/>
      <c r="F3088" s="45"/>
      <c r="G3088" s="48"/>
      <c r="H3088" s="45"/>
      <c r="I3088" s="45"/>
      <c r="L3088" s="47"/>
      <c r="M3088" s="49"/>
      <c r="N3088" s="49"/>
      <c r="O3088" s="47"/>
      <c r="P3088" s="47"/>
      <c r="Q3088" s="50"/>
      <c r="R3088" s="51"/>
      <c r="S3088" s="47"/>
      <c r="T3088" s="52"/>
      <c r="U3088" s="49"/>
      <c r="V3088" s="47"/>
      <c r="W3088" s="46"/>
      <c r="X3088" s="53"/>
      <c r="Y3088" s="45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47"/>
      <c r="C3089" s="47"/>
      <c r="D3089" s="46"/>
      <c r="E3089" s="46"/>
      <c r="F3089" s="45"/>
      <c r="G3089" s="48"/>
      <c r="H3089" s="45"/>
      <c r="I3089" s="45"/>
      <c r="L3089" s="47"/>
      <c r="M3089" s="49"/>
      <c r="N3089" s="49"/>
      <c r="O3089" s="47"/>
      <c r="P3089" s="47"/>
      <c r="Q3089" s="50"/>
      <c r="R3089" s="51"/>
      <c r="S3089" s="47"/>
      <c r="T3089" s="52"/>
      <c r="U3089" s="49"/>
      <c r="V3089" s="47"/>
      <c r="W3089" s="46"/>
      <c r="X3089" s="53"/>
      <c r="Y3089" s="45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47"/>
      <c r="C3090" s="47"/>
      <c r="D3090" s="46"/>
      <c r="E3090" s="46"/>
      <c r="F3090" s="45"/>
      <c r="G3090" s="48"/>
      <c r="H3090" s="45"/>
      <c r="I3090" s="45"/>
      <c r="L3090" s="47"/>
      <c r="M3090" s="49"/>
      <c r="N3090" s="49"/>
      <c r="O3090" s="47"/>
      <c r="P3090" s="47"/>
      <c r="Q3090" s="50"/>
      <c r="R3090" s="51"/>
      <c r="S3090" s="47"/>
      <c r="T3090" s="52"/>
      <c r="U3090" s="49"/>
      <c r="V3090" s="47"/>
      <c r="W3090" s="46"/>
      <c r="X3090" s="53"/>
      <c r="Y3090" s="45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47"/>
      <c r="C3091" s="47"/>
      <c r="D3091" s="46"/>
      <c r="E3091" s="46"/>
      <c r="F3091" s="45"/>
      <c r="G3091" s="48"/>
      <c r="H3091" s="45"/>
      <c r="I3091" s="45"/>
      <c r="L3091" s="47"/>
      <c r="M3091" s="49"/>
      <c r="N3091" s="49"/>
      <c r="O3091" s="47"/>
      <c r="P3091" s="47"/>
      <c r="Q3091" s="50"/>
      <c r="R3091" s="51"/>
      <c r="S3091" s="47"/>
      <c r="T3091" s="52"/>
      <c r="U3091" s="49"/>
      <c r="V3091" s="47"/>
      <c r="W3091" s="46"/>
      <c r="X3091" s="53"/>
      <c r="Y3091" s="45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47"/>
      <c r="C3092" s="47"/>
      <c r="D3092" s="46"/>
      <c r="E3092" s="46"/>
      <c r="F3092" s="45"/>
      <c r="G3092" s="48"/>
      <c r="H3092" s="45"/>
      <c r="I3092" s="45"/>
      <c r="L3092" s="47"/>
      <c r="M3092" s="49"/>
      <c r="N3092" s="49"/>
      <c r="O3092" s="47"/>
      <c r="P3092" s="47"/>
      <c r="Q3092" s="50"/>
      <c r="R3092" s="51"/>
      <c r="S3092" s="47"/>
      <c r="T3092" s="52"/>
      <c r="U3092" s="49"/>
      <c r="V3092" s="47"/>
      <c r="W3092" s="46"/>
      <c r="X3092" s="53"/>
      <c r="Y3092" s="45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47"/>
      <c r="C3093" s="47"/>
      <c r="D3093" s="46"/>
      <c r="E3093" s="46"/>
      <c r="F3093" s="45"/>
      <c r="G3093" s="48"/>
      <c r="H3093" s="45"/>
      <c r="I3093" s="45"/>
      <c r="L3093" s="47"/>
      <c r="M3093" s="49"/>
      <c r="N3093" s="49"/>
      <c r="O3093" s="47"/>
      <c r="P3093" s="47"/>
      <c r="Q3093" s="50"/>
      <c r="R3093" s="51"/>
      <c r="S3093" s="47"/>
      <c r="T3093" s="52"/>
      <c r="U3093" s="49"/>
      <c r="V3093" s="47"/>
      <c r="W3093" s="46"/>
      <c r="X3093" s="53"/>
      <c r="Y3093" s="45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47"/>
      <c r="C3094" s="47"/>
      <c r="D3094" s="46"/>
      <c r="E3094" s="46"/>
      <c r="F3094" s="45"/>
      <c r="G3094" s="48"/>
      <c r="H3094" s="45"/>
      <c r="I3094" s="45"/>
      <c r="L3094" s="47"/>
      <c r="M3094" s="49"/>
      <c r="N3094" s="49"/>
      <c r="O3094" s="47"/>
      <c r="P3094" s="47"/>
      <c r="Q3094" s="50"/>
      <c r="R3094" s="51"/>
      <c r="S3094" s="47"/>
      <c r="T3094" s="52"/>
      <c r="U3094" s="49"/>
      <c r="V3094" s="47"/>
      <c r="W3094" s="46"/>
      <c r="X3094" s="53"/>
      <c r="Y3094" s="45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47"/>
      <c r="C3095" s="47"/>
      <c r="D3095" s="46"/>
      <c r="E3095" s="46"/>
      <c r="F3095" s="45"/>
      <c r="G3095" s="48"/>
      <c r="H3095" s="45"/>
      <c r="I3095" s="45"/>
      <c r="L3095" s="47"/>
      <c r="M3095" s="49"/>
      <c r="N3095" s="49"/>
      <c r="O3095" s="47"/>
      <c r="P3095" s="47"/>
      <c r="Q3095" s="50"/>
      <c r="R3095" s="51"/>
      <c r="S3095" s="47"/>
      <c r="T3095" s="52"/>
      <c r="U3095" s="49"/>
      <c r="V3095" s="47"/>
      <c r="W3095" s="46"/>
      <c r="X3095" s="53"/>
      <c r="Y3095" s="45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47"/>
      <c r="C3096" s="47"/>
      <c r="D3096" s="46"/>
      <c r="E3096" s="46"/>
      <c r="F3096" s="45"/>
      <c r="G3096" s="48"/>
      <c r="H3096" s="45"/>
      <c r="I3096" s="45"/>
      <c r="L3096" s="47"/>
      <c r="M3096" s="49"/>
      <c r="N3096" s="49"/>
      <c r="O3096" s="47"/>
      <c r="P3096" s="47"/>
      <c r="Q3096" s="50"/>
      <c r="R3096" s="51"/>
      <c r="S3096" s="47"/>
      <c r="T3096" s="52"/>
      <c r="U3096" s="49"/>
      <c r="V3096" s="47"/>
      <c r="W3096" s="46"/>
      <c r="X3096" s="53"/>
      <c r="Y3096" s="45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47"/>
      <c r="C3097" s="47"/>
      <c r="D3097" s="46"/>
      <c r="E3097" s="46"/>
      <c r="F3097" s="45"/>
      <c r="G3097" s="48"/>
      <c r="H3097" s="45"/>
      <c r="I3097" s="45"/>
      <c r="L3097" s="47"/>
      <c r="M3097" s="49"/>
      <c r="N3097" s="49"/>
      <c r="O3097" s="47"/>
      <c r="P3097" s="47"/>
      <c r="Q3097" s="50"/>
      <c r="R3097" s="51"/>
      <c r="S3097" s="47"/>
      <c r="T3097" s="52"/>
      <c r="U3097" s="49"/>
      <c r="V3097" s="47"/>
      <c r="W3097" s="46"/>
      <c r="X3097" s="53"/>
      <c r="Y3097" s="45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47"/>
      <c r="C3098" s="47"/>
      <c r="D3098" s="46"/>
      <c r="E3098" s="46"/>
      <c r="F3098" s="45"/>
      <c r="G3098" s="48"/>
      <c r="H3098" s="45"/>
      <c r="I3098" s="45"/>
      <c r="L3098" s="47"/>
      <c r="M3098" s="49"/>
      <c r="N3098" s="49"/>
      <c r="O3098" s="47"/>
      <c r="P3098" s="47"/>
      <c r="Q3098" s="50"/>
      <c r="R3098" s="51"/>
      <c r="S3098" s="47"/>
      <c r="T3098" s="52"/>
      <c r="U3098" s="49"/>
      <c r="V3098" s="47"/>
      <c r="W3098" s="46"/>
      <c r="X3098" s="53"/>
      <c r="Y3098" s="45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47"/>
      <c r="C3099" s="47"/>
      <c r="D3099" s="46"/>
      <c r="E3099" s="46"/>
      <c r="F3099" s="45"/>
      <c r="G3099" s="48"/>
      <c r="H3099" s="45"/>
      <c r="I3099" s="45"/>
      <c r="L3099" s="47"/>
      <c r="M3099" s="49"/>
      <c r="N3099" s="49"/>
      <c r="O3099" s="47"/>
      <c r="P3099" s="47"/>
      <c r="Q3099" s="50"/>
      <c r="R3099" s="51"/>
      <c r="S3099" s="47"/>
      <c r="T3099" s="52"/>
      <c r="U3099" s="49"/>
      <c r="V3099" s="47"/>
      <c r="W3099" s="46"/>
      <c r="X3099" s="53"/>
      <c r="Y3099" s="45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47"/>
      <c r="C3100" s="47"/>
      <c r="D3100" s="46"/>
      <c r="E3100" s="46"/>
      <c r="F3100" s="45"/>
      <c r="G3100" s="48"/>
      <c r="H3100" s="45"/>
      <c r="I3100" s="45"/>
      <c r="L3100" s="47"/>
      <c r="M3100" s="49"/>
      <c r="N3100" s="49"/>
      <c r="O3100" s="47"/>
      <c r="P3100" s="47"/>
      <c r="Q3100" s="50"/>
      <c r="R3100" s="51"/>
      <c r="S3100" s="47"/>
      <c r="T3100" s="52"/>
      <c r="U3100" s="49"/>
      <c r="V3100" s="47"/>
      <c r="W3100" s="46"/>
      <c r="X3100" s="53"/>
      <c r="Y3100" s="45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47"/>
      <c r="C3101" s="47"/>
      <c r="D3101" s="46"/>
      <c r="E3101" s="46"/>
      <c r="F3101" s="45"/>
      <c r="G3101" s="48"/>
      <c r="H3101" s="45"/>
      <c r="I3101" s="45"/>
      <c r="L3101" s="47"/>
      <c r="M3101" s="49"/>
      <c r="N3101" s="49"/>
      <c r="O3101" s="47"/>
      <c r="P3101" s="47"/>
      <c r="Q3101" s="50"/>
      <c r="R3101" s="51"/>
      <c r="S3101" s="47"/>
      <c r="T3101" s="52"/>
      <c r="U3101" s="49"/>
      <c r="V3101" s="47"/>
      <c r="W3101" s="46"/>
      <c r="X3101" s="53"/>
      <c r="Y3101" s="45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47"/>
      <c r="C3102" s="47"/>
      <c r="D3102" s="46"/>
      <c r="E3102" s="46"/>
      <c r="F3102" s="45"/>
      <c r="G3102" s="48"/>
      <c r="H3102" s="45"/>
      <c r="I3102" s="45"/>
      <c r="L3102" s="47"/>
      <c r="M3102" s="49"/>
      <c r="N3102" s="49"/>
      <c r="O3102" s="47"/>
      <c r="P3102" s="47"/>
      <c r="Q3102" s="50"/>
      <c r="R3102" s="51"/>
      <c r="S3102" s="47"/>
      <c r="T3102" s="52"/>
      <c r="U3102" s="49"/>
      <c r="V3102" s="47"/>
      <c r="W3102" s="46"/>
      <c r="X3102" s="53"/>
      <c r="Y3102" s="45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47"/>
      <c r="C3103" s="47"/>
      <c r="D3103" s="46"/>
      <c r="E3103" s="46"/>
      <c r="F3103" s="45"/>
      <c r="G3103" s="48"/>
      <c r="H3103" s="45"/>
      <c r="I3103" s="45"/>
      <c r="L3103" s="47"/>
      <c r="M3103" s="49"/>
      <c r="N3103" s="49"/>
      <c r="O3103" s="47"/>
      <c r="P3103" s="47"/>
      <c r="Q3103" s="50"/>
      <c r="R3103" s="51"/>
      <c r="S3103" s="47"/>
      <c r="T3103" s="52"/>
      <c r="U3103" s="49"/>
      <c r="V3103" s="47"/>
      <c r="W3103" s="46"/>
      <c r="X3103" s="53"/>
      <c r="Y3103" s="45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47"/>
      <c r="C3104" s="47"/>
      <c r="D3104" s="46"/>
      <c r="E3104" s="46"/>
      <c r="F3104" s="45"/>
      <c r="G3104" s="48"/>
      <c r="H3104" s="45"/>
      <c r="I3104" s="45"/>
      <c r="L3104" s="47"/>
      <c r="M3104" s="49"/>
      <c r="N3104" s="49"/>
      <c r="O3104" s="47"/>
      <c r="P3104" s="47"/>
      <c r="Q3104" s="50"/>
      <c r="R3104" s="51"/>
      <c r="S3104" s="47"/>
      <c r="T3104" s="52"/>
      <c r="U3104" s="49"/>
      <c r="V3104" s="47"/>
      <c r="W3104" s="46"/>
      <c r="X3104" s="53"/>
      <c r="Y3104" s="45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47"/>
      <c r="C3105" s="47"/>
      <c r="D3105" s="46"/>
      <c r="E3105" s="46"/>
      <c r="F3105" s="45"/>
      <c r="G3105" s="48"/>
      <c r="H3105" s="45"/>
      <c r="I3105" s="45"/>
      <c r="L3105" s="47"/>
      <c r="M3105" s="49"/>
      <c r="N3105" s="49"/>
      <c r="O3105" s="47"/>
      <c r="P3105" s="47"/>
      <c r="Q3105" s="50"/>
      <c r="R3105" s="51"/>
      <c r="S3105" s="47"/>
      <c r="T3105" s="52"/>
      <c r="U3105" s="49"/>
      <c r="V3105" s="47"/>
      <c r="W3105" s="46"/>
      <c r="X3105" s="53"/>
      <c r="Y3105" s="45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47"/>
      <c r="C3106" s="47"/>
      <c r="D3106" s="46"/>
      <c r="E3106" s="46"/>
      <c r="F3106" s="45"/>
      <c r="G3106" s="48"/>
      <c r="H3106" s="45"/>
      <c r="I3106" s="45"/>
      <c r="L3106" s="47"/>
      <c r="M3106" s="49"/>
      <c r="N3106" s="49"/>
      <c r="O3106" s="47"/>
      <c r="P3106" s="47"/>
      <c r="Q3106" s="50"/>
      <c r="R3106" s="51"/>
      <c r="S3106" s="47"/>
      <c r="T3106" s="52"/>
      <c r="U3106" s="49"/>
      <c r="V3106" s="47"/>
      <c r="W3106" s="46"/>
      <c r="X3106" s="53"/>
      <c r="Y3106" s="45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47"/>
      <c r="C3107" s="47"/>
      <c r="D3107" s="46"/>
      <c r="E3107" s="46"/>
      <c r="F3107" s="45"/>
      <c r="G3107" s="48"/>
      <c r="H3107" s="45"/>
      <c r="I3107" s="45"/>
      <c r="L3107" s="47"/>
      <c r="M3107" s="49"/>
      <c r="N3107" s="49"/>
      <c r="O3107" s="47"/>
      <c r="P3107" s="47"/>
      <c r="Q3107" s="50"/>
      <c r="R3107" s="51"/>
      <c r="S3107" s="47"/>
      <c r="T3107" s="52"/>
      <c r="U3107" s="49"/>
      <c r="V3107" s="47"/>
      <c r="W3107" s="46"/>
      <c r="X3107" s="53"/>
      <c r="Y3107" s="45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47"/>
      <c r="C3108" s="47"/>
      <c r="D3108" s="46"/>
      <c r="E3108" s="46"/>
      <c r="F3108" s="45"/>
      <c r="G3108" s="48"/>
      <c r="H3108" s="45"/>
      <c r="I3108" s="45"/>
      <c r="L3108" s="47"/>
      <c r="M3108" s="49"/>
      <c r="N3108" s="49"/>
      <c r="O3108" s="47"/>
      <c r="P3108" s="47"/>
      <c r="Q3108" s="50"/>
      <c r="R3108" s="51"/>
      <c r="S3108" s="47"/>
      <c r="T3108" s="52"/>
      <c r="U3108" s="49"/>
      <c r="V3108" s="47"/>
      <c r="W3108" s="46"/>
      <c r="X3108" s="53"/>
      <c r="Y3108" s="45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47"/>
      <c r="C3109" s="47"/>
      <c r="D3109" s="46"/>
      <c r="E3109" s="46"/>
      <c r="F3109" s="45"/>
      <c r="G3109" s="48"/>
      <c r="H3109" s="45"/>
      <c r="I3109" s="45"/>
      <c r="L3109" s="47"/>
      <c r="M3109" s="49"/>
      <c r="N3109" s="49"/>
      <c r="O3109" s="47"/>
      <c r="P3109" s="47"/>
      <c r="Q3109" s="50"/>
      <c r="R3109" s="51"/>
      <c r="S3109" s="47"/>
      <c r="T3109" s="52"/>
      <c r="U3109" s="49"/>
      <c r="V3109" s="47"/>
      <c r="W3109" s="46"/>
      <c r="X3109" s="53"/>
      <c r="Y3109" s="45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47"/>
      <c r="C3110" s="47"/>
      <c r="D3110" s="46"/>
      <c r="E3110" s="46"/>
      <c r="F3110" s="45"/>
      <c r="G3110" s="48"/>
      <c r="H3110" s="45"/>
      <c r="I3110" s="45"/>
      <c r="L3110" s="47"/>
      <c r="M3110" s="49"/>
      <c r="N3110" s="49"/>
      <c r="O3110" s="47"/>
      <c r="P3110" s="47"/>
      <c r="Q3110" s="50"/>
      <c r="R3110" s="51"/>
      <c r="S3110" s="47"/>
      <c r="T3110" s="52"/>
      <c r="U3110" s="49"/>
      <c r="V3110" s="47"/>
      <c r="W3110" s="46"/>
      <c r="X3110" s="53"/>
      <c r="Y3110" s="45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47"/>
      <c r="C3111" s="47"/>
      <c r="D3111" s="46"/>
      <c r="E3111" s="46"/>
      <c r="F3111" s="45"/>
      <c r="G3111" s="48"/>
      <c r="H3111" s="45"/>
      <c r="I3111" s="45"/>
      <c r="L3111" s="47"/>
      <c r="M3111" s="49"/>
      <c r="N3111" s="49"/>
      <c r="O3111" s="47"/>
      <c r="P3111" s="47"/>
      <c r="Q3111" s="50"/>
      <c r="R3111" s="51"/>
      <c r="S3111" s="47"/>
      <c r="T3111" s="52"/>
      <c r="U3111" s="49"/>
      <c r="V3111" s="47"/>
      <c r="W3111" s="46"/>
      <c r="X3111" s="53"/>
      <c r="Y3111" s="45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47"/>
      <c r="C3112" s="47"/>
      <c r="D3112" s="46"/>
      <c r="E3112" s="46"/>
      <c r="F3112" s="45"/>
      <c r="G3112" s="48"/>
      <c r="H3112" s="45"/>
      <c r="I3112" s="45"/>
      <c r="L3112" s="47"/>
      <c r="M3112" s="49"/>
      <c r="N3112" s="49"/>
      <c r="O3112" s="47"/>
      <c r="P3112" s="47"/>
      <c r="Q3112" s="50"/>
      <c r="R3112" s="51"/>
      <c r="S3112" s="47"/>
      <c r="T3112" s="52"/>
      <c r="U3112" s="49"/>
      <c r="V3112" s="47"/>
      <c r="W3112" s="46"/>
      <c r="X3112" s="53"/>
      <c r="Y3112" s="45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47"/>
      <c r="C3113" s="47"/>
      <c r="D3113" s="46"/>
      <c r="E3113" s="46"/>
      <c r="F3113" s="45"/>
      <c r="G3113" s="48"/>
      <c r="H3113" s="45"/>
      <c r="I3113" s="45"/>
      <c r="L3113" s="47"/>
      <c r="M3113" s="49"/>
      <c r="N3113" s="49"/>
      <c r="O3113" s="47"/>
      <c r="P3113" s="47"/>
      <c r="Q3113" s="50"/>
      <c r="R3113" s="51"/>
      <c r="S3113" s="47"/>
      <c r="T3113" s="52"/>
      <c r="U3113" s="49"/>
      <c r="V3113" s="47"/>
      <c r="W3113" s="46"/>
      <c r="X3113" s="53"/>
      <c r="Y3113" s="45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47"/>
      <c r="C3114" s="47"/>
      <c r="D3114" s="46"/>
      <c r="E3114" s="46"/>
      <c r="F3114" s="45"/>
      <c r="G3114" s="48"/>
      <c r="H3114" s="45"/>
      <c r="I3114" s="45"/>
      <c r="L3114" s="47"/>
      <c r="M3114" s="49"/>
      <c r="N3114" s="49"/>
      <c r="O3114" s="47"/>
      <c r="P3114" s="47"/>
      <c r="Q3114" s="50"/>
      <c r="R3114" s="51"/>
      <c r="S3114" s="47"/>
      <c r="T3114" s="52"/>
      <c r="U3114" s="49"/>
      <c r="V3114" s="47"/>
      <c r="W3114" s="46"/>
      <c r="X3114" s="53"/>
      <c r="Y3114" s="45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47"/>
      <c r="C3115" s="47"/>
      <c r="D3115" s="46"/>
      <c r="E3115" s="46"/>
      <c r="F3115" s="45"/>
      <c r="G3115" s="48"/>
      <c r="H3115" s="45"/>
      <c r="I3115" s="45"/>
      <c r="L3115" s="47"/>
      <c r="M3115" s="49"/>
      <c r="N3115" s="49"/>
      <c r="O3115" s="47"/>
      <c r="P3115" s="47"/>
      <c r="Q3115" s="50"/>
      <c r="R3115" s="51"/>
      <c r="S3115" s="47"/>
      <c r="T3115" s="52"/>
      <c r="U3115" s="49"/>
      <c r="V3115" s="47"/>
      <c r="W3115" s="46"/>
      <c r="X3115" s="53"/>
      <c r="Y3115" s="45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47"/>
      <c r="C3116" s="47"/>
      <c r="D3116" s="46"/>
      <c r="E3116" s="46"/>
      <c r="F3116" s="45"/>
      <c r="G3116" s="48"/>
      <c r="H3116" s="45"/>
      <c r="I3116" s="45"/>
      <c r="L3116" s="47"/>
      <c r="M3116" s="49"/>
      <c r="N3116" s="49"/>
      <c r="O3116" s="47"/>
      <c r="P3116" s="47"/>
      <c r="Q3116" s="50"/>
      <c r="R3116" s="51"/>
      <c r="S3116" s="47"/>
      <c r="T3116" s="52"/>
      <c r="U3116" s="49"/>
      <c r="V3116" s="47"/>
      <c r="W3116" s="46"/>
      <c r="X3116" s="53"/>
      <c r="Y3116" s="45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47"/>
      <c r="C3117" s="47"/>
      <c r="D3117" s="46"/>
      <c r="E3117" s="46"/>
      <c r="F3117" s="45"/>
      <c r="G3117" s="48"/>
      <c r="H3117" s="45"/>
      <c r="I3117" s="45"/>
      <c r="L3117" s="47"/>
      <c r="M3117" s="49"/>
      <c r="N3117" s="49"/>
      <c r="O3117" s="47"/>
      <c r="P3117" s="47"/>
      <c r="Q3117" s="50"/>
      <c r="R3117" s="51"/>
      <c r="S3117" s="47"/>
      <c r="T3117" s="52"/>
      <c r="U3117" s="49"/>
      <c r="V3117" s="47"/>
      <c r="W3117" s="46"/>
      <c r="X3117" s="53"/>
      <c r="Y3117" s="45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47"/>
      <c r="C3118" s="47"/>
      <c r="D3118" s="46"/>
      <c r="E3118" s="46"/>
      <c r="F3118" s="45"/>
      <c r="G3118" s="48"/>
      <c r="H3118" s="45"/>
      <c r="I3118" s="45"/>
      <c r="L3118" s="47"/>
      <c r="M3118" s="49"/>
      <c r="N3118" s="49"/>
      <c r="O3118" s="47"/>
      <c r="P3118" s="47"/>
      <c r="Q3118" s="50"/>
      <c r="R3118" s="51"/>
      <c r="S3118" s="47"/>
      <c r="T3118" s="52"/>
      <c r="U3118" s="49"/>
      <c r="V3118" s="47"/>
      <c r="W3118" s="46"/>
      <c r="X3118" s="53"/>
      <c r="Y3118" s="45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47"/>
      <c r="C3119" s="47"/>
      <c r="D3119" s="46"/>
      <c r="E3119" s="46"/>
      <c r="F3119" s="45"/>
      <c r="G3119" s="48"/>
      <c r="H3119" s="45"/>
      <c r="I3119" s="45"/>
      <c r="L3119" s="47"/>
      <c r="M3119" s="49"/>
      <c r="N3119" s="49"/>
      <c r="O3119" s="47"/>
      <c r="P3119" s="47"/>
      <c r="Q3119" s="50"/>
      <c r="R3119" s="51"/>
      <c r="S3119" s="47"/>
      <c r="T3119" s="52"/>
      <c r="U3119" s="49"/>
      <c r="V3119" s="47"/>
      <c r="W3119" s="46"/>
      <c r="X3119" s="53"/>
      <c r="Y3119" s="45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47"/>
      <c r="C3120" s="47"/>
      <c r="D3120" s="46"/>
      <c r="E3120" s="46"/>
      <c r="F3120" s="45"/>
      <c r="G3120" s="48"/>
      <c r="H3120" s="45"/>
      <c r="I3120" s="45"/>
      <c r="L3120" s="47"/>
      <c r="M3120" s="49"/>
      <c r="N3120" s="49"/>
      <c r="O3120" s="47"/>
      <c r="P3120" s="47"/>
      <c r="Q3120" s="50"/>
      <c r="R3120" s="51"/>
      <c r="S3120" s="47"/>
      <c r="T3120" s="52"/>
      <c r="U3120" s="49"/>
      <c r="V3120" s="47"/>
      <c r="W3120" s="46"/>
      <c r="X3120" s="53"/>
      <c r="Y3120" s="45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47"/>
      <c r="C3121" s="47"/>
      <c r="D3121" s="46"/>
      <c r="E3121" s="46"/>
      <c r="F3121" s="45"/>
      <c r="G3121" s="48"/>
      <c r="H3121" s="45"/>
      <c r="I3121" s="45"/>
      <c r="L3121" s="47"/>
      <c r="M3121" s="49"/>
      <c r="N3121" s="49"/>
      <c r="O3121" s="47"/>
      <c r="P3121" s="47"/>
      <c r="Q3121" s="50"/>
      <c r="R3121" s="51"/>
      <c r="S3121" s="47"/>
      <c r="T3121" s="52"/>
      <c r="U3121" s="49"/>
      <c r="V3121" s="47"/>
      <c r="W3121" s="46"/>
      <c r="X3121" s="53"/>
      <c r="Y3121" s="45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47"/>
      <c r="C3122" s="47"/>
      <c r="D3122" s="46"/>
      <c r="E3122" s="46"/>
      <c r="F3122" s="45"/>
      <c r="G3122" s="48"/>
      <c r="H3122" s="45"/>
      <c r="I3122" s="45"/>
      <c r="L3122" s="47"/>
      <c r="M3122" s="49"/>
      <c r="N3122" s="49"/>
      <c r="O3122" s="47"/>
      <c r="P3122" s="47"/>
      <c r="Q3122" s="50"/>
      <c r="R3122" s="51"/>
      <c r="S3122" s="47"/>
      <c r="T3122" s="52"/>
      <c r="U3122" s="49"/>
      <c r="V3122" s="47"/>
      <c r="W3122" s="46"/>
      <c r="X3122" s="53"/>
      <c r="Y3122" s="45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47"/>
      <c r="C3123" s="47"/>
      <c r="D3123" s="46"/>
      <c r="E3123" s="46"/>
      <c r="F3123" s="45"/>
      <c r="G3123" s="48"/>
      <c r="H3123" s="45"/>
      <c r="I3123" s="45"/>
      <c r="L3123" s="47"/>
      <c r="M3123" s="49"/>
      <c r="N3123" s="49"/>
      <c r="O3123" s="47"/>
      <c r="P3123" s="47"/>
      <c r="Q3123" s="50"/>
      <c r="R3123" s="51"/>
      <c r="S3123" s="47"/>
      <c r="T3123" s="52"/>
      <c r="U3123" s="49"/>
      <c r="V3123" s="47"/>
      <c r="W3123" s="46"/>
      <c r="X3123" s="53"/>
      <c r="Y3123" s="45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47"/>
      <c r="C3124" s="47"/>
      <c r="D3124" s="46"/>
      <c r="E3124" s="46"/>
      <c r="F3124" s="45"/>
      <c r="G3124" s="48"/>
      <c r="H3124" s="45"/>
      <c r="I3124" s="45"/>
      <c r="L3124" s="47"/>
      <c r="M3124" s="49"/>
      <c r="N3124" s="49"/>
      <c r="O3124" s="47"/>
      <c r="P3124" s="47"/>
      <c r="Q3124" s="50"/>
      <c r="R3124" s="51"/>
      <c r="S3124" s="47"/>
      <c r="T3124" s="52"/>
      <c r="U3124" s="49"/>
      <c r="V3124" s="47"/>
      <c r="W3124" s="46"/>
      <c r="X3124" s="53"/>
      <c r="Y3124" s="45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47"/>
      <c r="C3125" s="47"/>
      <c r="D3125" s="46"/>
      <c r="E3125" s="46"/>
      <c r="F3125" s="45"/>
      <c r="G3125" s="48"/>
      <c r="H3125" s="45"/>
      <c r="I3125" s="45"/>
      <c r="L3125" s="47"/>
      <c r="M3125" s="49"/>
      <c r="N3125" s="49"/>
      <c r="O3125" s="47"/>
      <c r="P3125" s="47"/>
      <c r="Q3125" s="50"/>
      <c r="R3125" s="51"/>
      <c r="S3125" s="47"/>
      <c r="T3125" s="52"/>
      <c r="U3125" s="49"/>
      <c r="V3125" s="47"/>
      <c r="W3125" s="46"/>
      <c r="X3125" s="53"/>
      <c r="Y3125" s="45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47"/>
      <c r="C3126" s="47"/>
      <c r="D3126" s="46"/>
      <c r="E3126" s="46"/>
      <c r="F3126" s="45"/>
      <c r="G3126" s="48"/>
      <c r="H3126" s="45"/>
      <c r="I3126" s="45"/>
      <c r="L3126" s="47"/>
      <c r="M3126" s="49"/>
      <c r="N3126" s="49"/>
      <c r="O3126" s="47"/>
      <c r="P3126" s="47"/>
      <c r="Q3126" s="50"/>
      <c r="R3126" s="51"/>
      <c r="S3126" s="47"/>
      <c r="T3126" s="52"/>
      <c r="U3126" s="49"/>
      <c r="V3126" s="47"/>
      <c r="W3126" s="46"/>
      <c r="X3126" s="53"/>
      <c r="Y3126" s="45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47"/>
      <c r="C3127" s="47"/>
      <c r="D3127" s="46"/>
      <c r="E3127" s="46"/>
      <c r="F3127" s="45"/>
      <c r="G3127" s="48"/>
      <c r="H3127" s="45"/>
      <c r="I3127" s="45"/>
      <c r="L3127" s="47"/>
      <c r="M3127" s="49"/>
      <c r="N3127" s="49"/>
      <c r="O3127" s="47"/>
      <c r="P3127" s="47"/>
      <c r="Q3127" s="50"/>
      <c r="R3127" s="51"/>
      <c r="S3127" s="47"/>
      <c r="T3127" s="52"/>
      <c r="U3127" s="49"/>
      <c r="V3127" s="47"/>
      <c r="W3127" s="46"/>
      <c r="X3127" s="53"/>
      <c r="Y3127" s="45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47"/>
      <c r="C3128" s="47"/>
      <c r="D3128" s="46"/>
      <c r="E3128" s="46"/>
      <c r="F3128" s="45"/>
      <c r="G3128" s="48"/>
      <c r="H3128" s="45"/>
      <c r="I3128" s="45"/>
      <c r="L3128" s="47"/>
      <c r="M3128" s="49"/>
      <c r="N3128" s="49"/>
      <c r="O3128" s="47"/>
      <c r="P3128" s="47"/>
      <c r="Q3128" s="50"/>
      <c r="R3128" s="51"/>
      <c r="S3128" s="47"/>
      <c r="T3128" s="52"/>
      <c r="U3128" s="49"/>
      <c r="V3128" s="47"/>
      <c r="W3128" s="46"/>
      <c r="X3128" s="53"/>
      <c r="Y3128" s="45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47"/>
      <c r="C3129" s="47"/>
      <c r="D3129" s="46"/>
      <c r="E3129" s="46"/>
      <c r="F3129" s="45"/>
      <c r="G3129" s="48"/>
      <c r="H3129" s="45"/>
      <c r="I3129" s="45"/>
      <c r="L3129" s="47"/>
      <c r="M3129" s="49"/>
      <c r="N3129" s="49"/>
      <c r="O3129" s="47"/>
      <c r="P3129" s="47"/>
      <c r="Q3129" s="50"/>
      <c r="R3129" s="51"/>
      <c r="S3129" s="47"/>
      <c r="T3129" s="52"/>
      <c r="U3129" s="49"/>
      <c r="V3129" s="47"/>
      <c r="W3129" s="46"/>
      <c r="X3129" s="53"/>
      <c r="Y3129" s="45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47"/>
      <c r="C3130" s="47"/>
      <c r="D3130" s="46"/>
      <c r="E3130" s="46"/>
      <c r="F3130" s="45"/>
      <c r="G3130" s="48"/>
      <c r="H3130" s="45"/>
      <c r="I3130" s="45"/>
      <c r="L3130" s="47"/>
      <c r="M3130" s="49"/>
      <c r="N3130" s="49"/>
      <c r="O3130" s="47"/>
      <c r="P3130" s="47"/>
      <c r="Q3130" s="50"/>
      <c r="R3130" s="51"/>
      <c r="S3130" s="47"/>
      <c r="T3130" s="52"/>
      <c r="U3130" s="49"/>
      <c r="V3130" s="47"/>
      <c r="W3130" s="46"/>
      <c r="X3130" s="53"/>
      <c r="Y3130" s="45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47"/>
      <c r="C3131" s="47"/>
      <c r="D3131" s="46"/>
      <c r="E3131" s="46"/>
      <c r="F3131" s="45"/>
      <c r="G3131" s="48"/>
      <c r="H3131" s="45"/>
      <c r="I3131" s="45"/>
      <c r="L3131" s="47"/>
      <c r="M3131" s="49"/>
      <c r="N3131" s="49"/>
      <c r="O3131" s="47"/>
      <c r="P3131" s="47"/>
      <c r="Q3131" s="50"/>
      <c r="R3131" s="51"/>
      <c r="S3131" s="47"/>
      <c r="T3131" s="52"/>
      <c r="U3131" s="49"/>
      <c r="V3131" s="47"/>
      <c r="W3131" s="46"/>
      <c r="X3131" s="53"/>
      <c r="Y3131" s="45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47"/>
      <c r="C3132" s="47"/>
      <c r="D3132" s="46"/>
      <c r="E3132" s="46"/>
      <c r="F3132" s="45"/>
      <c r="G3132" s="48"/>
      <c r="H3132" s="45"/>
      <c r="I3132" s="45"/>
      <c r="L3132" s="47"/>
      <c r="M3132" s="49"/>
      <c r="N3132" s="49"/>
      <c r="O3132" s="47"/>
      <c r="P3132" s="47"/>
      <c r="Q3132" s="50"/>
      <c r="R3132" s="51"/>
      <c r="S3132" s="47"/>
      <c r="T3132" s="52"/>
      <c r="U3132" s="49"/>
      <c r="V3132" s="47"/>
      <c r="W3132" s="46"/>
      <c r="X3132" s="53"/>
      <c r="Y3132" s="45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47"/>
      <c r="C3133" s="47"/>
      <c r="D3133" s="46"/>
      <c r="E3133" s="46"/>
      <c r="F3133" s="45"/>
      <c r="G3133" s="48"/>
      <c r="H3133" s="45"/>
      <c r="I3133" s="45"/>
      <c r="L3133" s="47"/>
      <c r="M3133" s="49"/>
      <c r="N3133" s="49"/>
      <c r="O3133" s="47"/>
      <c r="P3133" s="47"/>
      <c r="Q3133" s="50"/>
      <c r="R3133" s="51"/>
      <c r="S3133" s="47"/>
      <c r="T3133" s="52"/>
      <c r="U3133" s="49"/>
      <c r="V3133" s="47"/>
      <c r="W3133" s="46"/>
      <c r="X3133" s="53"/>
      <c r="Y3133" s="45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47"/>
      <c r="C3134" s="47"/>
      <c r="D3134" s="46"/>
      <c r="E3134" s="46"/>
      <c r="F3134" s="45"/>
      <c r="G3134" s="48"/>
      <c r="H3134" s="45"/>
      <c r="I3134" s="45"/>
      <c r="L3134" s="47"/>
      <c r="M3134" s="49"/>
      <c r="N3134" s="49"/>
      <c r="O3134" s="47"/>
      <c r="P3134" s="47"/>
      <c r="Q3134" s="50"/>
      <c r="R3134" s="51"/>
      <c r="S3134" s="47"/>
      <c r="T3134" s="52"/>
      <c r="U3134" s="49"/>
      <c r="V3134" s="47"/>
      <c r="W3134" s="46"/>
      <c r="X3134" s="53"/>
      <c r="Y3134" s="45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47"/>
      <c r="C3135" s="47"/>
      <c r="D3135" s="46"/>
      <c r="E3135" s="46"/>
      <c r="F3135" s="45"/>
      <c r="G3135" s="48"/>
      <c r="H3135" s="45"/>
      <c r="I3135" s="45"/>
      <c r="L3135" s="47"/>
      <c r="M3135" s="49"/>
      <c r="N3135" s="49"/>
      <c r="O3135" s="47"/>
      <c r="P3135" s="47"/>
      <c r="Q3135" s="50"/>
      <c r="R3135" s="51"/>
      <c r="S3135" s="47"/>
      <c r="T3135" s="52"/>
      <c r="U3135" s="49"/>
      <c r="V3135" s="47"/>
      <c r="W3135" s="46"/>
      <c r="X3135" s="53"/>
      <c r="Y3135" s="45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47"/>
      <c r="C3136" s="47"/>
      <c r="D3136" s="46"/>
      <c r="E3136" s="46"/>
      <c r="F3136" s="45"/>
      <c r="G3136" s="48"/>
      <c r="H3136" s="45"/>
      <c r="I3136" s="45"/>
      <c r="L3136" s="47"/>
      <c r="M3136" s="49"/>
      <c r="N3136" s="49"/>
      <c r="O3136" s="47"/>
      <c r="P3136" s="47"/>
      <c r="Q3136" s="50"/>
      <c r="R3136" s="51"/>
      <c r="S3136" s="47"/>
      <c r="T3136" s="52"/>
      <c r="U3136" s="49"/>
      <c r="V3136" s="47"/>
      <c r="W3136" s="46"/>
      <c r="X3136" s="53"/>
      <c r="Y3136" s="45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47"/>
      <c r="C3137" s="47"/>
      <c r="D3137" s="46"/>
      <c r="E3137" s="46"/>
      <c r="F3137" s="45"/>
      <c r="G3137" s="48"/>
      <c r="H3137" s="45"/>
      <c r="I3137" s="45"/>
      <c r="L3137" s="47"/>
      <c r="M3137" s="49"/>
      <c r="N3137" s="49"/>
      <c r="O3137" s="47"/>
      <c r="P3137" s="47"/>
      <c r="Q3137" s="50"/>
      <c r="R3137" s="51"/>
      <c r="S3137" s="47"/>
      <c r="T3137" s="52"/>
      <c r="U3137" s="49"/>
      <c r="V3137" s="47"/>
      <c r="W3137" s="46"/>
      <c r="X3137" s="53"/>
      <c r="Y3137" s="45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47"/>
      <c r="C3138" s="47"/>
      <c r="D3138" s="46"/>
      <c r="E3138" s="46"/>
      <c r="F3138" s="45"/>
      <c r="G3138" s="48"/>
      <c r="H3138" s="45"/>
      <c r="I3138" s="45"/>
      <c r="L3138" s="47"/>
      <c r="M3138" s="49"/>
      <c r="N3138" s="49"/>
      <c r="O3138" s="47"/>
      <c r="P3138" s="47"/>
      <c r="Q3138" s="50"/>
      <c r="R3138" s="51"/>
      <c r="S3138" s="47"/>
      <c r="T3138" s="52"/>
      <c r="U3138" s="49"/>
      <c r="V3138" s="47"/>
      <c r="W3138" s="46"/>
      <c r="X3138" s="53"/>
      <c r="Y3138" s="45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47"/>
      <c r="C3139" s="47"/>
      <c r="D3139" s="46"/>
      <c r="E3139" s="46"/>
      <c r="F3139" s="45"/>
      <c r="G3139" s="48"/>
      <c r="H3139" s="45"/>
      <c r="I3139" s="45"/>
      <c r="L3139" s="47"/>
      <c r="M3139" s="49"/>
      <c r="N3139" s="49"/>
      <c r="O3139" s="47"/>
      <c r="P3139" s="47"/>
      <c r="Q3139" s="50"/>
      <c r="R3139" s="51"/>
      <c r="S3139" s="47"/>
      <c r="T3139" s="52"/>
      <c r="U3139" s="49"/>
      <c r="V3139" s="47"/>
      <c r="W3139" s="46"/>
      <c r="X3139" s="53"/>
      <c r="Y3139" s="45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47"/>
      <c r="C3140" s="47"/>
      <c r="D3140" s="46"/>
      <c r="E3140" s="46"/>
      <c r="F3140" s="45"/>
      <c r="G3140" s="48"/>
      <c r="H3140" s="45"/>
      <c r="I3140" s="45"/>
      <c r="L3140" s="47"/>
      <c r="M3140" s="49"/>
      <c r="N3140" s="49"/>
      <c r="O3140" s="47"/>
      <c r="P3140" s="47"/>
      <c r="Q3140" s="50"/>
      <c r="R3140" s="51"/>
      <c r="S3140" s="47"/>
      <c r="T3140" s="52"/>
      <c r="U3140" s="49"/>
      <c r="V3140" s="47"/>
      <c r="W3140" s="46"/>
      <c r="X3140" s="53"/>
      <c r="Y3140" s="45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47"/>
      <c r="C3141" s="47"/>
      <c r="D3141" s="46"/>
      <c r="E3141" s="46"/>
      <c r="F3141" s="45"/>
      <c r="G3141" s="48"/>
      <c r="H3141" s="45"/>
      <c r="I3141" s="45"/>
      <c r="L3141" s="47"/>
      <c r="M3141" s="49"/>
      <c r="N3141" s="49"/>
      <c r="O3141" s="47"/>
      <c r="P3141" s="47"/>
      <c r="Q3141" s="50"/>
      <c r="R3141" s="51"/>
      <c r="S3141" s="47"/>
      <c r="T3141" s="52"/>
      <c r="U3141" s="49"/>
      <c r="V3141" s="47"/>
      <c r="W3141" s="46"/>
      <c r="X3141" s="53"/>
      <c r="Y3141" s="45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47"/>
      <c r="C3142" s="47"/>
      <c r="D3142" s="46"/>
      <c r="E3142" s="46"/>
      <c r="F3142" s="45"/>
      <c r="G3142" s="48"/>
      <c r="H3142" s="45"/>
      <c r="I3142" s="45"/>
      <c r="L3142" s="47"/>
      <c r="M3142" s="49"/>
      <c r="N3142" s="49"/>
      <c r="O3142" s="47"/>
      <c r="P3142" s="47"/>
      <c r="Q3142" s="50"/>
      <c r="R3142" s="51"/>
      <c r="S3142" s="47"/>
      <c r="T3142" s="52"/>
      <c r="U3142" s="49"/>
      <c r="V3142" s="47"/>
      <c r="W3142" s="46"/>
      <c r="X3142" s="53"/>
      <c r="Y3142" s="45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47"/>
      <c r="C3143" s="47"/>
      <c r="D3143" s="46"/>
      <c r="E3143" s="46"/>
      <c r="F3143" s="45"/>
      <c r="G3143" s="48"/>
      <c r="H3143" s="45"/>
      <c r="I3143" s="45"/>
      <c r="L3143" s="47"/>
      <c r="M3143" s="49"/>
      <c r="N3143" s="49"/>
      <c r="O3143" s="47"/>
      <c r="P3143" s="47"/>
      <c r="Q3143" s="50"/>
      <c r="R3143" s="51"/>
      <c r="S3143" s="47"/>
      <c r="T3143" s="52"/>
      <c r="U3143" s="49"/>
      <c r="V3143" s="47"/>
      <c r="W3143" s="46"/>
      <c r="X3143" s="53"/>
      <c r="Y3143" s="45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47"/>
      <c r="C3144" s="47"/>
      <c r="D3144" s="46"/>
      <c r="E3144" s="46"/>
      <c r="F3144" s="45"/>
      <c r="G3144" s="48"/>
      <c r="H3144" s="45"/>
      <c r="I3144" s="45"/>
      <c r="L3144" s="47"/>
      <c r="M3144" s="49"/>
      <c r="N3144" s="49"/>
      <c r="O3144" s="47"/>
      <c r="P3144" s="47"/>
      <c r="Q3144" s="50"/>
      <c r="R3144" s="51"/>
      <c r="S3144" s="47"/>
      <c r="T3144" s="52"/>
      <c r="U3144" s="49"/>
      <c r="V3144" s="47"/>
      <c r="W3144" s="46"/>
      <c r="X3144" s="53"/>
      <c r="Y3144" s="45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47"/>
      <c r="C3145" s="47"/>
      <c r="D3145" s="46"/>
      <c r="E3145" s="46"/>
      <c r="F3145" s="45"/>
      <c r="G3145" s="48"/>
      <c r="H3145" s="45"/>
      <c r="I3145" s="45"/>
      <c r="L3145" s="47"/>
      <c r="M3145" s="49"/>
      <c r="N3145" s="49"/>
      <c r="O3145" s="47"/>
      <c r="P3145" s="47"/>
      <c r="Q3145" s="50"/>
      <c r="R3145" s="51"/>
      <c r="S3145" s="47"/>
      <c r="T3145" s="52"/>
      <c r="U3145" s="49"/>
      <c r="V3145" s="47"/>
      <c r="W3145" s="46"/>
      <c r="X3145" s="53"/>
      <c r="Y3145" s="45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47"/>
      <c r="C3146" s="47"/>
      <c r="D3146" s="46"/>
      <c r="E3146" s="46"/>
      <c r="F3146" s="45"/>
      <c r="G3146" s="48"/>
      <c r="H3146" s="45"/>
      <c r="I3146" s="45"/>
      <c r="L3146" s="47"/>
      <c r="M3146" s="49"/>
      <c r="N3146" s="49"/>
      <c r="O3146" s="47"/>
      <c r="P3146" s="47"/>
      <c r="Q3146" s="50"/>
      <c r="R3146" s="51"/>
      <c r="S3146" s="47"/>
      <c r="T3146" s="52"/>
      <c r="U3146" s="49"/>
      <c r="V3146" s="47"/>
      <c r="W3146" s="46"/>
      <c r="X3146" s="53"/>
      <c r="Y3146" s="45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47"/>
      <c r="C3147" s="47"/>
      <c r="D3147" s="46"/>
      <c r="E3147" s="46"/>
      <c r="F3147" s="45"/>
      <c r="G3147" s="48"/>
      <c r="H3147" s="45"/>
      <c r="I3147" s="45"/>
      <c r="L3147" s="47"/>
      <c r="M3147" s="49"/>
      <c r="N3147" s="49"/>
      <c r="O3147" s="47"/>
      <c r="P3147" s="47"/>
      <c r="Q3147" s="50"/>
      <c r="R3147" s="51"/>
      <c r="S3147" s="47"/>
      <c r="T3147" s="52"/>
      <c r="U3147" s="49"/>
      <c r="V3147" s="47"/>
      <c r="W3147" s="46"/>
      <c r="X3147" s="53"/>
      <c r="Y3147" s="45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47"/>
      <c r="C3148" s="47"/>
      <c r="D3148" s="46"/>
      <c r="E3148" s="46"/>
      <c r="F3148" s="45"/>
      <c r="G3148" s="48"/>
      <c r="H3148" s="45"/>
      <c r="I3148" s="45"/>
      <c r="L3148" s="47"/>
      <c r="M3148" s="49"/>
      <c r="N3148" s="49"/>
      <c r="O3148" s="47"/>
      <c r="P3148" s="47"/>
      <c r="Q3148" s="50"/>
      <c r="R3148" s="51"/>
      <c r="S3148" s="47"/>
      <c r="T3148" s="52"/>
      <c r="U3148" s="49"/>
      <c r="V3148" s="47"/>
      <c r="W3148" s="46"/>
      <c r="X3148" s="53"/>
      <c r="Y3148" s="45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47"/>
      <c r="C3149" s="47"/>
      <c r="D3149" s="46"/>
      <c r="E3149" s="46"/>
      <c r="F3149" s="45"/>
      <c r="G3149" s="48"/>
      <c r="H3149" s="45"/>
      <c r="I3149" s="45"/>
      <c r="L3149" s="47"/>
      <c r="M3149" s="49"/>
      <c r="N3149" s="49"/>
      <c r="O3149" s="47"/>
      <c r="P3149" s="47"/>
      <c r="Q3149" s="50"/>
      <c r="R3149" s="51"/>
      <c r="S3149" s="47"/>
      <c r="T3149" s="52"/>
      <c r="U3149" s="49"/>
      <c r="V3149" s="47"/>
      <c r="W3149" s="46"/>
      <c r="X3149" s="53"/>
      <c r="Y3149" s="45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47"/>
      <c r="C3150" s="47"/>
      <c r="D3150" s="46"/>
      <c r="E3150" s="46"/>
      <c r="F3150" s="45"/>
      <c r="G3150" s="48"/>
      <c r="H3150" s="45"/>
      <c r="I3150" s="45"/>
      <c r="L3150" s="47"/>
      <c r="M3150" s="49"/>
      <c r="N3150" s="49"/>
      <c r="O3150" s="47"/>
      <c r="P3150" s="47"/>
      <c r="Q3150" s="50"/>
      <c r="R3150" s="51"/>
      <c r="S3150" s="47"/>
      <c r="T3150" s="52"/>
      <c r="U3150" s="49"/>
      <c r="V3150" s="47"/>
      <c r="W3150" s="46"/>
      <c r="X3150" s="53"/>
      <c r="Y3150" s="45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47"/>
      <c r="C3151" s="47"/>
      <c r="D3151" s="46"/>
      <c r="E3151" s="46"/>
      <c r="F3151" s="45"/>
      <c r="G3151" s="48"/>
      <c r="H3151" s="45"/>
      <c r="I3151" s="45"/>
      <c r="L3151" s="47"/>
      <c r="M3151" s="49"/>
      <c r="N3151" s="49"/>
      <c r="O3151" s="47"/>
      <c r="P3151" s="47"/>
      <c r="Q3151" s="50"/>
      <c r="R3151" s="51"/>
      <c r="S3151" s="47"/>
      <c r="T3151" s="52"/>
      <c r="U3151" s="49"/>
      <c r="V3151" s="47"/>
      <c r="W3151" s="46"/>
      <c r="X3151" s="53"/>
      <c r="Y3151" s="45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47"/>
      <c r="C3152" s="47"/>
      <c r="D3152" s="46"/>
      <c r="E3152" s="46"/>
      <c r="F3152" s="45"/>
      <c r="G3152" s="48"/>
      <c r="H3152" s="45"/>
      <c r="I3152" s="45"/>
      <c r="L3152" s="47"/>
      <c r="M3152" s="49"/>
      <c r="N3152" s="49"/>
      <c r="O3152" s="47"/>
      <c r="P3152" s="47"/>
      <c r="Q3152" s="50"/>
      <c r="R3152" s="51"/>
      <c r="S3152" s="47"/>
      <c r="T3152" s="52"/>
      <c r="U3152" s="49"/>
      <c r="V3152" s="47"/>
      <c r="W3152" s="46"/>
      <c r="X3152" s="53"/>
      <c r="Y3152" s="45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47"/>
      <c r="C3153" s="47"/>
      <c r="D3153" s="46"/>
      <c r="E3153" s="46"/>
      <c r="F3153" s="45"/>
      <c r="G3153" s="48"/>
      <c r="H3153" s="45"/>
      <c r="I3153" s="45"/>
      <c r="L3153" s="47"/>
      <c r="M3153" s="49"/>
      <c r="N3153" s="49"/>
      <c r="O3153" s="47"/>
      <c r="P3153" s="47"/>
      <c r="Q3153" s="50"/>
      <c r="R3153" s="51"/>
      <c r="S3153" s="47"/>
      <c r="T3153" s="52"/>
      <c r="U3153" s="49"/>
      <c r="V3153" s="47"/>
      <c r="W3153" s="46"/>
      <c r="X3153" s="53"/>
      <c r="Y3153" s="45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47"/>
      <c r="C3154" s="47"/>
      <c r="D3154" s="46"/>
      <c r="E3154" s="46"/>
      <c r="F3154" s="45"/>
      <c r="G3154" s="48"/>
      <c r="H3154" s="45"/>
      <c r="I3154" s="45"/>
      <c r="L3154" s="47"/>
      <c r="M3154" s="49"/>
      <c r="N3154" s="49"/>
      <c r="O3154" s="47"/>
      <c r="P3154" s="47"/>
      <c r="Q3154" s="50"/>
      <c r="R3154" s="51"/>
      <c r="S3154" s="47"/>
      <c r="T3154" s="52"/>
      <c r="U3154" s="49"/>
      <c r="V3154" s="47"/>
      <c r="W3154" s="46"/>
      <c r="X3154" s="53"/>
      <c r="Y3154" s="45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47"/>
      <c r="C3155" s="47"/>
      <c r="D3155" s="46"/>
      <c r="E3155" s="46"/>
      <c r="F3155" s="45"/>
      <c r="G3155" s="48"/>
      <c r="H3155" s="45"/>
      <c r="I3155" s="45"/>
      <c r="L3155" s="47"/>
      <c r="M3155" s="49"/>
      <c r="N3155" s="49"/>
      <c r="O3155" s="47"/>
      <c r="P3155" s="47"/>
      <c r="Q3155" s="50"/>
      <c r="R3155" s="51"/>
      <c r="S3155" s="47"/>
      <c r="T3155" s="52"/>
      <c r="U3155" s="49"/>
      <c r="V3155" s="47"/>
      <c r="W3155" s="46"/>
      <c r="X3155" s="53"/>
      <c r="Y3155" s="45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47"/>
      <c r="C3156" s="47"/>
      <c r="D3156" s="46"/>
      <c r="E3156" s="46"/>
      <c r="F3156" s="45"/>
      <c r="G3156" s="48"/>
      <c r="H3156" s="45"/>
      <c r="I3156" s="45"/>
      <c r="L3156" s="47"/>
      <c r="M3156" s="49"/>
      <c r="N3156" s="49"/>
      <c r="O3156" s="47"/>
      <c r="P3156" s="47"/>
      <c r="Q3156" s="50"/>
      <c r="R3156" s="51"/>
      <c r="S3156" s="47"/>
      <c r="T3156" s="52"/>
      <c r="U3156" s="49"/>
      <c r="V3156" s="47"/>
      <c r="W3156" s="46"/>
      <c r="X3156" s="53"/>
      <c r="Y3156" s="45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47"/>
      <c r="C3157" s="47"/>
      <c r="D3157" s="46"/>
      <c r="E3157" s="46"/>
      <c r="F3157" s="45"/>
      <c r="G3157" s="48"/>
      <c r="H3157" s="45"/>
      <c r="I3157" s="45"/>
      <c r="L3157" s="47"/>
      <c r="M3157" s="49"/>
      <c r="N3157" s="49"/>
      <c r="O3157" s="47"/>
      <c r="P3157" s="47"/>
      <c r="Q3157" s="50"/>
      <c r="R3157" s="51"/>
      <c r="S3157" s="47"/>
      <c r="T3157" s="52"/>
      <c r="U3157" s="49"/>
      <c r="V3157" s="47"/>
      <c r="W3157" s="46"/>
      <c r="X3157" s="53"/>
      <c r="Y3157" s="45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47"/>
      <c r="C3158" s="47"/>
      <c r="D3158" s="46"/>
      <c r="E3158" s="46"/>
      <c r="F3158" s="45"/>
      <c r="G3158" s="48"/>
      <c r="H3158" s="45"/>
      <c r="I3158" s="45"/>
      <c r="L3158" s="47"/>
      <c r="M3158" s="49"/>
      <c r="N3158" s="49"/>
      <c r="O3158" s="47"/>
      <c r="P3158" s="47"/>
      <c r="Q3158" s="50"/>
      <c r="R3158" s="51"/>
      <c r="S3158" s="47"/>
      <c r="T3158" s="52"/>
      <c r="U3158" s="49"/>
      <c r="V3158" s="47"/>
      <c r="W3158" s="46"/>
      <c r="X3158" s="53"/>
      <c r="Y3158" s="45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47"/>
      <c r="C3159" s="47"/>
      <c r="D3159" s="46"/>
      <c r="E3159" s="46"/>
      <c r="F3159" s="45"/>
      <c r="G3159" s="48"/>
      <c r="H3159" s="45"/>
      <c r="I3159" s="45"/>
      <c r="L3159" s="47"/>
      <c r="M3159" s="49"/>
      <c r="N3159" s="49"/>
      <c r="O3159" s="47"/>
      <c r="P3159" s="47"/>
      <c r="Q3159" s="50"/>
      <c r="R3159" s="51"/>
      <c r="S3159" s="47"/>
      <c r="T3159" s="52"/>
      <c r="U3159" s="49"/>
      <c r="V3159" s="47"/>
      <c r="W3159" s="46"/>
      <c r="X3159" s="53"/>
      <c r="Y3159" s="45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47"/>
      <c r="C3160" s="47"/>
      <c r="D3160" s="46"/>
      <c r="E3160" s="46"/>
      <c r="F3160" s="45"/>
      <c r="G3160" s="48"/>
      <c r="H3160" s="45"/>
      <c r="I3160" s="45"/>
      <c r="L3160" s="47"/>
      <c r="M3160" s="49"/>
      <c r="N3160" s="49"/>
      <c r="O3160" s="47"/>
      <c r="P3160" s="47"/>
      <c r="Q3160" s="50"/>
      <c r="R3160" s="51"/>
      <c r="S3160" s="47"/>
      <c r="T3160" s="52"/>
      <c r="U3160" s="49"/>
      <c r="V3160" s="47"/>
      <c r="W3160" s="46"/>
      <c r="X3160" s="53"/>
      <c r="Y3160" s="45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47"/>
      <c r="C3161" s="47"/>
      <c r="D3161" s="46"/>
      <c r="E3161" s="46"/>
      <c r="F3161" s="45"/>
      <c r="G3161" s="48"/>
      <c r="H3161" s="45"/>
      <c r="I3161" s="45"/>
      <c r="L3161" s="47"/>
      <c r="M3161" s="49"/>
      <c r="N3161" s="49"/>
      <c r="O3161" s="47"/>
      <c r="P3161" s="47"/>
      <c r="Q3161" s="50"/>
      <c r="R3161" s="51"/>
      <c r="S3161" s="47"/>
      <c r="T3161" s="52"/>
      <c r="U3161" s="49"/>
      <c r="V3161" s="47"/>
      <c r="W3161" s="46"/>
      <c r="X3161" s="53"/>
      <c r="Y3161" s="45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47"/>
      <c r="C3162" s="47"/>
      <c r="D3162" s="46"/>
      <c r="E3162" s="46"/>
      <c r="F3162" s="45"/>
      <c r="G3162" s="48"/>
      <c r="H3162" s="45"/>
      <c r="I3162" s="45"/>
      <c r="L3162" s="47"/>
      <c r="M3162" s="49"/>
      <c r="N3162" s="49"/>
      <c r="O3162" s="47"/>
      <c r="P3162" s="47"/>
      <c r="Q3162" s="50"/>
      <c r="R3162" s="51"/>
      <c r="S3162" s="47"/>
      <c r="T3162" s="52"/>
      <c r="U3162" s="49"/>
      <c r="V3162" s="47"/>
      <c r="W3162" s="46"/>
      <c r="X3162" s="53"/>
      <c r="Y3162" s="45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47"/>
      <c r="C3163" s="47"/>
      <c r="D3163" s="46"/>
      <c r="E3163" s="46"/>
      <c r="F3163" s="45"/>
      <c r="G3163" s="48"/>
      <c r="H3163" s="45"/>
      <c r="I3163" s="45"/>
      <c r="L3163" s="47"/>
      <c r="M3163" s="49"/>
      <c r="N3163" s="49"/>
      <c r="O3163" s="47"/>
      <c r="P3163" s="47"/>
      <c r="Q3163" s="50"/>
      <c r="R3163" s="51"/>
      <c r="S3163" s="47"/>
      <c r="T3163" s="52"/>
      <c r="U3163" s="49"/>
      <c r="V3163" s="47"/>
      <c r="W3163" s="46"/>
      <c r="X3163" s="53"/>
      <c r="Y3163" s="45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47"/>
      <c r="C3164" s="47"/>
      <c r="D3164" s="46"/>
      <c r="E3164" s="46"/>
      <c r="F3164" s="45"/>
      <c r="G3164" s="48"/>
      <c r="H3164" s="45"/>
      <c r="I3164" s="45"/>
      <c r="L3164" s="47"/>
      <c r="M3164" s="49"/>
      <c r="N3164" s="49"/>
      <c r="O3164" s="47"/>
      <c r="P3164" s="47"/>
      <c r="Q3164" s="50"/>
      <c r="R3164" s="51"/>
      <c r="S3164" s="47"/>
      <c r="T3164" s="52"/>
      <c r="U3164" s="49"/>
      <c r="V3164" s="47"/>
      <c r="W3164" s="46"/>
      <c r="X3164" s="53"/>
      <c r="Y3164" s="45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47"/>
      <c r="C3165" s="47"/>
      <c r="D3165" s="46"/>
      <c r="E3165" s="46"/>
      <c r="F3165" s="45"/>
      <c r="G3165" s="48"/>
      <c r="H3165" s="45"/>
      <c r="I3165" s="45"/>
      <c r="L3165" s="47"/>
      <c r="M3165" s="49"/>
      <c r="N3165" s="49"/>
      <c r="O3165" s="47"/>
      <c r="P3165" s="47"/>
      <c r="Q3165" s="50"/>
      <c r="R3165" s="51"/>
      <c r="S3165" s="47"/>
      <c r="T3165" s="52"/>
      <c r="U3165" s="49"/>
      <c r="V3165" s="47"/>
      <c r="W3165" s="46"/>
      <c r="X3165" s="53"/>
      <c r="Y3165" s="45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47"/>
      <c r="C3166" s="47"/>
      <c r="D3166" s="46"/>
      <c r="E3166" s="46"/>
      <c r="F3166" s="45"/>
      <c r="G3166" s="48"/>
      <c r="H3166" s="45"/>
      <c r="I3166" s="45"/>
      <c r="L3166" s="47"/>
      <c r="M3166" s="49"/>
      <c r="N3166" s="49"/>
      <c r="O3166" s="47"/>
      <c r="P3166" s="47"/>
      <c r="Q3166" s="50"/>
      <c r="R3166" s="51"/>
      <c r="S3166" s="47"/>
      <c r="T3166" s="52"/>
      <c r="U3166" s="49"/>
      <c r="V3166" s="47"/>
      <c r="W3166" s="46"/>
      <c r="X3166" s="53"/>
      <c r="Y3166" s="45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47"/>
      <c r="C3167" s="47"/>
      <c r="D3167" s="46"/>
      <c r="E3167" s="46"/>
      <c r="F3167" s="45"/>
      <c r="G3167" s="48"/>
      <c r="H3167" s="45"/>
      <c r="I3167" s="45"/>
      <c r="L3167" s="47"/>
      <c r="M3167" s="49"/>
      <c r="N3167" s="49"/>
      <c r="O3167" s="47"/>
      <c r="P3167" s="47"/>
      <c r="Q3167" s="50"/>
      <c r="R3167" s="51"/>
      <c r="S3167" s="47"/>
      <c r="T3167" s="52"/>
      <c r="U3167" s="49"/>
      <c r="V3167" s="47"/>
      <c r="W3167" s="46"/>
      <c r="X3167" s="53"/>
      <c r="Y3167" s="45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47"/>
      <c r="C3168" s="47"/>
      <c r="D3168" s="46"/>
      <c r="E3168" s="46"/>
      <c r="F3168" s="45"/>
      <c r="G3168" s="48"/>
      <c r="H3168" s="45"/>
      <c r="I3168" s="45"/>
      <c r="L3168" s="47"/>
      <c r="M3168" s="49"/>
      <c r="N3168" s="49"/>
      <c r="O3168" s="47"/>
      <c r="P3168" s="47"/>
      <c r="Q3168" s="50"/>
      <c r="R3168" s="51"/>
      <c r="S3168" s="47"/>
      <c r="T3168" s="52"/>
      <c r="U3168" s="49"/>
      <c r="V3168" s="47"/>
      <c r="W3168" s="46"/>
      <c r="X3168" s="53"/>
      <c r="Y3168" s="45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47"/>
      <c r="C3169" s="47"/>
      <c r="D3169" s="46"/>
      <c r="E3169" s="46"/>
      <c r="F3169" s="45"/>
      <c r="G3169" s="48"/>
      <c r="H3169" s="45"/>
      <c r="I3169" s="45"/>
      <c r="L3169" s="47"/>
      <c r="M3169" s="49"/>
      <c r="N3169" s="49"/>
      <c r="O3169" s="47"/>
      <c r="P3169" s="47"/>
      <c r="Q3169" s="50"/>
      <c r="R3169" s="51"/>
      <c r="S3169" s="47"/>
      <c r="T3169" s="52"/>
      <c r="U3169" s="49"/>
      <c r="V3169" s="47"/>
      <c r="W3169" s="46"/>
      <c r="X3169" s="53"/>
      <c r="Y3169" s="45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47"/>
      <c r="C3170" s="47"/>
      <c r="D3170" s="46"/>
      <c r="E3170" s="46"/>
      <c r="F3170" s="45"/>
      <c r="G3170" s="48"/>
      <c r="H3170" s="45"/>
      <c r="I3170" s="45"/>
      <c r="L3170" s="47"/>
      <c r="M3170" s="49"/>
      <c r="N3170" s="49"/>
      <c r="O3170" s="47"/>
      <c r="P3170" s="47"/>
      <c r="Q3170" s="50"/>
      <c r="R3170" s="51"/>
      <c r="S3170" s="47"/>
      <c r="T3170" s="52"/>
      <c r="U3170" s="49"/>
      <c r="V3170" s="47"/>
      <c r="W3170" s="46"/>
      <c r="X3170" s="53"/>
      <c r="Y3170" s="45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47"/>
      <c r="C3171" s="47"/>
      <c r="D3171" s="46"/>
      <c r="E3171" s="46"/>
      <c r="F3171" s="45"/>
      <c r="G3171" s="48"/>
      <c r="H3171" s="45"/>
      <c r="I3171" s="45"/>
      <c r="L3171" s="47"/>
      <c r="M3171" s="49"/>
      <c r="N3171" s="49"/>
      <c r="O3171" s="47"/>
      <c r="P3171" s="47"/>
      <c r="Q3171" s="50"/>
      <c r="R3171" s="51"/>
      <c r="S3171" s="47"/>
      <c r="T3171" s="52"/>
      <c r="U3171" s="49"/>
      <c r="V3171" s="47"/>
      <c r="W3171" s="46"/>
      <c r="X3171" s="53"/>
      <c r="Y3171" s="45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47"/>
      <c r="C3172" s="47"/>
      <c r="D3172" s="46"/>
      <c r="E3172" s="46"/>
      <c r="F3172" s="45"/>
      <c r="G3172" s="48"/>
      <c r="H3172" s="45"/>
      <c r="I3172" s="45"/>
      <c r="L3172" s="47"/>
      <c r="M3172" s="49"/>
      <c r="N3172" s="49"/>
      <c r="O3172" s="47"/>
      <c r="P3172" s="47"/>
      <c r="Q3172" s="50"/>
      <c r="R3172" s="51"/>
      <c r="S3172" s="47"/>
      <c r="T3172" s="52"/>
      <c r="U3172" s="49"/>
      <c r="V3172" s="47"/>
      <c r="W3172" s="46"/>
      <c r="X3172" s="53"/>
      <c r="Y3172" s="45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47"/>
      <c r="C3173" s="47"/>
      <c r="D3173" s="46"/>
      <c r="E3173" s="46"/>
      <c r="F3173" s="45"/>
      <c r="G3173" s="48"/>
      <c r="H3173" s="45"/>
      <c r="I3173" s="45"/>
      <c r="L3173" s="47"/>
      <c r="M3173" s="49"/>
      <c r="N3173" s="49"/>
      <c r="O3173" s="47"/>
      <c r="P3173" s="47"/>
      <c r="Q3173" s="50"/>
      <c r="R3173" s="51"/>
      <c r="S3173" s="47"/>
      <c r="T3173" s="52"/>
      <c r="U3173" s="49"/>
      <c r="V3173" s="47"/>
      <c r="W3173" s="46"/>
      <c r="X3173" s="53"/>
      <c r="Y3173" s="45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47"/>
      <c r="C3174" s="47"/>
      <c r="D3174" s="46"/>
      <c r="E3174" s="46"/>
      <c r="F3174" s="45"/>
      <c r="G3174" s="48"/>
      <c r="H3174" s="45"/>
      <c r="I3174" s="45"/>
      <c r="L3174" s="47"/>
      <c r="M3174" s="49"/>
      <c r="N3174" s="49"/>
      <c r="O3174" s="47"/>
      <c r="P3174" s="47"/>
      <c r="Q3174" s="50"/>
      <c r="R3174" s="51"/>
      <c r="S3174" s="47"/>
      <c r="T3174" s="52"/>
      <c r="U3174" s="49"/>
      <c r="V3174" s="47"/>
      <c r="W3174" s="46"/>
      <c r="X3174" s="53"/>
      <c r="Y3174" s="45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47"/>
      <c r="C3175" s="47"/>
      <c r="D3175" s="46"/>
      <c r="E3175" s="46"/>
      <c r="F3175" s="45"/>
      <c r="G3175" s="48"/>
      <c r="H3175" s="45"/>
      <c r="I3175" s="45"/>
      <c r="L3175" s="47"/>
      <c r="M3175" s="49"/>
      <c r="N3175" s="49"/>
      <c r="O3175" s="47"/>
      <c r="P3175" s="47"/>
      <c r="Q3175" s="50"/>
      <c r="R3175" s="51"/>
      <c r="S3175" s="47"/>
      <c r="T3175" s="52"/>
      <c r="U3175" s="49"/>
      <c r="V3175" s="47"/>
      <c r="W3175" s="46"/>
      <c r="X3175" s="53"/>
      <c r="Y3175" s="45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47"/>
      <c r="C3176" s="47"/>
      <c r="D3176" s="46"/>
      <c r="E3176" s="46"/>
      <c r="F3176" s="45"/>
      <c r="G3176" s="48"/>
      <c r="H3176" s="45"/>
      <c r="I3176" s="45"/>
      <c r="L3176" s="47"/>
      <c r="M3176" s="49"/>
      <c r="N3176" s="49"/>
      <c r="O3176" s="47"/>
      <c r="P3176" s="47"/>
      <c r="Q3176" s="50"/>
      <c r="R3176" s="51"/>
      <c r="S3176" s="47"/>
      <c r="T3176" s="52"/>
      <c r="U3176" s="49"/>
      <c r="V3176" s="47"/>
      <c r="W3176" s="46"/>
      <c r="X3176" s="53"/>
      <c r="Y3176" s="45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47"/>
      <c r="C3177" s="47"/>
      <c r="D3177" s="46"/>
      <c r="E3177" s="46"/>
      <c r="F3177" s="45"/>
      <c r="G3177" s="48"/>
      <c r="H3177" s="45"/>
      <c r="I3177" s="45"/>
      <c r="L3177" s="47"/>
      <c r="M3177" s="49"/>
      <c r="N3177" s="49"/>
      <c r="O3177" s="47"/>
      <c r="P3177" s="47"/>
      <c r="Q3177" s="50"/>
      <c r="R3177" s="51"/>
      <c r="S3177" s="47"/>
      <c r="T3177" s="52"/>
      <c r="U3177" s="49"/>
      <c r="V3177" s="47"/>
      <c r="W3177" s="46"/>
      <c r="X3177" s="53"/>
      <c r="Y3177" s="45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47"/>
      <c r="C3178" s="47"/>
      <c r="D3178" s="46"/>
      <c r="E3178" s="46"/>
      <c r="F3178" s="45"/>
      <c r="G3178" s="48"/>
      <c r="H3178" s="45"/>
      <c r="I3178" s="45"/>
      <c r="L3178" s="47"/>
      <c r="M3178" s="49"/>
      <c r="N3178" s="49"/>
      <c r="O3178" s="47"/>
      <c r="P3178" s="47"/>
      <c r="Q3178" s="50"/>
      <c r="R3178" s="51"/>
      <c r="S3178" s="47"/>
      <c r="T3178" s="52"/>
      <c r="U3178" s="49"/>
      <c r="V3178" s="47"/>
      <c r="W3178" s="46"/>
      <c r="X3178" s="53"/>
      <c r="Y3178" s="45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47"/>
      <c r="C3179" s="47"/>
      <c r="D3179" s="46"/>
      <c r="E3179" s="46"/>
      <c r="F3179" s="45"/>
      <c r="G3179" s="48"/>
      <c r="H3179" s="45"/>
      <c r="I3179" s="45"/>
      <c r="L3179" s="47"/>
      <c r="M3179" s="49"/>
      <c r="N3179" s="49"/>
      <c r="O3179" s="47"/>
      <c r="P3179" s="47"/>
      <c r="Q3179" s="50"/>
      <c r="R3179" s="51"/>
      <c r="S3179" s="47"/>
      <c r="T3179" s="52"/>
      <c r="U3179" s="49"/>
      <c r="V3179" s="47"/>
      <c r="W3179" s="46"/>
      <c r="X3179" s="53"/>
      <c r="Y3179" s="45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47"/>
      <c r="C3180" s="47"/>
      <c r="D3180" s="46"/>
      <c r="E3180" s="46"/>
      <c r="F3180" s="45"/>
      <c r="G3180" s="48"/>
      <c r="H3180" s="45"/>
      <c r="I3180" s="45"/>
      <c r="L3180" s="47"/>
      <c r="M3180" s="49"/>
      <c r="N3180" s="49"/>
      <c r="O3180" s="47"/>
      <c r="P3180" s="47"/>
      <c r="Q3180" s="50"/>
      <c r="R3180" s="51"/>
      <c r="S3180" s="47"/>
      <c r="T3180" s="52"/>
      <c r="U3180" s="49"/>
      <c r="V3180" s="47"/>
      <c r="W3180" s="46"/>
      <c r="X3180" s="53"/>
      <c r="Y3180" s="45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47"/>
      <c r="C3181" s="47"/>
      <c r="D3181" s="46"/>
      <c r="E3181" s="46"/>
      <c r="F3181" s="45"/>
      <c r="G3181" s="48"/>
      <c r="H3181" s="45"/>
      <c r="I3181" s="45"/>
      <c r="L3181" s="47"/>
      <c r="M3181" s="49"/>
      <c r="N3181" s="49"/>
      <c r="O3181" s="47"/>
      <c r="P3181" s="47"/>
      <c r="Q3181" s="50"/>
      <c r="R3181" s="51"/>
      <c r="S3181" s="47"/>
      <c r="T3181" s="52"/>
      <c r="U3181" s="49"/>
      <c r="V3181" s="47"/>
      <c r="W3181" s="46"/>
      <c r="X3181" s="53"/>
      <c r="Y3181" s="45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47"/>
      <c r="C3182" s="47"/>
      <c r="D3182" s="46"/>
      <c r="E3182" s="46"/>
      <c r="F3182" s="45"/>
      <c r="G3182" s="48"/>
      <c r="H3182" s="45"/>
      <c r="I3182" s="45"/>
      <c r="L3182" s="47"/>
      <c r="M3182" s="49"/>
      <c r="N3182" s="49"/>
      <c r="O3182" s="47"/>
      <c r="P3182" s="47"/>
      <c r="Q3182" s="50"/>
      <c r="R3182" s="51"/>
      <c r="S3182" s="47"/>
      <c r="T3182" s="52"/>
      <c r="U3182" s="49"/>
      <c r="V3182" s="47"/>
      <c r="W3182" s="46"/>
      <c r="X3182" s="53"/>
      <c r="Y3182" s="45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47"/>
      <c r="C3183" s="47"/>
      <c r="D3183" s="46"/>
      <c r="E3183" s="46"/>
      <c r="F3183" s="45"/>
      <c r="G3183" s="48"/>
      <c r="H3183" s="45"/>
      <c r="I3183" s="45"/>
      <c r="L3183" s="47"/>
      <c r="M3183" s="49"/>
      <c r="N3183" s="49"/>
      <c r="O3183" s="47"/>
      <c r="P3183" s="47"/>
      <c r="Q3183" s="50"/>
      <c r="R3183" s="51"/>
      <c r="S3183" s="47"/>
      <c r="T3183" s="52"/>
      <c r="U3183" s="49"/>
      <c r="V3183" s="47"/>
      <c r="W3183" s="46"/>
      <c r="X3183" s="53"/>
      <c r="Y3183" s="45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47"/>
      <c r="C3184" s="47"/>
      <c r="D3184" s="46"/>
      <c r="E3184" s="46"/>
      <c r="F3184" s="45"/>
      <c r="G3184" s="48"/>
      <c r="H3184" s="45"/>
      <c r="I3184" s="45"/>
      <c r="L3184" s="47"/>
      <c r="M3184" s="49"/>
      <c r="N3184" s="49"/>
      <c r="O3184" s="47"/>
      <c r="P3184" s="47"/>
      <c r="Q3184" s="50"/>
      <c r="R3184" s="51"/>
      <c r="S3184" s="47"/>
      <c r="T3184" s="52"/>
      <c r="U3184" s="49"/>
      <c r="V3184" s="47"/>
      <c r="W3184" s="46"/>
      <c r="X3184" s="53"/>
      <c r="Y3184" s="45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47"/>
      <c r="C3185" s="47"/>
      <c r="D3185" s="46"/>
      <c r="E3185" s="46"/>
      <c r="F3185" s="45"/>
      <c r="G3185" s="48"/>
      <c r="H3185" s="45"/>
      <c r="I3185" s="45"/>
      <c r="L3185" s="47"/>
      <c r="M3185" s="49"/>
      <c r="N3185" s="49"/>
      <c r="O3185" s="47"/>
      <c r="P3185" s="47"/>
      <c r="Q3185" s="50"/>
      <c r="R3185" s="51"/>
      <c r="S3185" s="47"/>
      <c r="T3185" s="52"/>
      <c r="U3185" s="49"/>
      <c r="V3185" s="47"/>
      <c r="W3185" s="46"/>
      <c r="X3185" s="53"/>
      <c r="Y3185" s="45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47"/>
      <c r="C3186" s="47"/>
      <c r="D3186" s="46"/>
      <c r="E3186" s="46"/>
      <c r="F3186" s="45"/>
      <c r="G3186" s="48"/>
      <c r="H3186" s="45"/>
      <c r="I3186" s="45"/>
      <c r="L3186" s="47"/>
      <c r="M3186" s="49"/>
      <c r="N3186" s="49"/>
      <c r="O3186" s="47"/>
      <c r="P3186" s="47"/>
      <c r="Q3186" s="50"/>
      <c r="R3186" s="51"/>
      <c r="S3186" s="47"/>
      <c r="T3186" s="52"/>
      <c r="U3186" s="49"/>
      <c r="V3186" s="47"/>
      <c r="W3186" s="46"/>
      <c r="X3186" s="53"/>
      <c r="Y3186" s="45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47"/>
      <c r="C3187" s="47"/>
      <c r="D3187" s="46"/>
      <c r="E3187" s="46"/>
      <c r="F3187" s="45"/>
      <c r="G3187" s="48"/>
      <c r="H3187" s="45"/>
      <c r="I3187" s="45"/>
      <c r="L3187" s="47"/>
      <c r="M3187" s="49"/>
      <c r="N3187" s="49"/>
      <c r="O3187" s="47"/>
      <c r="P3187" s="47"/>
      <c r="Q3187" s="50"/>
      <c r="R3187" s="51"/>
      <c r="S3187" s="47"/>
      <c r="T3187" s="52"/>
      <c r="U3187" s="49"/>
      <c r="V3187" s="47"/>
      <c r="W3187" s="46"/>
      <c r="X3187" s="53"/>
      <c r="Y3187" s="45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47"/>
      <c r="C3188" s="47"/>
      <c r="D3188" s="46"/>
      <c r="E3188" s="46"/>
      <c r="F3188" s="45"/>
      <c r="G3188" s="48"/>
      <c r="H3188" s="45"/>
      <c r="I3188" s="45"/>
      <c r="L3188" s="47"/>
      <c r="M3188" s="49"/>
      <c r="N3188" s="49"/>
      <c r="O3188" s="47"/>
      <c r="P3188" s="47"/>
      <c r="Q3188" s="50"/>
      <c r="R3188" s="51"/>
      <c r="S3188" s="47"/>
      <c r="T3188" s="52"/>
      <c r="U3188" s="49"/>
      <c r="V3188" s="47"/>
      <c r="W3188" s="46"/>
      <c r="X3188" s="53"/>
      <c r="Y3188" s="45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47"/>
      <c r="C3189" s="47"/>
      <c r="D3189" s="46"/>
      <c r="E3189" s="46"/>
      <c r="F3189" s="45"/>
      <c r="G3189" s="48"/>
      <c r="H3189" s="45"/>
      <c r="I3189" s="45"/>
      <c r="L3189" s="47"/>
      <c r="M3189" s="49"/>
      <c r="N3189" s="49"/>
      <c r="O3189" s="47"/>
      <c r="P3189" s="47"/>
      <c r="Q3189" s="50"/>
      <c r="R3189" s="51"/>
      <c r="S3189" s="47"/>
      <c r="T3189" s="52"/>
      <c r="U3189" s="49"/>
      <c r="V3189" s="47"/>
      <c r="W3189" s="46"/>
      <c r="X3189" s="53"/>
      <c r="Y3189" s="45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47"/>
      <c r="C3190" s="47"/>
      <c r="D3190" s="46"/>
      <c r="E3190" s="46"/>
      <c r="F3190" s="45"/>
      <c r="G3190" s="48"/>
      <c r="H3190" s="45"/>
      <c r="I3190" s="45"/>
      <c r="L3190" s="47"/>
      <c r="M3190" s="49"/>
      <c r="N3190" s="49"/>
      <c r="O3190" s="47"/>
      <c r="P3190" s="47"/>
      <c r="Q3190" s="50"/>
      <c r="R3190" s="51"/>
      <c r="S3190" s="47"/>
      <c r="T3190" s="52"/>
      <c r="U3190" s="49"/>
      <c r="V3190" s="47"/>
      <c r="W3190" s="46"/>
      <c r="X3190" s="53"/>
      <c r="Y3190" s="45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47"/>
      <c r="C3191" s="47"/>
      <c r="D3191" s="46"/>
      <c r="E3191" s="46"/>
      <c r="F3191" s="45"/>
      <c r="G3191" s="48"/>
      <c r="H3191" s="45"/>
      <c r="I3191" s="45"/>
      <c r="L3191" s="47"/>
      <c r="M3191" s="49"/>
      <c r="N3191" s="49"/>
      <c r="O3191" s="47"/>
      <c r="P3191" s="47"/>
      <c r="Q3191" s="50"/>
      <c r="R3191" s="51"/>
      <c r="S3191" s="47"/>
      <c r="T3191" s="52"/>
      <c r="U3191" s="49"/>
      <c r="V3191" s="47"/>
      <c r="W3191" s="46"/>
      <c r="X3191" s="53"/>
      <c r="Y3191" s="45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47"/>
      <c r="C3192" s="47"/>
      <c r="D3192" s="46"/>
      <c r="E3192" s="46"/>
      <c r="F3192" s="45"/>
      <c r="G3192" s="48"/>
      <c r="H3192" s="45"/>
      <c r="I3192" s="45"/>
      <c r="L3192" s="47"/>
      <c r="M3192" s="49"/>
      <c r="N3192" s="49"/>
      <c r="O3192" s="47"/>
      <c r="P3192" s="47"/>
      <c r="Q3192" s="50"/>
      <c r="R3192" s="51"/>
      <c r="S3192" s="47"/>
      <c r="T3192" s="52"/>
      <c r="U3192" s="49"/>
      <c r="V3192" s="47"/>
      <c r="W3192" s="46"/>
      <c r="X3192" s="53"/>
      <c r="Y3192" s="45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47"/>
      <c r="C3193" s="47"/>
      <c r="D3193" s="46"/>
      <c r="E3193" s="46"/>
      <c r="F3193" s="45"/>
      <c r="G3193" s="48"/>
      <c r="H3193" s="45"/>
      <c r="I3193" s="45"/>
      <c r="L3193" s="47"/>
      <c r="M3193" s="49"/>
      <c r="N3193" s="49"/>
      <c r="O3193" s="47"/>
      <c r="P3193" s="47"/>
      <c r="Q3193" s="50"/>
      <c r="R3193" s="51"/>
      <c r="S3193" s="47"/>
      <c r="T3193" s="52"/>
      <c r="U3193" s="49"/>
      <c r="V3193" s="47"/>
      <c r="W3193" s="46"/>
      <c r="X3193" s="53"/>
      <c r="Y3193" s="45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47"/>
      <c r="C3194" s="47"/>
      <c r="D3194" s="46"/>
      <c r="E3194" s="46"/>
      <c r="F3194" s="45"/>
      <c r="G3194" s="48"/>
      <c r="H3194" s="45"/>
      <c r="I3194" s="45"/>
      <c r="L3194" s="47"/>
      <c r="M3194" s="49"/>
      <c r="N3194" s="49"/>
      <c r="O3194" s="47"/>
      <c r="P3194" s="47"/>
      <c r="Q3194" s="50"/>
      <c r="R3194" s="51"/>
      <c r="S3194" s="47"/>
      <c r="T3194" s="52"/>
      <c r="U3194" s="49"/>
      <c r="V3194" s="47"/>
      <c r="W3194" s="46"/>
      <c r="X3194" s="53"/>
      <c r="Y3194" s="45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47"/>
      <c r="C3195" s="47"/>
      <c r="D3195" s="46"/>
      <c r="E3195" s="46"/>
      <c r="F3195" s="45"/>
      <c r="G3195" s="48"/>
      <c r="H3195" s="45"/>
      <c r="I3195" s="45"/>
      <c r="L3195" s="47"/>
      <c r="M3195" s="49"/>
      <c r="N3195" s="49"/>
      <c r="O3195" s="47"/>
      <c r="P3195" s="47"/>
      <c r="Q3195" s="50"/>
      <c r="R3195" s="51"/>
      <c r="S3195" s="47"/>
      <c r="T3195" s="52"/>
      <c r="U3195" s="49"/>
      <c r="V3195" s="47"/>
      <c r="W3195" s="46"/>
      <c r="X3195" s="53"/>
      <c r="Y3195" s="45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47"/>
      <c r="C3196" s="47"/>
      <c r="D3196" s="46"/>
      <c r="E3196" s="46"/>
      <c r="F3196" s="45"/>
      <c r="G3196" s="48"/>
      <c r="H3196" s="45"/>
      <c r="I3196" s="45"/>
      <c r="L3196" s="47"/>
      <c r="M3196" s="49"/>
      <c r="N3196" s="49"/>
      <c r="O3196" s="47"/>
      <c r="P3196" s="47"/>
      <c r="Q3196" s="50"/>
      <c r="R3196" s="51"/>
      <c r="S3196" s="47"/>
      <c r="T3196" s="52"/>
      <c r="U3196" s="49"/>
      <c r="V3196" s="47"/>
      <c r="W3196" s="46"/>
      <c r="X3196" s="53"/>
      <c r="Y3196" s="45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47"/>
      <c r="C3197" s="47"/>
      <c r="D3197" s="46"/>
      <c r="E3197" s="46"/>
      <c r="F3197" s="45"/>
      <c r="G3197" s="48"/>
      <c r="H3197" s="45"/>
      <c r="I3197" s="45"/>
      <c r="L3197" s="47"/>
      <c r="M3197" s="49"/>
      <c r="N3197" s="49"/>
      <c r="O3197" s="47"/>
      <c r="P3197" s="47"/>
      <c r="Q3197" s="50"/>
      <c r="R3197" s="51"/>
      <c r="S3197" s="47"/>
      <c r="T3197" s="52"/>
      <c r="U3197" s="49"/>
      <c r="V3197" s="47"/>
      <c r="W3197" s="46"/>
      <c r="X3197" s="53"/>
      <c r="Y3197" s="45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47"/>
      <c r="C3198" s="47"/>
      <c r="D3198" s="46"/>
      <c r="E3198" s="46"/>
      <c r="F3198" s="45"/>
      <c r="G3198" s="48"/>
      <c r="H3198" s="45"/>
      <c r="I3198" s="45"/>
      <c r="L3198" s="47"/>
      <c r="M3198" s="49"/>
      <c r="N3198" s="49"/>
      <c r="O3198" s="47"/>
      <c r="P3198" s="47"/>
      <c r="Q3198" s="50"/>
      <c r="R3198" s="51"/>
      <c r="S3198" s="47"/>
      <c r="T3198" s="52"/>
      <c r="U3198" s="49"/>
      <c r="V3198" s="47"/>
      <c r="W3198" s="46"/>
      <c r="X3198" s="53"/>
      <c r="Y3198" s="45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47"/>
      <c r="C3199" s="47"/>
      <c r="D3199" s="46"/>
      <c r="E3199" s="46"/>
      <c r="F3199" s="45"/>
      <c r="G3199" s="48"/>
      <c r="H3199" s="45"/>
      <c r="I3199" s="45"/>
      <c r="L3199" s="47"/>
      <c r="M3199" s="49"/>
      <c r="N3199" s="49"/>
      <c r="O3199" s="47"/>
      <c r="P3199" s="47"/>
      <c r="Q3199" s="50"/>
      <c r="R3199" s="51"/>
      <c r="S3199" s="47"/>
      <c r="T3199" s="52"/>
      <c r="U3199" s="49"/>
      <c r="V3199" s="47"/>
      <c r="W3199" s="46"/>
      <c r="X3199" s="53"/>
      <c r="Y3199" s="45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47"/>
      <c r="C3200" s="47"/>
      <c r="D3200" s="46"/>
      <c r="E3200" s="46"/>
      <c r="F3200" s="45"/>
      <c r="G3200" s="48"/>
      <c r="H3200" s="45"/>
      <c r="I3200" s="45"/>
      <c r="L3200" s="47"/>
      <c r="M3200" s="49"/>
      <c r="N3200" s="49"/>
      <c r="O3200" s="47"/>
      <c r="P3200" s="47"/>
      <c r="Q3200" s="50"/>
      <c r="R3200" s="51"/>
      <c r="S3200" s="47"/>
      <c r="T3200" s="52"/>
      <c r="U3200" s="49"/>
      <c r="V3200" s="47"/>
      <c r="W3200" s="46"/>
      <c r="X3200" s="53"/>
      <c r="Y3200" s="45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47"/>
      <c r="C3201" s="47"/>
      <c r="D3201" s="46"/>
      <c r="E3201" s="46"/>
      <c r="F3201" s="45"/>
      <c r="G3201" s="48"/>
      <c r="H3201" s="45"/>
      <c r="I3201" s="45"/>
      <c r="L3201" s="47"/>
      <c r="M3201" s="49"/>
      <c r="N3201" s="49"/>
      <c r="O3201" s="47"/>
      <c r="P3201" s="47"/>
      <c r="Q3201" s="50"/>
      <c r="R3201" s="51"/>
      <c r="S3201" s="47"/>
      <c r="T3201" s="52"/>
      <c r="U3201" s="49"/>
      <c r="V3201" s="47"/>
      <c r="W3201" s="46"/>
      <c r="X3201" s="53"/>
      <c r="Y3201" s="45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47"/>
      <c r="C3202" s="47"/>
      <c r="D3202" s="46"/>
      <c r="E3202" s="46"/>
      <c r="F3202" s="45"/>
      <c r="G3202" s="48"/>
      <c r="H3202" s="45"/>
      <c r="I3202" s="45"/>
      <c r="L3202" s="47"/>
      <c r="M3202" s="49"/>
      <c r="N3202" s="49"/>
      <c r="O3202" s="47"/>
      <c r="P3202" s="47"/>
      <c r="Q3202" s="50"/>
      <c r="R3202" s="51"/>
      <c r="S3202" s="47"/>
      <c r="T3202" s="52"/>
      <c r="U3202" s="49"/>
      <c r="V3202" s="47"/>
      <c r="W3202" s="46"/>
      <c r="X3202" s="53"/>
      <c r="Y3202" s="45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47"/>
      <c r="C3203" s="47"/>
      <c r="D3203" s="46"/>
      <c r="E3203" s="46"/>
      <c r="F3203" s="45"/>
      <c r="G3203" s="48"/>
      <c r="H3203" s="45"/>
      <c r="I3203" s="45"/>
      <c r="L3203" s="47"/>
      <c r="M3203" s="49"/>
      <c r="N3203" s="49"/>
      <c r="O3203" s="47"/>
      <c r="P3203" s="47"/>
      <c r="Q3203" s="50"/>
      <c r="R3203" s="51"/>
      <c r="S3203" s="47"/>
      <c r="T3203" s="52"/>
      <c r="U3203" s="49"/>
      <c r="V3203" s="47"/>
      <c r="W3203" s="46"/>
      <c r="X3203" s="53"/>
      <c r="Y3203" s="45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47"/>
      <c r="C3204" s="47"/>
      <c r="D3204" s="46"/>
      <c r="E3204" s="46"/>
      <c r="F3204" s="45"/>
      <c r="G3204" s="48"/>
      <c r="H3204" s="45"/>
      <c r="I3204" s="45"/>
      <c r="L3204" s="47"/>
      <c r="M3204" s="49"/>
      <c r="N3204" s="49"/>
      <c r="O3204" s="47"/>
      <c r="P3204" s="47"/>
      <c r="Q3204" s="50"/>
      <c r="R3204" s="51"/>
      <c r="S3204" s="47"/>
      <c r="T3204" s="52"/>
      <c r="U3204" s="49"/>
      <c r="V3204" s="47"/>
      <c r="W3204" s="46"/>
      <c r="X3204" s="53"/>
      <c r="Y3204" s="45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47"/>
      <c r="C3205" s="47"/>
      <c r="D3205" s="46"/>
      <c r="E3205" s="46"/>
      <c r="F3205" s="45"/>
      <c r="G3205" s="48"/>
      <c r="H3205" s="45"/>
      <c r="I3205" s="45"/>
      <c r="L3205" s="47"/>
      <c r="M3205" s="49"/>
      <c r="N3205" s="49"/>
      <c r="O3205" s="47"/>
      <c r="P3205" s="47"/>
      <c r="Q3205" s="50"/>
      <c r="R3205" s="51"/>
      <c r="S3205" s="47"/>
      <c r="T3205" s="52"/>
      <c r="U3205" s="49"/>
      <c r="V3205" s="47"/>
      <c r="W3205" s="46"/>
      <c r="X3205" s="53"/>
      <c r="Y3205" s="45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47"/>
      <c r="C3206" s="47"/>
      <c r="D3206" s="46"/>
      <c r="E3206" s="46"/>
      <c r="F3206" s="45"/>
      <c r="G3206" s="48"/>
      <c r="H3206" s="45"/>
      <c r="I3206" s="45"/>
      <c r="L3206" s="47"/>
      <c r="M3206" s="49"/>
      <c r="N3206" s="49"/>
      <c r="O3206" s="47"/>
      <c r="P3206" s="47"/>
      <c r="Q3206" s="50"/>
      <c r="R3206" s="51"/>
      <c r="S3206" s="47"/>
      <c r="T3206" s="52"/>
      <c r="U3206" s="49"/>
      <c r="V3206" s="47"/>
      <c r="W3206" s="46"/>
      <c r="X3206" s="53"/>
      <c r="Y3206" s="45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47"/>
      <c r="C3207" s="47"/>
      <c r="D3207" s="46"/>
      <c r="E3207" s="46"/>
      <c r="F3207" s="45"/>
      <c r="G3207" s="48"/>
      <c r="H3207" s="45"/>
      <c r="I3207" s="45"/>
      <c r="L3207" s="47"/>
      <c r="M3207" s="49"/>
      <c r="N3207" s="49"/>
      <c r="O3207" s="47"/>
      <c r="P3207" s="47"/>
      <c r="Q3207" s="50"/>
      <c r="R3207" s="51"/>
      <c r="S3207" s="47"/>
      <c r="T3207" s="52"/>
      <c r="U3207" s="49"/>
      <c r="V3207" s="47"/>
      <c r="W3207" s="46"/>
      <c r="X3207" s="53"/>
      <c r="Y3207" s="45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47"/>
      <c r="C3208" s="47"/>
      <c r="D3208" s="46"/>
      <c r="E3208" s="46"/>
      <c r="F3208" s="45"/>
      <c r="G3208" s="48"/>
      <c r="H3208" s="45"/>
      <c r="I3208" s="45"/>
      <c r="L3208" s="47"/>
      <c r="M3208" s="49"/>
      <c r="N3208" s="49"/>
      <c r="O3208" s="47"/>
      <c r="P3208" s="47"/>
      <c r="Q3208" s="50"/>
      <c r="R3208" s="51"/>
      <c r="S3208" s="47"/>
      <c r="T3208" s="52"/>
      <c r="U3208" s="49"/>
      <c r="V3208" s="47"/>
      <c r="W3208" s="46"/>
      <c r="X3208" s="53"/>
      <c r="Y3208" s="45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47"/>
      <c r="C3209" s="47"/>
      <c r="D3209" s="46"/>
      <c r="E3209" s="46"/>
      <c r="F3209" s="45"/>
      <c r="G3209" s="48"/>
      <c r="H3209" s="45"/>
      <c r="I3209" s="45"/>
      <c r="L3209" s="47"/>
      <c r="M3209" s="49"/>
      <c r="N3209" s="49"/>
      <c r="O3209" s="47"/>
      <c r="P3209" s="47"/>
      <c r="Q3209" s="50"/>
      <c r="R3209" s="51"/>
      <c r="S3209" s="47"/>
      <c r="T3209" s="52"/>
      <c r="U3209" s="49"/>
      <c r="V3209" s="47"/>
      <c r="W3209" s="46"/>
      <c r="X3209" s="53"/>
      <c r="Y3209" s="45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47"/>
      <c r="C3210" s="47"/>
      <c r="D3210" s="46"/>
      <c r="E3210" s="46"/>
      <c r="F3210" s="45"/>
      <c r="G3210" s="48"/>
      <c r="H3210" s="45"/>
      <c r="I3210" s="45"/>
      <c r="L3210" s="47"/>
      <c r="M3210" s="49"/>
      <c r="N3210" s="49"/>
      <c r="O3210" s="47"/>
      <c r="P3210" s="47"/>
      <c r="Q3210" s="50"/>
      <c r="R3210" s="51"/>
      <c r="S3210" s="47"/>
      <c r="T3210" s="52"/>
      <c r="U3210" s="49"/>
      <c r="V3210" s="47"/>
      <c r="W3210" s="46"/>
      <c r="X3210" s="53"/>
      <c r="Y3210" s="45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47"/>
      <c r="C3211" s="47"/>
      <c r="D3211" s="46"/>
      <c r="E3211" s="46"/>
      <c r="F3211" s="45"/>
      <c r="G3211" s="48"/>
      <c r="H3211" s="45"/>
      <c r="I3211" s="45"/>
      <c r="L3211" s="47"/>
      <c r="M3211" s="49"/>
      <c r="N3211" s="49"/>
      <c r="O3211" s="47"/>
      <c r="P3211" s="47"/>
      <c r="Q3211" s="50"/>
      <c r="R3211" s="51"/>
      <c r="S3211" s="47"/>
      <c r="T3211" s="52"/>
      <c r="U3211" s="49"/>
      <c r="V3211" s="47"/>
      <c r="W3211" s="46"/>
      <c r="X3211" s="53"/>
      <c r="Y3211" s="45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47"/>
      <c r="C3212" s="47"/>
      <c r="D3212" s="46"/>
      <c r="E3212" s="46"/>
      <c r="F3212" s="45"/>
      <c r="G3212" s="48"/>
      <c r="H3212" s="45"/>
      <c r="I3212" s="45"/>
      <c r="L3212" s="47"/>
      <c r="M3212" s="49"/>
      <c r="N3212" s="49"/>
      <c r="O3212" s="47"/>
      <c r="P3212" s="47"/>
      <c r="Q3212" s="50"/>
      <c r="R3212" s="51"/>
      <c r="S3212" s="47"/>
      <c r="T3212" s="52"/>
      <c r="U3212" s="49"/>
      <c r="V3212" s="47"/>
      <c r="W3212" s="46"/>
      <c r="X3212" s="53"/>
      <c r="Y3212" s="45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47"/>
      <c r="C3213" s="47"/>
      <c r="D3213" s="46"/>
      <c r="E3213" s="46"/>
      <c r="F3213" s="45"/>
      <c r="G3213" s="48"/>
      <c r="H3213" s="45"/>
      <c r="I3213" s="45"/>
      <c r="L3213" s="47"/>
      <c r="M3213" s="49"/>
      <c r="N3213" s="49"/>
      <c r="O3213" s="47"/>
      <c r="P3213" s="47"/>
      <c r="Q3213" s="50"/>
      <c r="R3213" s="51"/>
      <c r="S3213" s="47"/>
      <c r="T3213" s="52"/>
      <c r="U3213" s="49"/>
      <c r="V3213" s="47"/>
      <c r="W3213" s="46"/>
      <c r="X3213" s="53"/>
      <c r="Y3213" s="45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47"/>
      <c r="C3214" s="47"/>
      <c r="D3214" s="46"/>
      <c r="E3214" s="46"/>
      <c r="F3214" s="45"/>
      <c r="G3214" s="48"/>
      <c r="H3214" s="45"/>
      <c r="I3214" s="45"/>
      <c r="L3214" s="47"/>
      <c r="M3214" s="49"/>
      <c r="N3214" s="49"/>
      <c r="O3214" s="47"/>
      <c r="P3214" s="47"/>
      <c r="Q3214" s="50"/>
      <c r="R3214" s="51"/>
      <c r="S3214" s="47"/>
      <c r="T3214" s="52"/>
      <c r="U3214" s="49"/>
      <c r="V3214" s="47"/>
      <c r="W3214" s="46"/>
      <c r="X3214" s="53"/>
      <c r="Y3214" s="45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47"/>
      <c r="C3215" s="47"/>
      <c r="D3215" s="46"/>
      <c r="E3215" s="46"/>
      <c r="F3215" s="45"/>
      <c r="G3215" s="48"/>
      <c r="H3215" s="45"/>
      <c r="I3215" s="45"/>
      <c r="L3215" s="47"/>
      <c r="M3215" s="49"/>
      <c r="N3215" s="49"/>
      <c r="O3215" s="47"/>
      <c r="P3215" s="47"/>
      <c r="Q3215" s="50"/>
      <c r="R3215" s="51"/>
      <c r="S3215" s="47"/>
      <c r="T3215" s="52"/>
      <c r="U3215" s="49"/>
      <c r="V3215" s="47"/>
      <c r="W3215" s="46"/>
      <c r="X3215" s="53"/>
      <c r="Y3215" s="45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47"/>
      <c r="C3216" s="47"/>
      <c r="D3216" s="46"/>
      <c r="E3216" s="46"/>
      <c r="F3216" s="45"/>
      <c r="G3216" s="48"/>
      <c r="H3216" s="45"/>
      <c r="I3216" s="45"/>
      <c r="L3216" s="47"/>
      <c r="M3216" s="49"/>
      <c r="N3216" s="49"/>
      <c r="O3216" s="47"/>
      <c r="P3216" s="47"/>
      <c r="Q3216" s="50"/>
      <c r="R3216" s="51"/>
      <c r="S3216" s="47"/>
      <c r="T3216" s="52"/>
      <c r="U3216" s="49"/>
      <c r="V3216" s="47"/>
      <c r="W3216" s="46"/>
      <c r="X3216" s="53"/>
      <c r="Y3216" s="45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47"/>
      <c r="C3217" s="47"/>
      <c r="D3217" s="46"/>
      <c r="E3217" s="46"/>
      <c r="F3217" s="45"/>
      <c r="G3217" s="48"/>
      <c r="H3217" s="45"/>
      <c r="I3217" s="45"/>
      <c r="L3217" s="47"/>
      <c r="M3217" s="49"/>
      <c r="N3217" s="49"/>
      <c r="O3217" s="47"/>
      <c r="P3217" s="47"/>
      <c r="Q3217" s="50"/>
      <c r="R3217" s="51"/>
      <c r="S3217" s="47"/>
      <c r="T3217" s="52"/>
      <c r="U3217" s="49"/>
      <c r="V3217" s="47"/>
      <c r="W3217" s="46"/>
      <c r="X3217" s="53"/>
      <c r="Y3217" s="45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47"/>
      <c r="C3218" s="47"/>
      <c r="D3218" s="46"/>
      <c r="E3218" s="46"/>
      <c r="F3218" s="45"/>
      <c r="G3218" s="48"/>
      <c r="H3218" s="45"/>
      <c r="I3218" s="45"/>
      <c r="L3218" s="47"/>
      <c r="M3218" s="49"/>
      <c r="N3218" s="49"/>
      <c r="O3218" s="47"/>
      <c r="P3218" s="47"/>
      <c r="Q3218" s="50"/>
      <c r="R3218" s="51"/>
      <c r="S3218" s="47"/>
      <c r="T3218" s="52"/>
      <c r="U3218" s="49"/>
      <c r="V3218" s="47"/>
      <c r="W3218" s="46"/>
      <c r="X3218" s="53"/>
      <c r="Y3218" s="45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47"/>
      <c r="C3219" s="47"/>
      <c r="D3219" s="46"/>
      <c r="E3219" s="46"/>
      <c r="F3219" s="45"/>
      <c r="G3219" s="48"/>
      <c r="H3219" s="45"/>
      <c r="I3219" s="45"/>
      <c r="L3219" s="47"/>
      <c r="M3219" s="49"/>
      <c r="N3219" s="49"/>
      <c r="O3219" s="47"/>
      <c r="P3219" s="47"/>
      <c r="Q3219" s="50"/>
      <c r="R3219" s="51"/>
      <c r="S3219" s="47"/>
      <c r="T3219" s="52"/>
      <c r="U3219" s="49"/>
      <c r="V3219" s="47"/>
      <c r="W3219" s="46"/>
      <c r="X3219" s="53"/>
      <c r="Y3219" s="45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47"/>
      <c r="C3220" s="47"/>
      <c r="D3220" s="46"/>
      <c r="E3220" s="46"/>
      <c r="F3220" s="45"/>
      <c r="G3220" s="48"/>
      <c r="H3220" s="45"/>
      <c r="I3220" s="45"/>
      <c r="L3220" s="47"/>
      <c r="M3220" s="49"/>
      <c r="N3220" s="49"/>
      <c r="O3220" s="47"/>
      <c r="P3220" s="47"/>
      <c r="Q3220" s="50"/>
      <c r="R3220" s="51"/>
      <c r="S3220" s="47"/>
      <c r="T3220" s="52"/>
      <c r="U3220" s="49"/>
      <c r="V3220" s="47"/>
      <c r="W3220" s="46"/>
      <c r="X3220" s="53"/>
      <c r="Y3220" s="45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47"/>
      <c r="C3221" s="47"/>
      <c r="D3221" s="46"/>
      <c r="E3221" s="46"/>
      <c r="F3221" s="45"/>
      <c r="G3221" s="48"/>
      <c r="H3221" s="45"/>
      <c r="I3221" s="45"/>
      <c r="L3221" s="47"/>
      <c r="M3221" s="49"/>
      <c r="N3221" s="49"/>
      <c r="O3221" s="47"/>
      <c r="P3221" s="47"/>
      <c r="Q3221" s="50"/>
      <c r="R3221" s="51"/>
      <c r="S3221" s="47"/>
      <c r="T3221" s="52"/>
      <c r="U3221" s="49"/>
      <c r="V3221" s="47"/>
      <c r="W3221" s="46"/>
      <c r="X3221" s="53"/>
      <c r="Y3221" s="45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47"/>
      <c r="C3222" s="47"/>
      <c r="D3222" s="46"/>
      <c r="E3222" s="46"/>
      <c r="F3222" s="45"/>
      <c r="G3222" s="48"/>
      <c r="H3222" s="45"/>
      <c r="I3222" s="45"/>
      <c r="L3222" s="47"/>
      <c r="M3222" s="49"/>
      <c r="N3222" s="49"/>
      <c r="O3222" s="47"/>
      <c r="P3222" s="47"/>
      <c r="Q3222" s="50"/>
      <c r="R3222" s="51"/>
      <c r="S3222" s="47"/>
      <c r="T3222" s="52"/>
      <c r="U3222" s="49"/>
      <c r="V3222" s="47"/>
      <c r="W3222" s="46"/>
      <c r="X3222" s="53"/>
      <c r="Y3222" s="45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47"/>
      <c r="C3223" s="47"/>
      <c r="D3223" s="46"/>
      <c r="E3223" s="46"/>
      <c r="F3223" s="45"/>
      <c r="G3223" s="48"/>
      <c r="H3223" s="45"/>
      <c r="I3223" s="45"/>
      <c r="L3223" s="47"/>
      <c r="M3223" s="49"/>
      <c r="N3223" s="49"/>
      <c r="O3223" s="47"/>
      <c r="P3223" s="47"/>
      <c r="Q3223" s="50"/>
      <c r="R3223" s="51"/>
      <c r="S3223" s="47"/>
      <c r="T3223" s="52"/>
      <c r="U3223" s="49"/>
      <c r="V3223" s="47"/>
      <c r="W3223" s="46"/>
      <c r="X3223" s="53"/>
      <c r="Y3223" s="45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47"/>
      <c r="C3224" s="47"/>
      <c r="D3224" s="46"/>
      <c r="E3224" s="46"/>
      <c r="F3224" s="45"/>
      <c r="G3224" s="48"/>
      <c r="H3224" s="45"/>
      <c r="I3224" s="45"/>
      <c r="L3224" s="47"/>
      <c r="M3224" s="49"/>
      <c r="N3224" s="49"/>
      <c r="O3224" s="47"/>
      <c r="P3224" s="47"/>
      <c r="Q3224" s="50"/>
      <c r="R3224" s="51"/>
      <c r="S3224" s="47"/>
      <c r="T3224" s="52"/>
      <c r="U3224" s="49"/>
      <c r="V3224" s="47"/>
      <c r="W3224" s="46"/>
      <c r="X3224" s="53"/>
      <c r="Y3224" s="45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47"/>
      <c r="C3225" s="47"/>
      <c r="D3225" s="46"/>
      <c r="E3225" s="46"/>
      <c r="F3225" s="45"/>
      <c r="G3225" s="48"/>
      <c r="H3225" s="45"/>
      <c r="I3225" s="45"/>
      <c r="L3225" s="47"/>
      <c r="M3225" s="49"/>
      <c r="N3225" s="49"/>
      <c r="O3225" s="47"/>
      <c r="P3225" s="47"/>
      <c r="Q3225" s="50"/>
      <c r="R3225" s="51"/>
      <c r="S3225" s="47"/>
      <c r="T3225" s="52"/>
      <c r="U3225" s="49"/>
      <c r="V3225" s="47"/>
      <c r="W3225" s="46"/>
      <c r="X3225" s="53"/>
      <c r="Y3225" s="45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47"/>
      <c r="C3226" s="47"/>
      <c r="D3226" s="46"/>
      <c r="E3226" s="46"/>
      <c r="F3226" s="45"/>
      <c r="G3226" s="48"/>
      <c r="H3226" s="45"/>
      <c r="I3226" s="45"/>
      <c r="L3226" s="47"/>
      <c r="M3226" s="49"/>
      <c r="N3226" s="49"/>
      <c r="O3226" s="47"/>
      <c r="P3226" s="47"/>
      <c r="Q3226" s="50"/>
      <c r="R3226" s="51"/>
      <c r="S3226" s="47"/>
      <c r="T3226" s="52"/>
      <c r="U3226" s="49"/>
      <c r="V3226" s="47"/>
      <c r="W3226" s="46"/>
      <c r="X3226" s="53"/>
      <c r="Y3226" s="45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47"/>
      <c r="C3227" s="47"/>
      <c r="D3227" s="46"/>
      <c r="E3227" s="46"/>
      <c r="F3227" s="45"/>
      <c r="G3227" s="48"/>
      <c r="H3227" s="45"/>
      <c r="I3227" s="45"/>
      <c r="L3227" s="47"/>
      <c r="M3227" s="49"/>
      <c r="N3227" s="49"/>
      <c r="O3227" s="47"/>
      <c r="P3227" s="47"/>
      <c r="Q3227" s="50"/>
      <c r="R3227" s="51"/>
      <c r="S3227" s="47"/>
      <c r="T3227" s="52"/>
      <c r="U3227" s="49"/>
      <c r="V3227" s="47"/>
      <c r="W3227" s="46"/>
      <c r="X3227" s="53"/>
      <c r="Y3227" s="45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47"/>
      <c r="C3228" s="47"/>
      <c r="D3228" s="46"/>
      <c r="E3228" s="46"/>
      <c r="F3228" s="45"/>
      <c r="G3228" s="48"/>
      <c r="H3228" s="45"/>
      <c r="I3228" s="45"/>
      <c r="L3228" s="47"/>
      <c r="M3228" s="49"/>
      <c r="N3228" s="49"/>
      <c r="O3228" s="47"/>
      <c r="P3228" s="47"/>
      <c r="Q3228" s="50"/>
      <c r="R3228" s="51"/>
      <c r="S3228" s="47"/>
      <c r="T3228" s="52"/>
      <c r="U3228" s="49"/>
      <c r="V3228" s="47"/>
      <c r="W3228" s="46"/>
      <c r="X3228" s="53"/>
      <c r="Y3228" s="45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47"/>
      <c r="C3229" s="47"/>
      <c r="D3229" s="46"/>
      <c r="E3229" s="46"/>
      <c r="F3229" s="45"/>
      <c r="G3229" s="48"/>
      <c r="H3229" s="45"/>
      <c r="I3229" s="45"/>
      <c r="L3229" s="47"/>
      <c r="M3229" s="49"/>
      <c r="N3229" s="49"/>
      <c r="O3229" s="47"/>
      <c r="P3229" s="47"/>
      <c r="Q3229" s="50"/>
      <c r="R3229" s="51"/>
      <c r="S3229" s="47"/>
      <c r="T3229" s="52"/>
      <c r="U3229" s="49"/>
      <c r="V3229" s="47"/>
      <c r="W3229" s="46"/>
      <c r="X3229" s="53"/>
      <c r="Y3229" s="45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47"/>
      <c r="C3230" s="47"/>
      <c r="D3230" s="46"/>
      <c r="E3230" s="46"/>
      <c r="F3230" s="45"/>
      <c r="G3230" s="48"/>
      <c r="H3230" s="45"/>
      <c r="I3230" s="45"/>
      <c r="L3230" s="47"/>
      <c r="M3230" s="49"/>
      <c r="N3230" s="49"/>
      <c r="O3230" s="47"/>
      <c r="P3230" s="47"/>
      <c r="Q3230" s="50"/>
      <c r="R3230" s="51"/>
      <c r="S3230" s="47"/>
      <c r="T3230" s="52"/>
      <c r="U3230" s="49"/>
      <c r="V3230" s="47"/>
      <c r="W3230" s="46"/>
      <c r="X3230" s="53"/>
      <c r="Y3230" s="45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47"/>
      <c r="C3231" s="47"/>
      <c r="D3231" s="46"/>
      <c r="E3231" s="46"/>
      <c r="F3231" s="45"/>
      <c r="G3231" s="48"/>
      <c r="H3231" s="45"/>
      <c r="I3231" s="45"/>
      <c r="L3231" s="47"/>
      <c r="M3231" s="49"/>
      <c r="N3231" s="49"/>
      <c r="O3231" s="47"/>
      <c r="P3231" s="47"/>
      <c r="Q3231" s="50"/>
      <c r="R3231" s="51"/>
      <c r="S3231" s="47"/>
      <c r="T3231" s="52"/>
      <c r="U3231" s="49"/>
      <c r="V3231" s="47"/>
      <c r="W3231" s="46"/>
      <c r="X3231" s="53"/>
      <c r="Y3231" s="45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47"/>
      <c r="C3232" s="47"/>
      <c r="D3232" s="46"/>
      <c r="E3232" s="46"/>
      <c r="F3232" s="45"/>
      <c r="G3232" s="48"/>
      <c r="H3232" s="45"/>
      <c r="I3232" s="45"/>
      <c r="L3232" s="47"/>
      <c r="M3232" s="49"/>
      <c r="N3232" s="49"/>
      <c r="O3232" s="47"/>
      <c r="P3232" s="47"/>
      <c r="Q3232" s="50"/>
      <c r="R3232" s="51"/>
      <c r="S3232" s="47"/>
      <c r="T3232" s="52"/>
      <c r="U3232" s="49"/>
      <c r="V3232" s="47"/>
      <c r="W3232" s="46"/>
      <c r="X3232" s="53"/>
      <c r="Y3232" s="45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47"/>
      <c r="C3233" s="47"/>
      <c r="D3233" s="46"/>
      <c r="E3233" s="46"/>
      <c r="F3233" s="45"/>
      <c r="G3233" s="48"/>
      <c r="H3233" s="45"/>
      <c r="I3233" s="45"/>
      <c r="L3233" s="47"/>
      <c r="M3233" s="49"/>
      <c r="N3233" s="49"/>
      <c r="O3233" s="47"/>
      <c r="P3233" s="47"/>
      <c r="Q3233" s="50"/>
      <c r="R3233" s="51"/>
      <c r="S3233" s="47"/>
      <c r="T3233" s="52"/>
      <c r="U3233" s="49"/>
      <c r="V3233" s="47"/>
      <c r="W3233" s="46"/>
      <c r="X3233" s="53"/>
      <c r="Y3233" s="45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47"/>
      <c r="C3234" s="47"/>
      <c r="D3234" s="46"/>
      <c r="E3234" s="46"/>
      <c r="F3234" s="45"/>
      <c r="G3234" s="48"/>
      <c r="H3234" s="45"/>
      <c r="I3234" s="45"/>
      <c r="L3234" s="47"/>
      <c r="M3234" s="49"/>
      <c r="N3234" s="49"/>
      <c r="O3234" s="47"/>
      <c r="P3234" s="47"/>
      <c r="Q3234" s="50"/>
      <c r="R3234" s="51"/>
      <c r="S3234" s="47"/>
      <c r="T3234" s="52"/>
      <c r="U3234" s="49"/>
      <c r="V3234" s="47"/>
      <c r="W3234" s="46"/>
      <c r="X3234" s="53"/>
      <c r="Y3234" s="45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47"/>
      <c r="C3235" s="47"/>
      <c r="D3235" s="46"/>
      <c r="E3235" s="46"/>
      <c r="F3235" s="45"/>
      <c r="G3235" s="48"/>
      <c r="H3235" s="45"/>
      <c r="I3235" s="45"/>
      <c r="L3235" s="47"/>
      <c r="M3235" s="49"/>
      <c r="N3235" s="49"/>
      <c r="O3235" s="47"/>
      <c r="P3235" s="47"/>
      <c r="Q3235" s="50"/>
      <c r="R3235" s="51"/>
      <c r="S3235" s="47"/>
      <c r="T3235" s="52"/>
      <c r="U3235" s="49"/>
      <c r="V3235" s="47"/>
      <c r="W3235" s="46"/>
      <c r="X3235" s="53"/>
      <c r="Y3235" s="45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47"/>
      <c r="C3236" s="47"/>
      <c r="D3236" s="46"/>
      <c r="E3236" s="46"/>
      <c r="F3236" s="45"/>
      <c r="G3236" s="48"/>
      <c r="H3236" s="45"/>
      <c r="I3236" s="45"/>
      <c r="L3236" s="47"/>
      <c r="M3236" s="49"/>
      <c r="N3236" s="49"/>
      <c r="O3236" s="47"/>
      <c r="P3236" s="47"/>
      <c r="Q3236" s="50"/>
      <c r="R3236" s="51"/>
      <c r="S3236" s="47"/>
      <c r="T3236" s="52"/>
      <c r="U3236" s="49"/>
      <c r="V3236" s="47"/>
      <c r="W3236" s="46"/>
      <c r="X3236" s="53"/>
      <c r="Y3236" s="45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47"/>
      <c r="C3237" s="47"/>
      <c r="D3237" s="46"/>
      <c r="E3237" s="46"/>
      <c r="F3237" s="45"/>
      <c r="G3237" s="48"/>
      <c r="H3237" s="45"/>
      <c r="I3237" s="45"/>
      <c r="L3237" s="47"/>
      <c r="M3237" s="49"/>
      <c r="N3237" s="49"/>
      <c r="O3237" s="47"/>
      <c r="P3237" s="47"/>
      <c r="Q3237" s="50"/>
      <c r="R3237" s="51"/>
      <c r="S3237" s="47"/>
      <c r="T3237" s="52"/>
      <c r="U3237" s="49"/>
      <c r="V3237" s="47"/>
      <c r="W3237" s="46"/>
      <c r="X3237" s="53"/>
      <c r="Y3237" s="45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47"/>
      <c r="C3238" s="47"/>
      <c r="D3238" s="46"/>
      <c r="E3238" s="46"/>
      <c r="F3238" s="45"/>
      <c r="G3238" s="48"/>
      <c r="H3238" s="45"/>
      <c r="I3238" s="45"/>
      <c r="L3238" s="47"/>
      <c r="M3238" s="49"/>
      <c r="N3238" s="49"/>
      <c r="O3238" s="47"/>
      <c r="P3238" s="47"/>
      <c r="Q3238" s="50"/>
      <c r="R3238" s="51"/>
      <c r="S3238" s="47"/>
      <c r="T3238" s="52"/>
      <c r="U3238" s="49"/>
      <c r="V3238" s="47"/>
      <c r="W3238" s="46"/>
      <c r="X3238" s="53"/>
      <c r="Y3238" s="45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47"/>
      <c r="C3239" s="47"/>
      <c r="D3239" s="46"/>
      <c r="E3239" s="46"/>
      <c r="F3239" s="45"/>
      <c r="G3239" s="48"/>
      <c r="H3239" s="45"/>
      <c r="I3239" s="45"/>
      <c r="L3239" s="47"/>
      <c r="M3239" s="49"/>
      <c r="N3239" s="49"/>
      <c r="O3239" s="47"/>
      <c r="P3239" s="47"/>
      <c r="Q3239" s="50"/>
      <c r="R3239" s="51"/>
      <c r="S3239" s="47"/>
      <c r="T3239" s="52"/>
      <c r="U3239" s="49"/>
      <c r="V3239" s="47"/>
      <c r="W3239" s="46"/>
      <c r="X3239" s="53"/>
      <c r="Y3239" s="45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47"/>
      <c r="C3240" s="47"/>
      <c r="D3240" s="46"/>
      <c r="E3240" s="46"/>
      <c r="F3240" s="45"/>
      <c r="G3240" s="48"/>
      <c r="H3240" s="45"/>
      <c r="I3240" s="45"/>
      <c r="L3240" s="47"/>
      <c r="M3240" s="49"/>
      <c r="N3240" s="49"/>
      <c r="O3240" s="47"/>
      <c r="P3240" s="47"/>
      <c r="Q3240" s="50"/>
      <c r="R3240" s="51"/>
      <c r="S3240" s="47"/>
      <c r="T3240" s="52"/>
      <c r="U3240" s="49"/>
      <c r="V3240" s="47"/>
      <c r="W3240" s="46"/>
      <c r="X3240" s="53"/>
      <c r="Y3240" s="45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47"/>
      <c r="C3241" s="47"/>
      <c r="D3241" s="46"/>
      <c r="E3241" s="46"/>
      <c r="F3241" s="45"/>
      <c r="G3241" s="48"/>
      <c r="H3241" s="45"/>
      <c r="I3241" s="45"/>
      <c r="L3241" s="47"/>
      <c r="M3241" s="49"/>
      <c r="N3241" s="49"/>
      <c r="O3241" s="47"/>
      <c r="P3241" s="47"/>
      <c r="Q3241" s="50"/>
      <c r="R3241" s="51"/>
      <c r="S3241" s="47"/>
      <c r="T3241" s="52"/>
      <c r="U3241" s="49"/>
      <c r="V3241" s="47"/>
      <c r="W3241" s="46"/>
      <c r="X3241" s="53"/>
      <c r="Y3241" s="45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47"/>
      <c r="C3242" s="47"/>
      <c r="D3242" s="46"/>
      <c r="E3242" s="46"/>
      <c r="F3242" s="45"/>
      <c r="G3242" s="48"/>
      <c r="H3242" s="45"/>
      <c r="I3242" s="45"/>
      <c r="L3242" s="47"/>
      <c r="M3242" s="49"/>
      <c r="N3242" s="49"/>
      <c r="O3242" s="47"/>
      <c r="P3242" s="47"/>
      <c r="Q3242" s="50"/>
      <c r="R3242" s="51"/>
      <c r="S3242" s="47"/>
      <c r="T3242" s="52"/>
      <c r="U3242" s="49"/>
      <c r="V3242" s="47"/>
      <c r="W3242" s="46"/>
      <c r="X3242" s="53"/>
      <c r="Y3242" s="45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47"/>
      <c r="C3243" s="47"/>
      <c r="D3243" s="46"/>
      <c r="E3243" s="46"/>
      <c r="F3243" s="45"/>
      <c r="G3243" s="48"/>
      <c r="H3243" s="45"/>
      <c r="I3243" s="45"/>
      <c r="L3243" s="47"/>
      <c r="M3243" s="49"/>
      <c r="N3243" s="49"/>
      <c r="O3243" s="47"/>
      <c r="P3243" s="47"/>
      <c r="Q3243" s="50"/>
      <c r="R3243" s="51"/>
      <c r="S3243" s="47"/>
      <c r="T3243" s="52"/>
      <c r="U3243" s="49"/>
      <c r="V3243" s="47"/>
      <c r="W3243" s="46"/>
      <c r="X3243" s="53"/>
      <c r="Y3243" s="45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47"/>
      <c r="C3244" s="47"/>
      <c r="D3244" s="46"/>
      <c r="E3244" s="46"/>
      <c r="F3244" s="45"/>
      <c r="G3244" s="48"/>
      <c r="H3244" s="45"/>
      <c r="I3244" s="45"/>
      <c r="L3244" s="47"/>
      <c r="M3244" s="49"/>
      <c r="N3244" s="49"/>
      <c r="O3244" s="47"/>
      <c r="P3244" s="47"/>
      <c r="Q3244" s="50"/>
      <c r="R3244" s="51"/>
      <c r="S3244" s="47"/>
      <c r="T3244" s="52"/>
      <c r="U3244" s="49"/>
      <c r="V3244" s="47"/>
      <c r="W3244" s="46"/>
      <c r="X3244" s="53"/>
      <c r="Y3244" s="45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47"/>
      <c r="C3245" s="47"/>
      <c r="D3245" s="46"/>
      <c r="E3245" s="46"/>
      <c r="F3245" s="45"/>
      <c r="G3245" s="48"/>
      <c r="H3245" s="45"/>
      <c r="I3245" s="45"/>
      <c r="L3245" s="47"/>
      <c r="M3245" s="49"/>
      <c r="N3245" s="49"/>
      <c r="O3245" s="47"/>
      <c r="P3245" s="47"/>
      <c r="Q3245" s="50"/>
      <c r="R3245" s="51"/>
      <c r="S3245" s="47"/>
      <c r="T3245" s="52"/>
      <c r="U3245" s="49"/>
      <c r="V3245" s="47"/>
      <c r="W3245" s="46"/>
      <c r="X3245" s="53"/>
      <c r="Y3245" s="45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47"/>
      <c r="C3246" s="47"/>
      <c r="D3246" s="46"/>
      <c r="E3246" s="46"/>
      <c r="F3246" s="45"/>
      <c r="G3246" s="48"/>
      <c r="H3246" s="45"/>
      <c r="I3246" s="45"/>
      <c r="L3246" s="47"/>
      <c r="M3246" s="49"/>
      <c r="N3246" s="49"/>
      <c r="O3246" s="47"/>
      <c r="P3246" s="47"/>
      <c r="Q3246" s="50"/>
      <c r="R3246" s="51"/>
      <c r="S3246" s="47"/>
      <c r="T3246" s="52"/>
      <c r="U3246" s="49"/>
      <c r="V3246" s="47"/>
      <c r="W3246" s="46"/>
      <c r="X3246" s="53"/>
      <c r="Y3246" s="45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47"/>
      <c r="C3247" s="47"/>
      <c r="D3247" s="46"/>
      <c r="E3247" s="46"/>
      <c r="F3247" s="45"/>
      <c r="G3247" s="48"/>
      <c r="H3247" s="45"/>
      <c r="I3247" s="45"/>
      <c r="L3247" s="47"/>
      <c r="M3247" s="49"/>
      <c r="N3247" s="49"/>
      <c r="O3247" s="47"/>
      <c r="P3247" s="47"/>
      <c r="Q3247" s="50"/>
      <c r="R3247" s="51"/>
      <c r="S3247" s="47"/>
      <c r="T3247" s="52"/>
      <c r="U3247" s="49"/>
      <c r="V3247" s="47"/>
      <c r="W3247" s="46"/>
      <c r="X3247" s="53"/>
      <c r="Y3247" s="45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47"/>
      <c r="C3248" s="47"/>
      <c r="D3248" s="46"/>
      <c r="E3248" s="46"/>
      <c r="F3248" s="45"/>
      <c r="G3248" s="48"/>
      <c r="H3248" s="45"/>
      <c r="I3248" s="45"/>
      <c r="L3248" s="47"/>
      <c r="M3248" s="49"/>
      <c r="N3248" s="49"/>
      <c r="O3248" s="47"/>
      <c r="P3248" s="47"/>
      <c r="Q3248" s="50"/>
      <c r="R3248" s="51"/>
      <c r="S3248" s="47"/>
      <c r="T3248" s="52"/>
      <c r="U3248" s="49"/>
      <c r="V3248" s="47"/>
      <c r="W3248" s="46"/>
      <c r="X3248" s="53"/>
      <c r="Y3248" s="45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47"/>
      <c r="C3249" s="47"/>
      <c r="D3249" s="46"/>
      <c r="E3249" s="46"/>
      <c r="F3249" s="45"/>
      <c r="G3249" s="48"/>
      <c r="H3249" s="45"/>
      <c r="I3249" s="45"/>
      <c r="L3249" s="47"/>
      <c r="M3249" s="49"/>
      <c r="N3249" s="49"/>
      <c r="O3249" s="47"/>
      <c r="P3249" s="47"/>
      <c r="Q3249" s="50"/>
      <c r="R3249" s="51"/>
      <c r="S3249" s="47"/>
      <c r="T3249" s="52"/>
      <c r="U3249" s="49"/>
      <c r="V3249" s="47"/>
      <c r="W3249" s="46"/>
      <c r="X3249" s="53"/>
      <c r="Y3249" s="45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47"/>
      <c r="C3250" s="47"/>
      <c r="D3250" s="46"/>
      <c r="E3250" s="46"/>
      <c r="F3250" s="45"/>
      <c r="G3250" s="48"/>
      <c r="H3250" s="45"/>
      <c r="I3250" s="45"/>
      <c r="L3250" s="47"/>
      <c r="M3250" s="49"/>
      <c r="N3250" s="49"/>
      <c r="O3250" s="47"/>
      <c r="P3250" s="47"/>
      <c r="Q3250" s="50"/>
      <c r="R3250" s="51"/>
      <c r="S3250" s="47"/>
      <c r="T3250" s="52"/>
      <c r="U3250" s="49"/>
      <c r="V3250" s="47"/>
      <c r="W3250" s="46"/>
      <c r="X3250" s="53"/>
      <c r="Y3250" s="45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47"/>
      <c r="C3251" s="47"/>
      <c r="D3251" s="46"/>
      <c r="E3251" s="46"/>
      <c r="F3251" s="45"/>
      <c r="G3251" s="48"/>
      <c r="H3251" s="45"/>
      <c r="I3251" s="45"/>
      <c r="L3251" s="47"/>
      <c r="M3251" s="49"/>
      <c r="N3251" s="49"/>
      <c r="O3251" s="47"/>
      <c r="P3251" s="47"/>
      <c r="Q3251" s="50"/>
      <c r="R3251" s="51"/>
      <c r="S3251" s="47"/>
      <c r="T3251" s="52"/>
      <c r="U3251" s="49"/>
      <c r="V3251" s="47"/>
      <c r="W3251" s="46"/>
      <c r="X3251" s="53"/>
      <c r="Y3251" s="45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47"/>
      <c r="C3252" s="47"/>
      <c r="D3252" s="46"/>
      <c r="E3252" s="46"/>
      <c r="F3252" s="45"/>
      <c r="G3252" s="48"/>
      <c r="H3252" s="45"/>
      <c r="I3252" s="45"/>
      <c r="L3252" s="47"/>
      <c r="M3252" s="49"/>
      <c r="N3252" s="49"/>
      <c r="O3252" s="47"/>
      <c r="P3252" s="47"/>
      <c r="Q3252" s="50"/>
      <c r="R3252" s="51"/>
      <c r="S3252" s="47"/>
      <c r="T3252" s="52"/>
      <c r="U3252" s="49"/>
      <c r="V3252" s="47"/>
      <c r="W3252" s="46"/>
      <c r="X3252" s="53"/>
      <c r="Y3252" s="45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47"/>
      <c r="C3253" s="47"/>
      <c r="D3253" s="46"/>
      <c r="E3253" s="46"/>
      <c r="F3253" s="45"/>
      <c r="G3253" s="48"/>
      <c r="H3253" s="45"/>
      <c r="I3253" s="45"/>
      <c r="L3253" s="47"/>
      <c r="M3253" s="49"/>
      <c r="N3253" s="49"/>
      <c r="O3253" s="47"/>
      <c r="P3253" s="47"/>
      <c r="Q3253" s="50"/>
      <c r="R3253" s="51"/>
      <c r="S3253" s="47"/>
      <c r="T3253" s="52"/>
      <c r="U3253" s="49"/>
      <c r="V3253" s="47"/>
      <c r="W3253" s="46"/>
      <c r="X3253" s="53"/>
      <c r="Y3253" s="45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47"/>
      <c r="C3254" s="47"/>
      <c r="D3254" s="46"/>
      <c r="E3254" s="46"/>
      <c r="F3254" s="45"/>
      <c r="G3254" s="48"/>
      <c r="H3254" s="45"/>
      <c r="I3254" s="45"/>
      <c r="L3254" s="47"/>
      <c r="M3254" s="49"/>
      <c r="N3254" s="49"/>
      <c r="O3254" s="47"/>
      <c r="P3254" s="47"/>
      <c r="Q3254" s="50"/>
      <c r="R3254" s="51"/>
      <c r="S3254" s="47"/>
      <c r="T3254" s="52"/>
      <c r="U3254" s="49"/>
      <c r="V3254" s="47"/>
      <c r="W3254" s="46"/>
      <c r="X3254" s="53"/>
      <c r="Y3254" s="45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47"/>
      <c r="C3255" s="47"/>
      <c r="D3255" s="46"/>
      <c r="E3255" s="46"/>
      <c r="F3255" s="45"/>
      <c r="G3255" s="48"/>
      <c r="H3255" s="45"/>
      <c r="I3255" s="45"/>
      <c r="L3255" s="47"/>
      <c r="M3255" s="49"/>
      <c r="N3255" s="49"/>
      <c r="O3255" s="47"/>
      <c r="P3255" s="47"/>
      <c r="Q3255" s="50"/>
      <c r="R3255" s="51"/>
      <c r="S3255" s="47"/>
      <c r="T3255" s="52"/>
      <c r="U3255" s="49"/>
      <c r="V3255" s="47"/>
      <c r="W3255" s="46"/>
      <c r="X3255" s="53"/>
      <c r="Y3255" s="45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47"/>
      <c r="C3256" s="47"/>
      <c r="D3256" s="46"/>
      <c r="E3256" s="46"/>
      <c r="F3256" s="45"/>
      <c r="G3256" s="48"/>
      <c r="H3256" s="45"/>
      <c r="I3256" s="45"/>
      <c r="L3256" s="47"/>
      <c r="M3256" s="49"/>
      <c r="N3256" s="49"/>
      <c r="O3256" s="47"/>
      <c r="P3256" s="47"/>
      <c r="Q3256" s="50"/>
      <c r="R3256" s="51"/>
      <c r="S3256" s="47"/>
      <c r="T3256" s="52"/>
      <c r="U3256" s="49"/>
      <c r="V3256" s="47"/>
      <c r="W3256" s="46"/>
      <c r="X3256" s="53"/>
      <c r="Y3256" s="45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47"/>
      <c r="C3257" s="47"/>
      <c r="D3257" s="46"/>
      <c r="E3257" s="46"/>
      <c r="F3257" s="45"/>
      <c r="G3257" s="48"/>
      <c r="H3257" s="45"/>
      <c r="I3257" s="45"/>
      <c r="L3257" s="47"/>
      <c r="M3257" s="49"/>
      <c r="N3257" s="49"/>
      <c r="O3257" s="47"/>
      <c r="P3257" s="47"/>
      <c r="Q3257" s="50"/>
      <c r="R3257" s="51"/>
      <c r="S3257" s="47"/>
      <c r="T3257" s="52"/>
      <c r="U3257" s="49"/>
      <c r="V3257" s="47"/>
      <c r="W3257" s="46"/>
      <c r="X3257" s="53"/>
      <c r="Y3257" s="45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47"/>
      <c r="C3258" s="47"/>
      <c r="D3258" s="46"/>
      <c r="E3258" s="46"/>
      <c r="F3258" s="45"/>
      <c r="G3258" s="48"/>
      <c r="H3258" s="45"/>
      <c r="I3258" s="45"/>
      <c r="L3258" s="47"/>
      <c r="M3258" s="49"/>
      <c r="N3258" s="49"/>
      <c r="O3258" s="47"/>
      <c r="P3258" s="47"/>
      <c r="Q3258" s="50"/>
      <c r="R3258" s="51"/>
      <c r="S3258" s="47"/>
      <c r="T3258" s="52"/>
      <c r="U3258" s="49"/>
      <c r="V3258" s="47"/>
      <c r="W3258" s="46"/>
      <c r="X3258" s="53"/>
      <c r="Y3258" s="45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47"/>
      <c r="C3259" s="47"/>
      <c r="D3259" s="46"/>
      <c r="E3259" s="46"/>
      <c r="F3259" s="45"/>
      <c r="G3259" s="48"/>
      <c r="H3259" s="45"/>
      <c r="I3259" s="45"/>
      <c r="L3259" s="47"/>
      <c r="M3259" s="49"/>
      <c r="N3259" s="49"/>
      <c r="O3259" s="47"/>
      <c r="P3259" s="47"/>
      <c r="Q3259" s="50"/>
      <c r="R3259" s="51"/>
      <c r="S3259" s="47"/>
      <c r="T3259" s="52"/>
      <c r="U3259" s="49"/>
      <c r="V3259" s="47"/>
      <c r="W3259" s="46"/>
      <c r="X3259" s="53"/>
      <c r="Y3259" s="45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47"/>
      <c r="C3260" s="47"/>
      <c r="D3260" s="46"/>
      <c r="E3260" s="46"/>
      <c r="F3260" s="45"/>
      <c r="G3260" s="48"/>
      <c r="H3260" s="45"/>
      <c r="I3260" s="45"/>
      <c r="L3260" s="47"/>
      <c r="M3260" s="49"/>
      <c r="N3260" s="49"/>
      <c r="O3260" s="47"/>
      <c r="P3260" s="47"/>
      <c r="Q3260" s="50"/>
      <c r="R3260" s="51"/>
      <c r="S3260" s="47"/>
      <c r="T3260" s="52"/>
      <c r="U3260" s="49"/>
      <c r="V3260" s="47"/>
      <c r="W3260" s="46"/>
      <c r="X3260" s="53"/>
      <c r="Y3260" s="45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47"/>
      <c r="C3261" s="47"/>
      <c r="D3261" s="46"/>
      <c r="E3261" s="46"/>
      <c r="F3261" s="45"/>
      <c r="G3261" s="48"/>
      <c r="H3261" s="45"/>
      <c r="I3261" s="45"/>
      <c r="L3261" s="47"/>
      <c r="M3261" s="49"/>
      <c r="N3261" s="49"/>
      <c r="O3261" s="47"/>
      <c r="P3261" s="47"/>
      <c r="Q3261" s="50"/>
      <c r="R3261" s="51"/>
      <c r="S3261" s="47"/>
      <c r="T3261" s="52"/>
      <c r="U3261" s="49"/>
      <c r="V3261" s="47"/>
      <c r="W3261" s="46"/>
      <c r="X3261" s="53"/>
      <c r="Y3261" s="45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47"/>
      <c r="C3262" s="47"/>
      <c r="D3262" s="46"/>
      <c r="E3262" s="46"/>
      <c r="F3262" s="45"/>
      <c r="G3262" s="48"/>
      <c r="H3262" s="45"/>
      <c r="I3262" s="45"/>
      <c r="L3262" s="47"/>
      <c r="M3262" s="49"/>
      <c r="N3262" s="49"/>
      <c r="O3262" s="47"/>
      <c r="P3262" s="47"/>
      <c r="Q3262" s="50"/>
      <c r="R3262" s="51"/>
      <c r="S3262" s="47"/>
      <c r="T3262" s="52"/>
      <c r="U3262" s="49"/>
      <c r="V3262" s="47"/>
      <c r="W3262" s="46"/>
      <c r="X3262" s="53"/>
      <c r="Y3262" s="45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47"/>
      <c r="C3263" s="47"/>
      <c r="D3263" s="46"/>
      <c r="E3263" s="46"/>
      <c r="F3263" s="45"/>
      <c r="G3263" s="48"/>
      <c r="H3263" s="45"/>
      <c r="I3263" s="45"/>
      <c r="L3263" s="47"/>
      <c r="M3263" s="49"/>
      <c r="N3263" s="49"/>
      <c r="O3263" s="47"/>
      <c r="P3263" s="47"/>
      <c r="Q3263" s="50"/>
      <c r="R3263" s="51"/>
      <c r="S3263" s="47"/>
      <c r="T3263" s="52"/>
      <c r="U3263" s="49"/>
      <c r="V3263" s="47"/>
      <c r="W3263" s="46"/>
      <c r="X3263" s="53"/>
      <c r="Y3263" s="45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47"/>
      <c r="C3264" s="47"/>
      <c r="D3264" s="46"/>
      <c r="E3264" s="46"/>
      <c r="F3264" s="45"/>
      <c r="G3264" s="48"/>
      <c r="H3264" s="45"/>
      <c r="I3264" s="45"/>
      <c r="L3264" s="47"/>
      <c r="M3264" s="49"/>
      <c r="N3264" s="49"/>
      <c r="O3264" s="47"/>
      <c r="P3264" s="47"/>
      <c r="Q3264" s="50"/>
      <c r="R3264" s="51"/>
      <c r="S3264" s="47"/>
      <c r="T3264" s="52"/>
      <c r="U3264" s="49"/>
      <c r="V3264" s="47"/>
      <c r="W3264" s="46"/>
      <c r="X3264" s="53"/>
      <c r="Y3264" s="45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47"/>
      <c r="C3265" s="47"/>
      <c r="D3265" s="46"/>
      <c r="E3265" s="46"/>
      <c r="F3265" s="45"/>
      <c r="G3265" s="48"/>
      <c r="H3265" s="45"/>
      <c r="I3265" s="45"/>
      <c r="L3265" s="47"/>
      <c r="M3265" s="49"/>
      <c r="N3265" s="49"/>
      <c r="O3265" s="47"/>
      <c r="P3265" s="47"/>
      <c r="Q3265" s="50"/>
      <c r="R3265" s="51"/>
      <c r="S3265" s="47"/>
      <c r="T3265" s="52"/>
      <c r="U3265" s="49"/>
      <c r="V3265" s="47"/>
      <c r="W3265" s="46"/>
      <c r="X3265" s="53"/>
      <c r="Y3265" s="45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47"/>
      <c r="C3266" s="47"/>
      <c r="D3266" s="46"/>
      <c r="E3266" s="46"/>
      <c r="F3266" s="45"/>
      <c r="G3266" s="48"/>
      <c r="H3266" s="45"/>
      <c r="I3266" s="45"/>
      <c r="L3266" s="47"/>
      <c r="M3266" s="49"/>
      <c r="N3266" s="49"/>
      <c r="O3266" s="47"/>
      <c r="P3266" s="47"/>
      <c r="Q3266" s="50"/>
      <c r="R3266" s="51"/>
      <c r="S3266" s="47"/>
      <c r="T3266" s="52"/>
      <c r="U3266" s="49"/>
      <c r="V3266" s="47"/>
      <c r="W3266" s="46"/>
      <c r="X3266" s="53"/>
      <c r="Y3266" s="45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47"/>
      <c r="C3267" s="47"/>
      <c r="D3267" s="46"/>
      <c r="E3267" s="46"/>
      <c r="F3267" s="45"/>
      <c r="G3267" s="48"/>
      <c r="H3267" s="45"/>
      <c r="I3267" s="45"/>
      <c r="L3267" s="47"/>
      <c r="M3267" s="49"/>
      <c r="N3267" s="49"/>
      <c r="O3267" s="47"/>
      <c r="P3267" s="47"/>
      <c r="Q3267" s="50"/>
      <c r="R3267" s="51"/>
      <c r="S3267" s="47"/>
      <c r="T3267" s="52"/>
      <c r="U3267" s="49"/>
      <c r="V3267" s="47"/>
      <c r="W3267" s="46"/>
      <c r="X3267" s="53"/>
      <c r="Y3267" s="45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47"/>
      <c r="C3268" s="47"/>
      <c r="D3268" s="46"/>
      <c r="E3268" s="46"/>
      <c r="F3268" s="45"/>
      <c r="G3268" s="48"/>
      <c r="H3268" s="45"/>
      <c r="I3268" s="45"/>
      <c r="L3268" s="47"/>
      <c r="M3268" s="49"/>
      <c r="N3268" s="49"/>
      <c r="O3268" s="47"/>
      <c r="P3268" s="47"/>
      <c r="Q3268" s="50"/>
      <c r="R3268" s="51"/>
      <c r="S3268" s="47"/>
      <c r="T3268" s="52"/>
      <c r="U3268" s="49"/>
      <c r="V3268" s="47"/>
      <c r="W3268" s="46"/>
      <c r="X3268" s="53"/>
      <c r="Y3268" s="45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47"/>
      <c r="C3269" s="47"/>
      <c r="D3269" s="46"/>
      <c r="E3269" s="46"/>
      <c r="F3269" s="45"/>
      <c r="G3269" s="48"/>
      <c r="H3269" s="45"/>
      <c r="I3269" s="45"/>
      <c r="L3269" s="47"/>
      <c r="M3269" s="49"/>
      <c r="N3269" s="49"/>
      <c r="O3269" s="47"/>
      <c r="P3269" s="47"/>
      <c r="Q3269" s="50"/>
      <c r="R3269" s="51"/>
      <c r="S3269" s="47"/>
      <c r="T3269" s="52"/>
      <c r="U3269" s="49"/>
      <c r="V3269" s="47"/>
      <c r="W3269" s="46"/>
      <c r="X3269" s="53"/>
      <c r="Y3269" s="45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47"/>
      <c r="C3270" s="47"/>
      <c r="D3270" s="46"/>
      <c r="E3270" s="46"/>
      <c r="F3270" s="45"/>
      <c r="G3270" s="48"/>
      <c r="H3270" s="45"/>
      <c r="I3270" s="45"/>
      <c r="L3270" s="47"/>
      <c r="M3270" s="49"/>
      <c r="N3270" s="49"/>
      <c r="O3270" s="47"/>
      <c r="P3270" s="47"/>
      <c r="Q3270" s="50"/>
      <c r="R3270" s="51"/>
      <c r="S3270" s="47"/>
      <c r="T3270" s="52"/>
      <c r="U3270" s="49"/>
      <c r="V3270" s="47"/>
      <c r="W3270" s="46"/>
      <c r="X3270" s="53"/>
      <c r="Y3270" s="45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47"/>
      <c r="C3271" s="47"/>
      <c r="D3271" s="46"/>
      <c r="E3271" s="46"/>
      <c r="F3271" s="45"/>
      <c r="G3271" s="48"/>
      <c r="H3271" s="45"/>
      <c r="I3271" s="45"/>
      <c r="L3271" s="47"/>
      <c r="M3271" s="49"/>
      <c r="N3271" s="49"/>
      <c r="O3271" s="47"/>
      <c r="P3271" s="47"/>
      <c r="Q3271" s="50"/>
      <c r="R3271" s="51"/>
      <c r="S3271" s="47"/>
      <c r="T3271" s="52"/>
      <c r="U3271" s="49"/>
      <c r="V3271" s="47"/>
      <c r="W3271" s="46"/>
      <c r="X3271" s="53"/>
      <c r="Y3271" s="45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47"/>
      <c r="C3272" s="47"/>
      <c r="D3272" s="46"/>
      <c r="E3272" s="46"/>
      <c r="F3272" s="45"/>
      <c r="G3272" s="48"/>
      <c r="H3272" s="45"/>
      <c r="I3272" s="45"/>
      <c r="L3272" s="47"/>
      <c r="M3272" s="49"/>
      <c r="N3272" s="49"/>
      <c r="O3272" s="47"/>
      <c r="P3272" s="47"/>
      <c r="Q3272" s="50"/>
      <c r="R3272" s="51"/>
      <c r="S3272" s="47"/>
      <c r="T3272" s="52"/>
      <c r="U3272" s="49"/>
      <c r="V3272" s="47"/>
      <c r="W3272" s="46"/>
      <c r="X3272" s="53"/>
      <c r="Y3272" s="45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47"/>
      <c r="C3273" s="47"/>
      <c r="D3273" s="46"/>
      <c r="E3273" s="46"/>
      <c r="F3273" s="45"/>
      <c r="G3273" s="48"/>
      <c r="H3273" s="45"/>
      <c r="I3273" s="45"/>
      <c r="L3273" s="47"/>
      <c r="M3273" s="49"/>
      <c r="N3273" s="49"/>
      <c r="O3273" s="47"/>
      <c r="P3273" s="47"/>
      <c r="Q3273" s="50"/>
      <c r="R3273" s="51"/>
      <c r="S3273" s="47"/>
      <c r="T3273" s="52"/>
      <c r="U3273" s="49"/>
      <c r="V3273" s="47"/>
      <c r="W3273" s="46"/>
      <c r="X3273" s="53"/>
      <c r="Y3273" s="45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47"/>
      <c r="C3274" s="47"/>
      <c r="D3274" s="46"/>
      <c r="E3274" s="46"/>
      <c r="F3274" s="45"/>
      <c r="G3274" s="48"/>
      <c r="H3274" s="45"/>
      <c r="I3274" s="45"/>
      <c r="L3274" s="47"/>
      <c r="M3274" s="49"/>
      <c r="N3274" s="49"/>
      <c r="O3274" s="47"/>
      <c r="P3274" s="47"/>
      <c r="Q3274" s="50"/>
      <c r="R3274" s="51"/>
      <c r="S3274" s="47"/>
      <c r="T3274" s="52"/>
      <c r="U3274" s="49"/>
      <c r="V3274" s="47"/>
      <c r="W3274" s="46"/>
      <c r="X3274" s="53"/>
      <c r="Y3274" s="45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47"/>
      <c r="C3275" s="47"/>
      <c r="D3275" s="46"/>
      <c r="E3275" s="46"/>
      <c r="F3275" s="45"/>
      <c r="G3275" s="48"/>
      <c r="H3275" s="45"/>
      <c r="I3275" s="45"/>
      <c r="L3275" s="47"/>
      <c r="M3275" s="49"/>
      <c r="N3275" s="49"/>
      <c r="O3275" s="47"/>
      <c r="P3275" s="47"/>
      <c r="Q3275" s="50"/>
      <c r="R3275" s="51"/>
      <c r="S3275" s="47"/>
      <c r="T3275" s="52"/>
      <c r="U3275" s="49"/>
      <c r="V3275" s="47"/>
      <c r="W3275" s="46"/>
      <c r="X3275" s="53"/>
      <c r="Y3275" s="45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47"/>
      <c r="C3276" s="47"/>
      <c r="D3276" s="46"/>
      <c r="E3276" s="46"/>
      <c r="F3276" s="45"/>
      <c r="G3276" s="48"/>
      <c r="H3276" s="45"/>
      <c r="I3276" s="45"/>
      <c r="L3276" s="47"/>
      <c r="M3276" s="49"/>
      <c r="N3276" s="49"/>
      <c r="O3276" s="47"/>
      <c r="P3276" s="47"/>
      <c r="Q3276" s="50"/>
      <c r="R3276" s="51"/>
      <c r="S3276" s="47"/>
      <c r="T3276" s="52"/>
      <c r="U3276" s="49"/>
      <c r="V3276" s="47"/>
      <c r="W3276" s="46"/>
      <c r="X3276" s="53"/>
      <c r="Y3276" s="45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47"/>
      <c r="C3277" s="47"/>
      <c r="D3277" s="46"/>
      <c r="E3277" s="46"/>
      <c r="F3277" s="45"/>
      <c r="G3277" s="48"/>
      <c r="H3277" s="45"/>
      <c r="I3277" s="45"/>
      <c r="L3277" s="47"/>
      <c r="M3277" s="49"/>
      <c r="N3277" s="49"/>
      <c r="O3277" s="47"/>
      <c r="P3277" s="47"/>
      <c r="Q3277" s="50"/>
      <c r="R3277" s="51"/>
      <c r="S3277" s="47"/>
      <c r="T3277" s="52"/>
      <c r="U3277" s="49"/>
      <c r="V3277" s="47"/>
      <c r="W3277" s="46"/>
      <c r="X3277" s="53"/>
      <c r="Y3277" s="45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47"/>
      <c r="C3278" s="47"/>
      <c r="D3278" s="46"/>
      <c r="E3278" s="46"/>
      <c r="F3278" s="45"/>
      <c r="G3278" s="48"/>
      <c r="H3278" s="45"/>
      <c r="I3278" s="45"/>
      <c r="L3278" s="47"/>
      <c r="M3278" s="49"/>
      <c r="N3278" s="49"/>
      <c r="O3278" s="47"/>
      <c r="P3278" s="47"/>
      <c r="Q3278" s="50"/>
      <c r="R3278" s="51"/>
      <c r="S3278" s="47"/>
      <c r="T3278" s="52"/>
      <c r="U3278" s="49"/>
      <c r="V3278" s="47"/>
      <c r="W3278" s="46"/>
      <c r="X3278" s="53"/>
      <c r="Y3278" s="45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47"/>
      <c r="C3279" s="47"/>
      <c r="D3279" s="46"/>
      <c r="E3279" s="46"/>
      <c r="F3279" s="45"/>
      <c r="G3279" s="48"/>
      <c r="H3279" s="45"/>
      <c r="I3279" s="45"/>
      <c r="L3279" s="47"/>
      <c r="M3279" s="49"/>
      <c r="N3279" s="49"/>
      <c r="O3279" s="47"/>
      <c r="P3279" s="47"/>
      <c r="Q3279" s="50"/>
      <c r="R3279" s="51"/>
      <c r="S3279" s="47"/>
      <c r="T3279" s="52"/>
      <c r="U3279" s="49"/>
      <c r="V3279" s="47"/>
      <c r="W3279" s="46"/>
      <c r="X3279" s="53"/>
      <c r="Y3279" s="45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47"/>
      <c r="C3280" s="47"/>
      <c r="D3280" s="46"/>
      <c r="E3280" s="46"/>
      <c r="F3280" s="45"/>
      <c r="G3280" s="48"/>
      <c r="H3280" s="45"/>
      <c r="I3280" s="45"/>
      <c r="L3280" s="47"/>
      <c r="M3280" s="49"/>
      <c r="N3280" s="49"/>
      <c r="O3280" s="47"/>
      <c r="P3280" s="47"/>
      <c r="Q3280" s="50"/>
      <c r="R3280" s="51"/>
      <c r="S3280" s="47"/>
      <c r="T3280" s="52"/>
      <c r="U3280" s="49"/>
      <c r="V3280" s="47"/>
      <c r="W3280" s="46"/>
      <c r="X3280" s="53"/>
      <c r="Y3280" s="45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47"/>
      <c r="C3281" s="47"/>
      <c r="D3281" s="46"/>
      <c r="E3281" s="46"/>
      <c r="F3281" s="45"/>
      <c r="G3281" s="48"/>
      <c r="H3281" s="45"/>
      <c r="I3281" s="45"/>
      <c r="L3281" s="47"/>
      <c r="M3281" s="49"/>
      <c r="N3281" s="49"/>
      <c r="O3281" s="47"/>
      <c r="P3281" s="47"/>
      <c r="Q3281" s="50"/>
      <c r="R3281" s="51"/>
      <c r="S3281" s="47"/>
      <c r="T3281" s="52"/>
      <c r="U3281" s="49"/>
      <c r="V3281" s="47"/>
      <c r="W3281" s="46"/>
      <c r="X3281" s="53"/>
      <c r="Y3281" s="45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47"/>
      <c r="C3282" s="47"/>
      <c r="D3282" s="46"/>
      <c r="E3282" s="46"/>
      <c r="F3282" s="45"/>
      <c r="G3282" s="48"/>
      <c r="H3282" s="45"/>
      <c r="I3282" s="45"/>
      <c r="L3282" s="47"/>
      <c r="M3282" s="49"/>
      <c r="N3282" s="49"/>
      <c r="O3282" s="47"/>
      <c r="P3282" s="47"/>
      <c r="Q3282" s="50"/>
      <c r="R3282" s="51"/>
      <c r="S3282" s="47"/>
      <c r="T3282" s="52"/>
      <c r="U3282" s="49"/>
      <c r="V3282" s="47"/>
      <c r="W3282" s="46"/>
      <c r="X3282" s="53"/>
      <c r="Y3282" s="45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47"/>
      <c r="C3283" s="47"/>
      <c r="D3283" s="46"/>
      <c r="E3283" s="46"/>
      <c r="F3283" s="45"/>
      <c r="G3283" s="48"/>
      <c r="H3283" s="45"/>
      <c r="I3283" s="45"/>
      <c r="L3283" s="47"/>
      <c r="M3283" s="49"/>
      <c r="N3283" s="49"/>
      <c r="O3283" s="47"/>
      <c r="P3283" s="47"/>
      <c r="Q3283" s="50"/>
      <c r="R3283" s="51"/>
      <c r="S3283" s="47"/>
      <c r="T3283" s="52"/>
      <c r="U3283" s="49"/>
      <c r="V3283" s="47"/>
      <c r="W3283" s="46"/>
      <c r="X3283" s="53"/>
      <c r="Y3283" s="45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47"/>
      <c r="C3284" s="47"/>
      <c r="D3284" s="46"/>
      <c r="E3284" s="46"/>
      <c r="F3284" s="45"/>
      <c r="G3284" s="48"/>
      <c r="H3284" s="45"/>
      <c r="I3284" s="45"/>
      <c r="L3284" s="47"/>
      <c r="M3284" s="49"/>
      <c r="N3284" s="49"/>
      <c r="O3284" s="47"/>
      <c r="P3284" s="47"/>
      <c r="Q3284" s="50"/>
      <c r="R3284" s="51"/>
      <c r="S3284" s="47"/>
      <c r="T3284" s="52"/>
      <c r="U3284" s="49"/>
      <c r="V3284" s="47"/>
      <c r="W3284" s="46"/>
      <c r="X3284" s="53"/>
      <c r="Y3284" s="45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47"/>
      <c r="C3285" s="47"/>
      <c r="D3285" s="46"/>
      <c r="E3285" s="46"/>
      <c r="F3285" s="45"/>
      <c r="G3285" s="48"/>
      <c r="H3285" s="45"/>
      <c r="I3285" s="45"/>
      <c r="L3285" s="47"/>
      <c r="M3285" s="49"/>
      <c r="N3285" s="49"/>
      <c r="O3285" s="47"/>
      <c r="P3285" s="47"/>
      <c r="Q3285" s="50"/>
      <c r="R3285" s="51"/>
      <c r="S3285" s="47"/>
      <c r="T3285" s="52"/>
      <c r="U3285" s="49"/>
      <c r="V3285" s="47"/>
      <c r="W3285" s="46"/>
      <c r="X3285" s="53"/>
      <c r="Y3285" s="45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47"/>
      <c r="C3286" s="47"/>
      <c r="D3286" s="46"/>
      <c r="E3286" s="46"/>
      <c r="F3286" s="45"/>
      <c r="G3286" s="48"/>
      <c r="H3286" s="45"/>
      <c r="I3286" s="45"/>
      <c r="L3286" s="47"/>
      <c r="M3286" s="49"/>
      <c r="N3286" s="49"/>
      <c r="O3286" s="47"/>
      <c r="P3286" s="47"/>
      <c r="Q3286" s="50"/>
      <c r="R3286" s="51"/>
      <c r="S3286" s="47"/>
      <c r="T3286" s="52"/>
      <c r="U3286" s="49"/>
      <c r="V3286" s="47"/>
      <c r="W3286" s="46"/>
      <c r="X3286" s="53"/>
      <c r="Y3286" s="45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47"/>
      <c r="C3287" s="47"/>
      <c r="D3287" s="46"/>
      <c r="E3287" s="46"/>
      <c r="F3287" s="45"/>
      <c r="G3287" s="48"/>
      <c r="H3287" s="45"/>
      <c r="I3287" s="45"/>
      <c r="L3287" s="47"/>
      <c r="M3287" s="49"/>
      <c r="N3287" s="49"/>
      <c r="O3287" s="47"/>
      <c r="P3287" s="47"/>
      <c r="Q3287" s="50"/>
      <c r="R3287" s="51"/>
      <c r="S3287" s="47"/>
      <c r="T3287" s="52"/>
      <c r="U3287" s="49"/>
      <c r="V3287" s="47"/>
      <c r="W3287" s="46"/>
      <c r="X3287" s="53"/>
      <c r="Y3287" s="45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47"/>
      <c r="C3288" s="47"/>
      <c r="D3288" s="46"/>
      <c r="E3288" s="46"/>
      <c r="F3288" s="45"/>
      <c r="G3288" s="48"/>
      <c r="H3288" s="45"/>
      <c r="I3288" s="45"/>
      <c r="L3288" s="47"/>
      <c r="M3288" s="49"/>
      <c r="N3288" s="49"/>
      <c r="O3288" s="47"/>
      <c r="P3288" s="47"/>
      <c r="Q3288" s="50"/>
      <c r="R3288" s="51"/>
      <c r="S3288" s="47"/>
      <c r="T3288" s="52"/>
      <c r="U3288" s="49"/>
      <c r="V3288" s="47"/>
      <c r="W3288" s="46"/>
      <c r="X3288" s="53"/>
      <c r="Y3288" s="45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47"/>
      <c r="C3289" s="47"/>
      <c r="D3289" s="46"/>
      <c r="E3289" s="46"/>
      <c r="F3289" s="45"/>
      <c r="G3289" s="48"/>
      <c r="H3289" s="45"/>
      <c r="I3289" s="45"/>
      <c r="L3289" s="47"/>
      <c r="M3289" s="49"/>
      <c r="N3289" s="49"/>
      <c r="O3289" s="47"/>
      <c r="P3289" s="47"/>
      <c r="Q3289" s="50"/>
      <c r="R3289" s="51"/>
      <c r="S3289" s="47"/>
      <c r="T3289" s="52"/>
      <c r="U3289" s="49"/>
      <c r="V3289" s="47"/>
      <c r="W3289" s="46"/>
      <c r="X3289" s="53"/>
      <c r="Y3289" s="45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47"/>
      <c r="C3290" s="47"/>
      <c r="D3290" s="46"/>
      <c r="E3290" s="46"/>
      <c r="F3290" s="45"/>
      <c r="G3290" s="48"/>
      <c r="H3290" s="45"/>
      <c r="I3290" s="45"/>
      <c r="L3290" s="47"/>
      <c r="M3290" s="49"/>
      <c r="N3290" s="49"/>
      <c r="O3290" s="47"/>
      <c r="P3290" s="47"/>
      <c r="Q3290" s="50"/>
      <c r="R3290" s="51"/>
      <c r="S3290" s="47"/>
      <c r="T3290" s="52"/>
      <c r="U3290" s="49"/>
      <c r="V3290" s="47"/>
      <c r="W3290" s="46"/>
      <c r="X3290" s="53"/>
      <c r="Y3290" s="45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47"/>
      <c r="C3291" s="47"/>
      <c r="D3291" s="46"/>
      <c r="E3291" s="46"/>
      <c r="F3291" s="45"/>
      <c r="G3291" s="48"/>
      <c r="H3291" s="45"/>
      <c r="I3291" s="45"/>
      <c r="L3291" s="47"/>
      <c r="M3291" s="49"/>
      <c r="N3291" s="49"/>
      <c r="O3291" s="47"/>
      <c r="P3291" s="47"/>
      <c r="Q3291" s="50"/>
      <c r="R3291" s="51"/>
      <c r="S3291" s="47"/>
      <c r="T3291" s="52"/>
      <c r="U3291" s="49"/>
      <c r="V3291" s="47"/>
      <c r="W3291" s="46"/>
      <c r="X3291" s="53"/>
      <c r="Y3291" s="45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47"/>
      <c r="C3292" s="47"/>
      <c r="D3292" s="46"/>
      <c r="E3292" s="46"/>
      <c r="F3292" s="45"/>
      <c r="G3292" s="48"/>
      <c r="H3292" s="45"/>
      <c r="I3292" s="45"/>
      <c r="L3292" s="47"/>
      <c r="M3292" s="49"/>
      <c r="N3292" s="49"/>
      <c r="O3292" s="47"/>
      <c r="P3292" s="47"/>
      <c r="Q3292" s="50"/>
      <c r="R3292" s="51"/>
      <c r="S3292" s="47"/>
      <c r="T3292" s="52"/>
      <c r="U3292" s="49"/>
      <c r="V3292" s="47"/>
      <c r="W3292" s="46"/>
      <c r="X3292" s="53"/>
      <c r="Y3292" s="45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47"/>
      <c r="C3293" s="47"/>
      <c r="D3293" s="46"/>
      <c r="E3293" s="46"/>
      <c r="F3293" s="45"/>
      <c r="G3293" s="48"/>
      <c r="H3293" s="45"/>
      <c r="I3293" s="45"/>
      <c r="L3293" s="47"/>
      <c r="M3293" s="49"/>
      <c r="N3293" s="49"/>
      <c r="O3293" s="47"/>
      <c r="P3293" s="47"/>
      <c r="Q3293" s="50"/>
      <c r="R3293" s="51"/>
      <c r="S3293" s="47"/>
      <c r="T3293" s="52"/>
      <c r="U3293" s="49"/>
      <c r="V3293" s="47"/>
      <c r="W3293" s="46"/>
      <c r="X3293" s="53"/>
      <c r="Y3293" s="45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47"/>
      <c r="C3294" s="47"/>
      <c r="D3294" s="46"/>
      <c r="E3294" s="46"/>
      <c r="F3294" s="45"/>
      <c r="G3294" s="48"/>
      <c r="H3294" s="45"/>
      <c r="I3294" s="45"/>
      <c r="L3294" s="47"/>
      <c r="M3294" s="49"/>
      <c r="N3294" s="49"/>
      <c r="O3294" s="47"/>
      <c r="P3294" s="47"/>
      <c r="Q3294" s="50"/>
      <c r="R3294" s="51"/>
      <c r="S3294" s="47"/>
      <c r="T3294" s="52"/>
      <c r="U3294" s="49"/>
      <c r="V3294" s="47"/>
      <c r="W3294" s="46"/>
      <c r="X3294" s="53"/>
      <c r="Y3294" s="45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47"/>
      <c r="C3295" s="47"/>
      <c r="D3295" s="46"/>
      <c r="E3295" s="46"/>
      <c r="F3295" s="45"/>
      <c r="G3295" s="48"/>
      <c r="H3295" s="45"/>
      <c r="I3295" s="45"/>
      <c r="L3295" s="47"/>
      <c r="M3295" s="49"/>
      <c r="N3295" s="49"/>
      <c r="O3295" s="47"/>
      <c r="P3295" s="47"/>
      <c r="Q3295" s="50"/>
      <c r="R3295" s="51"/>
      <c r="S3295" s="47"/>
      <c r="T3295" s="52"/>
      <c r="U3295" s="49"/>
      <c r="V3295" s="47"/>
      <c r="W3295" s="46"/>
      <c r="X3295" s="53"/>
      <c r="Y3295" s="45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47"/>
      <c r="C3296" s="47"/>
      <c r="D3296" s="46"/>
      <c r="E3296" s="46"/>
      <c r="F3296" s="45"/>
      <c r="G3296" s="48"/>
      <c r="H3296" s="45"/>
      <c r="I3296" s="45"/>
      <c r="L3296" s="47"/>
      <c r="M3296" s="49"/>
      <c r="N3296" s="49"/>
      <c r="O3296" s="47"/>
      <c r="P3296" s="47"/>
      <c r="Q3296" s="50"/>
      <c r="R3296" s="51"/>
      <c r="S3296" s="47"/>
      <c r="T3296" s="52"/>
      <c r="U3296" s="49"/>
      <c r="V3296" s="47"/>
      <c r="W3296" s="46"/>
      <c r="X3296" s="53"/>
      <c r="Y3296" s="45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47"/>
      <c r="C3297" s="47"/>
      <c r="D3297" s="46"/>
      <c r="E3297" s="46"/>
      <c r="F3297" s="45"/>
      <c r="G3297" s="48"/>
      <c r="H3297" s="45"/>
      <c r="I3297" s="45"/>
      <c r="L3297" s="47"/>
      <c r="M3297" s="49"/>
      <c r="N3297" s="49"/>
      <c r="O3297" s="47"/>
      <c r="P3297" s="47"/>
      <c r="Q3297" s="50"/>
      <c r="R3297" s="51"/>
      <c r="S3297" s="47"/>
      <c r="T3297" s="52"/>
      <c r="U3297" s="49"/>
      <c r="V3297" s="47"/>
      <c r="W3297" s="46"/>
      <c r="X3297" s="53"/>
      <c r="Y3297" s="45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47"/>
      <c r="C3298" s="47"/>
      <c r="D3298" s="46"/>
      <c r="E3298" s="46"/>
      <c r="F3298" s="45"/>
      <c r="G3298" s="48"/>
      <c r="H3298" s="45"/>
      <c r="I3298" s="45"/>
      <c r="L3298" s="47"/>
      <c r="M3298" s="49"/>
      <c r="N3298" s="49"/>
      <c r="O3298" s="47"/>
      <c r="P3298" s="47"/>
      <c r="Q3298" s="50"/>
      <c r="R3298" s="51"/>
      <c r="S3298" s="47"/>
      <c r="T3298" s="52"/>
      <c r="U3298" s="49"/>
      <c r="V3298" s="47"/>
      <c r="W3298" s="46"/>
      <c r="X3298" s="53"/>
      <c r="Y3298" s="45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47"/>
      <c r="C3299" s="47"/>
      <c r="D3299" s="46"/>
      <c r="E3299" s="46"/>
      <c r="F3299" s="45"/>
      <c r="G3299" s="48"/>
      <c r="H3299" s="45"/>
      <c r="I3299" s="45"/>
      <c r="L3299" s="47"/>
      <c r="M3299" s="49"/>
      <c r="N3299" s="49"/>
      <c r="O3299" s="47"/>
      <c r="P3299" s="47"/>
      <c r="Q3299" s="50"/>
      <c r="R3299" s="51"/>
      <c r="S3299" s="47"/>
      <c r="T3299" s="52"/>
      <c r="U3299" s="49"/>
      <c r="V3299" s="47"/>
      <c r="W3299" s="46"/>
      <c r="X3299" s="53"/>
      <c r="Y3299" s="45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47"/>
      <c r="C3300" s="47"/>
      <c r="D3300" s="46"/>
      <c r="E3300" s="46"/>
      <c r="F3300" s="45"/>
      <c r="G3300" s="48"/>
      <c r="H3300" s="45"/>
      <c r="I3300" s="45"/>
      <c r="L3300" s="47"/>
      <c r="M3300" s="49"/>
      <c r="N3300" s="49"/>
      <c r="O3300" s="47"/>
      <c r="P3300" s="47"/>
      <c r="Q3300" s="50"/>
      <c r="R3300" s="51"/>
      <c r="S3300" s="47"/>
      <c r="T3300" s="52"/>
      <c r="U3300" s="49"/>
      <c r="V3300" s="47"/>
      <c r="W3300" s="46"/>
      <c r="X3300" s="53"/>
      <c r="Y3300" s="45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47"/>
      <c r="C3301" s="47"/>
      <c r="D3301" s="46"/>
      <c r="E3301" s="46"/>
      <c r="F3301" s="45"/>
      <c r="G3301" s="48"/>
      <c r="H3301" s="45"/>
      <c r="I3301" s="45"/>
      <c r="L3301" s="47"/>
      <c r="M3301" s="49"/>
      <c r="N3301" s="49"/>
      <c r="O3301" s="47"/>
      <c r="P3301" s="47"/>
      <c r="Q3301" s="50"/>
      <c r="R3301" s="51"/>
      <c r="S3301" s="47"/>
      <c r="T3301" s="52"/>
      <c r="U3301" s="49"/>
      <c r="V3301" s="47"/>
      <c r="W3301" s="46"/>
      <c r="X3301" s="53"/>
      <c r="Y3301" s="45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47"/>
      <c r="C3302" s="47"/>
      <c r="D3302" s="46"/>
      <c r="E3302" s="46"/>
      <c r="F3302" s="45"/>
      <c r="G3302" s="48"/>
      <c r="H3302" s="45"/>
      <c r="I3302" s="45"/>
      <c r="L3302" s="47"/>
      <c r="M3302" s="49"/>
      <c r="N3302" s="49"/>
      <c r="O3302" s="47"/>
      <c r="P3302" s="47"/>
      <c r="Q3302" s="50"/>
      <c r="R3302" s="51"/>
      <c r="S3302" s="47"/>
      <c r="T3302" s="52"/>
      <c r="U3302" s="49"/>
      <c r="V3302" s="47"/>
      <c r="W3302" s="46"/>
      <c r="X3302" s="53"/>
      <c r="Y3302" s="45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47"/>
      <c r="C3303" s="47"/>
      <c r="D3303" s="46"/>
      <c r="E3303" s="46"/>
      <c r="F3303" s="45"/>
      <c r="G3303" s="48"/>
      <c r="H3303" s="45"/>
      <c r="I3303" s="45"/>
      <c r="L3303" s="47"/>
      <c r="M3303" s="49"/>
      <c r="N3303" s="49"/>
      <c r="O3303" s="47"/>
      <c r="P3303" s="47"/>
      <c r="Q3303" s="50"/>
      <c r="R3303" s="51"/>
      <c r="S3303" s="47"/>
      <c r="T3303" s="52"/>
      <c r="U3303" s="49"/>
      <c r="V3303" s="47"/>
      <c r="W3303" s="46"/>
      <c r="X3303" s="53"/>
      <c r="Y3303" s="45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47"/>
      <c r="C3304" s="47"/>
      <c r="D3304" s="46"/>
      <c r="E3304" s="46"/>
      <c r="F3304" s="45"/>
      <c r="G3304" s="48"/>
      <c r="H3304" s="45"/>
      <c r="I3304" s="45"/>
      <c r="L3304" s="47"/>
      <c r="M3304" s="49"/>
      <c r="N3304" s="49"/>
      <c r="O3304" s="47"/>
      <c r="P3304" s="47"/>
      <c r="Q3304" s="50"/>
      <c r="R3304" s="51"/>
      <c r="S3304" s="47"/>
      <c r="T3304" s="52"/>
      <c r="U3304" s="49"/>
      <c r="V3304" s="47"/>
      <c r="W3304" s="46"/>
      <c r="X3304" s="53"/>
      <c r="Y3304" s="45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47"/>
      <c r="C3305" s="47"/>
      <c r="D3305" s="46"/>
      <c r="E3305" s="46"/>
      <c r="F3305" s="45"/>
      <c r="G3305" s="48"/>
      <c r="H3305" s="45"/>
      <c r="I3305" s="45"/>
      <c r="L3305" s="47"/>
      <c r="M3305" s="49"/>
      <c r="N3305" s="49"/>
      <c r="O3305" s="47"/>
      <c r="P3305" s="47"/>
      <c r="Q3305" s="50"/>
      <c r="R3305" s="51"/>
      <c r="S3305" s="47"/>
      <c r="T3305" s="52"/>
      <c r="U3305" s="49"/>
      <c r="V3305" s="47"/>
      <c r="W3305" s="46"/>
      <c r="X3305" s="53"/>
      <c r="Y3305" s="45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47"/>
      <c r="C3306" s="47"/>
      <c r="D3306" s="46"/>
      <c r="E3306" s="46"/>
      <c r="F3306" s="45"/>
      <c r="G3306" s="48"/>
      <c r="H3306" s="45"/>
      <c r="I3306" s="45"/>
      <c r="L3306" s="47"/>
      <c r="M3306" s="49"/>
      <c r="N3306" s="49"/>
      <c r="O3306" s="47"/>
      <c r="P3306" s="47"/>
      <c r="Q3306" s="50"/>
      <c r="R3306" s="51"/>
      <c r="S3306" s="47"/>
      <c r="T3306" s="52"/>
      <c r="U3306" s="49"/>
      <c r="V3306" s="47"/>
      <c r="W3306" s="46"/>
      <c r="X3306" s="53"/>
      <c r="Y3306" s="45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47"/>
      <c r="C3307" s="47"/>
      <c r="D3307" s="46"/>
      <c r="E3307" s="46"/>
      <c r="F3307" s="45"/>
      <c r="G3307" s="48"/>
      <c r="H3307" s="45"/>
      <c r="I3307" s="45"/>
      <c r="L3307" s="47"/>
      <c r="M3307" s="49"/>
      <c r="N3307" s="49"/>
      <c r="O3307" s="47"/>
      <c r="P3307" s="47"/>
      <c r="Q3307" s="50"/>
      <c r="R3307" s="51"/>
      <c r="S3307" s="47"/>
      <c r="T3307" s="52"/>
      <c r="U3307" s="49"/>
      <c r="V3307" s="47"/>
      <c r="W3307" s="46"/>
      <c r="X3307" s="53"/>
      <c r="Y3307" s="45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47"/>
      <c r="C3308" s="47"/>
      <c r="D3308" s="46"/>
      <c r="E3308" s="46"/>
      <c r="F3308" s="45"/>
      <c r="G3308" s="48"/>
      <c r="H3308" s="45"/>
      <c r="I3308" s="45"/>
      <c r="L3308" s="47"/>
      <c r="M3308" s="49"/>
      <c r="N3308" s="49"/>
      <c r="O3308" s="47"/>
      <c r="P3308" s="47"/>
      <c r="Q3308" s="50"/>
      <c r="R3308" s="51"/>
      <c r="S3308" s="47"/>
      <c r="T3308" s="52"/>
      <c r="U3308" s="49"/>
      <c r="V3308" s="47"/>
      <c r="W3308" s="46"/>
      <c r="X3308" s="53"/>
      <c r="Y3308" s="45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47"/>
      <c r="C3309" s="47"/>
      <c r="D3309" s="46"/>
      <c r="E3309" s="46"/>
      <c r="F3309" s="45"/>
      <c r="G3309" s="48"/>
      <c r="H3309" s="45"/>
      <c r="I3309" s="45"/>
      <c r="L3309" s="47"/>
      <c r="M3309" s="49"/>
      <c r="N3309" s="49"/>
      <c r="O3309" s="47"/>
      <c r="P3309" s="47"/>
      <c r="Q3309" s="50"/>
      <c r="R3309" s="51"/>
      <c r="S3309" s="47"/>
      <c r="T3309" s="52"/>
      <c r="U3309" s="49"/>
      <c r="V3309" s="47"/>
      <c r="W3309" s="46"/>
      <c r="X3309" s="53"/>
      <c r="Y3309" s="45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47"/>
      <c r="C3310" s="47"/>
      <c r="D3310" s="46"/>
      <c r="E3310" s="46"/>
      <c r="F3310" s="45"/>
      <c r="G3310" s="48"/>
      <c r="H3310" s="45"/>
      <c r="I3310" s="45"/>
      <c r="L3310" s="47"/>
      <c r="M3310" s="49"/>
      <c r="N3310" s="49"/>
      <c r="O3310" s="47"/>
      <c r="P3310" s="47"/>
      <c r="Q3310" s="50"/>
      <c r="R3310" s="51"/>
      <c r="S3310" s="47"/>
      <c r="T3310" s="52"/>
      <c r="U3310" s="49"/>
      <c r="V3310" s="47"/>
      <c r="W3310" s="46"/>
      <c r="X3310" s="53"/>
      <c r="Y3310" s="45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47"/>
      <c r="C3311" s="47"/>
      <c r="D3311" s="46"/>
      <c r="E3311" s="46"/>
      <c r="F3311" s="45"/>
      <c r="G3311" s="48"/>
      <c r="H3311" s="45"/>
      <c r="I3311" s="45"/>
      <c r="L3311" s="47"/>
      <c r="M3311" s="49"/>
      <c r="N3311" s="49"/>
      <c r="O3311" s="47"/>
      <c r="P3311" s="47"/>
      <c r="Q3311" s="50"/>
      <c r="R3311" s="51"/>
      <c r="S3311" s="47"/>
      <c r="T3311" s="52"/>
      <c r="U3311" s="49"/>
      <c r="V3311" s="47"/>
      <c r="W3311" s="46"/>
      <c r="X3311" s="53"/>
      <c r="Y3311" s="45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47"/>
      <c r="C3312" s="47"/>
      <c r="D3312" s="46"/>
      <c r="E3312" s="46"/>
      <c r="F3312" s="45"/>
      <c r="G3312" s="48"/>
      <c r="H3312" s="45"/>
      <c r="I3312" s="45"/>
      <c r="L3312" s="47"/>
      <c r="M3312" s="49"/>
      <c r="N3312" s="49"/>
      <c r="O3312" s="47"/>
      <c r="P3312" s="47"/>
      <c r="Q3312" s="50"/>
      <c r="R3312" s="51"/>
      <c r="S3312" s="47"/>
      <c r="T3312" s="52"/>
      <c r="U3312" s="49"/>
      <c r="V3312" s="47"/>
      <c r="W3312" s="46"/>
      <c r="X3312" s="53"/>
      <c r="Y3312" s="45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47"/>
      <c r="C3313" s="47"/>
      <c r="D3313" s="46"/>
      <c r="E3313" s="46"/>
      <c r="F3313" s="45"/>
      <c r="G3313" s="48"/>
      <c r="H3313" s="45"/>
      <c r="I3313" s="45"/>
      <c r="L3313" s="47"/>
      <c r="M3313" s="49"/>
      <c r="N3313" s="49"/>
      <c r="O3313" s="47"/>
      <c r="P3313" s="47"/>
      <c r="Q3313" s="50"/>
      <c r="R3313" s="51"/>
      <c r="S3313" s="47"/>
      <c r="T3313" s="52"/>
      <c r="U3313" s="49"/>
      <c r="V3313" s="47"/>
      <c r="W3313" s="46"/>
      <c r="X3313" s="53"/>
      <c r="Y3313" s="45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47"/>
      <c r="C3314" s="47"/>
      <c r="D3314" s="46"/>
      <c r="E3314" s="46"/>
      <c r="F3314" s="45"/>
      <c r="G3314" s="48"/>
      <c r="H3314" s="45"/>
      <c r="I3314" s="45"/>
      <c r="L3314" s="47"/>
      <c r="M3314" s="49"/>
      <c r="N3314" s="49"/>
      <c r="O3314" s="47"/>
      <c r="P3314" s="47"/>
      <c r="Q3314" s="50"/>
      <c r="R3314" s="51"/>
      <c r="S3314" s="47"/>
      <c r="T3314" s="52"/>
      <c r="U3314" s="49"/>
      <c r="V3314" s="47"/>
      <c r="W3314" s="46"/>
      <c r="X3314" s="53"/>
      <c r="Y3314" s="45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47"/>
      <c r="C3315" s="47"/>
      <c r="D3315" s="46"/>
      <c r="E3315" s="46"/>
      <c r="F3315" s="45"/>
      <c r="G3315" s="48"/>
      <c r="H3315" s="45"/>
      <c r="I3315" s="45"/>
      <c r="L3315" s="47"/>
      <c r="M3315" s="49"/>
      <c r="N3315" s="49"/>
      <c r="O3315" s="47"/>
      <c r="P3315" s="47"/>
      <c r="Q3315" s="50"/>
      <c r="R3315" s="51"/>
      <c r="S3315" s="47"/>
      <c r="T3315" s="52"/>
      <c r="U3315" s="49"/>
      <c r="V3315" s="47"/>
      <c r="W3315" s="46"/>
      <c r="X3315" s="53"/>
      <c r="Y3315" s="45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47"/>
      <c r="C3316" s="47"/>
      <c r="D3316" s="46"/>
      <c r="E3316" s="46"/>
      <c r="F3316" s="45"/>
      <c r="G3316" s="48"/>
      <c r="H3316" s="45"/>
      <c r="I3316" s="45"/>
      <c r="L3316" s="47"/>
      <c r="M3316" s="49"/>
      <c r="N3316" s="49"/>
      <c r="O3316" s="47"/>
      <c r="P3316" s="47"/>
      <c r="Q3316" s="50"/>
      <c r="R3316" s="51"/>
      <c r="S3316" s="47"/>
      <c r="T3316" s="52"/>
      <c r="U3316" s="49"/>
      <c r="V3316" s="47"/>
      <c r="W3316" s="46"/>
      <c r="X3316" s="53"/>
      <c r="Y3316" s="45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47"/>
      <c r="C3317" s="47"/>
      <c r="D3317" s="46"/>
      <c r="E3317" s="46"/>
      <c r="F3317" s="45"/>
      <c r="G3317" s="48"/>
      <c r="H3317" s="45"/>
      <c r="I3317" s="45"/>
      <c r="L3317" s="47"/>
      <c r="M3317" s="49"/>
      <c r="N3317" s="49"/>
      <c r="O3317" s="47"/>
      <c r="P3317" s="47"/>
      <c r="Q3317" s="50"/>
      <c r="R3317" s="51"/>
      <c r="S3317" s="47"/>
      <c r="T3317" s="52"/>
      <c r="U3317" s="49"/>
      <c r="V3317" s="47"/>
      <c r="W3317" s="46"/>
      <c r="X3317" s="53"/>
      <c r="Y3317" s="45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47"/>
      <c r="C3318" s="47"/>
      <c r="D3318" s="46"/>
      <c r="E3318" s="46"/>
      <c r="F3318" s="45"/>
      <c r="G3318" s="48"/>
      <c r="H3318" s="45"/>
      <c r="I3318" s="45"/>
      <c r="L3318" s="47"/>
      <c r="M3318" s="49"/>
      <c r="N3318" s="49"/>
      <c r="O3318" s="47"/>
      <c r="P3318" s="47"/>
      <c r="Q3318" s="50"/>
      <c r="R3318" s="51"/>
      <c r="S3318" s="47"/>
      <c r="T3318" s="52"/>
      <c r="U3318" s="49"/>
      <c r="V3318" s="47"/>
      <c r="W3318" s="46"/>
      <c r="X3318" s="53"/>
      <c r="Y3318" s="45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47"/>
      <c r="C3319" s="47"/>
      <c r="D3319" s="46"/>
      <c r="E3319" s="46"/>
      <c r="F3319" s="45"/>
      <c r="G3319" s="48"/>
      <c r="H3319" s="45"/>
      <c r="I3319" s="45"/>
      <c r="L3319" s="47"/>
      <c r="M3319" s="49"/>
      <c r="N3319" s="49"/>
      <c r="O3319" s="47"/>
      <c r="P3319" s="47"/>
      <c r="Q3319" s="50"/>
      <c r="R3319" s="51"/>
      <c r="S3319" s="47"/>
      <c r="T3319" s="52"/>
      <c r="U3319" s="49"/>
      <c r="V3319" s="47"/>
      <c r="W3319" s="46"/>
      <c r="X3319" s="53"/>
      <c r="Y3319" s="45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47"/>
      <c r="C3320" s="47"/>
      <c r="D3320" s="46"/>
      <c r="E3320" s="46"/>
      <c r="F3320" s="45"/>
      <c r="G3320" s="48"/>
      <c r="H3320" s="45"/>
      <c r="I3320" s="45"/>
      <c r="L3320" s="47"/>
      <c r="M3320" s="49"/>
      <c r="N3320" s="49"/>
      <c r="O3320" s="47"/>
      <c r="P3320" s="47"/>
      <c r="Q3320" s="50"/>
      <c r="R3320" s="51"/>
      <c r="S3320" s="47"/>
      <c r="T3320" s="52"/>
      <c r="U3320" s="49"/>
      <c r="V3320" s="47"/>
      <c r="W3320" s="46"/>
      <c r="X3320" s="53"/>
      <c r="Y3320" s="45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47"/>
      <c r="C3321" s="47"/>
      <c r="D3321" s="46"/>
      <c r="E3321" s="46"/>
      <c r="F3321" s="45"/>
      <c r="G3321" s="48"/>
      <c r="H3321" s="45"/>
      <c r="I3321" s="45"/>
      <c r="L3321" s="47"/>
      <c r="M3321" s="49"/>
      <c r="N3321" s="49"/>
      <c r="O3321" s="47"/>
      <c r="P3321" s="47"/>
      <c r="Q3321" s="50"/>
      <c r="R3321" s="51"/>
      <c r="S3321" s="47"/>
      <c r="T3321" s="52"/>
      <c r="U3321" s="49"/>
      <c r="V3321" s="47"/>
      <c r="W3321" s="46"/>
      <c r="X3321" s="53"/>
      <c r="Y3321" s="45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47"/>
      <c r="C3322" s="47"/>
      <c r="D3322" s="46"/>
      <c r="E3322" s="46"/>
      <c r="F3322" s="45"/>
      <c r="G3322" s="48"/>
      <c r="H3322" s="45"/>
      <c r="I3322" s="45"/>
      <c r="L3322" s="47"/>
      <c r="M3322" s="49"/>
      <c r="N3322" s="49"/>
      <c r="O3322" s="47"/>
      <c r="P3322" s="47"/>
      <c r="Q3322" s="50"/>
      <c r="R3322" s="51"/>
      <c r="S3322" s="47"/>
      <c r="T3322" s="52"/>
      <c r="U3322" s="49"/>
      <c r="V3322" s="47"/>
      <c r="W3322" s="46"/>
      <c r="X3322" s="53"/>
      <c r="Y3322" s="45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47"/>
      <c r="C3323" s="47"/>
      <c r="D3323" s="46"/>
      <c r="E3323" s="46"/>
      <c r="F3323" s="45"/>
      <c r="G3323" s="48"/>
      <c r="H3323" s="45"/>
      <c r="I3323" s="45"/>
      <c r="L3323" s="47"/>
      <c r="M3323" s="49"/>
      <c r="N3323" s="49"/>
      <c r="O3323" s="47"/>
      <c r="P3323" s="47"/>
      <c r="Q3323" s="50"/>
      <c r="R3323" s="51"/>
      <c r="S3323" s="47"/>
      <c r="T3323" s="52"/>
      <c r="U3323" s="49"/>
      <c r="V3323" s="47"/>
      <c r="W3323" s="46"/>
      <c r="X3323" s="53"/>
      <c r="Y3323" s="45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47"/>
      <c r="C3324" s="47"/>
      <c r="D3324" s="46"/>
      <c r="E3324" s="46"/>
      <c r="F3324" s="45"/>
      <c r="G3324" s="48"/>
      <c r="H3324" s="45"/>
      <c r="I3324" s="45"/>
      <c r="L3324" s="47"/>
      <c r="M3324" s="49"/>
      <c r="N3324" s="49"/>
      <c r="O3324" s="47"/>
      <c r="P3324" s="47"/>
      <c r="Q3324" s="50"/>
      <c r="R3324" s="51"/>
      <c r="S3324" s="47"/>
      <c r="T3324" s="52"/>
      <c r="U3324" s="49"/>
      <c r="V3324" s="47"/>
      <c r="W3324" s="46"/>
      <c r="X3324" s="53"/>
      <c r="Y3324" s="45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47"/>
      <c r="C3325" s="47"/>
      <c r="D3325" s="46"/>
      <c r="E3325" s="46"/>
      <c r="F3325" s="45"/>
      <c r="G3325" s="48"/>
      <c r="H3325" s="45"/>
      <c r="I3325" s="45"/>
      <c r="L3325" s="47"/>
      <c r="M3325" s="49"/>
      <c r="N3325" s="49"/>
      <c r="O3325" s="47"/>
      <c r="P3325" s="47"/>
      <c r="Q3325" s="50"/>
      <c r="R3325" s="51"/>
      <c r="S3325" s="47"/>
      <c r="T3325" s="52"/>
      <c r="U3325" s="49"/>
      <c r="V3325" s="47"/>
      <c r="W3325" s="46"/>
      <c r="X3325" s="53"/>
      <c r="Y3325" s="45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47"/>
      <c r="C3326" s="47"/>
      <c r="D3326" s="46"/>
      <c r="E3326" s="46"/>
      <c r="F3326" s="45"/>
      <c r="G3326" s="48"/>
      <c r="H3326" s="45"/>
      <c r="I3326" s="45"/>
      <c r="L3326" s="47"/>
      <c r="M3326" s="49"/>
      <c r="N3326" s="49"/>
      <c r="O3326" s="47"/>
      <c r="P3326" s="47"/>
      <c r="Q3326" s="50"/>
      <c r="R3326" s="51"/>
      <c r="S3326" s="47"/>
      <c r="T3326" s="52"/>
      <c r="U3326" s="49"/>
      <c r="V3326" s="47"/>
      <c r="W3326" s="46"/>
      <c r="X3326" s="53"/>
      <c r="Y3326" s="45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47"/>
      <c r="C3327" s="47"/>
      <c r="D3327" s="46"/>
      <c r="E3327" s="46"/>
      <c r="F3327" s="45"/>
      <c r="G3327" s="48"/>
      <c r="H3327" s="45"/>
      <c r="I3327" s="45"/>
      <c r="L3327" s="47"/>
      <c r="M3327" s="49"/>
      <c r="N3327" s="49"/>
      <c r="O3327" s="47"/>
      <c r="P3327" s="47"/>
      <c r="Q3327" s="50"/>
      <c r="R3327" s="51"/>
      <c r="S3327" s="47"/>
      <c r="T3327" s="52"/>
      <c r="U3327" s="49"/>
      <c r="V3327" s="47"/>
      <c r="W3327" s="46"/>
      <c r="X3327" s="53"/>
      <c r="Y3327" s="45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47"/>
      <c r="C3328" s="47"/>
      <c r="D3328" s="46"/>
      <c r="E3328" s="46"/>
      <c r="F3328" s="45"/>
      <c r="G3328" s="48"/>
      <c r="H3328" s="45"/>
      <c r="I3328" s="45"/>
      <c r="L3328" s="47"/>
      <c r="M3328" s="49"/>
      <c r="N3328" s="49"/>
      <c r="O3328" s="47"/>
      <c r="P3328" s="47"/>
      <c r="Q3328" s="50"/>
      <c r="R3328" s="51"/>
      <c r="S3328" s="47"/>
      <c r="T3328" s="52"/>
      <c r="U3328" s="49"/>
      <c r="V3328" s="47"/>
      <c r="W3328" s="46"/>
      <c r="X3328" s="53"/>
      <c r="Y3328" s="45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47"/>
      <c r="C3329" s="47"/>
      <c r="D3329" s="46"/>
      <c r="E3329" s="46"/>
      <c r="F3329" s="45"/>
      <c r="G3329" s="48"/>
      <c r="H3329" s="45"/>
      <c r="I3329" s="45"/>
      <c r="L3329" s="47"/>
      <c r="M3329" s="49"/>
      <c r="N3329" s="49"/>
      <c r="O3329" s="47"/>
      <c r="P3329" s="47"/>
      <c r="Q3329" s="50"/>
      <c r="R3329" s="51"/>
      <c r="S3329" s="47"/>
      <c r="T3329" s="52"/>
      <c r="U3329" s="49"/>
      <c r="V3329" s="47"/>
      <c r="W3329" s="46"/>
      <c r="X3329" s="53"/>
      <c r="Y3329" s="45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47"/>
      <c r="C3330" s="47"/>
      <c r="D3330" s="46"/>
      <c r="E3330" s="46"/>
      <c r="F3330" s="45"/>
      <c r="G3330" s="48"/>
      <c r="H3330" s="45"/>
      <c r="I3330" s="45"/>
      <c r="L3330" s="47"/>
      <c r="M3330" s="49"/>
      <c r="N3330" s="49"/>
      <c r="O3330" s="47"/>
      <c r="P3330" s="47"/>
      <c r="Q3330" s="50"/>
      <c r="R3330" s="51"/>
      <c r="S3330" s="47"/>
      <c r="T3330" s="52"/>
      <c r="U3330" s="49"/>
      <c r="V3330" s="47"/>
      <c r="W3330" s="46"/>
      <c r="X3330" s="53"/>
      <c r="Y3330" s="45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47"/>
      <c r="C3331" s="47"/>
      <c r="D3331" s="46"/>
      <c r="E3331" s="46"/>
      <c r="F3331" s="45"/>
      <c r="G3331" s="48"/>
      <c r="H3331" s="45"/>
      <c r="I3331" s="45"/>
      <c r="L3331" s="47"/>
      <c r="M3331" s="49"/>
      <c r="N3331" s="49"/>
      <c r="O3331" s="47"/>
      <c r="P3331" s="47"/>
      <c r="Q3331" s="50"/>
      <c r="R3331" s="51"/>
      <c r="S3331" s="47"/>
      <c r="T3331" s="52"/>
      <c r="U3331" s="49"/>
      <c r="V3331" s="47"/>
      <c r="W3331" s="46"/>
      <c r="X3331" s="53"/>
      <c r="Y3331" s="45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47"/>
      <c r="C3332" s="47"/>
      <c r="D3332" s="46"/>
      <c r="E3332" s="46"/>
      <c r="F3332" s="45"/>
      <c r="G3332" s="48"/>
      <c r="H3332" s="45"/>
      <c r="I3332" s="45"/>
      <c r="L3332" s="47"/>
      <c r="M3332" s="49"/>
      <c r="N3332" s="49"/>
      <c r="O3332" s="47"/>
      <c r="P3332" s="47"/>
      <c r="Q3332" s="50"/>
      <c r="R3332" s="51"/>
      <c r="S3332" s="47"/>
      <c r="T3332" s="52"/>
      <c r="U3332" s="49"/>
      <c r="V3332" s="47"/>
      <c r="W3332" s="46"/>
      <c r="X3332" s="53"/>
      <c r="Y3332" s="45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47"/>
      <c r="C3333" s="47"/>
      <c r="D3333" s="46"/>
      <c r="E3333" s="46"/>
      <c r="F3333" s="45"/>
      <c r="G3333" s="48"/>
      <c r="H3333" s="45"/>
      <c r="I3333" s="45"/>
      <c r="L3333" s="47"/>
      <c r="M3333" s="49"/>
      <c r="N3333" s="49"/>
      <c r="O3333" s="47"/>
      <c r="P3333" s="47"/>
      <c r="Q3333" s="50"/>
      <c r="R3333" s="51"/>
      <c r="S3333" s="47"/>
      <c r="T3333" s="52"/>
      <c r="U3333" s="49"/>
      <c r="V3333" s="47"/>
      <c r="W3333" s="46"/>
      <c r="X3333" s="53"/>
      <c r="Y3333" s="45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47"/>
      <c r="C3334" s="47"/>
      <c r="D3334" s="46"/>
      <c r="E3334" s="46"/>
      <c r="F3334" s="45"/>
      <c r="G3334" s="48"/>
      <c r="H3334" s="45"/>
      <c r="I3334" s="45"/>
      <c r="L3334" s="47"/>
      <c r="M3334" s="49"/>
      <c r="N3334" s="49"/>
      <c r="O3334" s="47"/>
      <c r="P3334" s="47"/>
      <c r="Q3334" s="50"/>
      <c r="R3334" s="51"/>
      <c r="S3334" s="47"/>
      <c r="T3334" s="52"/>
      <c r="U3334" s="49"/>
      <c r="V3334" s="47"/>
      <c r="W3334" s="46"/>
      <c r="X3334" s="53"/>
      <c r="Y3334" s="45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47"/>
      <c r="C3335" s="47"/>
      <c r="D3335" s="46"/>
      <c r="E3335" s="46"/>
      <c r="F3335" s="45"/>
      <c r="G3335" s="48"/>
      <c r="H3335" s="45"/>
      <c r="I3335" s="45"/>
      <c r="L3335" s="47"/>
      <c r="M3335" s="49"/>
      <c r="N3335" s="49"/>
      <c r="O3335" s="47"/>
      <c r="P3335" s="47"/>
      <c r="Q3335" s="50"/>
      <c r="R3335" s="51"/>
      <c r="S3335" s="47"/>
      <c r="T3335" s="52"/>
      <c r="U3335" s="49"/>
      <c r="V3335" s="47"/>
      <c r="W3335" s="46"/>
      <c r="X3335" s="53"/>
      <c r="Y3335" s="45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47"/>
      <c r="C3336" s="47"/>
      <c r="D3336" s="46"/>
      <c r="E3336" s="46"/>
      <c r="F3336" s="45"/>
      <c r="G3336" s="48"/>
      <c r="H3336" s="45"/>
      <c r="I3336" s="45"/>
      <c r="L3336" s="47"/>
      <c r="M3336" s="49"/>
      <c r="N3336" s="49"/>
      <c r="O3336" s="47"/>
      <c r="P3336" s="47"/>
      <c r="Q3336" s="50"/>
      <c r="R3336" s="51"/>
      <c r="S3336" s="47"/>
      <c r="T3336" s="52"/>
      <c r="U3336" s="49"/>
      <c r="V3336" s="47"/>
      <c r="W3336" s="46"/>
      <c r="X3336" s="53"/>
      <c r="Y3336" s="45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47"/>
      <c r="C3337" s="47"/>
      <c r="D3337" s="46"/>
      <c r="E3337" s="46"/>
      <c r="F3337" s="45"/>
      <c r="G3337" s="48"/>
      <c r="H3337" s="45"/>
      <c r="I3337" s="45"/>
      <c r="L3337" s="47"/>
      <c r="M3337" s="49"/>
      <c r="N3337" s="49"/>
      <c r="O3337" s="47"/>
      <c r="P3337" s="47"/>
      <c r="Q3337" s="50"/>
      <c r="R3337" s="51"/>
      <c r="S3337" s="47"/>
      <c r="T3337" s="52"/>
      <c r="U3337" s="49"/>
      <c r="V3337" s="47"/>
      <c r="W3337" s="46"/>
      <c r="X3337" s="53"/>
      <c r="Y3337" s="45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47"/>
      <c r="C3338" s="47"/>
      <c r="D3338" s="46"/>
      <c r="E3338" s="46"/>
      <c r="F3338" s="45"/>
      <c r="G3338" s="48"/>
      <c r="H3338" s="45"/>
      <c r="I3338" s="45"/>
      <c r="L3338" s="47"/>
      <c r="M3338" s="49"/>
      <c r="N3338" s="49"/>
      <c r="O3338" s="47"/>
      <c r="P3338" s="47"/>
      <c r="Q3338" s="50"/>
      <c r="R3338" s="51"/>
      <c r="S3338" s="47"/>
      <c r="T3338" s="52"/>
      <c r="U3338" s="49"/>
      <c r="V3338" s="47"/>
      <c r="W3338" s="46"/>
      <c r="X3338" s="53"/>
      <c r="Y3338" s="45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47"/>
      <c r="C3339" s="47"/>
      <c r="D3339" s="46"/>
      <c r="E3339" s="46"/>
      <c r="F3339" s="45"/>
      <c r="G3339" s="48"/>
      <c r="H3339" s="45"/>
      <c r="I3339" s="45"/>
      <c r="L3339" s="47"/>
      <c r="M3339" s="49"/>
      <c r="N3339" s="49"/>
      <c r="O3339" s="47"/>
      <c r="P3339" s="47"/>
      <c r="Q3339" s="50"/>
      <c r="R3339" s="51"/>
      <c r="S3339" s="47"/>
      <c r="T3339" s="52"/>
      <c r="U3339" s="49"/>
      <c r="V3339" s="47"/>
      <c r="W3339" s="46"/>
      <c r="X3339" s="53"/>
      <c r="Y3339" s="45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47"/>
      <c r="C3340" s="47"/>
      <c r="D3340" s="46"/>
      <c r="E3340" s="46"/>
      <c r="F3340" s="45"/>
      <c r="G3340" s="48"/>
      <c r="H3340" s="45"/>
      <c r="I3340" s="45"/>
      <c r="L3340" s="47"/>
      <c r="M3340" s="49"/>
      <c r="N3340" s="49"/>
      <c r="O3340" s="47"/>
      <c r="P3340" s="47"/>
      <c r="Q3340" s="50"/>
      <c r="R3340" s="51"/>
      <c r="S3340" s="47"/>
      <c r="T3340" s="52"/>
      <c r="U3340" s="49"/>
      <c r="V3340" s="47"/>
      <c r="W3340" s="46"/>
      <c r="X3340" s="53"/>
      <c r="Y3340" s="45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47"/>
      <c r="C3341" s="47"/>
      <c r="D3341" s="46"/>
      <c r="E3341" s="46"/>
      <c r="F3341" s="45"/>
      <c r="G3341" s="48"/>
      <c r="H3341" s="45"/>
      <c r="I3341" s="45"/>
      <c r="L3341" s="47"/>
      <c r="M3341" s="49"/>
      <c r="N3341" s="49"/>
      <c r="O3341" s="47"/>
      <c r="P3341" s="47"/>
      <c r="Q3341" s="50"/>
      <c r="R3341" s="51"/>
      <c r="S3341" s="47"/>
      <c r="T3341" s="52"/>
      <c r="U3341" s="49"/>
      <c r="V3341" s="47"/>
      <c r="W3341" s="46"/>
      <c r="X3341" s="53"/>
      <c r="Y3341" s="45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47"/>
      <c r="C3342" s="47"/>
      <c r="D3342" s="46"/>
      <c r="E3342" s="46"/>
      <c r="F3342" s="45"/>
      <c r="G3342" s="48"/>
      <c r="H3342" s="45"/>
      <c r="I3342" s="45"/>
      <c r="L3342" s="47"/>
      <c r="M3342" s="49"/>
      <c r="N3342" s="49"/>
      <c r="O3342" s="47"/>
      <c r="P3342" s="47"/>
      <c r="Q3342" s="50"/>
      <c r="R3342" s="51"/>
      <c r="S3342" s="47"/>
      <c r="T3342" s="52"/>
      <c r="U3342" s="49"/>
      <c r="V3342" s="47"/>
      <c r="W3342" s="46"/>
      <c r="X3342" s="53"/>
      <c r="Y3342" s="45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47"/>
      <c r="C3343" s="47"/>
      <c r="D3343" s="46"/>
      <c r="E3343" s="46"/>
      <c r="F3343" s="45"/>
      <c r="G3343" s="48"/>
      <c r="H3343" s="45"/>
      <c r="I3343" s="45"/>
      <c r="L3343" s="47"/>
      <c r="M3343" s="49"/>
      <c r="N3343" s="49"/>
      <c r="O3343" s="47"/>
      <c r="P3343" s="47"/>
      <c r="Q3343" s="50"/>
      <c r="R3343" s="51"/>
      <c r="S3343" s="47"/>
      <c r="T3343" s="52"/>
      <c r="U3343" s="49"/>
      <c r="V3343" s="47"/>
      <c r="W3343" s="46"/>
      <c r="X3343" s="53"/>
      <c r="Y3343" s="45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47"/>
      <c r="C3344" s="47"/>
      <c r="D3344" s="46"/>
      <c r="E3344" s="46"/>
      <c r="F3344" s="45"/>
      <c r="G3344" s="48"/>
      <c r="H3344" s="45"/>
      <c r="I3344" s="45"/>
      <c r="L3344" s="47"/>
      <c r="M3344" s="49"/>
      <c r="N3344" s="49"/>
      <c r="O3344" s="47"/>
      <c r="P3344" s="47"/>
      <c r="Q3344" s="50"/>
      <c r="R3344" s="51"/>
      <c r="S3344" s="47"/>
      <c r="T3344" s="52"/>
      <c r="U3344" s="49"/>
      <c r="V3344" s="47"/>
      <c r="W3344" s="46"/>
      <c r="X3344" s="53"/>
      <c r="Y3344" s="45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47"/>
      <c r="C3345" s="47"/>
      <c r="D3345" s="46"/>
      <c r="E3345" s="46"/>
      <c r="F3345" s="45"/>
      <c r="G3345" s="48"/>
      <c r="H3345" s="45"/>
      <c r="I3345" s="45"/>
      <c r="L3345" s="47"/>
      <c r="M3345" s="49"/>
      <c r="N3345" s="49"/>
      <c r="O3345" s="47"/>
      <c r="P3345" s="47"/>
      <c r="Q3345" s="50"/>
      <c r="R3345" s="51"/>
      <c r="S3345" s="47"/>
      <c r="T3345" s="52"/>
      <c r="U3345" s="49"/>
      <c r="V3345" s="47"/>
      <c r="W3345" s="46"/>
      <c r="X3345" s="53"/>
      <c r="Y3345" s="45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47"/>
      <c r="C3346" s="47"/>
      <c r="D3346" s="46"/>
      <c r="E3346" s="46"/>
      <c r="F3346" s="45"/>
      <c r="G3346" s="48"/>
      <c r="H3346" s="45"/>
      <c r="I3346" s="45"/>
      <c r="L3346" s="47"/>
      <c r="M3346" s="49"/>
      <c r="N3346" s="49"/>
      <c r="O3346" s="47"/>
      <c r="P3346" s="47"/>
      <c r="Q3346" s="50"/>
      <c r="R3346" s="51"/>
      <c r="S3346" s="47"/>
      <c r="T3346" s="52"/>
      <c r="U3346" s="49"/>
      <c r="V3346" s="47"/>
      <c r="W3346" s="46"/>
      <c r="X3346" s="53"/>
      <c r="Y3346" s="45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47"/>
      <c r="C3347" s="47"/>
      <c r="D3347" s="46"/>
      <c r="E3347" s="46"/>
      <c r="F3347" s="45"/>
      <c r="G3347" s="48"/>
      <c r="H3347" s="45"/>
      <c r="I3347" s="45"/>
      <c r="L3347" s="47"/>
      <c r="M3347" s="49"/>
      <c r="N3347" s="49"/>
      <c r="O3347" s="47"/>
      <c r="P3347" s="47"/>
      <c r="Q3347" s="50"/>
      <c r="R3347" s="51"/>
      <c r="S3347" s="47"/>
      <c r="T3347" s="52"/>
      <c r="U3347" s="49"/>
      <c r="V3347" s="47"/>
      <c r="W3347" s="46"/>
      <c r="X3347" s="53"/>
      <c r="Y3347" s="45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47"/>
      <c r="C3348" s="47"/>
      <c r="D3348" s="46"/>
      <c r="E3348" s="46"/>
      <c r="F3348" s="45"/>
      <c r="G3348" s="48"/>
      <c r="H3348" s="45"/>
      <c r="I3348" s="45"/>
      <c r="L3348" s="47"/>
      <c r="M3348" s="49"/>
      <c r="N3348" s="49"/>
      <c r="O3348" s="47"/>
      <c r="P3348" s="47"/>
      <c r="Q3348" s="50"/>
      <c r="R3348" s="51"/>
      <c r="S3348" s="47"/>
      <c r="T3348" s="52"/>
      <c r="U3348" s="49"/>
      <c r="V3348" s="47"/>
      <c r="W3348" s="46"/>
      <c r="X3348" s="53"/>
      <c r="Y3348" s="45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47"/>
      <c r="C3349" s="47"/>
      <c r="D3349" s="46"/>
      <c r="E3349" s="46"/>
      <c r="F3349" s="45"/>
      <c r="G3349" s="48"/>
      <c r="H3349" s="45"/>
      <c r="I3349" s="45"/>
      <c r="L3349" s="47"/>
      <c r="M3349" s="49"/>
      <c r="N3349" s="49"/>
      <c r="O3349" s="47"/>
      <c r="P3349" s="47"/>
      <c r="Q3349" s="50"/>
      <c r="R3349" s="51"/>
      <c r="S3349" s="47"/>
      <c r="T3349" s="52"/>
      <c r="U3349" s="49"/>
      <c r="V3349" s="47"/>
      <c r="W3349" s="46"/>
      <c r="X3349" s="53"/>
      <c r="Y3349" s="45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47"/>
      <c r="C3350" s="47"/>
      <c r="D3350" s="46"/>
      <c r="E3350" s="46"/>
      <c r="F3350" s="45"/>
      <c r="G3350" s="48"/>
      <c r="H3350" s="45"/>
      <c r="I3350" s="45"/>
      <c r="L3350" s="47"/>
      <c r="M3350" s="49"/>
      <c r="N3350" s="49"/>
      <c r="O3350" s="47"/>
      <c r="P3350" s="47"/>
      <c r="Q3350" s="50"/>
      <c r="R3350" s="51"/>
      <c r="S3350" s="47"/>
      <c r="T3350" s="52"/>
      <c r="U3350" s="49"/>
      <c r="V3350" s="47"/>
      <c r="W3350" s="46"/>
      <c r="X3350" s="53"/>
      <c r="Y3350" s="45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47"/>
      <c r="C3351" s="47"/>
      <c r="D3351" s="46"/>
      <c r="E3351" s="46"/>
      <c r="F3351" s="45"/>
      <c r="G3351" s="48"/>
      <c r="H3351" s="45"/>
      <c r="I3351" s="45"/>
      <c r="L3351" s="47"/>
      <c r="M3351" s="49"/>
      <c r="N3351" s="49"/>
      <c r="O3351" s="47"/>
      <c r="P3351" s="47"/>
      <c r="Q3351" s="50"/>
      <c r="R3351" s="51"/>
      <c r="S3351" s="47"/>
      <c r="T3351" s="52"/>
      <c r="U3351" s="49"/>
      <c r="V3351" s="47"/>
      <c r="W3351" s="46"/>
      <c r="X3351" s="53"/>
      <c r="Y3351" s="45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47"/>
      <c r="C3352" s="47"/>
      <c r="D3352" s="46"/>
      <c r="E3352" s="46"/>
      <c r="F3352" s="45"/>
      <c r="G3352" s="48"/>
      <c r="H3352" s="45"/>
      <c r="I3352" s="45"/>
      <c r="L3352" s="47"/>
      <c r="M3352" s="49"/>
      <c r="N3352" s="49"/>
      <c r="O3352" s="47"/>
      <c r="P3352" s="47"/>
      <c r="Q3352" s="50"/>
      <c r="R3352" s="51"/>
      <c r="S3352" s="47"/>
      <c r="T3352" s="52"/>
      <c r="U3352" s="49"/>
      <c r="V3352" s="47"/>
      <c r="W3352" s="46"/>
      <c r="X3352" s="53"/>
      <c r="Y3352" s="45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47"/>
      <c r="C3353" s="47"/>
      <c r="D3353" s="46"/>
      <c r="E3353" s="46"/>
      <c r="F3353" s="45"/>
      <c r="G3353" s="48"/>
      <c r="H3353" s="45"/>
      <c r="I3353" s="45"/>
      <c r="L3353" s="47"/>
      <c r="M3353" s="49"/>
      <c r="N3353" s="49"/>
      <c r="O3353" s="47"/>
      <c r="P3353" s="47"/>
      <c r="Q3353" s="50"/>
      <c r="R3353" s="51"/>
      <c r="S3353" s="47"/>
      <c r="T3353" s="52"/>
      <c r="U3353" s="49"/>
      <c r="V3353" s="47"/>
      <c r="W3353" s="46"/>
      <c r="X3353" s="53"/>
      <c r="Y3353" s="45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47"/>
      <c r="C3354" s="47"/>
      <c r="D3354" s="46"/>
      <c r="E3354" s="46"/>
      <c r="F3354" s="45"/>
      <c r="G3354" s="48"/>
      <c r="H3354" s="45"/>
      <c r="I3354" s="45"/>
      <c r="L3354" s="47"/>
      <c r="M3354" s="49"/>
      <c r="N3354" s="49"/>
      <c r="O3354" s="47"/>
      <c r="P3354" s="47"/>
      <c r="Q3354" s="50"/>
      <c r="R3354" s="51"/>
      <c r="S3354" s="47"/>
      <c r="T3354" s="52"/>
      <c r="U3354" s="49"/>
      <c r="V3354" s="47"/>
      <c r="W3354" s="46"/>
      <c r="X3354" s="53"/>
      <c r="Y3354" s="45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47"/>
      <c r="C3355" s="47"/>
      <c r="D3355" s="46"/>
      <c r="E3355" s="46"/>
      <c r="F3355" s="45"/>
      <c r="G3355" s="48"/>
      <c r="H3355" s="45"/>
      <c r="I3355" s="45"/>
      <c r="L3355" s="47"/>
      <c r="M3355" s="49"/>
      <c r="N3355" s="49"/>
      <c r="O3355" s="47"/>
      <c r="P3355" s="47"/>
      <c r="Q3355" s="50"/>
      <c r="R3355" s="51"/>
      <c r="S3355" s="47"/>
      <c r="T3355" s="52"/>
      <c r="U3355" s="49"/>
      <c r="V3355" s="47"/>
      <c r="W3355" s="46"/>
      <c r="X3355" s="53"/>
      <c r="Y3355" s="45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47"/>
      <c r="C3356" s="47"/>
      <c r="D3356" s="46"/>
      <c r="E3356" s="46"/>
      <c r="F3356" s="45"/>
      <c r="G3356" s="48"/>
      <c r="H3356" s="45"/>
      <c r="I3356" s="45"/>
      <c r="L3356" s="47"/>
      <c r="M3356" s="49"/>
      <c r="N3356" s="49"/>
      <c r="O3356" s="47"/>
      <c r="P3356" s="47"/>
      <c r="Q3356" s="50"/>
      <c r="R3356" s="51"/>
      <c r="S3356" s="47"/>
      <c r="T3356" s="52"/>
      <c r="U3356" s="49"/>
      <c r="V3356" s="47"/>
      <c r="W3356" s="46"/>
      <c r="X3356" s="53"/>
      <c r="Y3356" s="45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47"/>
      <c r="C3357" s="47"/>
      <c r="D3357" s="46"/>
      <c r="E3357" s="46"/>
      <c r="F3357" s="45"/>
      <c r="G3357" s="48"/>
      <c r="H3357" s="45"/>
      <c r="I3357" s="45"/>
      <c r="L3357" s="47"/>
      <c r="M3357" s="49"/>
      <c r="N3357" s="49"/>
      <c r="O3357" s="47"/>
      <c r="P3357" s="47"/>
      <c r="Q3357" s="50"/>
      <c r="R3357" s="51"/>
      <c r="S3357" s="47"/>
      <c r="T3357" s="52"/>
      <c r="U3357" s="49"/>
      <c r="V3357" s="47"/>
      <c r="W3357" s="46"/>
      <c r="X3357" s="53"/>
      <c r="Y3357" s="45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47"/>
      <c r="C3358" s="47"/>
      <c r="D3358" s="46"/>
      <c r="E3358" s="46"/>
      <c r="F3358" s="45"/>
      <c r="G3358" s="48"/>
      <c r="H3358" s="45"/>
      <c r="I3358" s="45"/>
      <c r="L3358" s="47"/>
      <c r="M3358" s="49"/>
      <c r="N3358" s="49"/>
      <c r="O3358" s="47"/>
      <c r="P3358" s="47"/>
      <c r="Q3358" s="50"/>
      <c r="R3358" s="51"/>
      <c r="S3358" s="47"/>
      <c r="T3358" s="52"/>
      <c r="U3358" s="49"/>
      <c r="V3358" s="47"/>
      <c r="W3358" s="46"/>
      <c r="X3358" s="53"/>
      <c r="Y3358" s="45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47"/>
      <c r="C3359" s="47"/>
      <c r="D3359" s="46"/>
      <c r="E3359" s="46"/>
      <c r="F3359" s="45"/>
      <c r="G3359" s="48"/>
      <c r="H3359" s="45"/>
      <c r="I3359" s="45"/>
      <c r="L3359" s="47"/>
      <c r="M3359" s="49"/>
      <c r="N3359" s="49"/>
      <c r="O3359" s="47"/>
      <c r="P3359" s="47"/>
      <c r="Q3359" s="50"/>
      <c r="R3359" s="51"/>
      <c r="S3359" s="47"/>
      <c r="T3359" s="52"/>
      <c r="U3359" s="49"/>
      <c r="V3359" s="47"/>
      <c r="W3359" s="46"/>
      <c r="X3359" s="53"/>
      <c r="Y3359" s="45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47"/>
      <c r="C3360" s="47"/>
      <c r="D3360" s="46"/>
      <c r="E3360" s="46"/>
      <c r="F3360" s="45"/>
      <c r="G3360" s="48"/>
      <c r="H3360" s="45"/>
      <c r="I3360" s="45"/>
      <c r="L3360" s="47"/>
      <c r="M3360" s="49"/>
      <c r="N3360" s="49"/>
      <c r="O3360" s="47"/>
      <c r="P3360" s="47"/>
      <c r="Q3360" s="50"/>
      <c r="R3360" s="51"/>
      <c r="S3360" s="47"/>
      <c r="T3360" s="52"/>
      <c r="U3360" s="49"/>
      <c r="V3360" s="47"/>
      <c r="W3360" s="46"/>
      <c r="X3360" s="53"/>
      <c r="Y3360" s="45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47"/>
      <c r="C3361" s="47"/>
      <c r="D3361" s="46"/>
      <c r="E3361" s="46"/>
      <c r="F3361" s="45"/>
      <c r="G3361" s="48"/>
      <c r="H3361" s="45"/>
      <c r="I3361" s="45"/>
      <c r="L3361" s="47"/>
      <c r="M3361" s="49"/>
      <c r="N3361" s="49"/>
      <c r="O3361" s="47"/>
      <c r="P3361" s="47"/>
      <c r="Q3361" s="50"/>
      <c r="R3361" s="51"/>
      <c r="S3361" s="47"/>
      <c r="T3361" s="52"/>
      <c r="U3361" s="49"/>
      <c r="V3361" s="47"/>
      <c r="W3361" s="46"/>
      <c r="X3361" s="53"/>
      <c r="Y3361" s="45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47"/>
      <c r="C3362" s="47"/>
      <c r="D3362" s="46"/>
      <c r="E3362" s="46"/>
      <c r="F3362" s="45"/>
      <c r="G3362" s="48"/>
      <c r="H3362" s="45"/>
      <c r="I3362" s="45"/>
      <c r="L3362" s="47"/>
      <c r="M3362" s="49"/>
      <c r="N3362" s="49"/>
      <c r="O3362" s="47"/>
      <c r="P3362" s="47"/>
      <c r="Q3362" s="50"/>
      <c r="R3362" s="51"/>
      <c r="S3362" s="47"/>
      <c r="T3362" s="52"/>
      <c r="U3362" s="49"/>
      <c r="V3362" s="47"/>
      <c r="W3362" s="46"/>
      <c r="X3362" s="53"/>
      <c r="Y3362" s="45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47"/>
      <c r="C3363" s="47"/>
      <c r="D3363" s="46"/>
      <c r="E3363" s="46"/>
      <c r="F3363" s="45"/>
      <c r="G3363" s="48"/>
      <c r="H3363" s="45"/>
      <c r="I3363" s="45"/>
      <c r="L3363" s="47"/>
      <c r="M3363" s="49"/>
      <c r="N3363" s="49"/>
      <c r="O3363" s="47"/>
      <c r="P3363" s="47"/>
      <c r="Q3363" s="50"/>
      <c r="R3363" s="51"/>
      <c r="S3363" s="47"/>
      <c r="T3363" s="52"/>
      <c r="U3363" s="49"/>
      <c r="V3363" s="47"/>
      <c r="W3363" s="46"/>
      <c r="X3363" s="53"/>
      <c r="Y3363" s="45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47"/>
      <c r="C3364" s="47"/>
      <c r="D3364" s="46"/>
      <c r="E3364" s="46"/>
      <c r="F3364" s="45"/>
      <c r="G3364" s="48"/>
      <c r="H3364" s="45"/>
      <c r="I3364" s="45"/>
      <c r="L3364" s="47"/>
      <c r="M3364" s="49"/>
      <c r="N3364" s="49"/>
      <c r="O3364" s="47"/>
      <c r="P3364" s="47"/>
      <c r="Q3364" s="50"/>
      <c r="R3364" s="51"/>
      <c r="S3364" s="47"/>
      <c r="T3364" s="52"/>
      <c r="U3364" s="49"/>
      <c r="V3364" s="47"/>
      <c r="W3364" s="46"/>
      <c r="X3364" s="53"/>
      <c r="Y3364" s="45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47"/>
      <c r="C3365" s="47"/>
      <c r="D3365" s="46"/>
      <c r="E3365" s="46"/>
      <c r="F3365" s="45"/>
      <c r="G3365" s="48"/>
      <c r="H3365" s="45"/>
      <c r="I3365" s="45"/>
      <c r="L3365" s="47"/>
      <c r="M3365" s="49"/>
      <c r="N3365" s="49"/>
      <c r="O3365" s="47"/>
      <c r="P3365" s="47"/>
      <c r="Q3365" s="50"/>
      <c r="R3365" s="51"/>
      <c r="S3365" s="47"/>
      <c r="T3365" s="52"/>
      <c r="U3365" s="49"/>
      <c r="V3365" s="47"/>
      <c r="W3365" s="46"/>
      <c r="X3365" s="53"/>
      <c r="Y3365" s="45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47"/>
      <c r="C3366" s="47"/>
      <c r="D3366" s="46"/>
      <c r="E3366" s="46"/>
      <c r="F3366" s="45"/>
      <c r="G3366" s="48"/>
      <c r="H3366" s="45"/>
      <c r="I3366" s="45"/>
      <c r="L3366" s="47"/>
      <c r="M3366" s="49"/>
      <c r="N3366" s="49"/>
      <c r="O3366" s="47"/>
      <c r="P3366" s="47"/>
      <c r="Q3366" s="50"/>
      <c r="R3366" s="51"/>
      <c r="S3366" s="47"/>
      <c r="T3366" s="52"/>
      <c r="U3366" s="49"/>
      <c r="V3366" s="47"/>
      <c r="W3366" s="46"/>
      <c r="X3366" s="53"/>
      <c r="Y3366" s="45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47"/>
      <c r="C3367" s="47"/>
      <c r="D3367" s="46"/>
      <c r="E3367" s="46"/>
      <c r="F3367" s="45"/>
      <c r="G3367" s="48"/>
      <c r="H3367" s="45"/>
      <c r="I3367" s="45"/>
      <c r="L3367" s="47"/>
      <c r="M3367" s="49"/>
      <c r="N3367" s="49"/>
      <c r="O3367" s="47"/>
      <c r="P3367" s="47"/>
      <c r="Q3367" s="50"/>
      <c r="R3367" s="51"/>
      <c r="S3367" s="47"/>
      <c r="T3367" s="52"/>
      <c r="U3367" s="49"/>
      <c r="V3367" s="47"/>
      <c r="W3367" s="46"/>
      <c r="X3367" s="53"/>
      <c r="Y3367" s="45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47"/>
      <c r="C3368" s="47"/>
      <c r="D3368" s="46"/>
      <c r="E3368" s="46"/>
      <c r="F3368" s="45"/>
      <c r="G3368" s="48"/>
      <c r="H3368" s="45"/>
      <c r="I3368" s="45"/>
      <c r="L3368" s="47"/>
      <c r="M3368" s="49"/>
      <c r="N3368" s="49"/>
      <c r="O3368" s="47"/>
      <c r="P3368" s="47"/>
      <c r="Q3368" s="50"/>
      <c r="R3368" s="51"/>
      <c r="S3368" s="47"/>
      <c r="T3368" s="52"/>
      <c r="U3368" s="49"/>
      <c r="V3368" s="47"/>
      <c r="W3368" s="46"/>
      <c r="X3368" s="53"/>
      <c r="Y3368" s="45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47"/>
      <c r="C3369" s="47"/>
      <c r="D3369" s="46"/>
      <c r="E3369" s="46"/>
      <c r="F3369" s="45"/>
      <c r="G3369" s="48"/>
      <c r="H3369" s="45"/>
      <c r="I3369" s="45"/>
      <c r="L3369" s="47"/>
      <c r="M3369" s="49"/>
      <c r="N3369" s="49"/>
      <c r="O3369" s="47"/>
      <c r="P3369" s="47"/>
      <c r="Q3369" s="50"/>
      <c r="R3369" s="51"/>
      <c r="S3369" s="47"/>
      <c r="T3369" s="52"/>
      <c r="U3369" s="49"/>
      <c r="V3369" s="47"/>
      <c r="W3369" s="46"/>
      <c r="X3369" s="53"/>
      <c r="Y3369" s="45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47"/>
      <c r="C3370" s="47"/>
      <c r="D3370" s="46"/>
      <c r="E3370" s="46"/>
      <c r="F3370" s="45"/>
      <c r="G3370" s="48"/>
      <c r="H3370" s="45"/>
      <c r="I3370" s="45"/>
      <c r="L3370" s="47"/>
      <c r="M3370" s="49"/>
      <c r="N3370" s="49"/>
      <c r="O3370" s="47"/>
      <c r="P3370" s="47"/>
      <c r="Q3370" s="50"/>
      <c r="R3370" s="51"/>
      <c r="S3370" s="47"/>
      <c r="T3370" s="52"/>
      <c r="U3370" s="49"/>
      <c r="V3370" s="47"/>
      <c r="W3370" s="46"/>
      <c r="X3370" s="53"/>
      <c r="Y3370" s="45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47"/>
      <c r="C3371" s="47"/>
      <c r="D3371" s="46"/>
      <c r="E3371" s="46"/>
      <c r="F3371" s="45"/>
      <c r="G3371" s="48"/>
      <c r="H3371" s="45"/>
      <c r="I3371" s="45"/>
      <c r="L3371" s="47"/>
      <c r="M3371" s="49"/>
      <c r="N3371" s="49"/>
      <c r="O3371" s="47"/>
      <c r="P3371" s="47"/>
      <c r="Q3371" s="50"/>
      <c r="R3371" s="51"/>
      <c r="S3371" s="47"/>
      <c r="T3371" s="52"/>
      <c r="U3371" s="49"/>
      <c r="V3371" s="47"/>
      <c r="W3371" s="46"/>
      <c r="X3371" s="53"/>
      <c r="Y3371" s="45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47"/>
      <c r="C3372" s="47"/>
      <c r="D3372" s="46"/>
      <c r="E3372" s="46"/>
      <c r="F3372" s="45"/>
      <c r="G3372" s="48"/>
      <c r="H3372" s="45"/>
      <c r="I3372" s="45"/>
      <c r="L3372" s="47"/>
      <c r="M3372" s="49"/>
      <c r="N3372" s="49"/>
      <c r="O3372" s="47"/>
      <c r="P3372" s="47"/>
      <c r="Q3372" s="50"/>
      <c r="R3372" s="51"/>
      <c r="S3372" s="47"/>
      <c r="T3372" s="52"/>
      <c r="U3372" s="49"/>
      <c r="V3372" s="47"/>
      <c r="W3372" s="46"/>
      <c r="X3372" s="53"/>
      <c r="Y3372" s="45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47"/>
      <c r="C3373" s="47"/>
      <c r="D3373" s="46"/>
      <c r="E3373" s="46"/>
      <c r="F3373" s="45"/>
      <c r="G3373" s="48"/>
      <c r="H3373" s="45"/>
      <c r="I3373" s="45"/>
      <c r="L3373" s="47"/>
      <c r="M3373" s="49"/>
      <c r="N3373" s="49"/>
      <c r="O3373" s="47"/>
      <c r="P3373" s="47"/>
      <c r="Q3373" s="50"/>
      <c r="R3373" s="51"/>
      <c r="S3373" s="47"/>
      <c r="T3373" s="52"/>
      <c r="U3373" s="49"/>
      <c r="V3373" s="47"/>
      <c r="W3373" s="46"/>
      <c r="X3373" s="53"/>
      <c r="Y3373" s="45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47"/>
      <c r="C3374" s="47"/>
      <c r="D3374" s="46"/>
      <c r="E3374" s="46"/>
      <c r="F3374" s="45"/>
      <c r="G3374" s="48"/>
      <c r="H3374" s="45"/>
      <c r="I3374" s="45"/>
      <c r="L3374" s="47"/>
      <c r="M3374" s="49"/>
      <c r="N3374" s="49"/>
      <c r="O3374" s="47"/>
      <c r="P3374" s="47"/>
      <c r="Q3374" s="50"/>
      <c r="R3374" s="51"/>
      <c r="S3374" s="47"/>
      <c r="T3374" s="52"/>
      <c r="U3374" s="49"/>
      <c r="V3374" s="47"/>
      <c r="W3374" s="46"/>
      <c r="X3374" s="53"/>
      <c r="Y3374" s="45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47"/>
      <c r="C3375" s="47"/>
      <c r="D3375" s="46"/>
      <c r="E3375" s="46"/>
      <c r="F3375" s="45"/>
      <c r="G3375" s="48"/>
      <c r="H3375" s="45"/>
      <c r="I3375" s="45"/>
      <c r="L3375" s="47"/>
      <c r="M3375" s="49"/>
      <c r="N3375" s="49"/>
      <c r="O3375" s="47"/>
      <c r="P3375" s="47"/>
      <c r="Q3375" s="50"/>
      <c r="R3375" s="51"/>
      <c r="S3375" s="47"/>
      <c r="T3375" s="52"/>
      <c r="U3375" s="49"/>
      <c r="V3375" s="47"/>
      <c r="W3375" s="46"/>
      <c r="X3375" s="53"/>
      <c r="Y3375" s="45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47"/>
      <c r="C3376" s="47"/>
      <c r="D3376" s="46"/>
      <c r="E3376" s="46"/>
      <c r="F3376" s="45"/>
      <c r="G3376" s="48"/>
      <c r="H3376" s="45"/>
      <c r="I3376" s="45"/>
      <c r="L3376" s="47"/>
      <c r="M3376" s="49"/>
      <c r="N3376" s="49"/>
      <c r="O3376" s="47"/>
      <c r="P3376" s="47"/>
      <c r="Q3376" s="50"/>
      <c r="R3376" s="51"/>
      <c r="S3376" s="47"/>
      <c r="T3376" s="52"/>
      <c r="U3376" s="49"/>
      <c r="V3376" s="47"/>
      <c r="W3376" s="46"/>
      <c r="X3376" s="53"/>
      <c r="Y3376" s="45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47"/>
      <c r="C3377" s="47"/>
      <c r="D3377" s="46"/>
      <c r="E3377" s="46"/>
      <c r="F3377" s="45"/>
      <c r="G3377" s="48"/>
      <c r="H3377" s="45"/>
      <c r="I3377" s="45"/>
      <c r="L3377" s="47"/>
      <c r="M3377" s="49"/>
      <c r="N3377" s="49"/>
      <c r="O3377" s="47"/>
      <c r="P3377" s="47"/>
      <c r="Q3377" s="50"/>
      <c r="R3377" s="51"/>
      <c r="S3377" s="47"/>
      <c r="T3377" s="52"/>
      <c r="U3377" s="49"/>
      <c r="V3377" s="47"/>
      <c r="W3377" s="46"/>
      <c r="X3377" s="53"/>
      <c r="Y3377" s="45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47"/>
      <c r="C3378" s="47"/>
      <c r="D3378" s="46"/>
      <c r="E3378" s="46"/>
      <c r="F3378" s="45"/>
      <c r="G3378" s="48"/>
      <c r="H3378" s="45"/>
      <c r="I3378" s="45"/>
      <c r="L3378" s="47"/>
      <c r="M3378" s="49"/>
      <c r="N3378" s="49"/>
      <c r="O3378" s="47"/>
      <c r="P3378" s="47"/>
      <c r="Q3378" s="50"/>
      <c r="R3378" s="51"/>
      <c r="S3378" s="47"/>
      <c r="T3378" s="52"/>
      <c r="U3378" s="49"/>
      <c r="V3378" s="47"/>
      <c r="W3378" s="46"/>
      <c r="X3378" s="53"/>
      <c r="Y3378" s="45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47"/>
      <c r="C3379" s="47"/>
      <c r="D3379" s="46"/>
      <c r="E3379" s="46"/>
      <c r="F3379" s="45"/>
      <c r="G3379" s="48"/>
      <c r="H3379" s="45"/>
      <c r="I3379" s="45"/>
      <c r="L3379" s="47"/>
      <c r="M3379" s="49"/>
      <c r="N3379" s="49"/>
      <c r="O3379" s="47"/>
      <c r="P3379" s="47"/>
      <c r="Q3379" s="50"/>
      <c r="R3379" s="51"/>
      <c r="S3379" s="47"/>
      <c r="T3379" s="52"/>
      <c r="U3379" s="49"/>
      <c r="V3379" s="47"/>
      <c r="W3379" s="46"/>
      <c r="X3379" s="53"/>
      <c r="Y3379" s="45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47"/>
      <c r="C3380" s="47"/>
      <c r="D3380" s="46"/>
      <c r="E3380" s="46"/>
      <c r="F3380" s="45"/>
      <c r="G3380" s="48"/>
      <c r="H3380" s="45"/>
      <c r="I3380" s="45"/>
      <c r="L3380" s="47"/>
      <c r="M3380" s="49"/>
      <c r="N3380" s="49"/>
      <c r="O3380" s="47"/>
      <c r="P3380" s="47"/>
      <c r="Q3380" s="50"/>
      <c r="R3380" s="51"/>
      <c r="S3380" s="47"/>
      <c r="T3380" s="52"/>
      <c r="U3380" s="49"/>
      <c r="V3380" s="47"/>
      <c r="W3380" s="46"/>
      <c r="X3380" s="53"/>
      <c r="Y3380" s="45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47"/>
      <c r="C3381" s="47"/>
      <c r="D3381" s="46"/>
      <c r="E3381" s="46"/>
      <c r="F3381" s="45"/>
      <c r="G3381" s="48"/>
      <c r="H3381" s="45"/>
      <c r="I3381" s="45"/>
      <c r="L3381" s="47"/>
      <c r="M3381" s="49"/>
      <c r="N3381" s="49"/>
      <c r="O3381" s="47"/>
      <c r="P3381" s="47"/>
      <c r="Q3381" s="50"/>
      <c r="R3381" s="51"/>
      <c r="S3381" s="47"/>
      <c r="T3381" s="52"/>
      <c r="U3381" s="49"/>
      <c r="V3381" s="47"/>
      <c r="W3381" s="46"/>
      <c r="X3381" s="53"/>
      <c r="Y3381" s="45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47"/>
      <c r="C3382" s="47"/>
      <c r="D3382" s="46"/>
      <c r="E3382" s="46"/>
      <c r="F3382" s="45"/>
      <c r="G3382" s="48"/>
      <c r="H3382" s="45"/>
      <c r="I3382" s="45"/>
      <c r="L3382" s="47"/>
      <c r="M3382" s="49"/>
      <c r="N3382" s="49"/>
      <c r="O3382" s="47"/>
      <c r="P3382" s="47"/>
      <c r="Q3382" s="50"/>
      <c r="R3382" s="51"/>
      <c r="S3382" s="47"/>
      <c r="T3382" s="52"/>
      <c r="U3382" s="49"/>
      <c r="V3382" s="47"/>
      <c r="W3382" s="46"/>
      <c r="X3382" s="53"/>
      <c r="Y3382" s="45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47"/>
      <c r="C3383" s="47"/>
      <c r="D3383" s="46"/>
      <c r="E3383" s="46"/>
      <c r="F3383" s="45"/>
      <c r="G3383" s="48"/>
      <c r="H3383" s="45"/>
      <c r="I3383" s="45"/>
      <c r="L3383" s="47"/>
      <c r="M3383" s="49"/>
      <c r="N3383" s="49"/>
      <c r="O3383" s="47"/>
      <c r="P3383" s="47"/>
      <c r="Q3383" s="50"/>
      <c r="R3383" s="51"/>
      <c r="S3383" s="47"/>
      <c r="T3383" s="52"/>
      <c r="U3383" s="49"/>
      <c r="V3383" s="47"/>
      <c r="W3383" s="46"/>
      <c r="X3383" s="53"/>
      <c r="Y3383" s="45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47"/>
      <c r="C3384" s="47"/>
      <c r="D3384" s="46"/>
      <c r="E3384" s="46"/>
      <c r="F3384" s="45"/>
      <c r="G3384" s="48"/>
      <c r="H3384" s="45"/>
      <c r="I3384" s="45"/>
      <c r="L3384" s="47"/>
      <c r="M3384" s="49"/>
      <c r="N3384" s="49"/>
      <c r="O3384" s="47"/>
      <c r="P3384" s="47"/>
      <c r="Q3384" s="50"/>
      <c r="R3384" s="51"/>
      <c r="S3384" s="47"/>
      <c r="T3384" s="52"/>
      <c r="U3384" s="49"/>
      <c r="V3384" s="47"/>
      <c r="W3384" s="46"/>
      <c r="X3384" s="53"/>
      <c r="Y3384" s="45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47"/>
      <c r="C3385" s="47"/>
      <c r="D3385" s="46"/>
      <c r="E3385" s="46"/>
      <c r="F3385" s="45"/>
      <c r="G3385" s="48"/>
      <c r="H3385" s="45"/>
      <c r="I3385" s="45"/>
      <c r="L3385" s="47"/>
      <c r="M3385" s="49"/>
      <c r="N3385" s="49"/>
      <c r="O3385" s="47"/>
      <c r="P3385" s="47"/>
      <c r="Q3385" s="50"/>
      <c r="R3385" s="51"/>
      <c r="S3385" s="47"/>
      <c r="T3385" s="52"/>
      <c r="U3385" s="49"/>
      <c r="V3385" s="47"/>
      <c r="W3385" s="46"/>
      <c r="X3385" s="53"/>
      <c r="Y3385" s="45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47"/>
      <c r="C3386" s="47"/>
      <c r="D3386" s="46"/>
      <c r="E3386" s="46"/>
      <c r="F3386" s="45"/>
      <c r="G3386" s="48"/>
      <c r="H3386" s="45"/>
      <c r="I3386" s="45"/>
      <c r="L3386" s="47"/>
      <c r="M3386" s="49"/>
      <c r="N3386" s="49"/>
      <c r="O3386" s="47"/>
      <c r="P3386" s="47"/>
      <c r="Q3386" s="50"/>
      <c r="R3386" s="51"/>
      <c r="S3386" s="47"/>
      <c r="T3386" s="52"/>
      <c r="U3386" s="49"/>
      <c r="V3386" s="47"/>
      <c r="W3386" s="46"/>
      <c r="X3386" s="53"/>
      <c r="Y3386" s="45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47"/>
      <c r="C3387" s="47"/>
      <c r="D3387" s="46"/>
      <c r="E3387" s="46"/>
      <c r="F3387" s="45"/>
      <c r="G3387" s="48"/>
      <c r="H3387" s="45"/>
      <c r="I3387" s="45"/>
      <c r="L3387" s="47"/>
      <c r="M3387" s="49"/>
      <c r="N3387" s="49"/>
      <c r="O3387" s="47"/>
      <c r="P3387" s="47"/>
      <c r="Q3387" s="50"/>
      <c r="R3387" s="51"/>
      <c r="S3387" s="47"/>
      <c r="T3387" s="52"/>
      <c r="U3387" s="49"/>
      <c r="V3387" s="47"/>
      <c r="W3387" s="46"/>
      <c r="X3387" s="53"/>
      <c r="Y3387" s="45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47"/>
      <c r="C3388" s="47"/>
      <c r="D3388" s="46"/>
      <c r="E3388" s="46"/>
      <c r="F3388" s="45"/>
      <c r="G3388" s="48"/>
      <c r="H3388" s="45"/>
      <c r="I3388" s="45"/>
      <c r="L3388" s="47"/>
      <c r="M3388" s="49"/>
      <c r="N3388" s="49"/>
      <c r="O3388" s="47"/>
      <c r="P3388" s="47"/>
      <c r="Q3388" s="50"/>
      <c r="R3388" s="51"/>
      <c r="S3388" s="47"/>
      <c r="T3388" s="52"/>
      <c r="U3388" s="49"/>
      <c r="V3388" s="47"/>
      <c r="W3388" s="46"/>
      <c r="X3388" s="53"/>
      <c r="Y3388" s="45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47"/>
      <c r="C3389" s="47"/>
      <c r="D3389" s="46"/>
      <c r="E3389" s="46"/>
      <c r="F3389" s="45"/>
      <c r="G3389" s="48"/>
      <c r="H3389" s="45"/>
      <c r="I3389" s="45"/>
      <c r="L3389" s="47"/>
      <c r="M3389" s="49"/>
      <c r="N3389" s="49"/>
      <c r="O3389" s="47"/>
      <c r="P3389" s="47"/>
      <c r="Q3389" s="50"/>
      <c r="R3389" s="51"/>
      <c r="S3389" s="47"/>
      <c r="T3389" s="52"/>
      <c r="U3389" s="49"/>
      <c r="V3389" s="47"/>
      <c r="W3389" s="46"/>
      <c r="X3389" s="53"/>
      <c r="Y3389" s="45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47"/>
      <c r="C3390" s="47"/>
      <c r="D3390" s="46"/>
      <c r="E3390" s="46"/>
      <c r="F3390" s="45"/>
      <c r="G3390" s="48"/>
      <c r="H3390" s="45"/>
      <c r="I3390" s="45"/>
      <c r="L3390" s="47"/>
      <c r="M3390" s="49"/>
      <c r="N3390" s="49"/>
      <c r="O3390" s="47"/>
      <c r="P3390" s="47"/>
      <c r="Q3390" s="50"/>
      <c r="R3390" s="51"/>
      <c r="S3390" s="47"/>
      <c r="T3390" s="52"/>
      <c r="U3390" s="49"/>
      <c r="V3390" s="47"/>
      <c r="W3390" s="46"/>
      <c r="X3390" s="53"/>
      <c r="Y3390" s="45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47"/>
      <c r="C3391" s="47"/>
      <c r="D3391" s="46"/>
      <c r="E3391" s="46"/>
      <c r="F3391" s="45"/>
      <c r="G3391" s="48"/>
      <c r="H3391" s="45"/>
      <c r="I3391" s="45"/>
      <c r="L3391" s="47"/>
      <c r="M3391" s="49"/>
      <c r="N3391" s="49"/>
      <c r="O3391" s="47"/>
      <c r="P3391" s="47"/>
      <c r="Q3391" s="50"/>
      <c r="R3391" s="51"/>
      <c r="S3391" s="47"/>
      <c r="T3391" s="52"/>
      <c r="U3391" s="49"/>
      <c r="V3391" s="47"/>
      <c r="W3391" s="46"/>
      <c r="X3391" s="53"/>
      <c r="Y3391" s="45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47"/>
      <c r="C3392" s="47"/>
      <c r="D3392" s="46"/>
      <c r="E3392" s="46"/>
      <c r="F3392" s="45"/>
      <c r="G3392" s="48"/>
      <c r="H3392" s="45"/>
      <c r="I3392" s="45"/>
      <c r="L3392" s="47"/>
      <c r="M3392" s="49"/>
      <c r="N3392" s="49"/>
      <c r="O3392" s="47"/>
      <c r="P3392" s="47"/>
      <c r="Q3392" s="50"/>
      <c r="R3392" s="51"/>
      <c r="S3392" s="47"/>
      <c r="T3392" s="52"/>
      <c r="U3392" s="49"/>
      <c r="V3392" s="47"/>
      <c r="W3392" s="46"/>
      <c r="X3392" s="53"/>
      <c r="Y3392" s="45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47"/>
      <c r="C3393" s="47"/>
      <c r="D3393" s="46"/>
      <c r="E3393" s="46"/>
      <c r="F3393" s="45"/>
      <c r="G3393" s="48"/>
      <c r="H3393" s="45"/>
      <c r="I3393" s="45"/>
      <c r="L3393" s="47"/>
      <c r="M3393" s="49"/>
      <c r="N3393" s="49"/>
      <c r="O3393" s="47"/>
      <c r="P3393" s="47"/>
      <c r="Q3393" s="50"/>
      <c r="R3393" s="51"/>
      <c r="S3393" s="47"/>
      <c r="T3393" s="52"/>
      <c r="U3393" s="49"/>
      <c r="V3393" s="47"/>
      <c r="W3393" s="46"/>
      <c r="X3393" s="53"/>
      <c r="Y3393" s="45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47"/>
      <c r="C3394" s="47"/>
      <c r="D3394" s="46"/>
      <c r="E3394" s="46"/>
      <c r="F3394" s="45"/>
      <c r="G3394" s="48"/>
      <c r="H3394" s="45"/>
      <c r="I3394" s="45"/>
      <c r="L3394" s="47"/>
      <c r="M3394" s="49"/>
      <c r="N3394" s="49"/>
      <c r="O3394" s="47"/>
      <c r="P3394" s="47"/>
      <c r="Q3394" s="50"/>
      <c r="R3394" s="51"/>
      <c r="S3394" s="47"/>
      <c r="T3394" s="52"/>
      <c r="U3394" s="49"/>
      <c r="V3394" s="47"/>
      <c r="W3394" s="46"/>
      <c r="X3394" s="53"/>
      <c r="Y3394" s="45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47"/>
      <c r="C3395" s="47"/>
      <c r="D3395" s="46"/>
      <c r="E3395" s="46"/>
      <c r="F3395" s="45"/>
      <c r="G3395" s="48"/>
      <c r="H3395" s="45"/>
      <c r="I3395" s="45"/>
      <c r="L3395" s="47"/>
      <c r="M3395" s="49"/>
      <c r="N3395" s="49"/>
      <c r="O3395" s="47"/>
      <c r="P3395" s="47"/>
      <c r="Q3395" s="50"/>
      <c r="R3395" s="51"/>
      <c r="S3395" s="47"/>
      <c r="T3395" s="52"/>
      <c r="U3395" s="49"/>
      <c r="V3395" s="47"/>
      <c r="W3395" s="46"/>
      <c r="X3395" s="53"/>
      <c r="Y3395" s="45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47"/>
      <c r="C3396" s="47"/>
      <c r="D3396" s="46"/>
      <c r="E3396" s="46"/>
      <c r="F3396" s="45"/>
      <c r="G3396" s="48"/>
      <c r="H3396" s="45"/>
      <c r="I3396" s="45"/>
      <c r="L3396" s="47"/>
      <c r="M3396" s="49"/>
      <c r="N3396" s="49"/>
      <c r="O3396" s="47"/>
      <c r="P3396" s="47"/>
      <c r="Q3396" s="50"/>
      <c r="R3396" s="51"/>
      <c r="S3396" s="47"/>
      <c r="T3396" s="52"/>
      <c r="U3396" s="49"/>
      <c r="V3396" s="47"/>
      <c r="W3396" s="46"/>
      <c r="X3396" s="53"/>
      <c r="Y3396" s="45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47"/>
      <c r="C3397" s="47"/>
      <c r="D3397" s="46"/>
      <c r="E3397" s="46"/>
      <c r="F3397" s="45"/>
      <c r="G3397" s="48"/>
      <c r="H3397" s="45"/>
      <c r="I3397" s="45"/>
      <c r="L3397" s="47"/>
      <c r="M3397" s="49"/>
      <c r="N3397" s="49"/>
      <c r="O3397" s="47"/>
      <c r="P3397" s="47"/>
      <c r="Q3397" s="50"/>
      <c r="R3397" s="51"/>
      <c r="S3397" s="47"/>
      <c r="T3397" s="52"/>
      <c r="U3397" s="49"/>
      <c r="V3397" s="47"/>
      <c r="W3397" s="46"/>
      <c r="X3397" s="53"/>
      <c r="Y3397" s="45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47"/>
      <c r="C3398" s="47"/>
      <c r="D3398" s="46"/>
      <c r="E3398" s="46"/>
      <c r="F3398" s="45"/>
      <c r="G3398" s="48"/>
      <c r="H3398" s="45"/>
      <c r="I3398" s="45"/>
      <c r="L3398" s="47"/>
      <c r="M3398" s="49"/>
      <c r="N3398" s="49"/>
      <c r="O3398" s="47"/>
      <c r="P3398" s="47"/>
      <c r="Q3398" s="50"/>
      <c r="R3398" s="51"/>
      <c r="S3398" s="47"/>
      <c r="T3398" s="52"/>
      <c r="U3398" s="49"/>
      <c r="V3398" s="47"/>
      <c r="W3398" s="46"/>
      <c r="X3398" s="53"/>
      <c r="Y3398" s="45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47"/>
      <c r="C3399" s="47"/>
      <c r="D3399" s="46"/>
      <c r="E3399" s="46"/>
      <c r="F3399" s="45"/>
      <c r="G3399" s="48"/>
      <c r="H3399" s="45"/>
      <c r="I3399" s="45"/>
      <c r="L3399" s="47"/>
      <c r="M3399" s="49"/>
      <c r="N3399" s="49"/>
      <c r="O3399" s="47"/>
      <c r="P3399" s="47"/>
      <c r="Q3399" s="50"/>
      <c r="R3399" s="51"/>
      <c r="S3399" s="47"/>
      <c r="T3399" s="52"/>
      <c r="U3399" s="49"/>
      <c r="V3399" s="47"/>
      <c r="W3399" s="46"/>
      <c r="X3399" s="53"/>
      <c r="Y3399" s="45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47"/>
      <c r="C3400" s="47"/>
      <c r="D3400" s="46"/>
      <c r="E3400" s="46"/>
      <c r="F3400" s="45"/>
      <c r="G3400" s="48"/>
      <c r="H3400" s="45"/>
      <c r="I3400" s="45"/>
      <c r="L3400" s="47"/>
      <c r="M3400" s="49"/>
      <c r="N3400" s="49"/>
      <c r="O3400" s="47"/>
      <c r="P3400" s="47"/>
      <c r="Q3400" s="50"/>
      <c r="R3400" s="51"/>
      <c r="S3400" s="47"/>
      <c r="T3400" s="52"/>
      <c r="U3400" s="49"/>
      <c r="V3400" s="47"/>
      <c r="W3400" s="46"/>
      <c r="X3400" s="53"/>
      <c r="Y3400" s="45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47"/>
      <c r="C3401" s="47"/>
      <c r="D3401" s="46"/>
      <c r="E3401" s="46"/>
      <c r="F3401" s="45"/>
      <c r="G3401" s="48"/>
      <c r="H3401" s="45"/>
      <c r="I3401" s="45"/>
      <c r="L3401" s="47"/>
      <c r="M3401" s="49"/>
      <c r="N3401" s="49"/>
      <c r="O3401" s="47"/>
      <c r="P3401" s="47"/>
      <c r="Q3401" s="50"/>
      <c r="R3401" s="51"/>
      <c r="S3401" s="47"/>
      <c r="T3401" s="52"/>
      <c r="U3401" s="49"/>
      <c r="V3401" s="47"/>
      <c r="W3401" s="46"/>
      <c r="X3401" s="53"/>
      <c r="Y3401" s="45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47"/>
      <c r="C3402" s="47"/>
      <c r="D3402" s="46"/>
      <c r="E3402" s="46"/>
      <c r="F3402" s="45"/>
      <c r="G3402" s="48"/>
      <c r="H3402" s="45"/>
      <c r="I3402" s="45"/>
      <c r="L3402" s="47"/>
      <c r="M3402" s="49"/>
      <c r="N3402" s="49"/>
      <c r="O3402" s="47"/>
      <c r="P3402" s="47"/>
      <c r="Q3402" s="50"/>
      <c r="R3402" s="51"/>
      <c r="S3402" s="47"/>
      <c r="T3402" s="52"/>
      <c r="U3402" s="49"/>
      <c r="V3402" s="47"/>
      <c r="W3402" s="46"/>
      <c r="X3402" s="53"/>
      <c r="Y3402" s="45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47"/>
      <c r="C3403" s="47"/>
      <c r="D3403" s="46"/>
      <c r="E3403" s="46"/>
      <c r="F3403" s="45"/>
      <c r="G3403" s="48"/>
      <c r="H3403" s="45"/>
      <c r="I3403" s="45"/>
      <c r="L3403" s="47"/>
      <c r="M3403" s="49"/>
      <c r="N3403" s="49"/>
      <c r="O3403" s="47"/>
      <c r="P3403" s="47"/>
      <c r="Q3403" s="50"/>
      <c r="R3403" s="51"/>
      <c r="S3403" s="47"/>
      <c r="T3403" s="52"/>
      <c r="U3403" s="49"/>
      <c r="V3403" s="47"/>
      <c r="W3403" s="46"/>
      <c r="X3403" s="53"/>
      <c r="Y3403" s="45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47"/>
      <c r="C3404" s="47"/>
      <c r="D3404" s="46"/>
      <c r="E3404" s="46"/>
      <c r="F3404" s="45"/>
      <c r="G3404" s="48"/>
      <c r="H3404" s="45"/>
      <c r="I3404" s="45"/>
      <c r="L3404" s="47"/>
      <c r="M3404" s="49"/>
      <c r="N3404" s="49"/>
      <c r="O3404" s="47"/>
      <c r="P3404" s="47"/>
      <c r="Q3404" s="50"/>
      <c r="R3404" s="51"/>
      <c r="S3404" s="47"/>
      <c r="T3404" s="52"/>
      <c r="U3404" s="49"/>
      <c r="V3404" s="47"/>
      <c r="W3404" s="46"/>
      <c r="X3404" s="53"/>
      <c r="Y3404" s="45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47"/>
      <c r="C3405" s="47"/>
      <c r="D3405" s="46"/>
      <c r="E3405" s="46"/>
      <c r="F3405" s="45"/>
      <c r="G3405" s="48"/>
      <c r="H3405" s="45"/>
      <c r="I3405" s="45"/>
      <c r="L3405" s="47"/>
      <c r="M3405" s="49"/>
      <c r="N3405" s="49"/>
      <c r="O3405" s="47"/>
      <c r="P3405" s="47"/>
      <c r="Q3405" s="50"/>
      <c r="R3405" s="51"/>
      <c r="S3405" s="47"/>
      <c r="T3405" s="52"/>
      <c r="U3405" s="49"/>
      <c r="V3405" s="47"/>
      <c r="W3405" s="46"/>
      <c r="X3405" s="53"/>
      <c r="Y3405" s="45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47"/>
      <c r="C3406" s="47"/>
      <c r="D3406" s="46"/>
      <c r="E3406" s="46"/>
      <c r="F3406" s="45"/>
      <c r="G3406" s="48"/>
      <c r="H3406" s="45"/>
      <c r="I3406" s="45"/>
      <c r="L3406" s="47"/>
      <c r="M3406" s="49"/>
      <c r="N3406" s="49"/>
      <c r="O3406" s="47"/>
      <c r="P3406" s="47"/>
      <c r="Q3406" s="50"/>
      <c r="R3406" s="51"/>
      <c r="S3406" s="47"/>
      <c r="T3406" s="52"/>
      <c r="U3406" s="49"/>
      <c r="V3406" s="47"/>
      <c r="W3406" s="46"/>
      <c r="X3406" s="53"/>
      <c r="Y3406" s="45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47"/>
      <c r="C3407" s="47"/>
      <c r="D3407" s="46"/>
      <c r="E3407" s="46"/>
      <c r="F3407" s="45"/>
      <c r="G3407" s="48"/>
      <c r="H3407" s="45"/>
      <c r="I3407" s="45"/>
      <c r="L3407" s="47"/>
      <c r="M3407" s="49"/>
      <c r="N3407" s="49"/>
      <c r="O3407" s="47"/>
      <c r="P3407" s="47"/>
      <c r="Q3407" s="50"/>
      <c r="R3407" s="51"/>
      <c r="S3407" s="47"/>
      <c r="T3407" s="52"/>
      <c r="U3407" s="49"/>
      <c r="V3407" s="47"/>
      <c r="W3407" s="46"/>
      <c r="X3407" s="53"/>
      <c r="Y3407" s="45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47"/>
      <c r="C3408" s="47"/>
      <c r="D3408" s="46"/>
      <c r="E3408" s="46"/>
      <c r="F3408" s="45"/>
      <c r="G3408" s="48"/>
      <c r="H3408" s="45"/>
      <c r="I3408" s="45"/>
      <c r="L3408" s="47"/>
      <c r="M3408" s="49"/>
      <c r="N3408" s="49"/>
      <c r="O3408" s="47"/>
      <c r="P3408" s="47"/>
      <c r="Q3408" s="50"/>
      <c r="R3408" s="51"/>
      <c r="S3408" s="47"/>
      <c r="T3408" s="52"/>
      <c r="U3408" s="49"/>
      <c r="V3408" s="47"/>
      <c r="W3408" s="46"/>
      <c r="X3408" s="53"/>
      <c r="Y3408" s="45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47"/>
      <c r="C3409" s="47"/>
      <c r="D3409" s="46"/>
      <c r="E3409" s="46"/>
      <c r="F3409" s="45"/>
      <c r="G3409" s="48"/>
      <c r="H3409" s="45"/>
      <c r="I3409" s="45"/>
      <c r="L3409" s="47"/>
      <c r="M3409" s="49"/>
      <c r="N3409" s="49"/>
      <c r="O3409" s="47"/>
      <c r="P3409" s="47"/>
      <c r="Q3409" s="50"/>
      <c r="R3409" s="51"/>
      <c r="S3409" s="47"/>
      <c r="T3409" s="52"/>
      <c r="U3409" s="49"/>
      <c r="V3409" s="47"/>
      <c r="W3409" s="46"/>
      <c r="X3409" s="53"/>
      <c r="Y3409" s="45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47"/>
      <c r="C3410" s="47"/>
      <c r="D3410" s="46"/>
      <c r="E3410" s="46"/>
      <c r="F3410" s="45"/>
      <c r="G3410" s="48"/>
      <c r="H3410" s="45"/>
      <c r="I3410" s="45"/>
      <c r="L3410" s="47"/>
      <c r="M3410" s="49"/>
      <c r="N3410" s="49"/>
      <c r="O3410" s="47"/>
      <c r="P3410" s="47"/>
      <c r="Q3410" s="50"/>
      <c r="R3410" s="51"/>
      <c r="S3410" s="47"/>
      <c r="T3410" s="52"/>
      <c r="U3410" s="49"/>
      <c r="V3410" s="47"/>
      <c r="W3410" s="46"/>
      <c r="X3410" s="53"/>
      <c r="Y3410" s="45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47"/>
      <c r="C3411" s="47"/>
      <c r="D3411" s="46"/>
      <c r="E3411" s="46"/>
      <c r="F3411" s="45"/>
      <c r="G3411" s="48"/>
      <c r="H3411" s="45"/>
      <c r="I3411" s="45"/>
      <c r="L3411" s="47"/>
      <c r="M3411" s="49"/>
      <c r="N3411" s="49"/>
      <c r="O3411" s="47"/>
      <c r="P3411" s="47"/>
      <c r="Q3411" s="50"/>
      <c r="R3411" s="51"/>
      <c r="S3411" s="47"/>
      <c r="T3411" s="52"/>
      <c r="U3411" s="49"/>
      <c r="V3411" s="47"/>
      <c r="W3411" s="46"/>
      <c r="X3411" s="53"/>
      <c r="Y3411" s="45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47"/>
      <c r="C3412" s="47"/>
      <c r="D3412" s="46"/>
      <c r="E3412" s="46"/>
      <c r="F3412" s="45"/>
      <c r="G3412" s="48"/>
      <c r="H3412" s="45"/>
      <c r="I3412" s="45"/>
      <c r="L3412" s="47"/>
      <c r="M3412" s="49"/>
      <c r="N3412" s="49"/>
      <c r="O3412" s="47"/>
      <c r="P3412" s="47"/>
      <c r="Q3412" s="50"/>
      <c r="R3412" s="51"/>
      <c r="S3412" s="47"/>
      <c r="T3412" s="52"/>
      <c r="U3412" s="49"/>
      <c r="V3412" s="47"/>
      <c r="W3412" s="46"/>
      <c r="X3412" s="53"/>
      <c r="Y3412" s="45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47"/>
      <c r="C3413" s="47"/>
      <c r="D3413" s="46"/>
      <c r="E3413" s="46"/>
      <c r="F3413" s="45"/>
      <c r="G3413" s="48"/>
      <c r="H3413" s="45"/>
      <c r="I3413" s="45"/>
      <c r="L3413" s="47"/>
      <c r="M3413" s="49"/>
      <c r="N3413" s="49"/>
      <c r="O3413" s="47"/>
      <c r="P3413" s="47"/>
      <c r="Q3413" s="50"/>
      <c r="R3413" s="51"/>
      <c r="S3413" s="47"/>
      <c r="T3413" s="52"/>
      <c r="U3413" s="49"/>
      <c r="V3413" s="47"/>
      <c r="W3413" s="46"/>
      <c r="X3413" s="53"/>
      <c r="Y3413" s="45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47"/>
      <c r="C3414" s="47"/>
      <c r="D3414" s="46"/>
      <c r="E3414" s="46"/>
      <c r="F3414" s="45"/>
      <c r="G3414" s="48"/>
      <c r="H3414" s="45"/>
      <c r="I3414" s="45"/>
      <c r="L3414" s="47"/>
      <c r="M3414" s="49"/>
      <c r="N3414" s="49"/>
      <c r="O3414" s="47"/>
      <c r="P3414" s="47"/>
      <c r="Q3414" s="50"/>
      <c r="R3414" s="51"/>
      <c r="S3414" s="47"/>
      <c r="T3414" s="52"/>
      <c r="U3414" s="49"/>
      <c r="V3414" s="47"/>
      <c r="W3414" s="46"/>
      <c r="X3414" s="53"/>
      <c r="Y3414" s="45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47"/>
      <c r="C3415" s="47"/>
      <c r="D3415" s="46"/>
      <c r="E3415" s="46"/>
      <c r="F3415" s="45"/>
      <c r="G3415" s="48"/>
      <c r="H3415" s="45"/>
      <c r="I3415" s="45"/>
      <c r="L3415" s="47"/>
      <c r="M3415" s="49"/>
      <c r="N3415" s="49"/>
      <c r="O3415" s="47"/>
      <c r="P3415" s="47"/>
      <c r="Q3415" s="50"/>
      <c r="R3415" s="51"/>
      <c r="S3415" s="47"/>
      <c r="T3415" s="52"/>
      <c r="U3415" s="49"/>
      <c r="V3415" s="47"/>
      <c r="W3415" s="46"/>
      <c r="X3415" s="53"/>
      <c r="Y3415" s="45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47"/>
      <c r="C3416" s="47"/>
      <c r="D3416" s="46"/>
      <c r="E3416" s="46"/>
      <c r="F3416" s="45"/>
      <c r="G3416" s="48"/>
      <c r="H3416" s="45"/>
      <c r="I3416" s="45"/>
      <c r="L3416" s="47"/>
      <c r="M3416" s="49"/>
      <c r="N3416" s="49"/>
      <c r="O3416" s="47"/>
      <c r="P3416" s="47"/>
      <c r="Q3416" s="50"/>
      <c r="R3416" s="51"/>
      <c r="S3416" s="47"/>
      <c r="T3416" s="52"/>
      <c r="U3416" s="49"/>
      <c r="V3416" s="47"/>
      <c r="W3416" s="46"/>
      <c r="X3416" s="53"/>
      <c r="Y3416" s="45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47"/>
      <c r="C3417" s="47"/>
      <c r="D3417" s="46"/>
      <c r="E3417" s="46"/>
      <c r="F3417" s="45"/>
      <c r="G3417" s="48"/>
      <c r="H3417" s="45"/>
      <c r="I3417" s="45"/>
      <c r="L3417" s="47"/>
      <c r="M3417" s="49"/>
      <c r="N3417" s="49"/>
      <c r="O3417" s="47"/>
      <c r="P3417" s="47"/>
      <c r="Q3417" s="50"/>
      <c r="R3417" s="51"/>
      <c r="S3417" s="47"/>
      <c r="T3417" s="52"/>
      <c r="U3417" s="49"/>
      <c r="V3417" s="47"/>
      <c r="W3417" s="46"/>
      <c r="X3417" s="53"/>
      <c r="Y3417" s="45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47"/>
      <c r="C3418" s="47"/>
      <c r="D3418" s="46"/>
      <c r="E3418" s="46"/>
      <c r="F3418" s="45"/>
      <c r="G3418" s="48"/>
      <c r="H3418" s="45"/>
      <c r="I3418" s="45"/>
      <c r="L3418" s="47"/>
      <c r="M3418" s="49"/>
      <c r="N3418" s="49"/>
      <c r="O3418" s="47"/>
      <c r="P3418" s="47"/>
      <c r="Q3418" s="50"/>
      <c r="R3418" s="51"/>
      <c r="S3418" s="47"/>
      <c r="T3418" s="52"/>
      <c r="U3418" s="49"/>
      <c r="V3418" s="47"/>
      <c r="W3418" s="46"/>
      <c r="X3418" s="53"/>
      <c r="Y3418" s="45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47"/>
      <c r="C3419" s="47"/>
      <c r="D3419" s="46"/>
      <c r="E3419" s="46"/>
      <c r="F3419" s="45"/>
      <c r="G3419" s="48"/>
      <c r="H3419" s="45"/>
      <c r="I3419" s="45"/>
      <c r="L3419" s="47"/>
      <c r="M3419" s="49"/>
      <c r="N3419" s="49"/>
      <c r="O3419" s="47"/>
      <c r="P3419" s="47"/>
      <c r="Q3419" s="50"/>
      <c r="R3419" s="51"/>
      <c r="S3419" s="47"/>
      <c r="T3419" s="52"/>
      <c r="U3419" s="49"/>
      <c r="V3419" s="47"/>
      <c r="W3419" s="46"/>
      <c r="X3419" s="53"/>
      <c r="Y3419" s="45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47"/>
      <c r="C3420" s="47"/>
      <c r="D3420" s="46"/>
      <c r="E3420" s="46"/>
      <c r="F3420" s="45"/>
      <c r="G3420" s="48"/>
      <c r="H3420" s="45"/>
      <c r="I3420" s="45"/>
      <c r="L3420" s="47"/>
      <c r="M3420" s="49"/>
      <c r="N3420" s="49"/>
      <c r="O3420" s="47"/>
      <c r="P3420" s="47"/>
      <c r="Q3420" s="50"/>
      <c r="R3420" s="51"/>
      <c r="S3420" s="47"/>
      <c r="T3420" s="52"/>
      <c r="U3420" s="49"/>
      <c r="V3420" s="47"/>
      <c r="W3420" s="46"/>
      <c r="X3420" s="53"/>
      <c r="Y3420" s="45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47"/>
      <c r="C3421" s="47"/>
      <c r="D3421" s="46"/>
      <c r="E3421" s="46"/>
      <c r="F3421" s="45"/>
      <c r="G3421" s="48"/>
      <c r="H3421" s="45"/>
      <c r="I3421" s="45"/>
      <c r="L3421" s="47"/>
      <c r="M3421" s="49"/>
      <c r="N3421" s="49"/>
      <c r="O3421" s="47"/>
      <c r="P3421" s="47"/>
      <c r="Q3421" s="50"/>
      <c r="R3421" s="51"/>
      <c r="S3421" s="47"/>
      <c r="T3421" s="52"/>
      <c r="U3421" s="49"/>
      <c r="V3421" s="47"/>
      <c r="W3421" s="46"/>
      <c r="X3421" s="53"/>
      <c r="Y3421" s="45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47"/>
      <c r="C3422" s="47"/>
      <c r="D3422" s="46"/>
      <c r="E3422" s="46"/>
      <c r="F3422" s="45"/>
      <c r="G3422" s="48"/>
      <c r="H3422" s="45"/>
      <c r="I3422" s="45"/>
      <c r="L3422" s="47"/>
      <c r="M3422" s="49"/>
      <c r="N3422" s="49"/>
      <c r="O3422" s="47"/>
      <c r="P3422" s="47"/>
      <c r="Q3422" s="50"/>
      <c r="R3422" s="51"/>
      <c r="S3422" s="47"/>
      <c r="T3422" s="52"/>
      <c r="U3422" s="49"/>
      <c r="V3422" s="47"/>
      <c r="W3422" s="46"/>
      <c r="X3422" s="53"/>
      <c r="Y3422" s="45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47"/>
      <c r="C3423" s="47"/>
      <c r="D3423" s="46"/>
      <c r="E3423" s="46"/>
      <c r="F3423" s="45"/>
      <c r="G3423" s="48"/>
      <c r="H3423" s="45"/>
      <c r="I3423" s="45"/>
      <c r="L3423" s="47"/>
      <c r="M3423" s="49"/>
      <c r="N3423" s="49"/>
      <c r="O3423" s="47"/>
      <c r="P3423" s="47"/>
      <c r="Q3423" s="50"/>
      <c r="R3423" s="51"/>
      <c r="S3423" s="47"/>
      <c r="T3423" s="52"/>
      <c r="U3423" s="49"/>
      <c r="V3423" s="47"/>
      <c r="W3423" s="46"/>
      <c r="X3423" s="53"/>
      <c r="Y3423" s="45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47"/>
      <c r="C3424" s="47"/>
      <c r="D3424" s="46"/>
      <c r="E3424" s="46"/>
      <c r="F3424" s="45"/>
      <c r="G3424" s="48"/>
      <c r="H3424" s="45"/>
      <c r="I3424" s="45"/>
      <c r="L3424" s="47"/>
      <c r="M3424" s="49"/>
      <c r="N3424" s="49"/>
      <c r="O3424" s="47"/>
      <c r="P3424" s="47"/>
      <c r="Q3424" s="50"/>
      <c r="R3424" s="51"/>
      <c r="S3424" s="47"/>
      <c r="T3424" s="52"/>
      <c r="U3424" s="49"/>
      <c r="V3424" s="47"/>
      <c r="W3424" s="46"/>
      <c r="X3424" s="53"/>
      <c r="Y3424" s="45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47"/>
      <c r="C3425" s="47"/>
      <c r="D3425" s="46"/>
      <c r="E3425" s="46"/>
      <c r="F3425" s="45"/>
      <c r="G3425" s="48"/>
      <c r="H3425" s="45"/>
      <c r="I3425" s="45"/>
      <c r="L3425" s="47"/>
      <c r="M3425" s="49"/>
      <c r="N3425" s="49"/>
      <c r="O3425" s="47"/>
      <c r="P3425" s="47"/>
      <c r="Q3425" s="50"/>
      <c r="R3425" s="51"/>
      <c r="S3425" s="47"/>
      <c r="T3425" s="52"/>
      <c r="U3425" s="49"/>
      <c r="V3425" s="47"/>
      <c r="W3425" s="46"/>
      <c r="X3425" s="53"/>
      <c r="Y3425" s="45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47"/>
      <c r="C3426" s="47"/>
      <c r="D3426" s="46"/>
      <c r="E3426" s="46"/>
      <c r="F3426" s="45"/>
      <c r="G3426" s="48"/>
      <c r="H3426" s="45"/>
      <c r="I3426" s="45"/>
      <c r="L3426" s="47"/>
      <c r="M3426" s="49"/>
      <c r="N3426" s="49"/>
      <c r="O3426" s="47"/>
      <c r="P3426" s="47"/>
      <c r="Q3426" s="50"/>
      <c r="R3426" s="51"/>
      <c r="S3426" s="47"/>
      <c r="T3426" s="52"/>
      <c r="U3426" s="49"/>
      <c r="V3426" s="47"/>
      <c r="W3426" s="46"/>
      <c r="X3426" s="53"/>
      <c r="Y3426" s="45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47"/>
      <c r="C3427" s="47"/>
      <c r="D3427" s="46"/>
      <c r="E3427" s="46"/>
      <c r="F3427" s="45"/>
      <c r="G3427" s="48"/>
      <c r="H3427" s="45"/>
      <c r="I3427" s="45"/>
      <c r="L3427" s="47"/>
      <c r="M3427" s="49"/>
      <c r="N3427" s="49"/>
      <c r="O3427" s="47"/>
      <c r="P3427" s="47"/>
      <c r="Q3427" s="50"/>
      <c r="R3427" s="51"/>
      <c r="S3427" s="47"/>
      <c r="T3427" s="52"/>
      <c r="U3427" s="49"/>
      <c r="V3427" s="47"/>
      <c r="W3427" s="46"/>
      <c r="X3427" s="53"/>
      <c r="Y3427" s="45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47"/>
      <c r="C3428" s="47"/>
      <c r="D3428" s="46"/>
      <c r="E3428" s="46"/>
      <c r="F3428" s="45"/>
      <c r="G3428" s="48"/>
      <c r="H3428" s="45"/>
      <c r="I3428" s="45"/>
      <c r="L3428" s="47"/>
      <c r="M3428" s="49"/>
      <c r="N3428" s="49"/>
      <c r="O3428" s="47"/>
      <c r="P3428" s="47"/>
      <c r="Q3428" s="50"/>
      <c r="R3428" s="51"/>
      <c r="S3428" s="47"/>
      <c r="T3428" s="52"/>
      <c r="U3428" s="49"/>
      <c r="V3428" s="47"/>
      <c r="W3428" s="46"/>
      <c r="X3428" s="53"/>
      <c r="Y3428" s="45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47"/>
      <c r="C3429" s="47"/>
      <c r="D3429" s="46"/>
      <c r="E3429" s="46"/>
      <c r="F3429" s="45"/>
      <c r="G3429" s="48"/>
      <c r="H3429" s="45"/>
      <c r="I3429" s="45"/>
      <c r="L3429" s="47"/>
      <c r="M3429" s="49"/>
      <c r="N3429" s="49"/>
      <c r="O3429" s="47"/>
      <c r="P3429" s="47"/>
      <c r="Q3429" s="50"/>
      <c r="R3429" s="51"/>
      <c r="S3429" s="47"/>
      <c r="T3429" s="52"/>
      <c r="U3429" s="49"/>
      <c r="V3429" s="47"/>
      <c r="W3429" s="46"/>
      <c r="X3429" s="53"/>
      <c r="Y3429" s="45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47"/>
      <c r="C3430" s="47"/>
      <c r="D3430" s="46"/>
      <c r="E3430" s="46"/>
      <c r="F3430" s="45"/>
      <c r="G3430" s="48"/>
      <c r="H3430" s="45"/>
      <c r="I3430" s="45"/>
      <c r="L3430" s="47"/>
      <c r="M3430" s="49"/>
      <c r="N3430" s="49"/>
      <c r="O3430" s="47"/>
      <c r="P3430" s="47"/>
      <c r="Q3430" s="50"/>
      <c r="R3430" s="51"/>
      <c r="S3430" s="47"/>
      <c r="T3430" s="52"/>
      <c r="U3430" s="49"/>
      <c r="V3430" s="47"/>
      <c r="W3430" s="46"/>
      <c r="X3430" s="53"/>
      <c r="Y3430" s="45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47"/>
      <c r="C3431" s="47"/>
      <c r="D3431" s="46"/>
      <c r="E3431" s="46"/>
      <c r="F3431" s="45"/>
      <c r="G3431" s="48"/>
      <c r="H3431" s="45"/>
      <c r="I3431" s="45"/>
      <c r="L3431" s="47"/>
      <c r="M3431" s="49"/>
      <c r="N3431" s="49"/>
      <c r="O3431" s="47"/>
      <c r="P3431" s="47"/>
      <c r="Q3431" s="50"/>
      <c r="R3431" s="51"/>
      <c r="S3431" s="47"/>
      <c r="T3431" s="52"/>
      <c r="U3431" s="49"/>
      <c r="V3431" s="47"/>
      <c r="W3431" s="46"/>
      <c r="X3431" s="53"/>
      <c r="Y3431" s="45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47"/>
      <c r="C3432" s="47"/>
      <c r="D3432" s="46"/>
      <c r="E3432" s="46"/>
      <c r="F3432" s="45"/>
      <c r="G3432" s="48"/>
      <c r="H3432" s="45"/>
      <c r="I3432" s="45"/>
      <c r="L3432" s="47"/>
      <c r="M3432" s="49"/>
      <c r="N3432" s="49"/>
      <c r="O3432" s="47"/>
      <c r="P3432" s="47"/>
      <c r="Q3432" s="50"/>
      <c r="R3432" s="51"/>
      <c r="S3432" s="47"/>
      <c r="T3432" s="52"/>
      <c r="U3432" s="49"/>
      <c r="V3432" s="47"/>
      <c r="W3432" s="46"/>
      <c r="X3432" s="53"/>
      <c r="Y3432" s="45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47"/>
      <c r="C3433" s="47"/>
      <c r="D3433" s="46"/>
      <c r="E3433" s="46"/>
      <c r="F3433" s="45"/>
      <c r="G3433" s="48"/>
      <c r="H3433" s="45"/>
      <c r="I3433" s="45"/>
      <c r="L3433" s="47"/>
      <c r="M3433" s="49"/>
      <c r="N3433" s="49"/>
      <c r="O3433" s="47"/>
      <c r="P3433" s="47"/>
      <c r="Q3433" s="50"/>
      <c r="R3433" s="51"/>
      <c r="S3433" s="47"/>
      <c r="T3433" s="52"/>
      <c r="U3433" s="49"/>
      <c r="V3433" s="47"/>
      <c r="W3433" s="46"/>
      <c r="X3433" s="53"/>
      <c r="Y3433" s="45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47"/>
      <c r="C3434" s="47"/>
      <c r="D3434" s="46"/>
      <c r="E3434" s="46"/>
      <c r="F3434" s="45"/>
      <c r="G3434" s="48"/>
      <c r="H3434" s="45"/>
      <c r="I3434" s="45"/>
      <c r="L3434" s="47"/>
      <c r="M3434" s="49"/>
      <c r="N3434" s="49"/>
      <c r="O3434" s="47"/>
      <c r="P3434" s="47"/>
      <c r="Q3434" s="50"/>
      <c r="R3434" s="51"/>
      <c r="S3434" s="47"/>
      <c r="T3434" s="52"/>
      <c r="U3434" s="49"/>
      <c r="V3434" s="47"/>
      <c r="W3434" s="46"/>
      <c r="X3434" s="53"/>
      <c r="Y3434" s="45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47"/>
      <c r="C3435" s="47"/>
      <c r="D3435" s="46"/>
      <c r="E3435" s="46"/>
      <c r="F3435" s="45"/>
      <c r="G3435" s="48"/>
      <c r="H3435" s="45"/>
      <c r="I3435" s="45"/>
      <c r="L3435" s="47"/>
      <c r="M3435" s="49"/>
      <c r="N3435" s="49"/>
      <c r="O3435" s="47"/>
      <c r="P3435" s="47"/>
      <c r="Q3435" s="50"/>
      <c r="R3435" s="51"/>
      <c r="S3435" s="47"/>
      <c r="T3435" s="52"/>
      <c r="U3435" s="49"/>
      <c r="V3435" s="47"/>
      <c r="W3435" s="46"/>
      <c r="X3435" s="53"/>
      <c r="Y3435" s="45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47"/>
      <c r="C3436" s="47"/>
      <c r="D3436" s="46"/>
      <c r="E3436" s="46"/>
      <c r="F3436" s="45"/>
      <c r="G3436" s="48"/>
      <c r="H3436" s="45"/>
      <c r="I3436" s="45"/>
      <c r="L3436" s="47"/>
      <c r="M3436" s="49"/>
      <c r="N3436" s="49"/>
      <c r="O3436" s="47"/>
      <c r="P3436" s="47"/>
      <c r="Q3436" s="50"/>
      <c r="R3436" s="51"/>
      <c r="S3436" s="47"/>
      <c r="T3436" s="52"/>
      <c r="U3436" s="49"/>
      <c r="V3436" s="47"/>
      <c r="W3436" s="46"/>
      <c r="X3436" s="53"/>
      <c r="Y3436" s="45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47"/>
      <c r="C3437" s="47"/>
      <c r="D3437" s="46"/>
      <c r="E3437" s="46"/>
      <c r="F3437" s="45"/>
      <c r="G3437" s="48"/>
      <c r="H3437" s="45"/>
      <c r="I3437" s="45"/>
      <c r="L3437" s="47"/>
      <c r="M3437" s="49"/>
      <c r="N3437" s="49"/>
      <c r="O3437" s="47"/>
      <c r="P3437" s="47"/>
      <c r="Q3437" s="50"/>
      <c r="R3437" s="51"/>
      <c r="S3437" s="47"/>
      <c r="T3437" s="52"/>
      <c r="U3437" s="49"/>
      <c r="V3437" s="47"/>
      <c r="W3437" s="46"/>
      <c r="X3437" s="53"/>
      <c r="Y3437" s="45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47"/>
      <c r="C3438" s="47"/>
      <c r="D3438" s="46"/>
      <c r="E3438" s="46"/>
      <c r="F3438" s="45"/>
      <c r="G3438" s="48"/>
      <c r="H3438" s="45"/>
      <c r="I3438" s="45"/>
      <c r="L3438" s="47"/>
      <c r="M3438" s="49"/>
      <c r="N3438" s="49"/>
      <c r="O3438" s="47"/>
      <c r="P3438" s="47"/>
      <c r="Q3438" s="50"/>
      <c r="R3438" s="51"/>
      <c r="S3438" s="47"/>
      <c r="T3438" s="52"/>
      <c r="U3438" s="49"/>
      <c r="V3438" s="47"/>
      <c r="W3438" s="46"/>
      <c r="X3438" s="53"/>
      <c r="Y3438" s="45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47"/>
      <c r="C3439" s="47"/>
      <c r="D3439" s="46"/>
      <c r="E3439" s="46"/>
      <c r="F3439" s="45"/>
      <c r="G3439" s="48"/>
      <c r="H3439" s="45"/>
      <c r="I3439" s="45"/>
      <c r="L3439" s="47"/>
      <c r="M3439" s="49"/>
      <c r="N3439" s="49"/>
      <c r="O3439" s="47"/>
      <c r="P3439" s="47"/>
      <c r="Q3439" s="50"/>
      <c r="R3439" s="51"/>
      <c r="S3439" s="47"/>
      <c r="T3439" s="52"/>
      <c r="U3439" s="49"/>
      <c r="V3439" s="47"/>
      <c r="W3439" s="46"/>
      <c r="X3439" s="53"/>
      <c r="Y3439" s="45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47"/>
      <c r="C3440" s="47"/>
      <c r="D3440" s="46"/>
      <c r="E3440" s="46"/>
      <c r="F3440" s="45"/>
      <c r="G3440" s="48"/>
      <c r="H3440" s="45"/>
      <c r="I3440" s="45"/>
      <c r="L3440" s="47"/>
      <c r="M3440" s="49"/>
      <c r="N3440" s="49"/>
      <c r="O3440" s="47"/>
      <c r="P3440" s="47"/>
      <c r="Q3440" s="50"/>
      <c r="R3440" s="51"/>
      <c r="S3440" s="47"/>
      <c r="T3440" s="52"/>
      <c r="U3440" s="49"/>
      <c r="V3440" s="47"/>
      <c r="W3440" s="46"/>
      <c r="X3440" s="53"/>
      <c r="Y3440" s="45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47"/>
      <c r="C3441" s="47"/>
      <c r="D3441" s="46"/>
      <c r="E3441" s="46"/>
      <c r="F3441" s="45"/>
      <c r="G3441" s="48"/>
      <c r="H3441" s="45"/>
      <c r="I3441" s="45"/>
      <c r="L3441" s="47"/>
      <c r="M3441" s="49"/>
      <c r="N3441" s="49"/>
      <c r="O3441" s="47"/>
      <c r="P3441" s="47"/>
      <c r="Q3441" s="50"/>
      <c r="R3441" s="51"/>
      <c r="S3441" s="47"/>
      <c r="T3441" s="52"/>
      <c r="U3441" s="49"/>
      <c r="V3441" s="47"/>
      <c r="W3441" s="46"/>
      <c r="X3441" s="53"/>
      <c r="Y3441" s="45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47"/>
      <c r="C3442" s="47"/>
      <c r="D3442" s="46"/>
      <c r="E3442" s="46"/>
      <c r="F3442" s="45"/>
      <c r="G3442" s="48"/>
      <c r="H3442" s="45"/>
      <c r="I3442" s="45"/>
      <c r="L3442" s="47"/>
      <c r="M3442" s="49"/>
      <c r="N3442" s="49"/>
      <c r="O3442" s="47"/>
      <c r="P3442" s="47"/>
      <c r="Q3442" s="50"/>
      <c r="R3442" s="51"/>
      <c r="S3442" s="47"/>
      <c r="T3442" s="52"/>
      <c r="U3442" s="49"/>
      <c r="V3442" s="47"/>
      <c r="W3442" s="46"/>
      <c r="X3442" s="53"/>
      <c r="Y3442" s="45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47"/>
      <c r="C3443" s="47"/>
      <c r="D3443" s="46"/>
      <c r="E3443" s="46"/>
      <c r="F3443" s="45"/>
      <c r="G3443" s="48"/>
      <c r="H3443" s="45"/>
      <c r="I3443" s="45"/>
      <c r="L3443" s="47"/>
      <c r="M3443" s="49"/>
      <c r="N3443" s="49"/>
      <c r="O3443" s="47"/>
      <c r="P3443" s="47"/>
      <c r="Q3443" s="50"/>
      <c r="R3443" s="51"/>
      <c r="S3443" s="47"/>
      <c r="T3443" s="52"/>
      <c r="U3443" s="49"/>
      <c r="V3443" s="47"/>
      <c r="W3443" s="46"/>
      <c r="X3443" s="53"/>
      <c r="Y3443" s="45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47"/>
      <c r="C3444" s="47"/>
      <c r="D3444" s="46"/>
      <c r="E3444" s="46"/>
      <c r="F3444" s="45"/>
      <c r="G3444" s="48"/>
      <c r="H3444" s="45"/>
      <c r="I3444" s="45"/>
      <c r="L3444" s="47"/>
      <c r="M3444" s="49"/>
      <c r="N3444" s="49"/>
      <c r="O3444" s="47"/>
      <c r="P3444" s="47"/>
      <c r="Q3444" s="50"/>
      <c r="R3444" s="51"/>
      <c r="S3444" s="47"/>
      <c r="T3444" s="52"/>
      <c r="U3444" s="49"/>
      <c r="V3444" s="47"/>
      <c r="W3444" s="46"/>
      <c r="X3444" s="53"/>
      <c r="Y3444" s="45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47"/>
      <c r="C3445" s="47"/>
      <c r="D3445" s="46"/>
      <c r="E3445" s="46"/>
      <c r="F3445" s="45"/>
      <c r="G3445" s="48"/>
      <c r="H3445" s="45"/>
      <c r="I3445" s="45"/>
      <c r="L3445" s="47"/>
      <c r="M3445" s="49"/>
      <c r="N3445" s="49"/>
      <c r="O3445" s="47"/>
      <c r="P3445" s="47"/>
      <c r="Q3445" s="50"/>
      <c r="R3445" s="51"/>
      <c r="S3445" s="47"/>
      <c r="T3445" s="52"/>
      <c r="U3445" s="49"/>
      <c r="V3445" s="47"/>
      <c r="W3445" s="46"/>
      <c r="X3445" s="53"/>
      <c r="Y3445" s="45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47"/>
      <c r="C3446" s="47"/>
      <c r="D3446" s="46"/>
      <c r="E3446" s="46"/>
      <c r="F3446" s="45"/>
      <c r="G3446" s="48"/>
      <c r="H3446" s="45"/>
      <c r="I3446" s="45"/>
      <c r="L3446" s="47"/>
      <c r="M3446" s="49"/>
      <c r="N3446" s="49"/>
      <c r="O3446" s="47"/>
      <c r="P3446" s="47"/>
      <c r="Q3446" s="50"/>
      <c r="R3446" s="51"/>
      <c r="S3446" s="47"/>
      <c r="T3446" s="52"/>
      <c r="U3446" s="49"/>
      <c r="V3446" s="47"/>
      <c r="W3446" s="46"/>
      <c r="X3446" s="53"/>
      <c r="Y3446" s="45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47"/>
      <c r="C3447" s="47"/>
      <c r="D3447" s="46"/>
      <c r="E3447" s="46"/>
      <c r="F3447" s="45"/>
      <c r="G3447" s="48"/>
      <c r="H3447" s="45"/>
      <c r="I3447" s="45"/>
      <c r="L3447" s="47"/>
      <c r="M3447" s="49"/>
      <c r="N3447" s="49"/>
      <c r="O3447" s="47"/>
      <c r="P3447" s="47"/>
      <c r="Q3447" s="50"/>
      <c r="R3447" s="51"/>
      <c r="S3447" s="47"/>
      <c r="T3447" s="52"/>
      <c r="U3447" s="49"/>
      <c r="V3447" s="47"/>
      <c r="W3447" s="46"/>
      <c r="X3447" s="53"/>
      <c r="Y3447" s="45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47"/>
      <c r="C3448" s="47"/>
      <c r="D3448" s="46"/>
      <c r="E3448" s="46"/>
      <c r="F3448" s="45"/>
      <c r="G3448" s="48"/>
      <c r="H3448" s="45"/>
      <c r="I3448" s="45"/>
      <c r="L3448" s="47"/>
      <c r="M3448" s="49"/>
      <c r="N3448" s="49"/>
      <c r="O3448" s="47"/>
      <c r="P3448" s="47"/>
      <c r="Q3448" s="50"/>
      <c r="R3448" s="51"/>
      <c r="S3448" s="47"/>
      <c r="T3448" s="52"/>
      <c r="U3448" s="49"/>
      <c r="V3448" s="47"/>
      <c r="W3448" s="46"/>
      <c r="X3448" s="53"/>
      <c r="Y3448" s="45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47"/>
      <c r="C3449" s="47"/>
      <c r="D3449" s="46"/>
      <c r="E3449" s="46"/>
      <c r="F3449" s="45"/>
      <c r="G3449" s="48"/>
      <c r="H3449" s="45"/>
      <c r="I3449" s="45"/>
      <c r="L3449" s="47"/>
      <c r="M3449" s="49"/>
      <c r="N3449" s="49"/>
      <c r="O3449" s="47"/>
      <c r="P3449" s="47"/>
      <c r="Q3449" s="50"/>
      <c r="R3449" s="51"/>
      <c r="S3449" s="47"/>
      <c r="T3449" s="52"/>
      <c r="U3449" s="49"/>
      <c r="V3449" s="47"/>
      <c r="W3449" s="46"/>
      <c r="X3449" s="53"/>
      <c r="Y3449" s="45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47"/>
      <c r="C3450" s="47"/>
      <c r="D3450" s="46"/>
      <c r="E3450" s="46"/>
      <c r="F3450" s="45"/>
      <c r="G3450" s="48"/>
      <c r="H3450" s="45"/>
      <c r="I3450" s="45"/>
      <c r="L3450" s="47"/>
      <c r="M3450" s="49"/>
      <c r="N3450" s="49"/>
      <c r="O3450" s="47"/>
      <c r="P3450" s="47"/>
      <c r="Q3450" s="50"/>
      <c r="R3450" s="51"/>
      <c r="S3450" s="47"/>
      <c r="T3450" s="52"/>
      <c r="U3450" s="49"/>
      <c r="V3450" s="47"/>
      <c r="W3450" s="46"/>
      <c r="X3450" s="53"/>
      <c r="Y3450" s="45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47"/>
      <c r="C3451" s="47"/>
      <c r="D3451" s="46"/>
      <c r="E3451" s="46"/>
      <c r="F3451" s="45"/>
      <c r="G3451" s="48"/>
      <c r="H3451" s="45"/>
      <c r="I3451" s="45"/>
      <c r="L3451" s="47"/>
      <c r="M3451" s="49"/>
      <c r="N3451" s="49"/>
      <c r="O3451" s="47"/>
      <c r="P3451" s="47"/>
      <c r="Q3451" s="50"/>
      <c r="R3451" s="51"/>
      <c r="S3451" s="47"/>
      <c r="T3451" s="52"/>
      <c r="U3451" s="49"/>
      <c r="V3451" s="47"/>
      <c r="W3451" s="46"/>
      <c r="X3451" s="53"/>
      <c r="Y3451" s="45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47"/>
      <c r="C3452" s="47"/>
      <c r="D3452" s="46"/>
      <c r="E3452" s="46"/>
      <c r="F3452" s="45"/>
      <c r="G3452" s="48"/>
      <c r="H3452" s="45"/>
      <c r="I3452" s="45"/>
      <c r="L3452" s="47"/>
      <c r="M3452" s="49"/>
      <c r="N3452" s="49"/>
      <c r="O3452" s="47"/>
      <c r="P3452" s="47"/>
      <c r="Q3452" s="50"/>
      <c r="R3452" s="51"/>
      <c r="S3452" s="47"/>
      <c r="T3452" s="52"/>
      <c r="U3452" s="49"/>
      <c r="V3452" s="47"/>
      <c r="W3452" s="46"/>
      <c r="X3452" s="53"/>
      <c r="Y3452" s="45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47"/>
      <c r="C3453" s="47"/>
      <c r="D3453" s="46"/>
      <c r="E3453" s="46"/>
      <c r="F3453" s="45"/>
      <c r="G3453" s="48"/>
      <c r="H3453" s="45"/>
      <c r="I3453" s="45"/>
      <c r="L3453" s="47"/>
      <c r="M3453" s="49"/>
      <c r="N3453" s="49"/>
      <c r="O3453" s="47"/>
      <c r="P3453" s="47"/>
      <c r="Q3453" s="50"/>
      <c r="R3453" s="51"/>
      <c r="S3453" s="47"/>
      <c r="T3453" s="52"/>
      <c r="U3453" s="49"/>
      <c r="V3453" s="47"/>
      <c r="W3453" s="46"/>
      <c r="X3453" s="53"/>
      <c r="Y3453" s="45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47"/>
      <c r="C3454" s="47"/>
      <c r="D3454" s="46"/>
      <c r="E3454" s="46"/>
      <c r="F3454" s="45"/>
      <c r="G3454" s="48"/>
      <c r="H3454" s="45"/>
      <c r="I3454" s="45"/>
      <c r="L3454" s="47"/>
      <c r="M3454" s="49"/>
      <c r="N3454" s="49"/>
      <c r="O3454" s="47"/>
      <c r="P3454" s="47"/>
      <c r="Q3454" s="50"/>
      <c r="R3454" s="51"/>
      <c r="S3454" s="47"/>
      <c r="T3454" s="52"/>
      <c r="U3454" s="49"/>
      <c r="V3454" s="47"/>
      <c r="W3454" s="46"/>
      <c r="X3454" s="53"/>
      <c r="Y3454" s="45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47"/>
      <c r="C3455" s="47"/>
      <c r="D3455" s="46"/>
      <c r="E3455" s="46"/>
      <c r="F3455" s="45"/>
      <c r="G3455" s="48"/>
      <c r="H3455" s="45"/>
      <c r="I3455" s="45"/>
      <c r="L3455" s="47"/>
      <c r="M3455" s="49"/>
      <c r="N3455" s="49"/>
      <c r="O3455" s="47"/>
      <c r="P3455" s="47"/>
      <c r="Q3455" s="50"/>
      <c r="R3455" s="51"/>
      <c r="S3455" s="47"/>
      <c r="T3455" s="52"/>
      <c r="U3455" s="49"/>
      <c r="V3455" s="47"/>
      <c r="W3455" s="46"/>
      <c r="X3455" s="53"/>
      <c r="Y3455" s="45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47"/>
      <c r="C3456" s="47"/>
      <c r="D3456" s="46"/>
      <c r="E3456" s="46"/>
      <c r="F3456" s="45"/>
      <c r="G3456" s="48"/>
      <c r="H3456" s="45"/>
      <c r="I3456" s="45"/>
      <c r="L3456" s="47"/>
      <c r="M3456" s="49"/>
      <c r="N3456" s="49"/>
      <c r="O3456" s="47"/>
      <c r="P3456" s="47"/>
      <c r="Q3456" s="50"/>
      <c r="R3456" s="51"/>
      <c r="S3456" s="47"/>
      <c r="T3456" s="52"/>
      <c r="U3456" s="49"/>
      <c r="V3456" s="47"/>
      <c r="W3456" s="46"/>
      <c r="X3456" s="53"/>
      <c r="Y3456" s="45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47"/>
      <c r="C3457" s="47"/>
      <c r="D3457" s="46"/>
      <c r="E3457" s="46"/>
      <c r="F3457" s="45"/>
      <c r="G3457" s="48"/>
      <c r="H3457" s="45"/>
      <c r="I3457" s="45"/>
      <c r="L3457" s="47"/>
      <c r="M3457" s="49"/>
      <c r="N3457" s="49"/>
      <c r="O3457" s="47"/>
      <c r="P3457" s="47"/>
      <c r="Q3457" s="50"/>
      <c r="R3457" s="51"/>
      <c r="S3457" s="47"/>
      <c r="T3457" s="52"/>
      <c r="U3457" s="49"/>
      <c r="V3457" s="47"/>
      <c r="W3457" s="46"/>
      <c r="X3457" s="53"/>
      <c r="Y3457" s="45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47"/>
      <c r="C3458" s="47"/>
      <c r="D3458" s="46"/>
      <c r="E3458" s="46"/>
      <c r="F3458" s="45"/>
      <c r="G3458" s="48"/>
      <c r="H3458" s="45"/>
      <c r="I3458" s="45"/>
      <c r="L3458" s="47"/>
      <c r="M3458" s="49"/>
      <c r="N3458" s="49"/>
      <c r="O3458" s="47"/>
      <c r="P3458" s="47"/>
      <c r="Q3458" s="50"/>
      <c r="R3458" s="51"/>
      <c r="S3458" s="47"/>
      <c r="T3458" s="52"/>
      <c r="U3458" s="49"/>
      <c r="V3458" s="47"/>
      <c r="W3458" s="46"/>
      <c r="X3458" s="53"/>
      <c r="Y3458" s="45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47"/>
      <c r="C3459" s="47"/>
      <c r="D3459" s="46"/>
      <c r="E3459" s="46"/>
      <c r="F3459" s="45"/>
      <c r="G3459" s="48"/>
      <c r="H3459" s="45"/>
      <c r="I3459" s="45"/>
      <c r="L3459" s="47"/>
      <c r="M3459" s="49"/>
      <c r="N3459" s="49"/>
      <c r="O3459" s="47"/>
      <c r="P3459" s="47"/>
      <c r="Q3459" s="50"/>
      <c r="R3459" s="51"/>
      <c r="S3459" s="47"/>
      <c r="T3459" s="52"/>
      <c r="U3459" s="49"/>
      <c r="V3459" s="47"/>
      <c r="W3459" s="46"/>
      <c r="X3459" s="53"/>
      <c r="Y3459" s="45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47"/>
      <c r="C3460" s="47"/>
      <c r="D3460" s="46"/>
      <c r="E3460" s="46"/>
      <c r="F3460" s="45"/>
      <c r="G3460" s="48"/>
      <c r="H3460" s="45"/>
      <c r="I3460" s="45"/>
      <c r="L3460" s="47"/>
      <c r="M3460" s="49"/>
      <c r="N3460" s="49"/>
      <c r="O3460" s="47"/>
      <c r="P3460" s="47"/>
      <c r="Q3460" s="50"/>
      <c r="R3460" s="51"/>
      <c r="S3460" s="47"/>
      <c r="T3460" s="52"/>
      <c r="U3460" s="49"/>
      <c r="V3460" s="47"/>
      <c r="W3460" s="46"/>
      <c r="X3460" s="53"/>
      <c r="Y3460" s="45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47"/>
      <c r="C3461" s="47"/>
      <c r="D3461" s="46"/>
      <c r="E3461" s="46"/>
      <c r="F3461" s="45"/>
      <c r="G3461" s="48"/>
      <c r="H3461" s="45"/>
      <c r="I3461" s="45"/>
      <c r="L3461" s="47"/>
      <c r="M3461" s="49"/>
      <c r="N3461" s="49"/>
      <c r="O3461" s="47"/>
      <c r="P3461" s="47"/>
      <c r="Q3461" s="50"/>
      <c r="R3461" s="51"/>
      <c r="S3461" s="47"/>
      <c r="T3461" s="52"/>
      <c r="U3461" s="49"/>
      <c r="V3461" s="47"/>
      <c r="W3461" s="46"/>
      <c r="X3461" s="53"/>
      <c r="Y3461" s="45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47"/>
      <c r="C3462" s="47"/>
      <c r="D3462" s="46"/>
      <c r="E3462" s="46"/>
      <c r="F3462" s="45"/>
      <c r="G3462" s="48"/>
      <c r="H3462" s="45"/>
      <c r="I3462" s="45"/>
      <c r="L3462" s="47"/>
      <c r="M3462" s="49"/>
      <c r="N3462" s="49"/>
      <c r="O3462" s="47"/>
      <c r="P3462" s="47"/>
      <c r="Q3462" s="50"/>
      <c r="R3462" s="51"/>
      <c r="S3462" s="47"/>
      <c r="T3462" s="52"/>
      <c r="U3462" s="49"/>
      <c r="V3462" s="47"/>
      <c r="W3462" s="46"/>
      <c r="X3462" s="53"/>
      <c r="Y3462" s="45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47"/>
      <c r="C3463" s="47"/>
      <c r="D3463" s="46"/>
      <c r="E3463" s="46"/>
      <c r="F3463" s="45"/>
      <c r="G3463" s="48"/>
      <c r="H3463" s="45"/>
      <c r="I3463" s="45"/>
      <c r="L3463" s="47"/>
      <c r="M3463" s="49"/>
      <c r="N3463" s="49"/>
      <c r="O3463" s="47"/>
      <c r="P3463" s="47"/>
      <c r="Q3463" s="50"/>
      <c r="R3463" s="51"/>
      <c r="S3463" s="47"/>
      <c r="T3463" s="52"/>
      <c r="U3463" s="49"/>
      <c r="V3463" s="47"/>
      <c r="W3463" s="46"/>
      <c r="X3463" s="53"/>
      <c r="Y3463" s="45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47"/>
      <c r="C3464" s="47"/>
      <c r="D3464" s="46"/>
      <c r="E3464" s="46"/>
      <c r="F3464" s="45"/>
      <c r="G3464" s="48"/>
      <c r="H3464" s="45"/>
      <c r="I3464" s="45"/>
      <c r="L3464" s="47"/>
      <c r="M3464" s="49"/>
      <c r="N3464" s="49"/>
      <c r="O3464" s="47"/>
      <c r="P3464" s="47"/>
      <c r="Q3464" s="50"/>
      <c r="R3464" s="51"/>
      <c r="S3464" s="47"/>
      <c r="T3464" s="52"/>
      <c r="U3464" s="49"/>
      <c r="V3464" s="47"/>
      <c r="W3464" s="46"/>
      <c r="X3464" s="53"/>
      <c r="Y3464" s="45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47"/>
      <c r="C3465" s="47"/>
      <c r="D3465" s="46"/>
      <c r="E3465" s="46"/>
      <c r="F3465" s="45"/>
      <c r="G3465" s="48"/>
      <c r="H3465" s="45"/>
      <c r="I3465" s="45"/>
      <c r="L3465" s="47"/>
      <c r="M3465" s="49"/>
      <c r="N3465" s="49"/>
      <c r="O3465" s="47"/>
      <c r="P3465" s="47"/>
      <c r="Q3465" s="50"/>
      <c r="R3465" s="51"/>
      <c r="S3465" s="47"/>
      <c r="T3465" s="52"/>
      <c r="U3465" s="49"/>
      <c r="V3465" s="47"/>
      <c r="W3465" s="46"/>
      <c r="X3465" s="53"/>
      <c r="Y3465" s="45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47"/>
      <c r="C3466" s="47"/>
      <c r="D3466" s="46"/>
      <c r="E3466" s="46"/>
      <c r="F3466" s="45"/>
      <c r="G3466" s="48"/>
      <c r="H3466" s="45"/>
      <c r="I3466" s="45"/>
      <c r="L3466" s="47"/>
      <c r="M3466" s="49"/>
      <c r="N3466" s="49"/>
      <c r="O3466" s="47"/>
      <c r="P3466" s="47"/>
      <c r="Q3466" s="50"/>
      <c r="R3466" s="51"/>
      <c r="S3466" s="47"/>
      <c r="T3466" s="52"/>
      <c r="U3466" s="49"/>
      <c r="V3466" s="47"/>
      <c r="W3466" s="46"/>
      <c r="X3466" s="53"/>
      <c r="Y3466" s="45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47"/>
      <c r="C3467" s="47"/>
      <c r="D3467" s="46"/>
      <c r="E3467" s="46"/>
      <c r="F3467" s="45"/>
      <c r="G3467" s="48"/>
      <c r="H3467" s="45"/>
      <c r="I3467" s="45"/>
      <c r="L3467" s="47"/>
      <c r="M3467" s="49"/>
      <c r="N3467" s="49"/>
      <c r="O3467" s="47"/>
      <c r="P3467" s="47"/>
      <c r="Q3467" s="50"/>
      <c r="R3467" s="51"/>
      <c r="S3467" s="47"/>
      <c r="T3467" s="52"/>
      <c r="U3467" s="49"/>
      <c r="V3467" s="47"/>
      <c r="W3467" s="46"/>
      <c r="X3467" s="53"/>
      <c r="Y3467" s="45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47"/>
      <c r="C3468" s="47"/>
      <c r="D3468" s="46"/>
      <c r="E3468" s="46"/>
      <c r="F3468" s="45"/>
      <c r="G3468" s="48"/>
      <c r="H3468" s="45"/>
      <c r="I3468" s="45"/>
      <c r="L3468" s="47"/>
      <c r="M3468" s="49"/>
      <c r="N3468" s="49"/>
      <c r="O3468" s="47"/>
      <c r="P3468" s="47"/>
      <c r="Q3468" s="50"/>
      <c r="R3468" s="51"/>
      <c r="S3468" s="47"/>
      <c r="T3468" s="52"/>
      <c r="U3468" s="49"/>
      <c r="V3468" s="47"/>
      <c r="W3468" s="46"/>
      <c r="X3468" s="53"/>
      <c r="Y3468" s="45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47"/>
      <c r="C3469" s="47"/>
      <c r="D3469" s="46"/>
      <c r="E3469" s="46"/>
      <c r="F3469" s="45"/>
      <c r="G3469" s="48"/>
      <c r="H3469" s="45"/>
      <c r="I3469" s="45"/>
      <c r="L3469" s="47"/>
      <c r="M3469" s="49"/>
      <c r="N3469" s="49"/>
      <c r="O3469" s="47"/>
      <c r="P3469" s="47"/>
      <c r="Q3469" s="50"/>
      <c r="R3469" s="51"/>
      <c r="S3469" s="47"/>
      <c r="T3469" s="52"/>
      <c r="U3469" s="49"/>
      <c r="V3469" s="47"/>
      <c r="W3469" s="46"/>
      <c r="X3469" s="53"/>
      <c r="Y3469" s="45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47"/>
      <c r="C3470" s="47"/>
      <c r="D3470" s="46"/>
      <c r="E3470" s="46"/>
      <c r="F3470" s="45"/>
      <c r="G3470" s="48"/>
      <c r="H3470" s="45"/>
      <c r="I3470" s="45"/>
      <c r="L3470" s="47"/>
      <c r="M3470" s="49"/>
      <c r="N3470" s="49"/>
      <c r="O3470" s="47"/>
      <c r="P3470" s="47"/>
      <c r="Q3470" s="50"/>
      <c r="R3470" s="51"/>
      <c r="S3470" s="47"/>
      <c r="T3470" s="52"/>
      <c r="U3470" s="49"/>
      <c r="V3470" s="47"/>
      <c r="W3470" s="46"/>
      <c r="X3470" s="53"/>
      <c r="Y3470" s="45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47"/>
      <c r="C3471" s="47"/>
      <c r="D3471" s="46"/>
      <c r="E3471" s="46"/>
      <c r="F3471" s="45"/>
      <c r="G3471" s="48"/>
      <c r="H3471" s="45"/>
      <c r="I3471" s="45"/>
      <c r="L3471" s="47"/>
      <c r="M3471" s="49"/>
      <c r="N3471" s="49"/>
      <c r="O3471" s="47"/>
      <c r="P3471" s="47"/>
      <c r="Q3471" s="50"/>
      <c r="R3471" s="51"/>
      <c r="S3471" s="47"/>
      <c r="T3471" s="52"/>
      <c r="U3471" s="49"/>
      <c r="V3471" s="47"/>
      <c r="W3471" s="46"/>
      <c r="X3471" s="53"/>
      <c r="Y3471" s="45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47"/>
      <c r="C3472" s="47"/>
      <c r="D3472" s="46"/>
      <c r="E3472" s="46"/>
      <c r="F3472" s="45"/>
      <c r="G3472" s="48"/>
      <c r="H3472" s="45"/>
      <c r="I3472" s="45"/>
      <c r="L3472" s="47"/>
      <c r="M3472" s="49"/>
      <c r="N3472" s="49"/>
      <c r="O3472" s="47"/>
      <c r="P3472" s="47"/>
      <c r="Q3472" s="50"/>
      <c r="R3472" s="51"/>
      <c r="S3472" s="47"/>
      <c r="T3472" s="52"/>
      <c r="U3472" s="49"/>
      <c r="V3472" s="47"/>
      <c r="W3472" s="46"/>
      <c r="X3472" s="53"/>
      <c r="Y3472" s="45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47"/>
      <c r="C3473" s="47"/>
      <c r="D3473" s="46"/>
      <c r="E3473" s="46"/>
      <c r="F3473" s="45"/>
      <c r="G3473" s="48"/>
      <c r="H3473" s="45"/>
      <c r="I3473" s="45"/>
      <c r="L3473" s="47"/>
      <c r="M3473" s="49"/>
      <c r="N3473" s="49"/>
      <c r="O3473" s="47"/>
      <c r="P3473" s="47"/>
      <c r="Q3473" s="50"/>
      <c r="R3473" s="51"/>
      <c r="S3473" s="47"/>
      <c r="T3473" s="52"/>
      <c r="U3473" s="49"/>
      <c r="V3473" s="47"/>
      <c r="W3473" s="46"/>
      <c r="X3473" s="53"/>
      <c r="Y3473" s="45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47"/>
      <c r="C3474" s="47"/>
      <c r="D3474" s="46"/>
      <c r="E3474" s="46"/>
      <c r="F3474" s="45"/>
      <c r="G3474" s="48"/>
      <c r="H3474" s="45"/>
      <c r="I3474" s="45"/>
      <c r="L3474" s="47"/>
      <c r="M3474" s="49"/>
      <c r="N3474" s="49"/>
      <c r="O3474" s="47"/>
      <c r="P3474" s="47"/>
      <c r="Q3474" s="50"/>
      <c r="R3474" s="51"/>
      <c r="S3474" s="47"/>
      <c r="T3474" s="52"/>
      <c r="U3474" s="49"/>
      <c r="V3474" s="47"/>
      <c r="W3474" s="46"/>
      <c r="X3474" s="53"/>
      <c r="Y3474" s="45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47"/>
      <c r="C3475" s="47"/>
      <c r="D3475" s="46"/>
      <c r="E3475" s="46"/>
      <c r="F3475" s="45"/>
      <c r="G3475" s="48"/>
      <c r="H3475" s="45"/>
      <c r="I3475" s="45"/>
      <c r="L3475" s="47"/>
      <c r="M3475" s="49"/>
      <c r="N3475" s="49"/>
      <c r="O3475" s="47"/>
      <c r="P3475" s="47"/>
      <c r="Q3475" s="50"/>
      <c r="R3475" s="51"/>
      <c r="S3475" s="47"/>
      <c r="T3475" s="52"/>
      <c r="U3475" s="49"/>
      <c r="V3475" s="47"/>
      <c r="W3475" s="46"/>
      <c r="X3475" s="53"/>
      <c r="Y3475" s="45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47"/>
      <c r="C3476" s="47"/>
      <c r="D3476" s="46"/>
      <c r="E3476" s="46"/>
      <c r="F3476" s="45"/>
      <c r="G3476" s="48"/>
      <c r="H3476" s="45"/>
      <c r="I3476" s="45"/>
      <c r="L3476" s="47"/>
      <c r="M3476" s="49"/>
      <c r="N3476" s="49"/>
      <c r="O3476" s="47"/>
      <c r="P3476" s="47"/>
      <c r="Q3476" s="50"/>
      <c r="R3476" s="51"/>
      <c r="S3476" s="47"/>
      <c r="T3476" s="52"/>
      <c r="U3476" s="49"/>
      <c r="V3476" s="47"/>
      <c r="W3476" s="46"/>
      <c r="X3476" s="53"/>
      <c r="Y3476" s="45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47"/>
      <c r="C3477" s="47"/>
      <c r="D3477" s="46"/>
      <c r="E3477" s="46"/>
      <c r="F3477" s="45"/>
      <c r="G3477" s="48"/>
      <c r="H3477" s="45"/>
      <c r="I3477" s="45"/>
      <c r="L3477" s="47"/>
      <c r="M3477" s="49"/>
      <c r="N3477" s="49"/>
      <c r="O3477" s="47"/>
      <c r="P3477" s="47"/>
      <c r="Q3477" s="50"/>
      <c r="R3477" s="51"/>
      <c r="S3477" s="47"/>
      <c r="T3477" s="52"/>
      <c r="U3477" s="49"/>
      <c r="V3477" s="47"/>
      <c r="W3477" s="46"/>
      <c r="X3477" s="53"/>
      <c r="Y3477" s="45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47"/>
      <c r="C3478" s="47"/>
      <c r="D3478" s="46"/>
      <c r="E3478" s="46"/>
      <c r="F3478" s="45"/>
      <c r="G3478" s="48"/>
      <c r="H3478" s="45"/>
      <c r="I3478" s="45"/>
      <c r="L3478" s="47"/>
      <c r="M3478" s="49"/>
      <c r="N3478" s="49"/>
      <c r="O3478" s="47"/>
      <c r="P3478" s="47"/>
      <c r="Q3478" s="50"/>
      <c r="R3478" s="51"/>
      <c r="S3478" s="47"/>
      <c r="T3478" s="52"/>
      <c r="U3478" s="49"/>
      <c r="V3478" s="47"/>
      <c r="W3478" s="46"/>
      <c r="X3478" s="53"/>
      <c r="Y3478" s="45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47"/>
      <c r="C3479" s="47"/>
      <c r="D3479" s="46"/>
      <c r="E3479" s="46"/>
      <c r="F3479" s="45"/>
      <c r="G3479" s="48"/>
      <c r="H3479" s="45"/>
      <c r="I3479" s="45"/>
      <c r="L3479" s="47"/>
      <c r="M3479" s="49"/>
      <c r="N3479" s="49"/>
      <c r="O3479" s="47"/>
      <c r="P3479" s="47"/>
      <c r="Q3479" s="50"/>
      <c r="R3479" s="51"/>
      <c r="S3479" s="47"/>
      <c r="T3479" s="52"/>
      <c r="U3479" s="49"/>
      <c r="V3479" s="47"/>
      <c r="W3479" s="46"/>
      <c r="X3479" s="53"/>
      <c r="Y3479" s="45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47"/>
      <c r="C3480" s="47"/>
      <c r="D3480" s="46"/>
      <c r="E3480" s="46"/>
      <c r="F3480" s="45"/>
      <c r="G3480" s="48"/>
      <c r="H3480" s="45"/>
      <c r="I3480" s="45"/>
      <c r="L3480" s="47"/>
      <c r="M3480" s="49"/>
      <c r="N3480" s="49"/>
      <c r="O3480" s="47"/>
      <c r="P3480" s="47"/>
      <c r="Q3480" s="50"/>
      <c r="R3480" s="51"/>
      <c r="S3480" s="47"/>
      <c r="T3480" s="52"/>
      <c r="U3480" s="49"/>
      <c r="V3480" s="47"/>
      <c r="W3480" s="46"/>
      <c r="X3480" s="53"/>
      <c r="Y3480" s="45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47"/>
      <c r="C3481" s="47"/>
      <c r="D3481" s="46"/>
      <c r="E3481" s="46"/>
      <c r="F3481" s="45"/>
      <c r="G3481" s="48"/>
      <c r="H3481" s="45"/>
      <c r="I3481" s="45"/>
      <c r="L3481" s="47"/>
      <c r="M3481" s="49"/>
      <c r="N3481" s="49"/>
      <c r="O3481" s="47"/>
      <c r="P3481" s="47"/>
      <c r="Q3481" s="50"/>
      <c r="R3481" s="51"/>
      <c r="S3481" s="47"/>
      <c r="T3481" s="52"/>
      <c r="U3481" s="49"/>
      <c r="V3481" s="47"/>
      <c r="W3481" s="46"/>
      <c r="X3481" s="53"/>
      <c r="Y3481" s="45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47"/>
      <c r="C3482" s="47"/>
      <c r="D3482" s="46"/>
      <c r="E3482" s="46"/>
      <c r="F3482" s="45"/>
      <c r="G3482" s="48"/>
      <c r="H3482" s="45"/>
      <c r="I3482" s="45"/>
      <c r="L3482" s="47"/>
      <c r="M3482" s="49"/>
      <c r="N3482" s="49"/>
      <c r="O3482" s="47"/>
      <c r="P3482" s="47"/>
      <c r="Q3482" s="50"/>
      <c r="R3482" s="51"/>
      <c r="S3482" s="47"/>
      <c r="T3482" s="52"/>
      <c r="U3482" s="49"/>
      <c r="V3482" s="47"/>
      <c r="W3482" s="46"/>
      <c r="X3482" s="53"/>
      <c r="Y3482" s="45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47"/>
      <c r="C3483" s="47"/>
      <c r="D3483" s="46"/>
      <c r="E3483" s="46"/>
      <c r="F3483" s="45"/>
      <c r="G3483" s="48"/>
      <c r="H3483" s="45"/>
      <c r="I3483" s="45"/>
      <c r="L3483" s="47"/>
      <c r="M3483" s="49"/>
      <c r="N3483" s="49"/>
      <c r="O3483" s="47"/>
      <c r="P3483" s="47"/>
      <c r="Q3483" s="50"/>
      <c r="R3483" s="51"/>
      <c r="S3483" s="47"/>
      <c r="T3483" s="52"/>
      <c r="U3483" s="49"/>
      <c r="V3483" s="47"/>
      <c r="W3483" s="46"/>
      <c r="X3483" s="53"/>
      <c r="Y3483" s="45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47"/>
      <c r="C3484" s="47"/>
      <c r="D3484" s="46"/>
      <c r="E3484" s="46"/>
      <c r="F3484" s="45"/>
      <c r="G3484" s="48"/>
      <c r="H3484" s="45"/>
      <c r="I3484" s="45"/>
      <c r="L3484" s="47"/>
      <c r="M3484" s="49"/>
      <c r="N3484" s="49"/>
      <c r="O3484" s="47"/>
      <c r="P3484" s="47"/>
      <c r="Q3484" s="50"/>
      <c r="R3484" s="51"/>
      <c r="S3484" s="47"/>
      <c r="T3484" s="52"/>
      <c r="U3484" s="49"/>
      <c r="V3484" s="47"/>
      <c r="W3484" s="46"/>
      <c r="X3484" s="53"/>
      <c r="Y3484" s="45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47"/>
      <c r="C3485" s="47"/>
      <c r="D3485" s="46"/>
      <c r="E3485" s="46"/>
      <c r="F3485" s="45"/>
      <c r="G3485" s="48"/>
      <c r="H3485" s="45"/>
      <c r="I3485" s="45"/>
      <c r="L3485" s="47"/>
      <c r="M3485" s="49"/>
      <c r="N3485" s="49"/>
      <c r="O3485" s="47"/>
      <c r="P3485" s="47"/>
      <c r="Q3485" s="50"/>
      <c r="R3485" s="51"/>
      <c r="S3485" s="47"/>
      <c r="T3485" s="52"/>
      <c r="U3485" s="49"/>
      <c r="V3485" s="47"/>
      <c r="W3485" s="46"/>
      <c r="X3485" s="53"/>
      <c r="Y3485" s="45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47"/>
      <c r="C3486" s="47"/>
      <c r="D3486" s="46"/>
      <c r="E3486" s="46"/>
      <c r="F3486" s="45"/>
      <c r="G3486" s="48"/>
      <c r="H3486" s="45"/>
      <c r="I3486" s="45"/>
      <c r="L3486" s="47"/>
      <c r="M3486" s="49"/>
      <c r="N3486" s="49"/>
      <c r="O3486" s="47"/>
      <c r="P3486" s="47"/>
      <c r="Q3486" s="50"/>
      <c r="R3486" s="51"/>
      <c r="S3486" s="47"/>
      <c r="T3486" s="52"/>
      <c r="U3486" s="49"/>
      <c r="V3486" s="47"/>
      <c r="W3486" s="46"/>
      <c r="X3486" s="53"/>
      <c r="Y3486" s="45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47"/>
      <c r="C3487" s="47"/>
      <c r="D3487" s="46"/>
      <c r="E3487" s="46"/>
      <c r="F3487" s="45"/>
      <c r="G3487" s="48"/>
      <c r="H3487" s="45"/>
      <c r="I3487" s="45"/>
      <c r="L3487" s="47"/>
      <c r="M3487" s="49"/>
      <c r="N3487" s="49"/>
      <c r="O3487" s="47"/>
      <c r="P3487" s="47"/>
      <c r="Q3487" s="50"/>
      <c r="R3487" s="51"/>
      <c r="S3487" s="47"/>
      <c r="T3487" s="52"/>
      <c r="U3487" s="49"/>
      <c r="V3487" s="47"/>
      <c r="W3487" s="46"/>
      <c r="X3487" s="53"/>
      <c r="Y3487" s="45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47"/>
      <c r="C3488" s="47"/>
      <c r="D3488" s="46"/>
      <c r="E3488" s="46"/>
      <c r="F3488" s="45"/>
      <c r="G3488" s="48"/>
      <c r="H3488" s="45"/>
      <c r="I3488" s="45"/>
      <c r="L3488" s="47"/>
      <c r="M3488" s="49"/>
      <c r="N3488" s="49"/>
      <c r="O3488" s="47"/>
      <c r="P3488" s="47"/>
      <c r="Q3488" s="50"/>
      <c r="R3488" s="51"/>
      <c r="S3488" s="47"/>
      <c r="T3488" s="52"/>
      <c r="U3488" s="49"/>
      <c r="V3488" s="47"/>
      <c r="W3488" s="46"/>
      <c r="X3488" s="53"/>
      <c r="Y3488" s="45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47"/>
      <c r="C3489" s="47"/>
      <c r="D3489" s="46"/>
      <c r="E3489" s="46"/>
      <c r="F3489" s="45"/>
      <c r="G3489" s="48"/>
      <c r="H3489" s="45"/>
      <c r="I3489" s="45"/>
      <c r="L3489" s="47"/>
      <c r="M3489" s="49"/>
      <c r="N3489" s="49"/>
      <c r="O3489" s="47"/>
      <c r="P3489" s="47"/>
      <c r="Q3489" s="50"/>
      <c r="R3489" s="51"/>
      <c r="S3489" s="47"/>
      <c r="T3489" s="52"/>
      <c r="U3489" s="49"/>
      <c r="V3489" s="47"/>
      <c r="W3489" s="46"/>
      <c r="X3489" s="53"/>
      <c r="Y3489" s="45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47"/>
      <c r="C3490" s="47"/>
      <c r="D3490" s="46"/>
      <c r="E3490" s="46"/>
      <c r="F3490" s="45"/>
      <c r="G3490" s="48"/>
      <c r="H3490" s="45"/>
      <c r="I3490" s="45"/>
      <c r="L3490" s="47"/>
      <c r="M3490" s="49"/>
      <c r="N3490" s="49"/>
      <c r="O3490" s="47"/>
      <c r="P3490" s="47"/>
      <c r="Q3490" s="50"/>
      <c r="R3490" s="51"/>
      <c r="S3490" s="47"/>
      <c r="T3490" s="52"/>
      <c r="U3490" s="49"/>
      <c r="V3490" s="47"/>
      <c r="W3490" s="46"/>
      <c r="X3490" s="53"/>
      <c r="Y3490" s="45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47"/>
      <c r="C3491" s="47"/>
      <c r="D3491" s="46"/>
      <c r="E3491" s="46"/>
      <c r="F3491" s="45"/>
      <c r="G3491" s="48"/>
      <c r="H3491" s="45"/>
      <c r="I3491" s="45"/>
      <c r="L3491" s="47"/>
      <c r="M3491" s="49"/>
      <c r="N3491" s="49"/>
      <c r="O3491" s="47"/>
      <c r="P3491" s="47"/>
      <c r="Q3491" s="50"/>
      <c r="R3491" s="51"/>
      <c r="S3491" s="47"/>
      <c r="T3491" s="52"/>
      <c r="U3491" s="49"/>
      <c r="V3491" s="47"/>
      <c r="W3491" s="46"/>
      <c r="X3491" s="53"/>
      <c r="Y3491" s="45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47"/>
      <c r="C3492" s="47"/>
      <c r="D3492" s="46"/>
      <c r="E3492" s="46"/>
      <c r="F3492" s="45"/>
      <c r="G3492" s="48"/>
      <c r="H3492" s="45"/>
      <c r="I3492" s="45"/>
      <c r="L3492" s="47"/>
      <c r="M3492" s="49"/>
      <c r="N3492" s="49"/>
      <c r="O3492" s="47"/>
      <c r="P3492" s="47"/>
      <c r="Q3492" s="50"/>
      <c r="R3492" s="51"/>
      <c r="S3492" s="47"/>
      <c r="T3492" s="52"/>
      <c r="U3492" s="49"/>
      <c r="V3492" s="47"/>
      <c r="W3492" s="46"/>
      <c r="X3492" s="53"/>
      <c r="Y3492" s="45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47"/>
      <c r="C3493" s="47"/>
      <c r="D3493" s="46"/>
      <c r="E3493" s="46"/>
      <c r="F3493" s="45"/>
      <c r="G3493" s="48"/>
      <c r="H3493" s="45"/>
      <c r="I3493" s="45"/>
      <c r="L3493" s="47"/>
      <c r="M3493" s="49"/>
      <c r="N3493" s="49"/>
      <c r="O3493" s="47"/>
      <c r="P3493" s="47"/>
      <c r="Q3493" s="50"/>
      <c r="R3493" s="51"/>
      <c r="S3493" s="47"/>
      <c r="T3493" s="52"/>
      <c r="U3493" s="49"/>
      <c r="V3493" s="47"/>
      <c r="W3493" s="46"/>
      <c r="X3493" s="53"/>
      <c r="Y3493" s="45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47"/>
      <c r="C3494" s="47"/>
      <c r="D3494" s="46"/>
      <c r="E3494" s="46"/>
      <c r="F3494" s="45"/>
      <c r="G3494" s="48"/>
      <c r="H3494" s="45"/>
      <c r="I3494" s="45"/>
      <c r="L3494" s="47"/>
      <c r="M3494" s="49"/>
      <c r="N3494" s="49"/>
      <c r="O3494" s="47"/>
      <c r="P3494" s="47"/>
      <c r="Q3494" s="50"/>
      <c r="R3494" s="51"/>
      <c r="S3494" s="47"/>
      <c r="T3494" s="52"/>
      <c r="U3494" s="49"/>
      <c r="V3494" s="47"/>
      <c r="W3494" s="46"/>
      <c r="X3494" s="53"/>
      <c r="Y3494" s="45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47"/>
      <c r="C3495" s="47"/>
      <c r="D3495" s="46"/>
      <c r="E3495" s="46"/>
      <c r="F3495" s="45"/>
      <c r="G3495" s="48"/>
      <c r="H3495" s="45"/>
      <c r="I3495" s="45"/>
      <c r="L3495" s="47"/>
      <c r="M3495" s="49"/>
      <c r="N3495" s="49"/>
      <c r="O3495" s="47"/>
      <c r="P3495" s="47"/>
      <c r="Q3495" s="50"/>
      <c r="R3495" s="51"/>
      <c r="S3495" s="47"/>
      <c r="T3495" s="52"/>
      <c r="U3495" s="49"/>
      <c r="V3495" s="47"/>
      <c r="W3495" s="46"/>
      <c r="X3495" s="53"/>
      <c r="Y3495" s="45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47"/>
      <c r="C3496" s="47"/>
      <c r="D3496" s="46"/>
      <c r="E3496" s="46"/>
      <c r="F3496" s="45"/>
      <c r="G3496" s="48"/>
      <c r="H3496" s="45"/>
      <c r="I3496" s="45"/>
      <c r="L3496" s="47"/>
      <c r="M3496" s="49"/>
      <c r="N3496" s="49"/>
      <c r="O3496" s="47"/>
      <c r="P3496" s="47"/>
      <c r="Q3496" s="50"/>
      <c r="R3496" s="51"/>
      <c r="S3496" s="47"/>
      <c r="T3496" s="52"/>
      <c r="U3496" s="49"/>
      <c r="V3496" s="47"/>
      <c r="W3496" s="46"/>
      <c r="X3496" s="53"/>
      <c r="Y3496" s="45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47"/>
      <c r="C3497" s="47"/>
      <c r="D3497" s="46"/>
      <c r="E3497" s="46"/>
      <c r="F3497" s="45"/>
      <c r="G3497" s="48"/>
      <c r="H3497" s="45"/>
      <c r="I3497" s="45"/>
      <c r="L3497" s="47"/>
      <c r="M3497" s="49"/>
      <c r="N3497" s="49"/>
      <c r="O3497" s="47"/>
      <c r="P3497" s="47"/>
      <c r="Q3497" s="50"/>
      <c r="R3497" s="51"/>
      <c r="S3497" s="47"/>
      <c r="T3497" s="52"/>
      <c r="U3497" s="49"/>
      <c r="V3497" s="47"/>
      <c r="W3497" s="46"/>
      <c r="X3497" s="53"/>
      <c r="Y3497" s="45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47"/>
      <c r="C3498" s="47"/>
      <c r="D3498" s="46"/>
      <c r="E3498" s="46"/>
      <c r="F3498" s="45"/>
      <c r="G3498" s="48"/>
      <c r="H3498" s="45"/>
      <c r="I3498" s="45"/>
      <c r="L3498" s="47"/>
      <c r="M3498" s="49"/>
      <c r="N3498" s="49"/>
      <c r="O3498" s="47"/>
      <c r="P3498" s="47"/>
      <c r="Q3498" s="50"/>
      <c r="R3498" s="51"/>
      <c r="S3498" s="47"/>
      <c r="T3498" s="52"/>
      <c r="U3498" s="49"/>
      <c r="V3498" s="47"/>
      <c r="W3498" s="46"/>
      <c r="X3498" s="53"/>
      <c r="Y3498" s="45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47"/>
      <c r="C3499" s="47"/>
      <c r="D3499" s="46"/>
      <c r="E3499" s="46"/>
      <c r="F3499" s="45"/>
      <c r="G3499" s="48"/>
      <c r="H3499" s="45"/>
      <c r="I3499" s="45"/>
      <c r="L3499" s="47"/>
      <c r="M3499" s="49"/>
      <c r="N3499" s="49"/>
      <c r="O3499" s="47"/>
      <c r="P3499" s="47"/>
      <c r="Q3499" s="50"/>
      <c r="R3499" s="51"/>
      <c r="S3499" s="47"/>
      <c r="T3499" s="52"/>
      <c r="U3499" s="49"/>
      <c r="V3499" s="47"/>
      <c r="W3499" s="46"/>
      <c r="X3499" s="53"/>
      <c r="Y3499" s="45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47"/>
      <c r="C3500" s="47"/>
      <c r="D3500" s="46"/>
      <c r="E3500" s="46"/>
      <c r="F3500" s="45"/>
      <c r="G3500" s="48"/>
      <c r="H3500" s="45"/>
      <c r="I3500" s="45"/>
      <c r="L3500" s="47"/>
      <c r="M3500" s="49"/>
      <c r="N3500" s="49"/>
      <c r="O3500" s="47"/>
      <c r="P3500" s="47"/>
      <c r="Q3500" s="50"/>
      <c r="R3500" s="51"/>
      <c r="S3500" s="47"/>
      <c r="T3500" s="52"/>
      <c r="U3500" s="49"/>
      <c r="V3500" s="47"/>
      <c r="W3500" s="46"/>
      <c r="X3500" s="53"/>
      <c r="Y3500" s="45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47"/>
      <c r="C3501" s="47"/>
      <c r="D3501" s="46"/>
      <c r="E3501" s="46"/>
      <c r="F3501" s="45"/>
      <c r="G3501" s="48"/>
      <c r="H3501" s="45"/>
      <c r="I3501" s="45"/>
      <c r="L3501" s="47"/>
      <c r="M3501" s="49"/>
      <c r="N3501" s="49"/>
      <c r="O3501" s="47"/>
      <c r="P3501" s="47"/>
      <c r="Q3501" s="50"/>
      <c r="R3501" s="51"/>
      <c r="S3501" s="47"/>
      <c r="T3501" s="52"/>
      <c r="U3501" s="49"/>
      <c r="V3501" s="47"/>
      <c r="W3501" s="46"/>
      <c r="X3501" s="53"/>
      <c r="Y3501" s="45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47"/>
      <c r="C3502" s="47"/>
      <c r="D3502" s="46"/>
      <c r="E3502" s="46"/>
      <c r="F3502" s="45"/>
      <c r="G3502" s="48"/>
      <c r="H3502" s="45"/>
      <c r="I3502" s="45"/>
      <c r="L3502" s="47"/>
      <c r="M3502" s="49"/>
      <c r="N3502" s="49"/>
      <c r="O3502" s="47"/>
      <c r="P3502" s="47"/>
      <c r="Q3502" s="50"/>
      <c r="R3502" s="51"/>
      <c r="S3502" s="47"/>
      <c r="T3502" s="52"/>
      <c r="U3502" s="49"/>
      <c r="V3502" s="47"/>
      <c r="W3502" s="46"/>
      <c r="X3502" s="53"/>
      <c r="Y3502" s="45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47"/>
      <c r="C3503" s="47"/>
      <c r="D3503" s="46"/>
      <c r="E3503" s="46"/>
      <c r="F3503" s="45"/>
      <c r="G3503" s="48"/>
      <c r="H3503" s="45"/>
      <c r="I3503" s="45"/>
      <c r="L3503" s="47"/>
      <c r="M3503" s="49"/>
      <c r="N3503" s="49"/>
      <c r="O3503" s="47"/>
      <c r="P3503" s="47"/>
      <c r="Q3503" s="50"/>
      <c r="R3503" s="51"/>
      <c r="S3503" s="47"/>
      <c r="T3503" s="52"/>
      <c r="U3503" s="49"/>
      <c r="V3503" s="47"/>
      <c r="W3503" s="46"/>
      <c r="X3503" s="53"/>
      <c r="Y3503" s="45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47"/>
      <c r="C3504" s="47"/>
      <c r="D3504" s="46"/>
      <c r="E3504" s="46"/>
      <c r="F3504" s="45"/>
      <c r="G3504" s="48"/>
      <c r="H3504" s="45"/>
      <c r="I3504" s="45"/>
      <c r="L3504" s="47"/>
      <c r="M3504" s="49"/>
      <c r="N3504" s="49"/>
      <c r="O3504" s="47"/>
      <c r="P3504" s="47"/>
      <c r="Q3504" s="50"/>
      <c r="R3504" s="51"/>
      <c r="S3504" s="47"/>
      <c r="T3504" s="52"/>
      <c r="U3504" s="49"/>
      <c r="V3504" s="47"/>
      <c r="W3504" s="46"/>
      <c r="X3504" s="53"/>
      <c r="Y3504" s="45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47"/>
      <c r="C3505" s="47"/>
      <c r="D3505" s="46"/>
      <c r="E3505" s="46"/>
      <c r="F3505" s="45"/>
      <c r="G3505" s="48"/>
      <c r="H3505" s="45"/>
      <c r="I3505" s="45"/>
      <c r="L3505" s="47"/>
      <c r="M3505" s="49"/>
      <c r="N3505" s="49"/>
      <c r="O3505" s="47"/>
      <c r="P3505" s="47"/>
      <c r="Q3505" s="50"/>
      <c r="R3505" s="51"/>
      <c r="S3505" s="47"/>
      <c r="T3505" s="52"/>
      <c r="U3505" s="49"/>
      <c r="V3505" s="47"/>
      <c r="W3505" s="46"/>
      <c r="X3505" s="53"/>
      <c r="Y3505" s="45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47"/>
      <c r="C3506" s="47"/>
      <c r="D3506" s="46"/>
      <c r="E3506" s="46"/>
      <c r="F3506" s="45"/>
      <c r="G3506" s="48"/>
      <c r="H3506" s="45"/>
      <c r="I3506" s="45"/>
      <c r="L3506" s="47"/>
      <c r="M3506" s="49"/>
      <c r="N3506" s="49"/>
      <c r="O3506" s="47"/>
      <c r="P3506" s="47"/>
      <c r="Q3506" s="50"/>
      <c r="R3506" s="51"/>
      <c r="S3506" s="47"/>
      <c r="T3506" s="52"/>
      <c r="U3506" s="49"/>
      <c r="V3506" s="47"/>
      <c r="W3506" s="46"/>
      <c r="X3506" s="53"/>
      <c r="Y3506" s="45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47"/>
      <c r="C3507" s="47"/>
      <c r="D3507" s="46"/>
      <c r="E3507" s="46"/>
      <c r="F3507" s="45"/>
      <c r="G3507" s="48"/>
      <c r="H3507" s="45"/>
      <c r="I3507" s="45"/>
      <c r="L3507" s="47"/>
      <c r="M3507" s="49"/>
      <c r="N3507" s="49"/>
      <c r="O3507" s="47"/>
      <c r="P3507" s="47"/>
      <c r="Q3507" s="50"/>
      <c r="R3507" s="51"/>
      <c r="S3507" s="47"/>
      <c r="T3507" s="52"/>
      <c r="U3507" s="49"/>
      <c r="V3507" s="47"/>
      <c r="W3507" s="46"/>
      <c r="X3507" s="53"/>
      <c r="Y3507" s="45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47"/>
      <c r="C3508" s="47"/>
      <c r="D3508" s="46"/>
      <c r="E3508" s="46"/>
      <c r="F3508" s="45"/>
      <c r="G3508" s="48"/>
      <c r="H3508" s="45"/>
      <c r="I3508" s="45"/>
      <c r="L3508" s="47"/>
      <c r="M3508" s="49"/>
      <c r="N3508" s="49"/>
      <c r="O3508" s="47"/>
      <c r="P3508" s="47"/>
      <c r="Q3508" s="50"/>
      <c r="R3508" s="51"/>
      <c r="S3508" s="47"/>
      <c r="T3508" s="52"/>
      <c r="U3508" s="49"/>
      <c r="V3508" s="47"/>
      <c r="W3508" s="46"/>
      <c r="X3508" s="53"/>
      <c r="Y3508" s="45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47"/>
      <c r="C3509" s="47"/>
      <c r="D3509" s="46"/>
      <c r="E3509" s="46"/>
      <c r="F3509" s="45"/>
      <c r="G3509" s="48"/>
      <c r="H3509" s="45"/>
      <c r="I3509" s="45"/>
      <c r="L3509" s="47"/>
      <c r="M3509" s="49"/>
      <c r="N3509" s="49"/>
      <c r="O3509" s="47"/>
      <c r="P3509" s="47"/>
      <c r="Q3509" s="50"/>
      <c r="R3509" s="51"/>
      <c r="S3509" s="47"/>
      <c r="T3509" s="52"/>
      <c r="U3509" s="49"/>
      <c r="V3509" s="47"/>
      <c r="W3509" s="46"/>
      <c r="X3509" s="53"/>
      <c r="Y3509" s="45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47"/>
      <c r="C3510" s="47"/>
      <c r="D3510" s="46"/>
      <c r="E3510" s="46"/>
      <c r="F3510" s="45"/>
      <c r="G3510" s="48"/>
      <c r="H3510" s="45"/>
      <c r="I3510" s="45"/>
      <c r="L3510" s="47"/>
      <c r="M3510" s="49"/>
      <c r="N3510" s="49"/>
      <c r="O3510" s="47"/>
      <c r="P3510" s="47"/>
      <c r="Q3510" s="50"/>
      <c r="R3510" s="51"/>
      <c r="S3510" s="47"/>
      <c r="T3510" s="52"/>
      <c r="U3510" s="49"/>
      <c r="V3510" s="47"/>
      <c r="W3510" s="46"/>
      <c r="X3510" s="53"/>
      <c r="Y3510" s="45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47"/>
      <c r="C3511" s="47"/>
      <c r="D3511" s="46"/>
      <c r="E3511" s="46"/>
      <c r="F3511" s="45"/>
      <c r="G3511" s="48"/>
      <c r="H3511" s="45"/>
      <c r="I3511" s="45"/>
      <c r="L3511" s="47"/>
      <c r="M3511" s="49"/>
      <c r="N3511" s="49"/>
      <c r="O3511" s="47"/>
      <c r="P3511" s="47"/>
      <c r="Q3511" s="50"/>
      <c r="R3511" s="51"/>
      <c r="S3511" s="47"/>
      <c r="T3511" s="52"/>
      <c r="U3511" s="49"/>
      <c r="V3511" s="47"/>
      <c r="W3511" s="46"/>
      <c r="X3511" s="53"/>
      <c r="Y3511" s="45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47"/>
      <c r="C3512" s="47"/>
      <c r="D3512" s="46"/>
      <c r="E3512" s="46"/>
      <c r="F3512" s="45"/>
      <c r="G3512" s="48"/>
      <c r="H3512" s="45"/>
      <c r="I3512" s="45"/>
      <c r="L3512" s="47"/>
      <c r="M3512" s="49"/>
      <c r="N3512" s="49"/>
      <c r="O3512" s="47"/>
      <c r="P3512" s="47"/>
      <c r="Q3512" s="50"/>
      <c r="R3512" s="51"/>
      <c r="S3512" s="47"/>
      <c r="T3512" s="52"/>
      <c r="U3512" s="49"/>
      <c r="V3512" s="47"/>
      <c r="W3512" s="46"/>
      <c r="X3512" s="53"/>
      <c r="Y3512" s="45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47"/>
      <c r="C3513" s="47"/>
      <c r="D3513" s="46"/>
      <c r="E3513" s="46"/>
      <c r="F3513" s="45"/>
      <c r="G3513" s="48"/>
      <c r="H3513" s="45"/>
      <c r="I3513" s="45"/>
      <c r="L3513" s="47"/>
      <c r="M3513" s="49"/>
      <c r="N3513" s="49"/>
      <c r="O3513" s="47"/>
      <c r="P3513" s="47"/>
      <c r="Q3513" s="50"/>
      <c r="R3513" s="51"/>
      <c r="S3513" s="47"/>
      <c r="T3513" s="52"/>
      <c r="U3513" s="49"/>
      <c r="V3513" s="47"/>
      <c r="W3513" s="46"/>
      <c r="X3513" s="53"/>
      <c r="Y3513" s="45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47"/>
      <c r="C3514" s="47"/>
      <c r="D3514" s="46"/>
      <c r="E3514" s="46"/>
      <c r="F3514" s="45"/>
      <c r="G3514" s="48"/>
      <c r="H3514" s="45"/>
      <c r="I3514" s="45"/>
      <c r="L3514" s="47"/>
      <c r="M3514" s="49"/>
      <c r="N3514" s="49"/>
      <c r="O3514" s="47"/>
      <c r="P3514" s="47"/>
      <c r="Q3514" s="50"/>
      <c r="R3514" s="51"/>
      <c r="S3514" s="47"/>
      <c r="T3514" s="52"/>
      <c r="U3514" s="49"/>
      <c r="V3514" s="47"/>
      <c r="W3514" s="46"/>
      <c r="X3514" s="53"/>
      <c r="Y3514" s="45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47"/>
      <c r="C3515" s="47"/>
      <c r="D3515" s="46"/>
      <c r="E3515" s="46"/>
      <c r="F3515" s="45"/>
      <c r="G3515" s="48"/>
      <c r="H3515" s="45"/>
      <c r="I3515" s="45"/>
      <c r="L3515" s="47"/>
      <c r="M3515" s="49"/>
      <c r="N3515" s="49"/>
      <c r="O3515" s="47"/>
      <c r="P3515" s="47"/>
      <c r="Q3515" s="50"/>
      <c r="R3515" s="51"/>
      <c r="S3515" s="47"/>
      <c r="T3515" s="52"/>
      <c r="U3515" s="49"/>
      <c r="V3515" s="47"/>
      <c r="W3515" s="46"/>
      <c r="X3515" s="53"/>
      <c r="Y3515" s="45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47"/>
      <c r="C3516" s="47"/>
      <c r="D3516" s="46"/>
      <c r="E3516" s="46"/>
      <c r="F3516" s="45"/>
      <c r="G3516" s="48"/>
      <c r="H3516" s="45"/>
      <c r="I3516" s="45"/>
      <c r="L3516" s="47"/>
      <c r="M3516" s="49"/>
      <c r="N3516" s="49"/>
      <c r="O3516" s="47"/>
      <c r="P3516" s="47"/>
      <c r="Q3516" s="50"/>
      <c r="R3516" s="51"/>
      <c r="S3516" s="47"/>
      <c r="T3516" s="52"/>
      <c r="U3516" s="49"/>
      <c r="V3516" s="47"/>
      <c r="W3516" s="46"/>
      <c r="X3516" s="53"/>
      <c r="Y3516" s="45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47"/>
      <c r="C3517" s="47"/>
      <c r="D3517" s="46"/>
      <c r="E3517" s="46"/>
      <c r="F3517" s="45"/>
      <c r="G3517" s="48"/>
      <c r="H3517" s="45"/>
      <c r="I3517" s="45"/>
      <c r="L3517" s="47"/>
      <c r="M3517" s="49"/>
      <c r="N3517" s="49"/>
      <c r="O3517" s="47"/>
      <c r="P3517" s="47"/>
      <c r="Q3517" s="50"/>
      <c r="R3517" s="51"/>
      <c r="S3517" s="47"/>
      <c r="T3517" s="52"/>
      <c r="U3517" s="49"/>
      <c r="V3517" s="47"/>
      <c r="W3517" s="46"/>
      <c r="X3517" s="53"/>
      <c r="Y3517" s="45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47"/>
      <c r="C3518" s="47"/>
      <c r="D3518" s="46"/>
      <c r="E3518" s="46"/>
      <c r="F3518" s="45"/>
      <c r="G3518" s="48"/>
      <c r="H3518" s="45"/>
      <c r="I3518" s="45"/>
      <c r="L3518" s="47"/>
      <c r="M3518" s="49"/>
      <c r="N3518" s="49"/>
      <c r="O3518" s="47"/>
      <c r="P3518" s="47"/>
      <c r="Q3518" s="50"/>
      <c r="R3518" s="51"/>
      <c r="S3518" s="47"/>
      <c r="T3518" s="52"/>
      <c r="U3518" s="49"/>
      <c r="V3518" s="47"/>
      <c r="W3518" s="46"/>
      <c r="X3518" s="53"/>
      <c r="Y3518" s="45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47"/>
      <c r="C3519" s="47"/>
      <c r="D3519" s="46"/>
      <c r="E3519" s="46"/>
      <c r="F3519" s="45"/>
      <c r="G3519" s="48"/>
      <c r="H3519" s="45"/>
      <c r="I3519" s="45"/>
      <c r="L3519" s="47"/>
      <c r="M3519" s="49"/>
      <c r="N3519" s="49"/>
      <c r="O3519" s="47"/>
      <c r="P3519" s="47"/>
      <c r="Q3519" s="50"/>
      <c r="R3519" s="51"/>
      <c r="S3519" s="47"/>
      <c r="T3519" s="52"/>
      <c r="U3519" s="49"/>
      <c r="V3519" s="47"/>
      <c r="W3519" s="46"/>
      <c r="X3519" s="53"/>
      <c r="Y3519" s="45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47"/>
      <c r="C3520" s="47"/>
      <c r="D3520" s="46"/>
      <c r="E3520" s="46"/>
      <c r="F3520" s="45"/>
      <c r="G3520" s="48"/>
      <c r="H3520" s="45"/>
      <c r="I3520" s="45"/>
      <c r="L3520" s="47"/>
      <c r="M3520" s="49"/>
      <c r="N3520" s="49"/>
      <c r="O3520" s="47"/>
      <c r="P3520" s="47"/>
      <c r="Q3520" s="50"/>
      <c r="R3520" s="51"/>
      <c r="S3520" s="47"/>
      <c r="T3520" s="52"/>
      <c r="U3520" s="49"/>
      <c r="V3520" s="47"/>
      <c r="W3520" s="46"/>
      <c r="X3520" s="53"/>
      <c r="Y3520" s="45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47"/>
      <c r="C3521" s="47"/>
      <c r="D3521" s="46"/>
      <c r="E3521" s="46"/>
      <c r="F3521" s="45"/>
      <c r="G3521" s="48"/>
      <c r="H3521" s="45"/>
      <c r="I3521" s="45"/>
      <c r="L3521" s="47"/>
      <c r="M3521" s="49"/>
      <c r="N3521" s="49"/>
      <c r="O3521" s="47"/>
      <c r="P3521" s="47"/>
      <c r="Q3521" s="50"/>
      <c r="R3521" s="51"/>
      <c r="S3521" s="47"/>
      <c r="T3521" s="52"/>
      <c r="U3521" s="49"/>
      <c r="V3521" s="47"/>
      <c r="W3521" s="46"/>
      <c r="X3521" s="53"/>
      <c r="Y3521" s="45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47"/>
      <c r="C3522" s="47"/>
      <c r="D3522" s="46"/>
      <c r="E3522" s="46"/>
      <c r="F3522" s="45"/>
      <c r="G3522" s="48"/>
      <c r="H3522" s="45"/>
      <c r="I3522" s="45"/>
      <c r="L3522" s="47"/>
      <c r="M3522" s="49"/>
      <c r="N3522" s="49"/>
      <c r="O3522" s="47"/>
      <c r="P3522" s="47"/>
      <c r="Q3522" s="50"/>
      <c r="R3522" s="51"/>
      <c r="S3522" s="47"/>
      <c r="T3522" s="52"/>
      <c r="U3522" s="49"/>
      <c r="V3522" s="47"/>
      <c r="W3522" s="46"/>
      <c r="X3522" s="53"/>
      <c r="Y3522" s="45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47"/>
      <c r="C3523" s="47"/>
      <c r="D3523" s="46"/>
      <c r="E3523" s="46"/>
      <c r="F3523" s="45"/>
      <c r="G3523" s="48"/>
      <c r="H3523" s="45"/>
      <c r="I3523" s="45"/>
      <c r="L3523" s="47"/>
      <c r="M3523" s="49"/>
      <c r="N3523" s="49"/>
      <c r="O3523" s="47"/>
      <c r="P3523" s="47"/>
      <c r="Q3523" s="50"/>
      <c r="R3523" s="51"/>
      <c r="S3523" s="47"/>
      <c r="T3523" s="52"/>
      <c r="U3523" s="49"/>
      <c r="V3523" s="47"/>
      <c r="W3523" s="46"/>
      <c r="X3523" s="53"/>
      <c r="Y3523" s="45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47"/>
      <c r="C3524" s="47"/>
      <c r="D3524" s="46"/>
      <c r="E3524" s="46"/>
      <c r="F3524" s="45"/>
      <c r="G3524" s="48"/>
      <c r="H3524" s="45"/>
      <c r="I3524" s="45"/>
      <c r="L3524" s="47"/>
      <c r="M3524" s="49"/>
      <c r="N3524" s="49"/>
      <c r="O3524" s="47"/>
      <c r="P3524" s="47"/>
      <c r="Q3524" s="50"/>
      <c r="R3524" s="51"/>
      <c r="S3524" s="47"/>
      <c r="T3524" s="52"/>
      <c r="U3524" s="49"/>
      <c r="V3524" s="47"/>
      <c r="W3524" s="46"/>
      <c r="X3524" s="53"/>
      <c r="Y3524" s="45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47"/>
      <c r="C3525" s="47"/>
      <c r="D3525" s="46"/>
      <c r="E3525" s="46"/>
      <c r="F3525" s="45"/>
      <c r="G3525" s="48"/>
      <c r="H3525" s="45"/>
      <c r="I3525" s="45"/>
      <c r="L3525" s="47"/>
      <c r="M3525" s="49"/>
      <c r="N3525" s="49"/>
      <c r="O3525" s="47"/>
      <c r="P3525" s="47"/>
      <c r="Q3525" s="50"/>
      <c r="R3525" s="51"/>
      <c r="S3525" s="47"/>
      <c r="T3525" s="52"/>
      <c r="U3525" s="49"/>
      <c r="V3525" s="47"/>
      <c r="W3525" s="46"/>
      <c r="X3525" s="53"/>
      <c r="Y3525" s="45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47"/>
      <c r="C3526" s="47"/>
      <c r="D3526" s="46"/>
      <c r="E3526" s="46"/>
      <c r="F3526" s="45"/>
      <c r="G3526" s="48"/>
      <c r="H3526" s="45"/>
      <c r="I3526" s="45"/>
      <c r="L3526" s="47"/>
      <c r="M3526" s="49"/>
      <c r="N3526" s="49"/>
      <c r="O3526" s="47"/>
      <c r="P3526" s="47"/>
      <c r="Q3526" s="50"/>
      <c r="R3526" s="51"/>
      <c r="S3526" s="47"/>
      <c r="T3526" s="52"/>
      <c r="U3526" s="49"/>
      <c r="V3526" s="47"/>
      <c r="W3526" s="46"/>
      <c r="X3526" s="53"/>
      <c r="Y3526" s="45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47"/>
      <c r="C3527" s="47"/>
      <c r="D3527" s="46"/>
      <c r="E3527" s="46"/>
      <c r="F3527" s="45"/>
      <c r="G3527" s="48"/>
      <c r="H3527" s="45"/>
      <c r="I3527" s="45"/>
      <c r="L3527" s="47"/>
      <c r="M3527" s="49"/>
      <c r="N3527" s="49"/>
      <c r="O3527" s="47"/>
      <c r="P3527" s="47"/>
      <c r="Q3527" s="50"/>
      <c r="R3527" s="51"/>
      <c r="S3527" s="47"/>
      <c r="T3527" s="52"/>
      <c r="U3527" s="49"/>
      <c r="V3527" s="47"/>
      <c r="W3527" s="46"/>
      <c r="X3527" s="53"/>
      <c r="Y3527" s="45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47"/>
      <c r="C3528" s="47"/>
      <c r="D3528" s="46"/>
      <c r="E3528" s="46"/>
      <c r="F3528" s="45"/>
      <c r="G3528" s="48"/>
      <c r="H3528" s="45"/>
      <c r="I3528" s="45"/>
      <c r="L3528" s="47"/>
      <c r="M3528" s="49"/>
      <c r="N3528" s="49"/>
      <c r="O3528" s="47"/>
      <c r="P3528" s="47"/>
      <c r="Q3528" s="50"/>
      <c r="R3528" s="51"/>
      <c r="S3528" s="47"/>
      <c r="T3528" s="52"/>
      <c r="U3528" s="49"/>
      <c r="V3528" s="47"/>
      <c r="W3528" s="46"/>
      <c r="X3528" s="53"/>
      <c r="Y3528" s="45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47"/>
      <c r="C3529" s="47"/>
      <c r="D3529" s="46"/>
      <c r="E3529" s="46"/>
      <c r="F3529" s="45"/>
      <c r="G3529" s="48"/>
      <c r="H3529" s="45"/>
      <c r="I3529" s="45"/>
      <c r="L3529" s="47"/>
      <c r="M3529" s="49"/>
      <c r="N3529" s="49"/>
      <c r="O3529" s="47"/>
      <c r="P3529" s="47"/>
      <c r="Q3529" s="50"/>
      <c r="R3529" s="51"/>
      <c r="S3529" s="47"/>
      <c r="T3529" s="52"/>
      <c r="U3529" s="49"/>
      <c r="V3529" s="47"/>
      <c r="W3529" s="46"/>
      <c r="X3529" s="53"/>
      <c r="Y3529" s="45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47"/>
      <c r="C3530" s="47"/>
      <c r="D3530" s="46"/>
      <c r="E3530" s="46"/>
      <c r="F3530" s="45"/>
      <c r="G3530" s="48"/>
      <c r="H3530" s="45"/>
      <c r="I3530" s="45"/>
      <c r="L3530" s="47"/>
      <c r="M3530" s="49"/>
      <c r="N3530" s="49"/>
      <c r="O3530" s="47"/>
      <c r="P3530" s="47"/>
      <c r="Q3530" s="50"/>
      <c r="R3530" s="51"/>
      <c r="S3530" s="47"/>
      <c r="T3530" s="52"/>
      <c r="U3530" s="49"/>
      <c r="V3530" s="47"/>
      <c r="W3530" s="46"/>
      <c r="X3530" s="53"/>
      <c r="Y3530" s="45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47"/>
      <c r="C3531" s="47"/>
      <c r="D3531" s="46"/>
      <c r="E3531" s="46"/>
      <c r="F3531" s="45"/>
      <c r="G3531" s="48"/>
      <c r="H3531" s="45"/>
      <c r="I3531" s="45"/>
      <c r="L3531" s="47"/>
      <c r="M3531" s="49"/>
      <c r="N3531" s="49"/>
      <c r="O3531" s="47"/>
      <c r="P3531" s="47"/>
      <c r="Q3531" s="50"/>
      <c r="R3531" s="51"/>
      <c r="S3531" s="47"/>
      <c r="T3531" s="52"/>
      <c r="U3531" s="49"/>
      <c r="V3531" s="47"/>
      <c r="W3531" s="46"/>
      <c r="X3531" s="53"/>
      <c r="Y3531" s="45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47"/>
      <c r="C3532" s="47"/>
      <c r="D3532" s="46"/>
      <c r="E3532" s="46"/>
      <c r="F3532" s="45"/>
      <c r="G3532" s="48"/>
      <c r="H3532" s="45"/>
      <c r="I3532" s="45"/>
      <c r="L3532" s="47"/>
      <c r="M3532" s="49"/>
      <c r="N3532" s="49"/>
      <c r="O3532" s="47"/>
      <c r="P3532" s="47"/>
      <c r="Q3532" s="50"/>
      <c r="R3532" s="51"/>
      <c r="S3532" s="47"/>
      <c r="T3532" s="52"/>
      <c r="U3532" s="49"/>
      <c r="V3532" s="47"/>
      <c r="W3532" s="46"/>
      <c r="X3532" s="53"/>
      <c r="Y3532" s="45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47"/>
      <c r="C3533" s="47"/>
      <c r="D3533" s="46"/>
      <c r="E3533" s="46"/>
      <c r="F3533" s="45"/>
      <c r="G3533" s="48"/>
      <c r="H3533" s="45"/>
      <c r="I3533" s="45"/>
      <c r="L3533" s="47"/>
      <c r="M3533" s="49"/>
      <c r="N3533" s="49"/>
      <c r="O3533" s="47"/>
      <c r="P3533" s="47"/>
      <c r="Q3533" s="50"/>
      <c r="R3533" s="51"/>
      <c r="S3533" s="47"/>
      <c r="T3533" s="52"/>
      <c r="U3533" s="49"/>
      <c r="V3533" s="47"/>
      <c r="W3533" s="46"/>
      <c r="X3533" s="53"/>
      <c r="Y3533" s="45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47"/>
      <c r="C3534" s="47"/>
      <c r="D3534" s="46"/>
      <c r="E3534" s="46"/>
      <c r="F3534" s="45"/>
      <c r="G3534" s="48"/>
      <c r="H3534" s="45"/>
      <c r="I3534" s="45"/>
      <c r="L3534" s="47"/>
      <c r="M3534" s="49"/>
      <c r="N3534" s="49"/>
      <c r="O3534" s="47"/>
      <c r="P3534" s="47"/>
      <c r="Q3534" s="50"/>
      <c r="R3534" s="51"/>
      <c r="S3534" s="47"/>
      <c r="T3534" s="52"/>
      <c r="U3534" s="49"/>
      <c r="V3534" s="47"/>
      <c r="W3534" s="46"/>
      <c r="X3534" s="53"/>
      <c r="Y3534" s="45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47"/>
      <c r="C3535" s="47"/>
      <c r="D3535" s="46"/>
      <c r="E3535" s="46"/>
      <c r="F3535" s="45"/>
      <c r="G3535" s="48"/>
      <c r="H3535" s="45"/>
      <c r="I3535" s="45"/>
      <c r="L3535" s="47"/>
      <c r="M3535" s="49"/>
      <c r="N3535" s="49"/>
      <c r="O3535" s="47"/>
      <c r="P3535" s="47"/>
      <c r="Q3535" s="50"/>
      <c r="R3535" s="51"/>
      <c r="S3535" s="47"/>
      <c r="T3535" s="52"/>
      <c r="U3535" s="49"/>
      <c r="V3535" s="47"/>
      <c r="W3535" s="46"/>
      <c r="X3535" s="53"/>
      <c r="Y3535" s="45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47"/>
      <c r="C3536" s="47"/>
      <c r="D3536" s="46"/>
      <c r="E3536" s="46"/>
      <c r="F3536" s="45"/>
      <c r="G3536" s="48"/>
      <c r="H3536" s="45"/>
      <c r="I3536" s="45"/>
      <c r="L3536" s="47"/>
      <c r="M3536" s="49"/>
      <c r="N3536" s="49"/>
      <c r="O3536" s="47"/>
      <c r="P3536" s="47"/>
      <c r="Q3536" s="50"/>
      <c r="R3536" s="51"/>
      <c r="S3536" s="47"/>
      <c r="T3536" s="52"/>
      <c r="U3536" s="49"/>
      <c r="V3536" s="47"/>
      <c r="W3536" s="46"/>
      <c r="X3536" s="53"/>
      <c r="Y3536" s="45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47"/>
      <c r="C3537" s="47"/>
      <c r="D3537" s="46"/>
      <c r="E3537" s="46"/>
      <c r="F3537" s="45"/>
      <c r="G3537" s="48"/>
      <c r="H3537" s="45"/>
      <c r="I3537" s="45"/>
      <c r="L3537" s="47"/>
      <c r="M3537" s="49"/>
      <c r="N3537" s="49"/>
      <c r="O3537" s="47"/>
      <c r="P3537" s="47"/>
      <c r="Q3537" s="50"/>
      <c r="R3537" s="51"/>
      <c r="S3537" s="47"/>
      <c r="T3537" s="52"/>
      <c r="U3537" s="49"/>
      <c r="V3537" s="47"/>
      <c r="W3537" s="46"/>
      <c r="X3537" s="53"/>
      <c r="Y3537" s="45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47"/>
      <c r="C3538" s="47"/>
      <c r="D3538" s="46"/>
      <c r="E3538" s="46"/>
      <c r="F3538" s="45"/>
      <c r="G3538" s="48"/>
      <c r="H3538" s="45"/>
      <c r="I3538" s="45"/>
      <c r="L3538" s="47"/>
      <c r="M3538" s="49"/>
      <c r="N3538" s="49"/>
      <c r="O3538" s="47"/>
      <c r="P3538" s="47"/>
      <c r="Q3538" s="50"/>
      <c r="R3538" s="51"/>
      <c r="S3538" s="47"/>
      <c r="T3538" s="52"/>
      <c r="U3538" s="49"/>
      <c r="V3538" s="47"/>
      <c r="W3538" s="46"/>
      <c r="X3538" s="53"/>
      <c r="Y3538" s="45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47"/>
      <c r="C3539" s="47"/>
      <c r="D3539" s="46"/>
      <c r="E3539" s="46"/>
      <c r="F3539" s="45"/>
      <c r="G3539" s="48"/>
      <c r="H3539" s="45"/>
      <c r="I3539" s="45"/>
      <c r="L3539" s="47"/>
      <c r="M3539" s="49"/>
      <c r="N3539" s="49"/>
      <c r="O3539" s="47"/>
      <c r="P3539" s="47"/>
      <c r="Q3539" s="50"/>
      <c r="R3539" s="51"/>
      <c r="S3539" s="47"/>
      <c r="T3539" s="52"/>
      <c r="U3539" s="49"/>
      <c r="V3539" s="47"/>
      <c r="W3539" s="46"/>
      <c r="X3539" s="53"/>
      <c r="Y3539" s="45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47"/>
      <c r="C3540" s="47"/>
      <c r="D3540" s="46"/>
      <c r="E3540" s="46"/>
      <c r="F3540" s="45"/>
      <c r="G3540" s="48"/>
      <c r="H3540" s="45"/>
      <c r="I3540" s="45"/>
      <c r="L3540" s="47"/>
      <c r="M3540" s="49"/>
      <c r="N3540" s="49"/>
      <c r="O3540" s="47"/>
      <c r="P3540" s="47"/>
      <c r="Q3540" s="50"/>
      <c r="R3540" s="51"/>
      <c r="S3540" s="47"/>
      <c r="T3540" s="52"/>
      <c r="U3540" s="49"/>
      <c r="V3540" s="47"/>
      <c r="W3540" s="46"/>
      <c r="X3540" s="53"/>
      <c r="Y3540" s="45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47"/>
      <c r="C3541" s="47"/>
      <c r="D3541" s="46"/>
      <c r="E3541" s="46"/>
      <c r="F3541" s="45"/>
      <c r="G3541" s="48"/>
      <c r="H3541" s="45"/>
      <c r="I3541" s="45"/>
      <c r="L3541" s="47"/>
      <c r="M3541" s="49"/>
      <c r="N3541" s="49"/>
      <c r="O3541" s="47"/>
      <c r="P3541" s="47"/>
      <c r="Q3541" s="50"/>
      <c r="R3541" s="51"/>
      <c r="S3541" s="47"/>
      <c r="T3541" s="52"/>
      <c r="U3541" s="49"/>
      <c r="V3541" s="47"/>
      <c r="W3541" s="46"/>
      <c r="X3541" s="53"/>
      <c r="Y3541" s="45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47"/>
      <c r="C3542" s="47"/>
      <c r="D3542" s="46"/>
      <c r="E3542" s="46"/>
      <c r="F3542" s="45"/>
      <c r="G3542" s="48"/>
      <c r="H3542" s="45"/>
      <c r="I3542" s="45"/>
      <c r="L3542" s="47"/>
      <c r="M3542" s="49"/>
      <c r="N3542" s="49"/>
      <c r="O3542" s="47"/>
      <c r="P3542" s="47"/>
      <c r="Q3542" s="50"/>
      <c r="R3542" s="51"/>
      <c r="S3542" s="47"/>
      <c r="T3542" s="52"/>
      <c r="U3542" s="49"/>
      <c r="V3542" s="47"/>
      <c r="W3542" s="46"/>
      <c r="X3542" s="53"/>
      <c r="Y3542" s="45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47"/>
      <c r="C3543" s="47"/>
      <c r="D3543" s="46"/>
      <c r="E3543" s="46"/>
      <c r="F3543" s="45"/>
      <c r="G3543" s="48"/>
      <c r="H3543" s="45"/>
      <c r="I3543" s="45"/>
      <c r="L3543" s="47"/>
      <c r="M3543" s="49"/>
      <c r="N3543" s="49"/>
      <c r="O3543" s="47"/>
      <c r="P3543" s="47"/>
      <c r="Q3543" s="50"/>
      <c r="R3543" s="51"/>
      <c r="S3543" s="47"/>
      <c r="T3543" s="52"/>
      <c r="U3543" s="49"/>
      <c r="V3543" s="47"/>
      <c r="W3543" s="46"/>
      <c r="X3543" s="53"/>
      <c r="Y3543" s="45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47"/>
      <c r="C3544" s="47"/>
      <c r="D3544" s="46"/>
      <c r="E3544" s="46"/>
      <c r="F3544" s="45"/>
      <c r="G3544" s="48"/>
      <c r="H3544" s="45"/>
      <c r="I3544" s="45"/>
      <c r="L3544" s="47"/>
      <c r="M3544" s="49"/>
      <c r="N3544" s="49"/>
      <c r="O3544" s="47"/>
      <c r="P3544" s="47"/>
      <c r="Q3544" s="50"/>
      <c r="R3544" s="51"/>
      <c r="S3544" s="47"/>
      <c r="T3544" s="52"/>
      <c r="U3544" s="49"/>
      <c r="V3544" s="47"/>
      <c r="W3544" s="46"/>
      <c r="X3544" s="53"/>
      <c r="Y3544" s="45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47"/>
      <c r="C3545" s="47"/>
      <c r="D3545" s="46"/>
      <c r="E3545" s="46"/>
      <c r="F3545" s="45"/>
      <c r="G3545" s="48"/>
      <c r="H3545" s="45"/>
      <c r="I3545" s="45"/>
      <c r="L3545" s="47"/>
      <c r="M3545" s="49"/>
      <c r="N3545" s="49"/>
      <c r="O3545" s="47"/>
      <c r="P3545" s="47"/>
      <c r="Q3545" s="50"/>
      <c r="R3545" s="51"/>
      <c r="S3545" s="47"/>
      <c r="T3545" s="52"/>
      <c r="U3545" s="49"/>
      <c r="V3545" s="47"/>
      <c r="W3545" s="46"/>
      <c r="X3545" s="53"/>
      <c r="Y3545" s="45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47"/>
      <c r="C3546" s="47"/>
      <c r="D3546" s="46"/>
      <c r="E3546" s="46"/>
      <c r="F3546" s="45"/>
      <c r="G3546" s="48"/>
      <c r="H3546" s="45"/>
      <c r="I3546" s="45"/>
      <c r="L3546" s="47"/>
      <c r="M3546" s="49"/>
      <c r="N3546" s="49"/>
      <c r="O3546" s="47"/>
      <c r="P3546" s="47"/>
      <c r="Q3546" s="50"/>
      <c r="R3546" s="51"/>
      <c r="S3546" s="47"/>
      <c r="T3546" s="52"/>
      <c r="U3546" s="49"/>
      <c r="V3546" s="47"/>
      <c r="W3546" s="46"/>
      <c r="X3546" s="53"/>
      <c r="Y3546" s="45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47"/>
      <c r="C3547" s="47"/>
      <c r="D3547" s="46"/>
      <c r="E3547" s="46"/>
      <c r="F3547" s="45"/>
      <c r="G3547" s="48"/>
      <c r="H3547" s="45"/>
      <c r="I3547" s="45"/>
      <c r="L3547" s="47"/>
      <c r="M3547" s="49"/>
      <c r="N3547" s="49"/>
      <c r="O3547" s="47"/>
      <c r="P3547" s="47"/>
      <c r="Q3547" s="50"/>
      <c r="R3547" s="51"/>
      <c r="S3547" s="47"/>
      <c r="T3547" s="52"/>
      <c r="U3547" s="49"/>
      <c r="V3547" s="47"/>
      <c r="W3547" s="46"/>
      <c r="X3547" s="53"/>
      <c r="Y3547" s="45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47"/>
      <c r="C3548" s="47"/>
      <c r="D3548" s="46"/>
      <c r="E3548" s="46"/>
      <c r="F3548" s="45"/>
      <c r="G3548" s="48"/>
      <c r="H3548" s="45"/>
      <c r="I3548" s="45"/>
      <c r="L3548" s="47"/>
      <c r="M3548" s="49"/>
      <c r="N3548" s="49"/>
      <c r="O3548" s="47"/>
      <c r="P3548" s="47"/>
      <c r="Q3548" s="50"/>
      <c r="R3548" s="51"/>
      <c r="S3548" s="47"/>
      <c r="T3548" s="52"/>
      <c r="U3548" s="49"/>
      <c r="V3548" s="47"/>
      <c r="W3548" s="46"/>
      <c r="X3548" s="53"/>
      <c r="Y3548" s="45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47"/>
      <c r="C3549" s="47"/>
      <c r="D3549" s="46"/>
      <c r="E3549" s="46"/>
      <c r="F3549" s="45"/>
      <c r="G3549" s="48"/>
      <c r="H3549" s="45"/>
      <c r="I3549" s="45"/>
      <c r="L3549" s="47"/>
      <c r="M3549" s="49"/>
      <c r="N3549" s="49"/>
      <c r="O3549" s="47"/>
      <c r="P3549" s="47"/>
      <c r="Q3549" s="50"/>
      <c r="R3549" s="51"/>
      <c r="S3549" s="47"/>
      <c r="T3549" s="52"/>
      <c r="U3549" s="49"/>
      <c r="V3549" s="47"/>
      <c r="W3549" s="46"/>
      <c r="X3549" s="53"/>
      <c r="Y3549" s="45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47"/>
      <c r="C3550" s="47"/>
      <c r="D3550" s="46"/>
      <c r="E3550" s="46"/>
      <c r="F3550" s="45"/>
      <c r="G3550" s="48"/>
      <c r="H3550" s="45"/>
      <c r="I3550" s="45"/>
      <c r="L3550" s="47"/>
      <c r="M3550" s="49"/>
      <c r="N3550" s="49"/>
      <c r="O3550" s="47"/>
      <c r="P3550" s="47"/>
      <c r="Q3550" s="50"/>
      <c r="R3550" s="51"/>
      <c r="S3550" s="47"/>
      <c r="T3550" s="52"/>
      <c r="U3550" s="49"/>
      <c r="V3550" s="47"/>
      <c r="W3550" s="46"/>
      <c r="X3550" s="53"/>
      <c r="Y3550" s="45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47"/>
      <c r="C3551" s="47"/>
      <c r="D3551" s="46"/>
      <c r="E3551" s="46"/>
      <c r="F3551" s="45"/>
      <c r="G3551" s="48"/>
      <c r="H3551" s="45"/>
      <c r="I3551" s="45"/>
      <c r="L3551" s="47"/>
      <c r="M3551" s="49"/>
      <c r="N3551" s="49"/>
      <c r="O3551" s="47"/>
      <c r="P3551" s="47"/>
      <c r="Q3551" s="50"/>
      <c r="R3551" s="51"/>
      <c r="S3551" s="47"/>
      <c r="T3551" s="52"/>
      <c r="U3551" s="49"/>
      <c r="V3551" s="47"/>
      <c r="W3551" s="46"/>
      <c r="X3551" s="53"/>
      <c r="Y3551" s="45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47"/>
      <c r="C3552" s="47"/>
      <c r="D3552" s="46"/>
      <c r="E3552" s="46"/>
      <c r="F3552" s="45"/>
      <c r="G3552" s="48"/>
      <c r="H3552" s="45"/>
      <c r="I3552" s="45"/>
      <c r="L3552" s="47"/>
      <c r="M3552" s="49"/>
      <c r="N3552" s="49"/>
      <c r="O3552" s="47"/>
      <c r="P3552" s="47"/>
      <c r="Q3552" s="50"/>
      <c r="R3552" s="51"/>
      <c r="S3552" s="47"/>
      <c r="T3552" s="52"/>
      <c r="U3552" s="49"/>
      <c r="V3552" s="47"/>
      <c r="W3552" s="46"/>
      <c r="X3552" s="53"/>
      <c r="Y3552" s="45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47"/>
      <c r="C3553" s="47"/>
      <c r="D3553" s="46"/>
      <c r="E3553" s="46"/>
      <c r="F3553" s="45"/>
      <c r="G3553" s="48"/>
      <c r="H3553" s="45"/>
      <c r="I3553" s="45"/>
      <c r="L3553" s="47"/>
      <c r="M3553" s="49"/>
      <c r="N3553" s="49"/>
      <c r="O3553" s="47"/>
      <c r="P3553" s="47"/>
      <c r="Q3553" s="50"/>
      <c r="R3553" s="51"/>
      <c r="S3553" s="47"/>
      <c r="T3553" s="52"/>
      <c r="U3553" s="49"/>
      <c r="V3553" s="47"/>
      <c r="W3553" s="46"/>
      <c r="X3553" s="53"/>
      <c r="Y3553" s="45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47"/>
      <c r="C3554" s="47"/>
      <c r="D3554" s="46"/>
      <c r="E3554" s="46"/>
      <c r="F3554" s="45"/>
      <c r="G3554" s="48"/>
      <c r="H3554" s="45"/>
      <c r="I3554" s="45"/>
      <c r="L3554" s="47"/>
      <c r="M3554" s="49"/>
      <c r="N3554" s="49"/>
      <c r="O3554" s="47"/>
      <c r="P3554" s="47"/>
      <c r="Q3554" s="50"/>
      <c r="R3554" s="51"/>
      <c r="S3554" s="47"/>
      <c r="T3554" s="52"/>
      <c r="U3554" s="49"/>
      <c r="V3554" s="47"/>
      <c r="W3554" s="46"/>
      <c r="X3554" s="53"/>
      <c r="Y3554" s="45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47"/>
      <c r="C3555" s="47"/>
      <c r="D3555" s="46"/>
      <c r="E3555" s="46"/>
      <c r="F3555" s="45"/>
      <c r="G3555" s="48"/>
      <c r="H3555" s="45"/>
      <c r="I3555" s="45"/>
      <c r="L3555" s="47"/>
      <c r="M3555" s="49"/>
      <c r="N3555" s="49"/>
      <c r="O3555" s="47"/>
      <c r="P3555" s="47"/>
      <c r="Q3555" s="50"/>
      <c r="R3555" s="51"/>
      <c r="S3555" s="47"/>
      <c r="T3555" s="52"/>
      <c r="U3555" s="49"/>
      <c r="V3555" s="47"/>
      <c r="W3555" s="46"/>
      <c r="X3555" s="53"/>
      <c r="Y3555" s="45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47"/>
      <c r="C3556" s="47"/>
      <c r="D3556" s="46"/>
      <c r="E3556" s="46"/>
      <c r="F3556" s="45"/>
      <c r="G3556" s="48"/>
      <c r="H3556" s="45"/>
      <c r="I3556" s="45"/>
      <c r="L3556" s="47"/>
      <c r="M3556" s="49"/>
      <c r="N3556" s="49"/>
      <c r="O3556" s="47"/>
      <c r="P3556" s="47"/>
      <c r="Q3556" s="50"/>
      <c r="R3556" s="51"/>
      <c r="S3556" s="47"/>
      <c r="T3556" s="52"/>
      <c r="U3556" s="49"/>
      <c r="V3556" s="47"/>
      <c r="W3556" s="46"/>
      <c r="X3556" s="53"/>
      <c r="Y3556" s="45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47"/>
      <c r="C3557" s="47"/>
      <c r="D3557" s="46"/>
      <c r="E3557" s="46"/>
      <c r="F3557" s="45"/>
      <c r="G3557" s="48"/>
      <c r="H3557" s="45"/>
      <c r="I3557" s="45"/>
      <c r="L3557" s="47"/>
      <c r="M3557" s="49"/>
      <c r="N3557" s="49"/>
      <c r="O3557" s="47"/>
      <c r="P3557" s="47"/>
      <c r="Q3557" s="50"/>
      <c r="R3557" s="51"/>
      <c r="S3557" s="47"/>
      <c r="T3557" s="52"/>
      <c r="U3557" s="49"/>
      <c r="V3557" s="47"/>
      <c r="W3557" s="46"/>
      <c r="X3557" s="53"/>
      <c r="Y3557" s="45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47"/>
      <c r="C3558" s="47"/>
      <c r="D3558" s="46"/>
      <c r="E3558" s="46"/>
      <c r="F3558" s="45"/>
      <c r="G3558" s="48"/>
      <c r="H3558" s="45"/>
      <c r="I3558" s="45"/>
      <c r="L3558" s="47"/>
      <c r="M3558" s="49"/>
      <c r="N3558" s="49"/>
      <c r="O3558" s="47"/>
      <c r="P3558" s="47"/>
      <c r="Q3558" s="50"/>
      <c r="R3558" s="51"/>
      <c r="S3558" s="47"/>
      <c r="T3558" s="52"/>
      <c r="U3558" s="49"/>
      <c r="V3558" s="47"/>
      <c r="W3558" s="46"/>
      <c r="X3558" s="53"/>
      <c r="Y3558" s="45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47"/>
      <c r="C3559" s="47"/>
      <c r="D3559" s="46"/>
      <c r="E3559" s="46"/>
      <c r="F3559" s="45"/>
      <c r="G3559" s="48"/>
      <c r="H3559" s="45"/>
      <c r="I3559" s="45"/>
      <c r="L3559" s="47"/>
      <c r="M3559" s="49"/>
      <c r="N3559" s="49"/>
      <c r="O3559" s="47"/>
      <c r="P3559" s="47"/>
      <c r="Q3559" s="50"/>
      <c r="R3559" s="51"/>
      <c r="S3559" s="47"/>
      <c r="T3559" s="52"/>
      <c r="U3559" s="49"/>
      <c r="V3559" s="47"/>
      <c r="W3559" s="46"/>
      <c r="X3559" s="53"/>
      <c r="Y3559" s="45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47"/>
      <c r="C3560" s="47"/>
      <c r="D3560" s="46"/>
      <c r="E3560" s="46"/>
      <c r="F3560" s="45"/>
      <c r="G3560" s="48"/>
      <c r="H3560" s="45"/>
      <c r="I3560" s="45"/>
      <c r="L3560" s="47"/>
      <c r="M3560" s="49"/>
      <c r="N3560" s="49"/>
      <c r="O3560" s="47"/>
      <c r="P3560" s="47"/>
      <c r="Q3560" s="50"/>
      <c r="R3560" s="51"/>
      <c r="S3560" s="47"/>
      <c r="T3560" s="52"/>
      <c r="U3560" s="49"/>
      <c r="V3560" s="47"/>
      <c r="W3560" s="46"/>
      <c r="X3560" s="53"/>
      <c r="Y3560" s="45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47"/>
      <c r="C3561" s="47"/>
      <c r="D3561" s="46"/>
      <c r="E3561" s="46"/>
      <c r="F3561" s="45"/>
      <c r="G3561" s="48"/>
      <c r="H3561" s="45"/>
      <c r="I3561" s="45"/>
      <c r="L3561" s="47"/>
      <c r="M3561" s="49"/>
      <c r="N3561" s="49"/>
      <c r="O3561" s="47"/>
      <c r="P3561" s="47"/>
      <c r="Q3561" s="50"/>
      <c r="R3561" s="51"/>
      <c r="S3561" s="47"/>
      <c r="T3561" s="52"/>
      <c r="U3561" s="49"/>
      <c r="V3561" s="47"/>
      <c r="W3561" s="46"/>
      <c r="X3561" s="53"/>
      <c r="Y3561" s="45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47"/>
      <c r="C3562" s="47"/>
      <c r="D3562" s="46"/>
      <c r="E3562" s="46"/>
      <c r="F3562" s="45"/>
      <c r="G3562" s="48"/>
      <c r="H3562" s="45"/>
      <c r="I3562" s="45"/>
      <c r="L3562" s="47"/>
      <c r="M3562" s="49"/>
      <c r="N3562" s="49"/>
      <c r="O3562" s="47"/>
      <c r="P3562" s="47"/>
      <c r="Q3562" s="50"/>
      <c r="R3562" s="51"/>
      <c r="S3562" s="47"/>
      <c r="T3562" s="52"/>
      <c r="U3562" s="49"/>
      <c r="V3562" s="47"/>
      <c r="W3562" s="46"/>
      <c r="X3562" s="53"/>
      <c r="Y3562" s="45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47"/>
      <c r="C3563" s="47"/>
      <c r="D3563" s="46"/>
      <c r="E3563" s="46"/>
      <c r="F3563" s="45"/>
      <c r="G3563" s="48"/>
      <c r="H3563" s="45"/>
      <c r="I3563" s="45"/>
      <c r="L3563" s="47"/>
      <c r="M3563" s="49"/>
      <c r="N3563" s="49"/>
      <c r="O3563" s="47"/>
      <c r="P3563" s="47"/>
      <c r="Q3563" s="50"/>
      <c r="R3563" s="51"/>
      <c r="S3563" s="47"/>
      <c r="T3563" s="52"/>
      <c r="U3563" s="49"/>
      <c r="V3563" s="47"/>
      <c r="W3563" s="46"/>
      <c r="X3563" s="53"/>
      <c r="Y3563" s="45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47"/>
      <c r="C3564" s="47"/>
      <c r="D3564" s="46"/>
      <c r="E3564" s="46"/>
      <c r="F3564" s="45"/>
      <c r="G3564" s="48"/>
      <c r="H3564" s="45"/>
      <c r="I3564" s="45"/>
      <c r="L3564" s="47"/>
      <c r="M3564" s="49"/>
      <c r="N3564" s="49"/>
      <c r="O3564" s="47"/>
      <c r="P3564" s="47"/>
      <c r="Q3564" s="50"/>
      <c r="R3564" s="51"/>
      <c r="S3564" s="47"/>
      <c r="T3564" s="52"/>
      <c r="U3564" s="49"/>
      <c r="V3564" s="47"/>
      <c r="W3564" s="46"/>
      <c r="X3564" s="53"/>
      <c r="Y3564" s="45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47"/>
      <c r="C3565" s="47"/>
      <c r="D3565" s="46"/>
      <c r="E3565" s="46"/>
      <c r="F3565" s="45"/>
      <c r="G3565" s="48"/>
      <c r="H3565" s="45"/>
      <c r="I3565" s="45"/>
      <c r="L3565" s="47"/>
      <c r="M3565" s="49"/>
      <c r="N3565" s="49"/>
      <c r="O3565" s="47"/>
      <c r="P3565" s="47"/>
      <c r="Q3565" s="50"/>
      <c r="R3565" s="51"/>
      <c r="S3565" s="47"/>
      <c r="T3565" s="52"/>
      <c r="U3565" s="49"/>
      <c r="V3565" s="47"/>
      <c r="W3565" s="46"/>
      <c r="X3565" s="53"/>
      <c r="Y3565" s="45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47"/>
      <c r="C3566" s="47"/>
      <c r="D3566" s="46"/>
      <c r="E3566" s="46"/>
      <c r="F3566" s="45"/>
      <c r="G3566" s="48"/>
      <c r="H3566" s="45"/>
      <c r="I3566" s="45"/>
      <c r="L3566" s="47"/>
      <c r="M3566" s="49"/>
      <c r="N3566" s="49"/>
      <c r="O3566" s="47"/>
      <c r="P3566" s="47"/>
      <c r="Q3566" s="50"/>
      <c r="R3566" s="51"/>
      <c r="S3566" s="47"/>
      <c r="T3566" s="52"/>
      <c r="U3566" s="49"/>
      <c r="V3566" s="47"/>
      <c r="W3566" s="46"/>
      <c r="X3566" s="53"/>
      <c r="Y3566" s="45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47"/>
      <c r="C3567" s="47"/>
      <c r="D3567" s="46"/>
      <c r="E3567" s="46"/>
      <c r="F3567" s="45"/>
      <c r="G3567" s="48"/>
      <c r="H3567" s="45"/>
      <c r="I3567" s="45"/>
      <c r="L3567" s="47"/>
      <c r="M3567" s="49"/>
      <c r="N3567" s="49"/>
      <c r="O3567" s="47"/>
      <c r="P3567" s="47"/>
      <c r="Q3567" s="50"/>
      <c r="R3567" s="51"/>
      <c r="S3567" s="47"/>
      <c r="T3567" s="52"/>
      <c r="U3567" s="49"/>
      <c r="V3567" s="47"/>
      <c r="W3567" s="46"/>
      <c r="X3567" s="53"/>
      <c r="Y3567" s="45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47"/>
      <c r="C3568" s="47"/>
      <c r="D3568" s="46"/>
      <c r="E3568" s="46"/>
      <c r="F3568" s="45"/>
      <c r="G3568" s="48"/>
      <c r="H3568" s="45"/>
      <c r="I3568" s="45"/>
      <c r="L3568" s="47"/>
      <c r="M3568" s="49"/>
      <c r="N3568" s="49"/>
      <c r="O3568" s="47"/>
      <c r="P3568" s="47"/>
      <c r="Q3568" s="50"/>
      <c r="R3568" s="51"/>
      <c r="S3568" s="47"/>
      <c r="T3568" s="52"/>
      <c r="U3568" s="49"/>
      <c r="V3568" s="47"/>
      <c r="W3568" s="46"/>
      <c r="X3568" s="53"/>
      <c r="Y3568" s="45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47"/>
      <c r="C3569" s="47"/>
      <c r="D3569" s="46"/>
      <c r="E3569" s="46"/>
      <c r="F3569" s="45"/>
      <c r="G3569" s="48"/>
      <c r="H3569" s="45"/>
      <c r="I3569" s="45"/>
      <c r="L3569" s="47"/>
      <c r="M3569" s="49"/>
      <c r="N3569" s="49"/>
      <c r="O3569" s="47"/>
      <c r="P3569" s="47"/>
      <c r="Q3569" s="50"/>
      <c r="R3569" s="51"/>
      <c r="S3569" s="47"/>
      <c r="T3569" s="52"/>
      <c r="U3569" s="49"/>
      <c r="V3569" s="47"/>
      <c r="W3569" s="46"/>
      <c r="X3569" s="53"/>
      <c r="Y3569" s="45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47"/>
      <c r="C3570" s="47"/>
      <c r="D3570" s="46"/>
      <c r="E3570" s="46"/>
      <c r="F3570" s="45"/>
      <c r="G3570" s="48"/>
      <c r="H3570" s="45"/>
      <c r="I3570" s="45"/>
      <c r="L3570" s="47"/>
      <c r="M3570" s="49"/>
      <c r="N3570" s="49"/>
      <c r="O3570" s="47"/>
      <c r="P3570" s="47"/>
      <c r="Q3570" s="50"/>
      <c r="R3570" s="51"/>
      <c r="S3570" s="47"/>
      <c r="T3570" s="52"/>
      <c r="U3570" s="49"/>
      <c r="V3570" s="47"/>
      <c r="W3570" s="46"/>
      <c r="X3570" s="53"/>
      <c r="Y3570" s="45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47"/>
      <c r="C3571" s="47"/>
      <c r="D3571" s="46"/>
      <c r="E3571" s="46"/>
      <c r="F3571" s="45"/>
      <c r="G3571" s="48"/>
      <c r="H3571" s="45"/>
      <c r="I3571" s="45"/>
      <c r="L3571" s="47"/>
      <c r="M3571" s="49"/>
      <c r="N3571" s="49"/>
      <c r="O3571" s="47"/>
      <c r="P3571" s="47"/>
      <c r="Q3571" s="50"/>
      <c r="R3571" s="51"/>
      <c r="S3571" s="47"/>
      <c r="T3571" s="52"/>
      <c r="U3571" s="49"/>
      <c r="V3571" s="47"/>
      <c r="W3571" s="46"/>
      <c r="X3571" s="53"/>
      <c r="Y3571" s="45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47"/>
      <c r="C3572" s="47"/>
      <c r="D3572" s="46"/>
      <c r="E3572" s="46"/>
      <c r="F3572" s="45"/>
      <c r="G3572" s="48"/>
      <c r="H3572" s="45"/>
      <c r="I3572" s="45"/>
      <c r="L3572" s="47"/>
      <c r="M3572" s="49"/>
      <c r="N3572" s="49"/>
      <c r="O3572" s="47"/>
      <c r="P3572" s="47"/>
      <c r="Q3572" s="50"/>
      <c r="R3572" s="51"/>
      <c r="S3572" s="47"/>
      <c r="T3572" s="52"/>
      <c r="U3572" s="49"/>
      <c r="V3572" s="47"/>
      <c r="W3572" s="46"/>
      <c r="X3572" s="53"/>
      <c r="Y3572" s="45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47"/>
      <c r="C3573" s="47"/>
      <c r="D3573" s="46"/>
      <c r="E3573" s="46"/>
      <c r="F3573" s="45"/>
      <c r="G3573" s="48"/>
      <c r="H3573" s="45"/>
      <c r="I3573" s="45"/>
      <c r="L3573" s="47"/>
      <c r="M3573" s="49"/>
      <c r="N3573" s="49"/>
      <c r="O3573" s="47"/>
      <c r="P3573" s="47"/>
      <c r="Q3573" s="50"/>
      <c r="R3573" s="51"/>
      <c r="S3573" s="47"/>
      <c r="T3573" s="52"/>
      <c r="U3573" s="49"/>
      <c r="V3573" s="47"/>
      <c r="W3573" s="46"/>
      <c r="X3573" s="53"/>
      <c r="Y3573" s="45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47"/>
      <c r="C3574" s="47"/>
      <c r="D3574" s="46"/>
      <c r="E3574" s="46"/>
      <c r="F3574" s="45"/>
      <c r="G3574" s="48"/>
      <c r="H3574" s="45"/>
      <c r="I3574" s="45"/>
      <c r="L3574" s="47"/>
      <c r="M3574" s="49"/>
      <c r="N3574" s="49"/>
      <c r="O3574" s="47"/>
      <c r="P3574" s="47"/>
      <c r="Q3574" s="50"/>
      <c r="R3574" s="51"/>
      <c r="S3574" s="47"/>
      <c r="T3574" s="52"/>
      <c r="U3574" s="49"/>
      <c r="V3574" s="47"/>
      <c r="W3574" s="46"/>
      <c r="X3574" s="53"/>
      <c r="Y3574" s="45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47"/>
      <c r="C3575" s="47"/>
      <c r="D3575" s="46"/>
      <c r="E3575" s="46"/>
      <c r="F3575" s="45"/>
      <c r="G3575" s="48"/>
      <c r="H3575" s="45"/>
      <c r="I3575" s="45"/>
      <c r="L3575" s="47"/>
      <c r="M3575" s="49"/>
      <c r="N3575" s="49"/>
      <c r="O3575" s="47"/>
      <c r="P3575" s="47"/>
      <c r="Q3575" s="50"/>
      <c r="R3575" s="51"/>
      <c r="S3575" s="47"/>
      <c r="T3575" s="52"/>
      <c r="U3575" s="49"/>
      <c r="V3575" s="47"/>
      <c r="W3575" s="46"/>
      <c r="X3575" s="53"/>
      <c r="Y3575" s="45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47"/>
      <c r="C3576" s="47"/>
      <c r="D3576" s="46"/>
      <c r="E3576" s="46"/>
      <c r="F3576" s="45"/>
      <c r="G3576" s="48"/>
      <c r="H3576" s="45"/>
      <c r="I3576" s="45"/>
      <c r="L3576" s="47"/>
      <c r="M3576" s="49"/>
      <c r="N3576" s="49"/>
      <c r="O3576" s="47"/>
      <c r="P3576" s="47"/>
      <c r="Q3576" s="50"/>
      <c r="R3576" s="51"/>
      <c r="S3576" s="47"/>
      <c r="T3576" s="52"/>
      <c r="U3576" s="49"/>
      <c r="V3576" s="47"/>
      <c r="W3576" s="46"/>
      <c r="X3576" s="53"/>
      <c r="Y3576" s="45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47"/>
      <c r="C3577" s="47"/>
      <c r="D3577" s="46"/>
      <c r="E3577" s="46"/>
      <c r="F3577" s="45"/>
      <c r="G3577" s="48"/>
      <c r="H3577" s="45"/>
      <c r="I3577" s="45"/>
      <c r="L3577" s="47"/>
      <c r="M3577" s="49"/>
      <c r="N3577" s="49"/>
      <c r="O3577" s="47"/>
      <c r="P3577" s="47"/>
      <c r="Q3577" s="50"/>
      <c r="R3577" s="51"/>
      <c r="S3577" s="47"/>
      <c r="T3577" s="52"/>
      <c r="U3577" s="49"/>
      <c r="V3577" s="47"/>
      <c r="W3577" s="46"/>
      <c r="X3577" s="53"/>
      <c r="Y3577" s="45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47"/>
      <c r="C3578" s="47"/>
      <c r="D3578" s="46"/>
      <c r="E3578" s="46"/>
      <c r="F3578" s="45"/>
      <c r="G3578" s="48"/>
      <c r="H3578" s="45"/>
      <c r="I3578" s="45"/>
      <c r="L3578" s="47"/>
      <c r="M3578" s="49"/>
      <c r="N3578" s="49"/>
      <c r="O3578" s="47"/>
      <c r="P3578" s="47"/>
      <c r="Q3578" s="50"/>
      <c r="R3578" s="51"/>
      <c r="S3578" s="47"/>
      <c r="T3578" s="52"/>
      <c r="U3578" s="49"/>
      <c r="V3578" s="47"/>
      <c r="W3578" s="46"/>
      <c r="X3578" s="53"/>
      <c r="Y3578" s="45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47"/>
      <c r="C3579" s="47"/>
      <c r="D3579" s="46"/>
      <c r="E3579" s="46"/>
      <c r="F3579" s="45"/>
      <c r="G3579" s="48"/>
      <c r="H3579" s="45"/>
      <c r="I3579" s="45"/>
      <c r="L3579" s="47"/>
      <c r="M3579" s="49"/>
      <c r="N3579" s="49"/>
      <c r="O3579" s="47"/>
      <c r="P3579" s="47"/>
      <c r="Q3579" s="50"/>
      <c r="R3579" s="51"/>
      <c r="S3579" s="47"/>
      <c r="T3579" s="52"/>
      <c r="U3579" s="49"/>
      <c r="V3579" s="47"/>
      <c r="W3579" s="46"/>
      <c r="X3579" s="53"/>
      <c r="Y3579" s="45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47"/>
      <c r="C3580" s="47"/>
      <c r="D3580" s="46"/>
      <c r="E3580" s="46"/>
      <c r="F3580" s="45"/>
      <c r="G3580" s="48"/>
      <c r="H3580" s="45"/>
      <c r="I3580" s="45"/>
      <c r="L3580" s="47"/>
      <c r="M3580" s="49"/>
      <c r="N3580" s="49"/>
      <c r="O3580" s="47"/>
      <c r="P3580" s="47"/>
      <c r="Q3580" s="50"/>
      <c r="R3580" s="51"/>
      <c r="S3580" s="47"/>
      <c r="T3580" s="52"/>
      <c r="U3580" s="49"/>
      <c r="V3580" s="47"/>
      <c r="W3580" s="46"/>
      <c r="X3580" s="53"/>
      <c r="Y3580" s="45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47"/>
      <c r="C3581" s="47"/>
      <c r="D3581" s="46"/>
      <c r="E3581" s="46"/>
      <c r="F3581" s="45"/>
      <c r="G3581" s="48"/>
      <c r="H3581" s="45"/>
      <c r="I3581" s="45"/>
      <c r="L3581" s="47"/>
      <c r="M3581" s="49"/>
      <c r="N3581" s="49"/>
      <c r="O3581" s="47"/>
      <c r="P3581" s="47"/>
      <c r="Q3581" s="50"/>
      <c r="R3581" s="51"/>
      <c r="S3581" s="47"/>
      <c r="T3581" s="52"/>
      <c r="U3581" s="49"/>
      <c r="V3581" s="47"/>
      <c r="W3581" s="46"/>
      <c r="X3581" s="53"/>
      <c r="Y3581" s="45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47"/>
      <c r="C3582" s="47"/>
      <c r="D3582" s="46"/>
      <c r="E3582" s="46"/>
      <c r="F3582" s="45"/>
      <c r="G3582" s="48"/>
      <c r="H3582" s="45"/>
      <c r="I3582" s="45"/>
      <c r="L3582" s="47"/>
      <c r="M3582" s="49"/>
      <c r="N3582" s="49"/>
      <c r="O3582" s="47"/>
      <c r="P3582" s="47"/>
      <c r="Q3582" s="50"/>
      <c r="R3582" s="51"/>
      <c r="S3582" s="47"/>
      <c r="T3582" s="52"/>
      <c r="U3582" s="49"/>
      <c r="V3582" s="47"/>
      <c r="W3582" s="46"/>
      <c r="X3582" s="53"/>
      <c r="Y3582" s="45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47"/>
      <c r="C3583" s="47"/>
      <c r="D3583" s="46"/>
      <c r="E3583" s="46"/>
      <c r="F3583" s="45"/>
      <c r="G3583" s="48"/>
      <c r="H3583" s="45"/>
      <c r="I3583" s="45"/>
      <c r="L3583" s="47"/>
      <c r="M3583" s="49"/>
      <c r="N3583" s="49"/>
      <c r="O3583" s="47"/>
      <c r="P3583" s="47"/>
      <c r="Q3583" s="50"/>
      <c r="R3583" s="51"/>
      <c r="S3583" s="47"/>
      <c r="T3583" s="52"/>
      <c r="U3583" s="49"/>
      <c r="V3583" s="47"/>
      <c r="W3583" s="46"/>
      <c r="X3583" s="53"/>
      <c r="Y3583" s="45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47"/>
      <c r="C3584" s="47"/>
      <c r="D3584" s="46"/>
      <c r="E3584" s="46"/>
      <c r="F3584" s="45"/>
      <c r="G3584" s="48"/>
      <c r="H3584" s="45"/>
      <c r="I3584" s="45"/>
      <c r="L3584" s="47"/>
      <c r="M3584" s="49"/>
      <c r="N3584" s="49"/>
      <c r="O3584" s="47"/>
      <c r="P3584" s="47"/>
      <c r="Q3584" s="50"/>
      <c r="R3584" s="51"/>
      <c r="S3584" s="47"/>
      <c r="T3584" s="52"/>
      <c r="U3584" s="49"/>
      <c r="V3584" s="47"/>
      <c r="W3584" s="46"/>
      <c r="X3584" s="53"/>
      <c r="Y3584" s="45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47"/>
      <c r="C3585" s="47"/>
      <c r="D3585" s="46"/>
      <c r="E3585" s="46"/>
      <c r="F3585" s="45"/>
      <c r="G3585" s="48"/>
      <c r="H3585" s="45"/>
      <c r="I3585" s="45"/>
      <c r="L3585" s="47"/>
      <c r="M3585" s="49"/>
      <c r="N3585" s="49"/>
      <c r="O3585" s="47"/>
      <c r="P3585" s="47"/>
      <c r="Q3585" s="50"/>
      <c r="R3585" s="51"/>
      <c r="S3585" s="47"/>
      <c r="T3585" s="52"/>
      <c r="U3585" s="49"/>
      <c r="V3585" s="47"/>
      <c r="W3585" s="46"/>
      <c r="X3585" s="53"/>
      <c r="Y3585" s="45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47"/>
      <c r="C3586" s="47"/>
      <c r="D3586" s="46"/>
      <c r="E3586" s="46"/>
      <c r="F3586" s="45"/>
      <c r="G3586" s="48"/>
      <c r="H3586" s="45"/>
      <c r="I3586" s="45"/>
      <c r="L3586" s="47"/>
      <c r="M3586" s="49"/>
      <c r="N3586" s="49"/>
      <c r="O3586" s="47"/>
      <c r="P3586" s="47"/>
      <c r="Q3586" s="50"/>
      <c r="R3586" s="51"/>
      <c r="S3586" s="47"/>
      <c r="T3586" s="52"/>
      <c r="U3586" s="49"/>
      <c r="V3586" s="47"/>
      <c r="W3586" s="46"/>
      <c r="X3586" s="53"/>
      <c r="Y3586" s="45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47"/>
      <c r="C3587" s="47"/>
      <c r="D3587" s="46"/>
      <c r="E3587" s="46"/>
      <c r="F3587" s="45"/>
      <c r="G3587" s="48"/>
      <c r="H3587" s="45"/>
      <c r="I3587" s="45"/>
      <c r="L3587" s="47"/>
      <c r="M3587" s="49"/>
      <c r="N3587" s="49"/>
      <c r="O3587" s="47"/>
      <c r="P3587" s="47"/>
      <c r="Q3587" s="50"/>
      <c r="R3587" s="51"/>
      <c r="S3587" s="47"/>
      <c r="T3587" s="52"/>
      <c r="U3587" s="49"/>
      <c r="V3587" s="47"/>
      <c r="W3587" s="46"/>
      <c r="X3587" s="53"/>
      <c r="Y3587" s="45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47"/>
      <c r="C3588" s="47"/>
      <c r="D3588" s="46"/>
      <c r="E3588" s="46"/>
      <c r="F3588" s="45"/>
      <c r="G3588" s="48"/>
      <c r="H3588" s="45"/>
      <c r="I3588" s="45"/>
      <c r="L3588" s="47"/>
      <c r="M3588" s="49"/>
      <c r="N3588" s="49"/>
      <c r="O3588" s="47"/>
      <c r="P3588" s="47"/>
      <c r="Q3588" s="50"/>
      <c r="R3588" s="51"/>
      <c r="S3588" s="47"/>
      <c r="T3588" s="52"/>
      <c r="U3588" s="49"/>
      <c r="V3588" s="47"/>
      <c r="W3588" s="46"/>
      <c r="X3588" s="53"/>
      <c r="Y3588" s="45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47"/>
      <c r="C3589" s="47"/>
      <c r="D3589" s="46"/>
      <c r="E3589" s="46"/>
      <c r="F3589" s="45"/>
      <c r="G3589" s="48"/>
      <c r="H3589" s="45"/>
      <c r="I3589" s="45"/>
      <c r="L3589" s="47"/>
      <c r="M3589" s="49"/>
      <c r="N3589" s="49"/>
      <c r="O3589" s="47"/>
      <c r="P3589" s="47"/>
      <c r="Q3589" s="50"/>
      <c r="R3589" s="51"/>
      <c r="S3589" s="47"/>
      <c r="T3589" s="52"/>
      <c r="U3589" s="49"/>
      <c r="V3589" s="47"/>
      <c r="W3589" s="46"/>
      <c r="X3589" s="53"/>
      <c r="Y3589" s="45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47"/>
      <c r="C3590" s="47"/>
      <c r="D3590" s="46"/>
      <c r="E3590" s="46"/>
      <c r="F3590" s="45"/>
      <c r="G3590" s="48"/>
      <c r="H3590" s="45"/>
      <c r="I3590" s="45"/>
      <c r="L3590" s="47"/>
      <c r="M3590" s="49"/>
      <c r="N3590" s="49"/>
      <c r="O3590" s="47"/>
      <c r="P3590" s="47"/>
      <c r="Q3590" s="50"/>
      <c r="R3590" s="51"/>
      <c r="S3590" s="47"/>
      <c r="T3590" s="52"/>
      <c r="U3590" s="49"/>
      <c r="V3590" s="47"/>
      <c r="W3590" s="46"/>
      <c r="X3590" s="53"/>
      <c r="Y3590" s="45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47"/>
      <c r="C3591" s="47"/>
      <c r="D3591" s="46"/>
      <c r="E3591" s="46"/>
      <c r="F3591" s="45"/>
      <c r="G3591" s="48"/>
      <c r="H3591" s="45"/>
      <c r="I3591" s="45"/>
      <c r="L3591" s="47"/>
      <c r="M3591" s="49"/>
      <c r="N3591" s="49"/>
      <c r="O3591" s="47"/>
      <c r="P3591" s="47"/>
      <c r="Q3591" s="50"/>
      <c r="R3591" s="51"/>
      <c r="S3591" s="47"/>
      <c r="T3591" s="52"/>
      <c r="U3591" s="49"/>
      <c r="V3591" s="47"/>
      <c r="W3591" s="46"/>
      <c r="X3591" s="53"/>
      <c r="Y3591" s="45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47"/>
      <c r="C3592" s="47"/>
      <c r="D3592" s="46"/>
      <c r="E3592" s="46"/>
      <c r="F3592" s="45"/>
      <c r="G3592" s="48"/>
      <c r="H3592" s="45"/>
      <c r="I3592" s="45"/>
      <c r="L3592" s="47"/>
      <c r="M3592" s="49"/>
      <c r="N3592" s="49"/>
      <c r="O3592" s="47"/>
      <c r="P3592" s="47"/>
      <c r="Q3592" s="50"/>
      <c r="R3592" s="51"/>
      <c r="S3592" s="47"/>
      <c r="T3592" s="52"/>
      <c r="U3592" s="49"/>
      <c r="V3592" s="47"/>
      <c r="W3592" s="46"/>
      <c r="X3592" s="53"/>
      <c r="Y3592" s="45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47"/>
      <c r="C3593" s="47"/>
      <c r="D3593" s="46"/>
      <c r="E3593" s="46"/>
      <c r="F3593" s="45"/>
      <c r="G3593" s="48"/>
      <c r="H3593" s="45"/>
      <c r="I3593" s="45"/>
      <c r="L3593" s="47"/>
      <c r="M3593" s="49"/>
      <c r="N3593" s="49"/>
      <c r="O3593" s="47"/>
      <c r="P3593" s="47"/>
      <c r="Q3593" s="50"/>
      <c r="R3593" s="51"/>
      <c r="S3593" s="47"/>
      <c r="T3593" s="52"/>
      <c r="U3593" s="49"/>
      <c r="V3593" s="47"/>
      <c r="W3593" s="46"/>
      <c r="X3593" s="53"/>
      <c r="Y3593" s="45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47"/>
      <c r="C3594" s="47"/>
      <c r="D3594" s="46"/>
      <c r="E3594" s="46"/>
      <c r="F3594" s="45"/>
      <c r="G3594" s="48"/>
      <c r="H3594" s="45"/>
      <c r="I3594" s="45"/>
      <c r="L3594" s="47"/>
      <c r="M3594" s="49"/>
      <c r="N3594" s="49"/>
      <c r="O3594" s="47"/>
      <c r="P3594" s="47"/>
      <c r="Q3594" s="50"/>
      <c r="R3594" s="51"/>
      <c r="S3594" s="47"/>
      <c r="T3594" s="52"/>
      <c r="U3594" s="49"/>
      <c r="V3594" s="47"/>
      <c r="W3594" s="46"/>
      <c r="X3594" s="53"/>
      <c r="Y3594" s="45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47"/>
      <c r="C3595" s="47"/>
      <c r="D3595" s="46"/>
      <c r="E3595" s="46"/>
      <c r="F3595" s="45"/>
      <c r="G3595" s="48"/>
      <c r="H3595" s="45"/>
      <c r="I3595" s="45"/>
      <c r="L3595" s="47"/>
      <c r="M3595" s="49"/>
      <c r="N3595" s="49"/>
      <c r="O3595" s="47"/>
      <c r="P3595" s="47"/>
      <c r="Q3595" s="50"/>
      <c r="R3595" s="51"/>
      <c r="S3595" s="47"/>
      <c r="T3595" s="52"/>
      <c r="U3595" s="49"/>
      <c r="V3595" s="47"/>
      <c r="W3595" s="46"/>
      <c r="X3595" s="53"/>
      <c r="Y3595" s="45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47"/>
      <c r="C3596" s="47"/>
      <c r="D3596" s="46"/>
      <c r="E3596" s="46"/>
      <c r="F3596" s="45"/>
      <c r="G3596" s="48"/>
      <c r="H3596" s="45"/>
      <c r="I3596" s="45"/>
      <c r="L3596" s="47"/>
      <c r="M3596" s="49"/>
      <c r="N3596" s="49"/>
      <c r="O3596" s="47"/>
      <c r="P3596" s="47"/>
      <c r="Q3596" s="50"/>
      <c r="R3596" s="51"/>
      <c r="S3596" s="47"/>
      <c r="T3596" s="52"/>
      <c r="U3596" s="49"/>
      <c r="V3596" s="47"/>
      <c r="W3596" s="46"/>
      <c r="X3596" s="53"/>
      <c r="Y3596" s="45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47"/>
      <c r="C3597" s="47"/>
      <c r="D3597" s="46"/>
      <c r="E3597" s="46"/>
      <c r="F3597" s="45"/>
      <c r="G3597" s="48"/>
      <c r="H3597" s="45"/>
      <c r="I3597" s="45"/>
      <c r="L3597" s="47"/>
      <c r="M3597" s="49"/>
      <c r="N3597" s="49"/>
      <c r="O3597" s="47"/>
      <c r="P3597" s="47"/>
      <c r="Q3597" s="50"/>
      <c r="R3597" s="51"/>
      <c r="S3597" s="47"/>
      <c r="T3597" s="52"/>
      <c r="U3597" s="49"/>
      <c r="V3597" s="47"/>
      <c r="W3597" s="46"/>
      <c r="X3597" s="53"/>
      <c r="Y3597" s="45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47"/>
      <c r="C3598" s="47"/>
      <c r="D3598" s="46"/>
      <c r="E3598" s="46"/>
      <c r="F3598" s="45"/>
      <c r="G3598" s="48"/>
      <c r="H3598" s="45"/>
      <c r="I3598" s="45"/>
      <c r="L3598" s="47"/>
      <c r="M3598" s="49"/>
      <c r="N3598" s="49"/>
      <c r="O3598" s="47"/>
      <c r="P3598" s="47"/>
      <c r="Q3598" s="50"/>
      <c r="R3598" s="51"/>
      <c r="S3598" s="47"/>
      <c r="T3598" s="52"/>
      <c r="U3598" s="49"/>
      <c r="V3598" s="47"/>
      <c r="W3598" s="46"/>
      <c r="X3598" s="53"/>
      <c r="Y3598" s="45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47"/>
      <c r="C3599" s="47"/>
      <c r="D3599" s="46"/>
      <c r="E3599" s="46"/>
      <c r="F3599" s="45"/>
      <c r="G3599" s="48"/>
      <c r="H3599" s="45"/>
      <c r="I3599" s="45"/>
      <c r="L3599" s="47"/>
      <c r="M3599" s="49"/>
      <c r="N3599" s="49"/>
      <c r="O3599" s="47"/>
      <c r="P3599" s="47"/>
      <c r="Q3599" s="50"/>
      <c r="R3599" s="51"/>
      <c r="S3599" s="47"/>
      <c r="T3599" s="52"/>
      <c r="U3599" s="49"/>
      <c r="V3599" s="47"/>
      <c r="W3599" s="46"/>
      <c r="X3599" s="53"/>
      <c r="Y3599" s="45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47"/>
      <c r="C3600" s="47"/>
      <c r="D3600" s="46"/>
      <c r="E3600" s="46"/>
      <c r="F3600" s="45"/>
      <c r="G3600" s="48"/>
      <c r="H3600" s="45"/>
      <c r="I3600" s="45"/>
      <c r="L3600" s="47"/>
      <c r="M3600" s="49"/>
      <c r="N3600" s="49"/>
      <c r="O3600" s="47"/>
      <c r="P3600" s="47"/>
      <c r="Q3600" s="50"/>
      <c r="R3600" s="51"/>
      <c r="S3600" s="47"/>
      <c r="T3600" s="52"/>
      <c r="U3600" s="49"/>
      <c r="V3600" s="47"/>
      <c r="W3600" s="46"/>
      <c r="X3600" s="53"/>
      <c r="Y3600" s="45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47"/>
      <c r="C3601" s="47"/>
      <c r="D3601" s="46"/>
      <c r="E3601" s="46"/>
      <c r="F3601" s="45"/>
      <c r="G3601" s="48"/>
      <c r="H3601" s="45"/>
      <c r="I3601" s="45"/>
      <c r="L3601" s="47"/>
      <c r="M3601" s="49"/>
      <c r="N3601" s="49"/>
      <c r="O3601" s="47"/>
      <c r="P3601" s="47"/>
      <c r="Q3601" s="50"/>
      <c r="R3601" s="51"/>
      <c r="S3601" s="47"/>
      <c r="T3601" s="52"/>
      <c r="U3601" s="49"/>
      <c r="V3601" s="47"/>
      <c r="W3601" s="46"/>
      <c r="X3601" s="53"/>
      <c r="Y3601" s="45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47"/>
      <c r="C3602" s="47"/>
      <c r="D3602" s="46"/>
      <c r="E3602" s="46"/>
      <c r="F3602" s="45"/>
      <c r="G3602" s="48"/>
      <c r="H3602" s="45"/>
      <c r="I3602" s="45"/>
      <c r="L3602" s="47"/>
      <c r="M3602" s="49"/>
      <c r="N3602" s="49"/>
      <c r="O3602" s="47"/>
      <c r="P3602" s="47"/>
      <c r="Q3602" s="50"/>
      <c r="R3602" s="51"/>
      <c r="S3602" s="47"/>
      <c r="T3602" s="52"/>
      <c r="U3602" s="49"/>
      <c r="V3602" s="47"/>
      <c r="W3602" s="46"/>
      <c r="X3602" s="53"/>
      <c r="Y3602" s="45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47"/>
      <c r="C3603" s="47"/>
      <c r="D3603" s="46"/>
      <c r="E3603" s="46"/>
      <c r="F3603" s="45"/>
      <c r="G3603" s="48"/>
      <c r="H3603" s="45"/>
      <c r="I3603" s="45"/>
      <c r="L3603" s="47"/>
      <c r="M3603" s="49"/>
      <c r="N3603" s="49"/>
      <c r="O3603" s="47"/>
      <c r="P3603" s="47"/>
      <c r="Q3603" s="50"/>
      <c r="R3603" s="51"/>
      <c r="S3603" s="47"/>
      <c r="T3603" s="52"/>
      <c r="U3603" s="49"/>
      <c r="V3603" s="47"/>
      <c r="W3603" s="46"/>
      <c r="X3603" s="53"/>
      <c r="Y3603" s="45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47"/>
      <c r="C3604" s="47"/>
      <c r="D3604" s="46"/>
      <c r="E3604" s="46"/>
      <c r="F3604" s="45"/>
      <c r="G3604" s="48"/>
      <c r="H3604" s="45"/>
      <c r="I3604" s="45"/>
      <c r="L3604" s="47"/>
      <c r="M3604" s="49"/>
      <c r="N3604" s="49"/>
      <c r="O3604" s="47"/>
      <c r="P3604" s="47"/>
      <c r="Q3604" s="50"/>
      <c r="R3604" s="51"/>
      <c r="S3604" s="47"/>
      <c r="T3604" s="52"/>
      <c r="U3604" s="49"/>
      <c r="V3604" s="47"/>
      <c r="W3604" s="46"/>
      <c r="X3604" s="53"/>
      <c r="Y3604" s="45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47"/>
      <c r="C3605" s="47"/>
      <c r="D3605" s="46"/>
      <c r="E3605" s="46"/>
      <c r="F3605" s="45"/>
      <c r="G3605" s="48"/>
      <c r="H3605" s="45"/>
      <c r="I3605" s="45"/>
      <c r="L3605" s="47"/>
      <c r="M3605" s="49"/>
      <c r="N3605" s="49"/>
      <c r="O3605" s="47"/>
      <c r="P3605" s="47"/>
      <c r="Q3605" s="50"/>
      <c r="R3605" s="51"/>
      <c r="S3605" s="47"/>
      <c r="T3605" s="52"/>
      <c r="U3605" s="49"/>
      <c r="V3605" s="47"/>
      <c r="W3605" s="46"/>
      <c r="X3605" s="53"/>
      <c r="Y3605" s="45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47"/>
      <c r="C3606" s="47"/>
      <c r="D3606" s="46"/>
      <c r="E3606" s="46"/>
      <c r="F3606" s="45"/>
      <c r="G3606" s="48"/>
      <c r="H3606" s="45"/>
      <c r="I3606" s="45"/>
      <c r="L3606" s="47"/>
      <c r="M3606" s="49"/>
      <c r="N3606" s="49"/>
      <c r="O3606" s="47"/>
      <c r="P3606" s="47"/>
      <c r="Q3606" s="50"/>
      <c r="R3606" s="51"/>
      <c r="S3606" s="47"/>
      <c r="T3606" s="52"/>
      <c r="U3606" s="49"/>
      <c r="V3606" s="47"/>
      <c r="W3606" s="46"/>
      <c r="X3606" s="53"/>
      <c r="Y3606" s="45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47"/>
      <c r="C3607" s="47"/>
      <c r="D3607" s="46"/>
      <c r="E3607" s="46"/>
      <c r="F3607" s="45"/>
      <c r="G3607" s="48"/>
      <c r="H3607" s="45"/>
      <c r="I3607" s="45"/>
      <c r="L3607" s="47"/>
      <c r="M3607" s="49"/>
      <c r="N3607" s="49"/>
      <c r="O3607" s="47"/>
      <c r="P3607" s="47"/>
      <c r="Q3607" s="50"/>
      <c r="R3607" s="51"/>
      <c r="S3607" s="47"/>
      <c r="T3607" s="52"/>
      <c r="U3607" s="49"/>
      <c r="V3607" s="47"/>
      <c r="W3607" s="46"/>
      <c r="X3607" s="53"/>
      <c r="Y3607" s="45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47"/>
      <c r="C3608" s="47"/>
      <c r="D3608" s="46"/>
      <c r="E3608" s="46"/>
      <c r="F3608" s="45"/>
      <c r="G3608" s="48"/>
      <c r="H3608" s="45"/>
      <c r="I3608" s="45"/>
      <c r="L3608" s="47"/>
      <c r="M3608" s="49"/>
      <c r="N3608" s="49"/>
      <c r="O3608" s="47"/>
      <c r="P3608" s="47"/>
      <c r="Q3608" s="50"/>
      <c r="R3608" s="51"/>
      <c r="S3608" s="47"/>
      <c r="T3608" s="52"/>
      <c r="U3608" s="49"/>
      <c r="V3608" s="47"/>
      <c r="W3608" s="46"/>
      <c r="X3608" s="53"/>
      <c r="Y3608" s="45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47"/>
      <c r="C3609" s="47"/>
      <c r="D3609" s="46"/>
      <c r="E3609" s="46"/>
      <c r="F3609" s="45"/>
      <c r="G3609" s="48"/>
      <c r="H3609" s="45"/>
      <c r="I3609" s="45"/>
      <c r="L3609" s="47"/>
      <c r="M3609" s="49"/>
      <c r="N3609" s="49"/>
      <c r="O3609" s="47"/>
      <c r="P3609" s="47"/>
      <c r="Q3609" s="50"/>
      <c r="R3609" s="51"/>
      <c r="S3609" s="47"/>
      <c r="T3609" s="52"/>
      <c r="U3609" s="49"/>
      <c r="V3609" s="47"/>
      <c r="W3609" s="46"/>
      <c r="X3609" s="53"/>
      <c r="Y3609" s="45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47"/>
      <c r="C3610" s="47"/>
      <c r="D3610" s="46"/>
      <c r="E3610" s="46"/>
      <c r="F3610" s="45"/>
      <c r="G3610" s="48"/>
      <c r="H3610" s="45"/>
      <c r="I3610" s="45"/>
      <c r="L3610" s="47"/>
      <c r="M3610" s="49"/>
      <c r="N3610" s="49"/>
      <c r="O3610" s="47"/>
      <c r="P3610" s="47"/>
      <c r="Q3610" s="50"/>
      <c r="R3610" s="51"/>
      <c r="S3610" s="47"/>
      <c r="T3610" s="52"/>
      <c r="U3610" s="49"/>
      <c r="V3610" s="47"/>
      <c r="W3610" s="46"/>
      <c r="X3610" s="53"/>
      <c r="Y3610" s="45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47"/>
      <c r="C3611" s="47"/>
      <c r="D3611" s="46"/>
      <c r="E3611" s="46"/>
      <c r="F3611" s="45"/>
      <c r="G3611" s="48"/>
      <c r="H3611" s="45"/>
      <c r="I3611" s="45"/>
      <c r="L3611" s="47"/>
      <c r="M3611" s="49"/>
      <c r="N3611" s="49"/>
      <c r="O3611" s="47"/>
      <c r="P3611" s="47"/>
      <c r="Q3611" s="50"/>
      <c r="R3611" s="51"/>
      <c r="S3611" s="47"/>
      <c r="T3611" s="52"/>
      <c r="U3611" s="49"/>
      <c r="V3611" s="47"/>
      <c r="W3611" s="46"/>
      <c r="X3611" s="53"/>
      <c r="Y3611" s="45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47"/>
      <c r="C3612" s="47"/>
      <c r="D3612" s="46"/>
      <c r="E3612" s="46"/>
      <c r="F3612" s="45"/>
      <c r="G3612" s="48"/>
      <c r="H3612" s="45"/>
      <c r="I3612" s="45"/>
      <c r="L3612" s="47"/>
      <c r="M3612" s="49"/>
      <c r="N3612" s="49"/>
      <c r="O3612" s="47"/>
      <c r="P3612" s="47"/>
      <c r="Q3612" s="50"/>
      <c r="R3612" s="51"/>
      <c r="S3612" s="47"/>
      <c r="T3612" s="52"/>
      <c r="U3612" s="49"/>
      <c r="V3612" s="47"/>
      <c r="W3612" s="46"/>
      <c r="X3612" s="53"/>
      <c r="Y3612" s="45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47"/>
      <c r="C3613" s="47"/>
      <c r="D3613" s="46"/>
      <c r="E3613" s="46"/>
      <c r="F3613" s="45"/>
      <c r="G3613" s="48"/>
      <c r="H3613" s="45"/>
      <c r="I3613" s="45"/>
      <c r="L3613" s="47"/>
      <c r="M3613" s="49"/>
      <c r="N3613" s="49"/>
      <c r="O3613" s="47"/>
      <c r="P3613" s="47"/>
      <c r="Q3613" s="50"/>
      <c r="R3613" s="51"/>
      <c r="S3613" s="47"/>
      <c r="T3613" s="52"/>
      <c r="U3613" s="49"/>
      <c r="V3613" s="47"/>
      <c r="W3613" s="46"/>
      <c r="X3613" s="53"/>
      <c r="Y3613" s="45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47"/>
      <c r="C3614" s="47"/>
      <c r="D3614" s="46"/>
      <c r="E3614" s="46"/>
      <c r="F3614" s="45"/>
      <c r="G3614" s="48"/>
      <c r="H3614" s="45"/>
      <c r="I3614" s="45"/>
      <c r="L3614" s="47"/>
      <c r="M3614" s="49"/>
      <c r="N3614" s="49"/>
      <c r="O3614" s="47"/>
      <c r="P3614" s="47"/>
      <c r="Q3614" s="50"/>
      <c r="R3614" s="51"/>
      <c r="S3614" s="47"/>
      <c r="T3614" s="52"/>
      <c r="U3614" s="49"/>
      <c r="V3614" s="47"/>
      <c r="W3614" s="46"/>
      <c r="X3614" s="53"/>
      <c r="Y3614" s="45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47"/>
      <c r="C3615" s="47"/>
      <c r="D3615" s="46"/>
      <c r="E3615" s="46"/>
      <c r="F3615" s="45"/>
      <c r="G3615" s="48"/>
      <c r="H3615" s="45"/>
      <c r="I3615" s="45"/>
      <c r="L3615" s="47"/>
      <c r="M3615" s="49"/>
      <c r="N3615" s="49"/>
      <c r="O3615" s="47"/>
      <c r="P3615" s="47"/>
      <c r="Q3615" s="50"/>
      <c r="R3615" s="51"/>
      <c r="S3615" s="47"/>
      <c r="T3615" s="52"/>
      <c r="U3615" s="49"/>
      <c r="V3615" s="47"/>
      <c r="W3615" s="46"/>
      <c r="X3615" s="53"/>
      <c r="Y3615" s="45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47"/>
      <c r="C3616" s="47"/>
      <c r="D3616" s="46"/>
      <c r="E3616" s="46"/>
      <c r="F3616" s="45"/>
      <c r="G3616" s="48"/>
      <c r="H3616" s="45"/>
      <c r="I3616" s="45"/>
      <c r="L3616" s="47"/>
      <c r="M3616" s="49"/>
      <c r="N3616" s="49"/>
      <c r="O3616" s="47"/>
      <c r="P3616" s="47"/>
      <c r="Q3616" s="50"/>
      <c r="R3616" s="51"/>
      <c r="S3616" s="47"/>
      <c r="T3616" s="52"/>
      <c r="U3616" s="49"/>
      <c r="V3616" s="47"/>
      <c r="W3616" s="46"/>
      <c r="X3616" s="53"/>
      <c r="Y3616" s="45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47"/>
      <c r="C3617" s="47"/>
      <c r="D3617" s="46"/>
      <c r="E3617" s="46"/>
      <c r="F3617" s="45"/>
      <c r="G3617" s="48"/>
      <c r="H3617" s="45"/>
      <c r="I3617" s="45"/>
      <c r="L3617" s="47"/>
      <c r="M3617" s="49"/>
      <c r="N3617" s="49"/>
      <c r="O3617" s="47"/>
      <c r="P3617" s="47"/>
      <c r="Q3617" s="50"/>
      <c r="R3617" s="51"/>
      <c r="S3617" s="47"/>
      <c r="T3617" s="52"/>
      <c r="U3617" s="49"/>
      <c r="V3617" s="47"/>
      <c r="W3617" s="46"/>
      <c r="X3617" s="53"/>
      <c r="Y3617" s="45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47"/>
      <c r="C3618" s="47"/>
      <c r="D3618" s="46"/>
      <c r="E3618" s="46"/>
      <c r="F3618" s="45"/>
      <c r="G3618" s="48"/>
      <c r="H3618" s="45"/>
      <c r="I3618" s="45"/>
      <c r="L3618" s="47"/>
      <c r="M3618" s="49"/>
      <c r="N3618" s="49"/>
      <c r="O3618" s="47"/>
      <c r="P3618" s="47"/>
      <c r="Q3618" s="50"/>
      <c r="R3618" s="51"/>
      <c r="S3618" s="47"/>
      <c r="T3618" s="52"/>
      <c r="U3618" s="49"/>
      <c r="V3618" s="47"/>
      <c r="W3618" s="46"/>
      <c r="X3618" s="53"/>
      <c r="Y3618" s="45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47"/>
      <c r="C3619" s="47"/>
      <c r="D3619" s="46"/>
      <c r="E3619" s="46"/>
      <c r="F3619" s="45"/>
      <c r="G3619" s="48"/>
      <c r="H3619" s="45"/>
      <c r="I3619" s="45"/>
      <c r="L3619" s="47"/>
      <c r="M3619" s="49"/>
      <c r="N3619" s="49"/>
      <c r="O3619" s="47"/>
      <c r="P3619" s="47"/>
      <c r="Q3619" s="50"/>
      <c r="R3619" s="51"/>
      <c r="S3619" s="47"/>
      <c r="T3619" s="52"/>
      <c r="U3619" s="49"/>
      <c r="V3619" s="47"/>
      <c r="W3619" s="46"/>
      <c r="X3619" s="53"/>
      <c r="Y3619" s="45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47"/>
      <c r="C3620" s="47"/>
      <c r="D3620" s="46"/>
      <c r="E3620" s="46"/>
      <c r="F3620" s="45"/>
      <c r="G3620" s="48"/>
      <c r="H3620" s="45"/>
      <c r="I3620" s="45"/>
      <c r="L3620" s="47"/>
      <c r="M3620" s="49"/>
      <c r="N3620" s="49"/>
      <c r="O3620" s="47"/>
      <c r="P3620" s="47"/>
      <c r="Q3620" s="50"/>
      <c r="R3620" s="51"/>
      <c r="S3620" s="47"/>
      <c r="T3620" s="52"/>
      <c r="U3620" s="49"/>
      <c r="V3620" s="47"/>
      <c r="W3620" s="46"/>
      <c r="X3620" s="53"/>
      <c r="Y3620" s="45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47"/>
      <c r="C3621" s="47"/>
      <c r="D3621" s="46"/>
      <c r="E3621" s="46"/>
      <c r="F3621" s="45"/>
      <c r="G3621" s="48"/>
      <c r="H3621" s="45"/>
      <c r="I3621" s="45"/>
      <c r="L3621" s="47"/>
      <c r="M3621" s="49"/>
      <c r="N3621" s="49"/>
      <c r="O3621" s="47"/>
      <c r="P3621" s="47"/>
      <c r="Q3621" s="50"/>
      <c r="R3621" s="51"/>
      <c r="S3621" s="47"/>
      <c r="T3621" s="52"/>
      <c r="U3621" s="49"/>
      <c r="V3621" s="47"/>
      <c r="W3621" s="46"/>
      <c r="X3621" s="53"/>
      <c r="Y3621" s="45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47"/>
      <c r="C3622" s="47"/>
      <c r="D3622" s="46"/>
      <c r="E3622" s="46"/>
      <c r="F3622" s="45"/>
      <c r="G3622" s="48"/>
      <c r="H3622" s="45"/>
      <c r="I3622" s="45"/>
      <c r="L3622" s="47"/>
      <c r="M3622" s="49"/>
      <c r="N3622" s="49"/>
      <c r="O3622" s="47"/>
      <c r="P3622" s="47"/>
      <c r="Q3622" s="50"/>
      <c r="R3622" s="51"/>
      <c r="S3622" s="47"/>
      <c r="T3622" s="52"/>
      <c r="U3622" s="49"/>
      <c r="V3622" s="47"/>
      <c r="W3622" s="46"/>
      <c r="X3622" s="53"/>
      <c r="Y3622" s="45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47"/>
      <c r="C3623" s="47"/>
      <c r="D3623" s="46"/>
      <c r="E3623" s="46"/>
      <c r="F3623" s="45"/>
      <c r="G3623" s="48"/>
      <c r="H3623" s="45"/>
      <c r="I3623" s="45"/>
      <c r="L3623" s="47"/>
      <c r="M3623" s="49"/>
      <c r="N3623" s="49"/>
      <c r="O3623" s="47"/>
      <c r="P3623" s="47"/>
      <c r="Q3623" s="50"/>
      <c r="R3623" s="51"/>
      <c r="S3623" s="47"/>
      <c r="T3623" s="52"/>
      <c r="U3623" s="49"/>
      <c r="V3623" s="47"/>
      <c r="W3623" s="46"/>
      <c r="X3623" s="53"/>
      <c r="Y3623" s="45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47"/>
      <c r="C3624" s="47"/>
      <c r="D3624" s="46"/>
      <c r="E3624" s="46"/>
      <c r="F3624" s="45"/>
      <c r="G3624" s="48"/>
      <c r="H3624" s="45"/>
      <c r="I3624" s="45"/>
      <c r="L3624" s="47"/>
      <c r="M3624" s="49"/>
      <c r="N3624" s="49"/>
      <c r="O3624" s="47"/>
      <c r="P3624" s="47"/>
      <c r="Q3624" s="50"/>
      <c r="R3624" s="51"/>
      <c r="S3624" s="47"/>
      <c r="T3624" s="52"/>
      <c r="U3624" s="49"/>
      <c r="V3624" s="47"/>
      <c r="W3624" s="46"/>
      <c r="X3624" s="53"/>
      <c r="Y3624" s="45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47"/>
      <c r="C3625" s="47"/>
      <c r="D3625" s="46"/>
      <c r="E3625" s="46"/>
      <c r="F3625" s="45"/>
      <c r="G3625" s="48"/>
      <c r="H3625" s="45"/>
      <c r="I3625" s="45"/>
      <c r="L3625" s="47"/>
      <c r="M3625" s="49"/>
      <c r="N3625" s="49"/>
      <c r="O3625" s="47"/>
      <c r="P3625" s="47"/>
      <c r="Q3625" s="50"/>
      <c r="R3625" s="51"/>
      <c r="S3625" s="47"/>
      <c r="T3625" s="52"/>
      <c r="U3625" s="49"/>
      <c r="V3625" s="47"/>
      <c r="W3625" s="46"/>
      <c r="X3625" s="53"/>
      <c r="Y3625" s="45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47"/>
      <c r="C3626" s="47"/>
      <c r="D3626" s="46"/>
      <c r="E3626" s="46"/>
      <c r="F3626" s="45"/>
      <c r="G3626" s="48"/>
      <c r="H3626" s="45"/>
      <c r="I3626" s="45"/>
      <c r="L3626" s="47"/>
      <c r="M3626" s="49"/>
      <c r="N3626" s="49"/>
      <c r="O3626" s="47"/>
      <c r="P3626" s="47"/>
      <c r="Q3626" s="50"/>
      <c r="R3626" s="51"/>
      <c r="S3626" s="47"/>
      <c r="T3626" s="52"/>
      <c r="U3626" s="49"/>
      <c r="V3626" s="47"/>
      <c r="W3626" s="46"/>
      <c r="X3626" s="53"/>
      <c r="Y3626" s="45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47"/>
      <c r="C3627" s="47"/>
      <c r="D3627" s="46"/>
      <c r="E3627" s="46"/>
      <c r="F3627" s="45"/>
      <c r="G3627" s="48"/>
      <c r="H3627" s="45"/>
      <c r="I3627" s="45"/>
      <c r="L3627" s="47"/>
      <c r="M3627" s="49"/>
      <c r="N3627" s="49"/>
      <c r="O3627" s="47"/>
      <c r="P3627" s="47"/>
      <c r="Q3627" s="50"/>
      <c r="R3627" s="51"/>
      <c r="S3627" s="47"/>
      <c r="T3627" s="52"/>
      <c r="U3627" s="49"/>
      <c r="V3627" s="47"/>
      <c r="W3627" s="46"/>
      <c r="X3627" s="53"/>
      <c r="Y3627" s="45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47"/>
      <c r="C3628" s="47"/>
      <c r="D3628" s="46"/>
      <c r="E3628" s="46"/>
      <c r="F3628" s="45"/>
      <c r="G3628" s="48"/>
      <c r="H3628" s="45"/>
      <c r="I3628" s="45"/>
      <c r="L3628" s="47"/>
      <c r="M3628" s="49"/>
      <c r="N3628" s="49"/>
      <c r="O3628" s="47"/>
      <c r="P3628" s="47"/>
      <c r="Q3628" s="50"/>
      <c r="R3628" s="51"/>
      <c r="S3628" s="47"/>
      <c r="T3628" s="52"/>
      <c r="U3628" s="49"/>
      <c r="V3628" s="47"/>
      <c r="W3628" s="46"/>
      <c r="X3628" s="53"/>
      <c r="Y3628" s="45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47"/>
      <c r="C3629" s="47"/>
      <c r="D3629" s="46"/>
      <c r="E3629" s="46"/>
      <c r="F3629" s="45"/>
      <c r="G3629" s="48"/>
      <c r="H3629" s="45"/>
      <c r="I3629" s="45"/>
      <c r="L3629" s="47"/>
      <c r="M3629" s="49"/>
      <c r="N3629" s="49"/>
      <c r="O3629" s="47"/>
      <c r="P3629" s="47"/>
      <c r="Q3629" s="50"/>
      <c r="R3629" s="51"/>
      <c r="S3629" s="47"/>
      <c r="T3629" s="52"/>
      <c r="U3629" s="49"/>
      <c r="V3629" s="47"/>
      <c r="W3629" s="46"/>
      <c r="X3629" s="53"/>
      <c r="Y3629" s="45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47"/>
      <c r="C3630" s="47"/>
      <c r="D3630" s="46"/>
      <c r="E3630" s="46"/>
      <c r="F3630" s="45"/>
      <c r="G3630" s="48"/>
      <c r="H3630" s="45"/>
      <c r="I3630" s="45"/>
      <c r="L3630" s="47"/>
      <c r="M3630" s="49"/>
      <c r="N3630" s="49"/>
      <c r="O3630" s="47"/>
      <c r="P3630" s="47"/>
      <c r="Q3630" s="50"/>
      <c r="R3630" s="51"/>
      <c r="S3630" s="47"/>
      <c r="T3630" s="52"/>
      <c r="U3630" s="49"/>
      <c r="V3630" s="47"/>
      <c r="W3630" s="46"/>
      <c r="X3630" s="53"/>
      <c r="Y3630" s="45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47"/>
      <c r="C3631" s="47"/>
      <c r="D3631" s="46"/>
      <c r="E3631" s="46"/>
      <c r="F3631" s="45"/>
      <c r="G3631" s="48"/>
      <c r="H3631" s="45"/>
      <c r="I3631" s="45"/>
      <c r="L3631" s="47"/>
      <c r="M3631" s="49"/>
      <c r="N3631" s="49"/>
      <c r="O3631" s="47"/>
      <c r="P3631" s="47"/>
      <c r="Q3631" s="50"/>
      <c r="R3631" s="51"/>
      <c r="S3631" s="47"/>
      <c r="T3631" s="52"/>
      <c r="U3631" s="49"/>
      <c r="V3631" s="47"/>
      <c r="W3631" s="46"/>
      <c r="X3631" s="53"/>
      <c r="Y3631" s="45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47"/>
      <c r="C3632" s="47"/>
      <c r="D3632" s="46"/>
      <c r="E3632" s="46"/>
      <c r="F3632" s="45"/>
      <c r="G3632" s="48"/>
      <c r="H3632" s="45"/>
      <c r="I3632" s="45"/>
      <c r="L3632" s="47"/>
      <c r="M3632" s="49"/>
      <c r="N3632" s="49"/>
      <c r="O3632" s="47"/>
      <c r="P3632" s="47"/>
      <c r="Q3632" s="50"/>
      <c r="R3632" s="51"/>
      <c r="S3632" s="47"/>
      <c r="T3632" s="52"/>
      <c r="U3632" s="49"/>
      <c r="V3632" s="47"/>
      <c r="W3632" s="46"/>
      <c r="X3632" s="53"/>
      <c r="Y3632" s="45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47"/>
      <c r="C3633" s="47"/>
      <c r="D3633" s="46"/>
      <c r="E3633" s="46"/>
      <c r="F3633" s="45"/>
      <c r="G3633" s="48"/>
      <c r="H3633" s="45"/>
      <c r="I3633" s="45"/>
      <c r="L3633" s="47"/>
      <c r="M3633" s="49"/>
      <c r="N3633" s="49"/>
      <c r="O3633" s="47"/>
      <c r="P3633" s="47"/>
      <c r="Q3633" s="50"/>
      <c r="R3633" s="51"/>
      <c r="S3633" s="47"/>
      <c r="T3633" s="52"/>
      <c r="U3633" s="49"/>
      <c r="V3633" s="47"/>
      <c r="W3633" s="46"/>
      <c r="X3633" s="53"/>
      <c r="Y3633" s="45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47"/>
      <c r="C3634" s="47"/>
      <c r="D3634" s="46"/>
      <c r="E3634" s="46"/>
      <c r="F3634" s="45"/>
      <c r="G3634" s="48"/>
      <c r="H3634" s="45"/>
      <c r="I3634" s="45"/>
      <c r="L3634" s="47"/>
      <c r="M3634" s="49"/>
      <c r="N3634" s="49"/>
      <c r="O3634" s="47"/>
      <c r="P3634" s="47"/>
      <c r="Q3634" s="50"/>
      <c r="R3634" s="51"/>
      <c r="S3634" s="47"/>
      <c r="T3634" s="52"/>
      <c r="U3634" s="49"/>
      <c r="V3634" s="47"/>
      <c r="W3634" s="46"/>
      <c r="X3634" s="53"/>
      <c r="Y3634" s="45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47"/>
      <c r="C3635" s="47"/>
      <c r="D3635" s="46"/>
      <c r="E3635" s="46"/>
      <c r="F3635" s="45"/>
      <c r="G3635" s="48"/>
      <c r="H3635" s="45"/>
      <c r="I3635" s="45"/>
      <c r="L3635" s="47"/>
      <c r="M3635" s="49"/>
      <c r="N3635" s="49"/>
      <c r="O3635" s="47"/>
      <c r="P3635" s="47"/>
      <c r="Q3635" s="50"/>
      <c r="R3635" s="51"/>
      <c r="S3635" s="47"/>
      <c r="T3635" s="52"/>
      <c r="U3635" s="49"/>
      <c r="V3635" s="47"/>
      <c r="W3635" s="46"/>
      <c r="X3635" s="53"/>
      <c r="Y3635" s="45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47"/>
      <c r="C3636" s="47"/>
      <c r="D3636" s="46"/>
      <c r="E3636" s="46"/>
      <c r="F3636" s="45"/>
      <c r="G3636" s="48"/>
      <c r="H3636" s="45"/>
      <c r="I3636" s="45"/>
      <c r="L3636" s="47"/>
      <c r="M3636" s="49"/>
      <c r="N3636" s="49"/>
      <c r="O3636" s="47"/>
      <c r="P3636" s="47"/>
      <c r="Q3636" s="50"/>
      <c r="R3636" s="51"/>
      <c r="S3636" s="47"/>
      <c r="T3636" s="52"/>
      <c r="U3636" s="49"/>
      <c r="V3636" s="47"/>
      <c r="W3636" s="46"/>
      <c r="X3636" s="53"/>
      <c r="Y3636" s="45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47"/>
      <c r="C3637" s="47"/>
      <c r="D3637" s="46"/>
      <c r="E3637" s="46"/>
      <c r="F3637" s="45"/>
      <c r="G3637" s="48"/>
      <c r="H3637" s="45"/>
      <c r="I3637" s="45"/>
      <c r="L3637" s="47"/>
      <c r="M3637" s="49"/>
      <c r="N3637" s="49"/>
      <c r="O3637" s="47"/>
      <c r="P3637" s="47"/>
      <c r="Q3637" s="50"/>
      <c r="R3637" s="51"/>
      <c r="S3637" s="47"/>
      <c r="T3637" s="52"/>
      <c r="U3637" s="49"/>
      <c r="V3637" s="47"/>
      <c r="W3637" s="46"/>
      <c r="X3637" s="53"/>
      <c r="Y3637" s="45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47"/>
      <c r="C3638" s="47"/>
      <c r="D3638" s="46"/>
      <c r="E3638" s="46"/>
      <c r="F3638" s="45"/>
      <c r="G3638" s="48"/>
      <c r="H3638" s="45"/>
      <c r="I3638" s="45"/>
      <c r="L3638" s="47"/>
      <c r="M3638" s="49"/>
      <c r="N3638" s="49"/>
      <c r="O3638" s="47"/>
      <c r="P3638" s="47"/>
      <c r="Q3638" s="50"/>
      <c r="R3638" s="51"/>
      <c r="S3638" s="47"/>
      <c r="T3638" s="52"/>
      <c r="U3638" s="49"/>
      <c r="V3638" s="47"/>
      <c r="W3638" s="46"/>
      <c r="X3638" s="53"/>
      <c r="Y3638" s="45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47"/>
      <c r="C3639" s="47"/>
      <c r="D3639" s="46"/>
      <c r="E3639" s="46"/>
      <c r="F3639" s="45"/>
      <c r="G3639" s="48"/>
      <c r="H3639" s="45"/>
      <c r="I3639" s="45"/>
      <c r="L3639" s="47"/>
      <c r="M3639" s="49"/>
      <c r="N3639" s="49"/>
      <c r="O3639" s="47"/>
      <c r="P3639" s="47"/>
      <c r="Q3639" s="50"/>
      <c r="R3639" s="51"/>
      <c r="S3639" s="47"/>
      <c r="T3639" s="52"/>
      <c r="U3639" s="49"/>
      <c r="V3639" s="47"/>
      <c r="W3639" s="46"/>
      <c r="X3639" s="53"/>
      <c r="Y3639" s="45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47"/>
      <c r="C3640" s="47"/>
      <c r="D3640" s="46"/>
      <c r="E3640" s="46"/>
      <c r="F3640" s="45"/>
      <c r="G3640" s="48"/>
      <c r="H3640" s="45"/>
      <c r="I3640" s="45"/>
      <c r="L3640" s="47"/>
      <c r="M3640" s="49"/>
      <c r="N3640" s="49"/>
      <c r="O3640" s="47"/>
      <c r="P3640" s="47"/>
      <c r="Q3640" s="50"/>
      <c r="R3640" s="51"/>
      <c r="S3640" s="47"/>
      <c r="T3640" s="52"/>
      <c r="U3640" s="49"/>
      <c r="V3640" s="47"/>
      <c r="W3640" s="46"/>
      <c r="X3640" s="53"/>
      <c r="Y3640" s="45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47"/>
      <c r="C3641" s="47"/>
      <c r="D3641" s="46"/>
      <c r="E3641" s="46"/>
      <c r="F3641" s="45"/>
      <c r="G3641" s="48"/>
      <c r="H3641" s="45"/>
      <c r="I3641" s="45"/>
      <c r="L3641" s="47"/>
      <c r="M3641" s="49"/>
      <c r="N3641" s="49"/>
      <c r="O3641" s="47"/>
      <c r="P3641" s="47"/>
      <c r="Q3641" s="50"/>
      <c r="R3641" s="51"/>
      <c r="S3641" s="47"/>
      <c r="T3641" s="52"/>
      <c r="U3641" s="49"/>
      <c r="V3641" s="47"/>
      <c r="W3641" s="46"/>
      <c r="X3641" s="53"/>
      <c r="Y3641" s="45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47"/>
      <c r="C3642" s="47"/>
      <c r="D3642" s="46"/>
      <c r="E3642" s="46"/>
      <c r="F3642" s="45"/>
      <c r="G3642" s="48"/>
      <c r="H3642" s="45"/>
      <c r="I3642" s="45"/>
      <c r="L3642" s="47"/>
      <c r="M3642" s="49"/>
      <c r="N3642" s="49"/>
      <c r="O3642" s="47"/>
      <c r="P3642" s="47"/>
      <c r="Q3642" s="50"/>
      <c r="R3642" s="51"/>
      <c r="S3642" s="47"/>
      <c r="T3642" s="52"/>
      <c r="U3642" s="49"/>
      <c r="V3642" s="47"/>
      <c r="W3642" s="46"/>
      <c r="X3642" s="53"/>
      <c r="Y3642" s="45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47"/>
      <c r="C3643" s="47"/>
      <c r="D3643" s="46"/>
      <c r="E3643" s="46"/>
      <c r="F3643" s="45"/>
      <c r="G3643" s="48"/>
      <c r="H3643" s="45"/>
      <c r="I3643" s="45"/>
      <c r="L3643" s="47"/>
      <c r="M3643" s="49"/>
      <c r="N3643" s="49"/>
      <c r="O3643" s="47"/>
      <c r="P3643" s="47"/>
      <c r="Q3643" s="50"/>
      <c r="R3643" s="51"/>
      <c r="S3643" s="47"/>
      <c r="T3643" s="52"/>
      <c r="U3643" s="49"/>
      <c r="V3643" s="47"/>
      <c r="W3643" s="46"/>
      <c r="X3643" s="53"/>
      <c r="Y3643" s="45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47"/>
      <c r="C3644" s="47"/>
      <c r="D3644" s="46"/>
      <c r="E3644" s="46"/>
      <c r="F3644" s="45"/>
      <c r="G3644" s="48"/>
      <c r="H3644" s="45"/>
      <c r="I3644" s="45"/>
      <c r="L3644" s="47"/>
      <c r="M3644" s="49"/>
      <c r="N3644" s="49"/>
      <c r="O3644" s="47"/>
      <c r="P3644" s="47"/>
      <c r="Q3644" s="50"/>
      <c r="R3644" s="51"/>
      <c r="S3644" s="47"/>
      <c r="T3644" s="52"/>
      <c r="U3644" s="49"/>
      <c r="V3644" s="47"/>
      <c r="W3644" s="46"/>
      <c r="X3644" s="53"/>
      <c r="Y3644" s="45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47"/>
      <c r="C3645" s="47"/>
      <c r="D3645" s="46"/>
      <c r="E3645" s="46"/>
      <c r="F3645" s="45"/>
      <c r="G3645" s="48"/>
      <c r="H3645" s="45"/>
      <c r="I3645" s="45"/>
      <c r="L3645" s="47"/>
      <c r="M3645" s="49"/>
      <c r="N3645" s="49"/>
      <c r="O3645" s="47"/>
      <c r="P3645" s="47"/>
      <c r="Q3645" s="50"/>
      <c r="R3645" s="51"/>
      <c r="S3645" s="47"/>
      <c r="T3645" s="52"/>
      <c r="U3645" s="49"/>
      <c r="V3645" s="47"/>
      <c r="W3645" s="46"/>
      <c r="X3645" s="53"/>
      <c r="Y3645" s="45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47"/>
      <c r="C3646" s="47"/>
      <c r="D3646" s="46"/>
      <c r="E3646" s="46"/>
      <c r="F3646" s="45"/>
      <c r="G3646" s="48"/>
      <c r="H3646" s="45"/>
      <c r="I3646" s="45"/>
      <c r="L3646" s="47"/>
      <c r="M3646" s="49"/>
      <c r="N3646" s="49"/>
      <c r="O3646" s="47"/>
      <c r="P3646" s="47"/>
      <c r="Q3646" s="50"/>
      <c r="R3646" s="51"/>
      <c r="S3646" s="47"/>
      <c r="T3646" s="52"/>
      <c r="U3646" s="49"/>
      <c r="V3646" s="47"/>
      <c r="W3646" s="46"/>
      <c r="X3646" s="53"/>
      <c r="Y3646" s="45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47"/>
      <c r="C3647" s="47"/>
      <c r="D3647" s="46"/>
      <c r="E3647" s="46"/>
      <c r="F3647" s="45"/>
      <c r="G3647" s="48"/>
      <c r="H3647" s="45"/>
      <c r="I3647" s="45"/>
      <c r="L3647" s="47"/>
      <c r="M3647" s="49"/>
      <c r="N3647" s="49"/>
      <c r="O3647" s="47"/>
      <c r="P3647" s="47"/>
      <c r="Q3647" s="50"/>
      <c r="R3647" s="51"/>
      <c r="S3647" s="47"/>
      <c r="T3647" s="52"/>
      <c r="U3647" s="49"/>
      <c r="V3647" s="47"/>
      <c r="W3647" s="46"/>
      <c r="X3647" s="53"/>
      <c r="Y3647" s="45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47"/>
      <c r="C3648" s="47"/>
      <c r="D3648" s="46"/>
      <c r="E3648" s="46"/>
      <c r="F3648" s="45"/>
      <c r="G3648" s="48"/>
      <c r="H3648" s="45"/>
      <c r="I3648" s="45"/>
      <c r="L3648" s="47"/>
      <c r="M3648" s="49"/>
      <c r="N3648" s="49"/>
      <c r="O3648" s="47"/>
      <c r="P3648" s="47"/>
      <c r="Q3648" s="50"/>
      <c r="R3648" s="51"/>
      <c r="S3648" s="47"/>
      <c r="T3648" s="52"/>
      <c r="U3648" s="49"/>
      <c r="V3648" s="47"/>
      <c r="W3648" s="46"/>
      <c r="X3648" s="53"/>
      <c r="Y3648" s="45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47"/>
      <c r="C3649" s="47"/>
      <c r="D3649" s="46"/>
      <c r="E3649" s="46"/>
      <c r="F3649" s="45"/>
      <c r="G3649" s="48"/>
      <c r="H3649" s="45"/>
      <c r="I3649" s="45"/>
      <c r="L3649" s="47"/>
      <c r="M3649" s="49"/>
      <c r="N3649" s="49"/>
      <c r="O3649" s="47"/>
      <c r="P3649" s="47"/>
      <c r="Q3649" s="50"/>
      <c r="R3649" s="51"/>
      <c r="S3649" s="47"/>
      <c r="T3649" s="52"/>
      <c r="U3649" s="49"/>
      <c r="V3649" s="47"/>
      <c r="W3649" s="46"/>
      <c r="X3649" s="53"/>
      <c r="Y3649" s="45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47"/>
      <c r="C3650" s="47"/>
      <c r="D3650" s="46"/>
      <c r="E3650" s="46"/>
      <c r="F3650" s="45"/>
      <c r="G3650" s="48"/>
      <c r="H3650" s="45"/>
      <c r="I3650" s="45"/>
      <c r="L3650" s="47"/>
      <c r="M3650" s="49"/>
      <c r="N3650" s="49"/>
      <c r="O3650" s="47"/>
      <c r="P3650" s="47"/>
      <c r="Q3650" s="50"/>
      <c r="R3650" s="51"/>
      <c r="S3650" s="47"/>
      <c r="T3650" s="52"/>
      <c r="U3650" s="49"/>
      <c r="V3650" s="47"/>
      <c r="W3650" s="46"/>
      <c r="X3650" s="53"/>
      <c r="Y3650" s="45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47"/>
      <c r="C3651" s="47"/>
      <c r="D3651" s="46"/>
      <c r="E3651" s="46"/>
      <c r="F3651" s="45"/>
      <c r="G3651" s="48"/>
      <c r="H3651" s="45"/>
      <c r="I3651" s="45"/>
      <c r="L3651" s="47"/>
      <c r="M3651" s="49"/>
      <c r="N3651" s="49"/>
      <c r="O3651" s="47"/>
      <c r="P3651" s="47"/>
      <c r="Q3651" s="50"/>
      <c r="R3651" s="51"/>
      <c r="S3651" s="47"/>
      <c r="T3651" s="52"/>
      <c r="U3651" s="49"/>
      <c r="V3651" s="47"/>
      <c r="W3651" s="46"/>
      <c r="X3651" s="53"/>
      <c r="Y3651" s="45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47"/>
      <c r="C3652" s="47"/>
      <c r="D3652" s="46"/>
      <c r="E3652" s="46"/>
      <c r="F3652" s="45"/>
      <c r="G3652" s="48"/>
      <c r="H3652" s="45"/>
      <c r="I3652" s="45"/>
      <c r="L3652" s="47"/>
      <c r="M3652" s="49"/>
      <c r="N3652" s="49"/>
      <c r="O3652" s="47"/>
      <c r="P3652" s="47"/>
      <c r="Q3652" s="50"/>
      <c r="R3652" s="51"/>
      <c r="S3652" s="47"/>
      <c r="T3652" s="52"/>
      <c r="U3652" s="49"/>
      <c r="V3652" s="47"/>
      <c r="W3652" s="46"/>
      <c r="X3652" s="53"/>
      <c r="Y3652" s="45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47"/>
      <c r="C3653" s="47"/>
      <c r="D3653" s="46"/>
      <c r="E3653" s="46"/>
      <c r="F3653" s="45"/>
      <c r="G3653" s="48"/>
      <c r="H3653" s="45"/>
      <c r="I3653" s="45"/>
      <c r="L3653" s="47"/>
      <c r="M3653" s="49"/>
      <c r="N3653" s="49"/>
      <c r="O3653" s="47"/>
      <c r="P3653" s="47"/>
      <c r="Q3653" s="50"/>
      <c r="R3653" s="51"/>
      <c r="S3653" s="47"/>
      <c r="T3653" s="52"/>
      <c r="U3653" s="49"/>
      <c r="V3653" s="47"/>
      <c r="W3653" s="46"/>
      <c r="X3653" s="53"/>
      <c r="Y3653" s="45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47"/>
      <c r="C3654" s="47"/>
      <c r="D3654" s="46"/>
      <c r="E3654" s="46"/>
      <c r="F3654" s="45"/>
      <c r="G3654" s="48"/>
      <c r="H3654" s="45"/>
      <c r="I3654" s="45"/>
      <c r="L3654" s="47"/>
      <c r="M3654" s="49"/>
      <c r="N3654" s="49"/>
      <c r="O3654" s="47"/>
      <c r="P3654" s="47"/>
      <c r="Q3654" s="50"/>
      <c r="R3654" s="51"/>
      <c r="S3654" s="47"/>
      <c r="T3654" s="52"/>
      <c r="U3654" s="49"/>
      <c r="V3654" s="47"/>
      <c r="W3654" s="46"/>
      <c r="X3654" s="53"/>
      <c r="Y3654" s="45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47"/>
      <c r="C3655" s="47"/>
      <c r="D3655" s="46"/>
      <c r="E3655" s="46"/>
      <c r="F3655" s="45"/>
      <c r="G3655" s="48"/>
      <c r="H3655" s="45"/>
      <c r="I3655" s="45"/>
      <c r="L3655" s="47"/>
      <c r="M3655" s="49"/>
      <c r="N3655" s="49"/>
      <c r="O3655" s="47"/>
      <c r="P3655" s="47"/>
      <c r="Q3655" s="50"/>
      <c r="R3655" s="51"/>
      <c r="S3655" s="47"/>
      <c r="T3655" s="52"/>
      <c r="U3655" s="49"/>
      <c r="V3655" s="47"/>
      <c r="W3655" s="46"/>
      <c r="X3655" s="53"/>
      <c r="Y3655" s="45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47"/>
      <c r="C3656" s="47"/>
      <c r="D3656" s="46"/>
      <c r="E3656" s="46"/>
      <c r="F3656" s="45"/>
      <c r="G3656" s="48"/>
      <c r="H3656" s="45"/>
      <c r="I3656" s="45"/>
      <c r="L3656" s="47"/>
      <c r="M3656" s="49"/>
      <c r="N3656" s="49"/>
      <c r="O3656" s="47"/>
      <c r="P3656" s="47"/>
      <c r="Q3656" s="50"/>
      <c r="R3656" s="51"/>
      <c r="S3656" s="47"/>
      <c r="T3656" s="52"/>
      <c r="U3656" s="49"/>
      <c r="V3656" s="47"/>
      <c r="W3656" s="46"/>
      <c r="X3656" s="53"/>
      <c r="Y3656" s="45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47"/>
      <c r="C3657" s="47"/>
      <c r="D3657" s="46"/>
      <c r="E3657" s="46"/>
      <c r="F3657" s="45"/>
      <c r="G3657" s="48"/>
      <c r="H3657" s="45"/>
      <c r="I3657" s="45"/>
      <c r="L3657" s="47"/>
      <c r="M3657" s="49"/>
      <c r="N3657" s="49"/>
      <c r="O3657" s="47"/>
      <c r="P3657" s="47"/>
      <c r="Q3657" s="50"/>
      <c r="R3657" s="51"/>
      <c r="S3657" s="47"/>
      <c r="T3657" s="52"/>
      <c r="U3657" s="49"/>
      <c r="V3657" s="47"/>
      <c r="W3657" s="46"/>
      <c r="X3657" s="53"/>
      <c r="Y3657" s="45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47"/>
      <c r="C3658" s="47"/>
      <c r="D3658" s="46"/>
      <c r="E3658" s="46"/>
      <c r="F3658" s="45"/>
      <c r="G3658" s="48"/>
      <c r="H3658" s="45"/>
      <c r="I3658" s="45"/>
      <c r="L3658" s="47"/>
      <c r="M3658" s="49"/>
      <c r="N3658" s="49"/>
      <c r="O3658" s="47"/>
      <c r="P3658" s="47"/>
      <c r="Q3658" s="50"/>
      <c r="R3658" s="51"/>
      <c r="S3658" s="47"/>
      <c r="T3658" s="52"/>
      <c r="U3658" s="49"/>
      <c r="V3658" s="47"/>
      <c r="W3658" s="46"/>
      <c r="X3658" s="53"/>
      <c r="Y3658" s="45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47"/>
      <c r="C3659" s="47"/>
      <c r="D3659" s="46"/>
      <c r="E3659" s="46"/>
      <c r="F3659" s="45"/>
      <c r="G3659" s="48"/>
      <c r="H3659" s="45"/>
      <c r="I3659" s="45"/>
      <c r="L3659" s="47"/>
      <c r="M3659" s="49"/>
      <c r="N3659" s="49"/>
      <c r="O3659" s="47"/>
      <c r="P3659" s="47"/>
      <c r="Q3659" s="50"/>
      <c r="R3659" s="51"/>
      <c r="S3659" s="47"/>
      <c r="T3659" s="52"/>
      <c r="U3659" s="49"/>
      <c r="V3659" s="47"/>
      <c r="W3659" s="46"/>
      <c r="X3659" s="53"/>
      <c r="Y3659" s="45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47"/>
      <c r="C3660" s="47"/>
      <c r="D3660" s="46"/>
      <c r="E3660" s="46"/>
      <c r="F3660" s="45"/>
      <c r="G3660" s="48"/>
      <c r="H3660" s="45"/>
      <c r="I3660" s="45"/>
      <c r="L3660" s="47"/>
      <c r="M3660" s="49"/>
      <c r="N3660" s="49"/>
      <c r="O3660" s="47"/>
      <c r="P3660" s="47"/>
      <c r="Q3660" s="50"/>
      <c r="R3660" s="51"/>
      <c r="S3660" s="47"/>
      <c r="T3660" s="52"/>
      <c r="U3660" s="49"/>
      <c r="V3660" s="47"/>
      <c r="W3660" s="46"/>
      <c r="X3660" s="53"/>
      <c r="Y3660" s="45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47"/>
      <c r="C3661" s="47"/>
      <c r="D3661" s="46"/>
      <c r="E3661" s="46"/>
      <c r="F3661" s="45"/>
      <c r="G3661" s="48"/>
      <c r="H3661" s="45"/>
      <c r="I3661" s="45"/>
      <c r="L3661" s="47"/>
      <c r="M3661" s="49"/>
      <c r="N3661" s="49"/>
      <c r="O3661" s="47"/>
      <c r="P3661" s="47"/>
      <c r="Q3661" s="50"/>
      <c r="R3661" s="51"/>
      <c r="S3661" s="47"/>
      <c r="T3661" s="52"/>
      <c r="U3661" s="49"/>
      <c r="V3661" s="47"/>
      <c r="W3661" s="46"/>
      <c r="X3661" s="53"/>
      <c r="Y3661" s="45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47"/>
      <c r="C3662" s="47"/>
      <c r="D3662" s="46"/>
      <c r="E3662" s="46"/>
      <c r="F3662" s="45"/>
      <c r="G3662" s="48"/>
      <c r="H3662" s="45"/>
      <c r="I3662" s="45"/>
      <c r="L3662" s="47"/>
      <c r="M3662" s="49"/>
      <c r="N3662" s="49"/>
      <c r="O3662" s="47"/>
      <c r="P3662" s="47"/>
      <c r="Q3662" s="50"/>
      <c r="R3662" s="51"/>
      <c r="S3662" s="47"/>
      <c r="T3662" s="52"/>
      <c r="U3662" s="49"/>
      <c r="V3662" s="47"/>
      <c r="W3662" s="46"/>
      <c r="X3662" s="53"/>
      <c r="Y3662" s="45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47"/>
      <c r="C3663" s="47"/>
      <c r="D3663" s="46"/>
      <c r="E3663" s="46"/>
      <c r="F3663" s="45"/>
      <c r="G3663" s="48"/>
      <c r="H3663" s="45"/>
      <c r="I3663" s="45"/>
      <c r="L3663" s="47"/>
      <c r="M3663" s="49"/>
      <c r="N3663" s="49"/>
      <c r="O3663" s="47"/>
      <c r="P3663" s="47"/>
      <c r="Q3663" s="50"/>
      <c r="R3663" s="51"/>
      <c r="S3663" s="47"/>
      <c r="T3663" s="52"/>
      <c r="U3663" s="49"/>
      <c r="V3663" s="47"/>
      <c r="W3663" s="46"/>
      <c r="X3663" s="53"/>
      <c r="Y3663" s="45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47"/>
      <c r="C3664" s="47"/>
      <c r="D3664" s="46"/>
      <c r="E3664" s="46"/>
      <c r="F3664" s="45"/>
      <c r="G3664" s="48"/>
      <c r="H3664" s="45"/>
      <c r="I3664" s="45"/>
      <c r="L3664" s="47"/>
      <c r="M3664" s="49"/>
      <c r="N3664" s="49"/>
      <c r="O3664" s="47"/>
      <c r="P3664" s="47"/>
      <c r="Q3664" s="50"/>
      <c r="R3664" s="51"/>
      <c r="S3664" s="47"/>
      <c r="T3664" s="52"/>
      <c r="U3664" s="49"/>
      <c r="V3664" s="47"/>
      <c r="W3664" s="46"/>
      <c r="X3664" s="53"/>
      <c r="Y3664" s="45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47"/>
      <c r="C3665" s="47"/>
      <c r="D3665" s="46"/>
      <c r="E3665" s="46"/>
      <c r="F3665" s="45"/>
      <c r="G3665" s="48"/>
      <c r="H3665" s="45"/>
      <c r="I3665" s="45"/>
      <c r="L3665" s="47"/>
      <c r="M3665" s="49"/>
      <c r="N3665" s="49"/>
      <c r="O3665" s="47"/>
      <c r="P3665" s="47"/>
      <c r="Q3665" s="50"/>
      <c r="R3665" s="51"/>
      <c r="S3665" s="47"/>
      <c r="T3665" s="52"/>
      <c r="U3665" s="49"/>
      <c r="V3665" s="47"/>
      <c r="W3665" s="46"/>
      <c r="X3665" s="53"/>
      <c r="Y3665" s="45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47"/>
      <c r="C3666" s="47"/>
      <c r="D3666" s="46"/>
      <c r="E3666" s="46"/>
      <c r="F3666" s="45"/>
      <c r="G3666" s="48"/>
      <c r="H3666" s="45"/>
      <c r="I3666" s="45"/>
      <c r="L3666" s="47"/>
      <c r="M3666" s="49"/>
      <c r="N3666" s="49"/>
      <c r="O3666" s="47"/>
      <c r="P3666" s="47"/>
      <c r="Q3666" s="50"/>
      <c r="R3666" s="51"/>
      <c r="S3666" s="47"/>
      <c r="T3666" s="52"/>
      <c r="U3666" s="49"/>
      <c r="V3666" s="47"/>
      <c r="W3666" s="46"/>
      <c r="X3666" s="53"/>
      <c r="Y3666" s="45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47"/>
      <c r="C3667" s="47"/>
      <c r="D3667" s="46"/>
      <c r="E3667" s="46"/>
      <c r="F3667" s="45"/>
      <c r="G3667" s="48"/>
      <c r="H3667" s="45"/>
      <c r="I3667" s="45"/>
      <c r="L3667" s="47"/>
      <c r="M3667" s="49"/>
      <c r="N3667" s="49"/>
      <c r="O3667" s="47"/>
      <c r="P3667" s="47"/>
      <c r="Q3667" s="50"/>
      <c r="R3667" s="51"/>
      <c r="S3667" s="47"/>
      <c r="T3667" s="52"/>
      <c r="U3667" s="49"/>
      <c r="V3667" s="47"/>
      <c r="W3667" s="46"/>
      <c r="X3667" s="53"/>
      <c r="Y3667" s="45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47"/>
      <c r="C3668" s="47"/>
      <c r="D3668" s="46"/>
      <c r="E3668" s="46"/>
      <c r="F3668" s="45"/>
      <c r="G3668" s="48"/>
      <c r="H3668" s="45"/>
      <c r="I3668" s="45"/>
      <c r="L3668" s="47"/>
      <c r="M3668" s="49"/>
      <c r="N3668" s="49"/>
      <c r="O3668" s="47"/>
      <c r="P3668" s="47"/>
      <c r="Q3668" s="50"/>
      <c r="R3668" s="51"/>
      <c r="S3668" s="47"/>
      <c r="T3668" s="52"/>
      <c r="U3668" s="49"/>
      <c r="V3668" s="47"/>
      <c r="W3668" s="46"/>
      <c r="X3668" s="53"/>
      <c r="Y3668" s="45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47"/>
      <c r="C3669" s="47"/>
      <c r="D3669" s="46"/>
      <c r="E3669" s="46"/>
      <c r="F3669" s="45"/>
      <c r="G3669" s="48"/>
      <c r="H3669" s="45"/>
      <c r="I3669" s="45"/>
      <c r="L3669" s="47"/>
      <c r="M3669" s="49"/>
      <c r="N3669" s="49"/>
      <c r="O3669" s="47"/>
      <c r="P3669" s="47"/>
      <c r="Q3669" s="50"/>
      <c r="R3669" s="51"/>
      <c r="S3669" s="47"/>
      <c r="T3669" s="52"/>
      <c r="U3669" s="49"/>
      <c r="V3669" s="47"/>
      <c r="W3669" s="46"/>
      <c r="X3669" s="53"/>
      <c r="Y3669" s="45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47"/>
      <c r="C3670" s="47"/>
      <c r="D3670" s="46"/>
      <c r="E3670" s="46"/>
      <c r="F3670" s="45"/>
      <c r="G3670" s="48"/>
      <c r="H3670" s="45"/>
      <c r="I3670" s="45"/>
      <c r="L3670" s="47"/>
      <c r="M3670" s="49"/>
      <c r="N3670" s="49"/>
      <c r="O3670" s="47"/>
      <c r="P3670" s="47"/>
      <c r="Q3670" s="50"/>
      <c r="R3670" s="51"/>
      <c r="S3670" s="47"/>
      <c r="T3670" s="52"/>
      <c r="U3670" s="49"/>
      <c r="V3670" s="47"/>
      <c r="W3670" s="46"/>
      <c r="X3670" s="53"/>
      <c r="Y3670" s="45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47"/>
      <c r="C3671" s="47"/>
      <c r="D3671" s="46"/>
      <c r="E3671" s="46"/>
      <c r="F3671" s="45"/>
      <c r="G3671" s="48"/>
      <c r="H3671" s="45"/>
      <c r="I3671" s="45"/>
      <c r="L3671" s="47"/>
      <c r="M3671" s="49"/>
      <c r="N3671" s="49"/>
      <c r="O3671" s="47"/>
      <c r="P3671" s="47"/>
      <c r="Q3671" s="50"/>
      <c r="R3671" s="51"/>
      <c r="S3671" s="47"/>
      <c r="T3671" s="52"/>
      <c r="U3671" s="49"/>
      <c r="V3671" s="47"/>
      <c r="W3671" s="46"/>
      <c r="X3671" s="53"/>
      <c r="Y3671" s="45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47"/>
      <c r="C3672" s="47"/>
      <c r="D3672" s="46"/>
      <c r="E3672" s="46"/>
      <c r="F3672" s="45"/>
      <c r="G3672" s="48"/>
      <c r="H3672" s="45"/>
      <c r="I3672" s="45"/>
      <c r="L3672" s="47"/>
      <c r="M3672" s="49"/>
      <c r="N3672" s="49"/>
      <c r="O3672" s="47"/>
      <c r="P3672" s="47"/>
      <c r="Q3672" s="50"/>
      <c r="R3672" s="51"/>
      <c r="S3672" s="47"/>
      <c r="T3672" s="52"/>
      <c r="U3672" s="49"/>
      <c r="V3672" s="47"/>
      <c r="W3672" s="46"/>
      <c r="X3672" s="53"/>
      <c r="Y3672" s="45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47"/>
      <c r="C3673" s="47"/>
      <c r="D3673" s="46"/>
      <c r="E3673" s="46"/>
      <c r="F3673" s="45"/>
      <c r="G3673" s="48"/>
      <c r="H3673" s="45"/>
      <c r="I3673" s="45"/>
      <c r="L3673" s="47"/>
      <c r="M3673" s="49"/>
      <c r="N3673" s="49"/>
      <c r="O3673" s="47"/>
      <c r="P3673" s="47"/>
      <c r="Q3673" s="50"/>
      <c r="R3673" s="51"/>
      <c r="S3673" s="47"/>
      <c r="T3673" s="52"/>
      <c r="U3673" s="49"/>
      <c r="V3673" s="47"/>
      <c r="W3673" s="46"/>
      <c r="X3673" s="53"/>
      <c r="Y3673" s="45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47"/>
      <c r="C3674" s="47"/>
      <c r="D3674" s="46"/>
      <c r="E3674" s="46"/>
      <c r="F3674" s="45"/>
      <c r="G3674" s="48"/>
      <c r="H3674" s="45"/>
      <c r="I3674" s="45"/>
      <c r="L3674" s="47"/>
      <c r="M3674" s="49"/>
      <c r="N3674" s="49"/>
      <c r="O3674" s="47"/>
      <c r="P3674" s="47"/>
      <c r="Q3674" s="50"/>
      <c r="R3674" s="51"/>
      <c r="S3674" s="47"/>
      <c r="T3674" s="52"/>
      <c r="U3674" s="49"/>
      <c r="V3674" s="47"/>
      <c r="W3674" s="46"/>
      <c r="X3674" s="53"/>
      <c r="Y3674" s="45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47"/>
      <c r="C3675" s="47"/>
      <c r="D3675" s="46"/>
      <c r="E3675" s="46"/>
      <c r="F3675" s="45"/>
      <c r="G3675" s="48"/>
      <c r="H3675" s="45"/>
      <c r="I3675" s="45"/>
      <c r="L3675" s="47"/>
      <c r="M3675" s="49"/>
      <c r="N3675" s="49"/>
      <c r="O3675" s="47"/>
      <c r="P3675" s="47"/>
      <c r="Q3675" s="50"/>
      <c r="R3675" s="51"/>
      <c r="S3675" s="47"/>
      <c r="T3675" s="52"/>
      <c r="U3675" s="49"/>
      <c r="V3675" s="47"/>
      <c r="W3675" s="46"/>
      <c r="X3675" s="53"/>
      <c r="Y3675" s="45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47"/>
      <c r="C3676" s="47"/>
      <c r="D3676" s="46"/>
      <c r="E3676" s="46"/>
      <c r="F3676" s="45"/>
      <c r="G3676" s="48"/>
      <c r="H3676" s="45"/>
      <c r="I3676" s="45"/>
      <c r="L3676" s="47"/>
      <c r="M3676" s="49"/>
      <c r="N3676" s="49"/>
      <c r="O3676" s="47"/>
      <c r="P3676" s="47"/>
      <c r="Q3676" s="50"/>
      <c r="R3676" s="51"/>
      <c r="S3676" s="47"/>
      <c r="T3676" s="52"/>
      <c r="U3676" s="49"/>
      <c r="V3676" s="47"/>
      <c r="W3676" s="46"/>
      <c r="X3676" s="53"/>
      <c r="Y3676" s="45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47"/>
      <c r="C3677" s="47"/>
      <c r="D3677" s="46"/>
      <c r="E3677" s="46"/>
      <c r="F3677" s="45"/>
      <c r="G3677" s="48"/>
      <c r="H3677" s="45"/>
      <c r="I3677" s="45"/>
      <c r="L3677" s="47"/>
      <c r="M3677" s="49"/>
      <c r="N3677" s="49"/>
      <c r="O3677" s="47"/>
      <c r="P3677" s="47"/>
      <c r="Q3677" s="50"/>
      <c r="R3677" s="51"/>
      <c r="S3677" s="47"/>
      <c r="T3677" s="52"/>
      <c r="U3677" s="49"/>
      <c r="V3677" s="47"/>
      <c r="W3677" s="46"/>
      <c r="X3677" s="53"/>
      <c r="Y3677" s="45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47"/>
      <c r="C3678" s="47"/>
      <c r="D3678" s="46"/>
      <c r="E3678" s="46"/>
      <c r="F3678" s="45"/>
      <c r="G3678" s="48"/>
      <c r="H3678" s="45"/>
      <c r="I3678" s="45"/>
      <c r="L3678" s="47"/>
      <c r="M3678" s="49"/>
      <c r="N3678" s="49"/>
      <c r="O3678" s="47"/>
      <c r="P3678" s="47"/>
      <c r="Q3678" s="50"/>
      <c r="R3678" s="51"/>
      <c r="S3678" s="47"/>
      <c r="T3678" s="52"/>
      <c r="U3678" s="49"/>
      <c r="V3678" s="47"/>
      <c r="W3678" s="46"/>
      <c r="X3678" s="53"/>
      <c r="Y3678" s="45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47"/>
      <c r="C3679" s="47"/>
      <c r="D3679" s="46"/>
      <c r="E3679" s="46"/>
      <c r="F3679" s="45"/>
      <c r="G3679" s="48"/>
      <c r="H3679" s="45"/>
      <c r="I3679" s="45"/>
      <c r="L3679" s="47"/>
      <c r="M3679" s="49"/>
      <c r="N3679" s="49"/>
      <c r="O3679" s="47"/>
      <c r="P3679" s="47"/>
      <c r="Q3679" s="50"/>
      <c r="R3679" s="51"/>
      <c r="S3679" s="47"/>
      <c r="T3679" s="52"/>
      <c r="U3679" s="49"/>
      <c r="V3679" s="47"/>
      <c r="W3679" s="46"/>
      <c r="X3679" s="53"/>
      <c r="Y3679" s="45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47"/>
      <c r="C3680" s="47"/>
      <c r="D3680" s="46"/>
      <c r="E3680" s="46"/>
      <c r="F3680" s="45"/>
      <c r="G3680" s="48"/>
      <c r="H3680" s="45"/>
      <c r="I3680" s="45"/>
      <c r="L3680" s="47"/>
      <c r="M3680" s="49"/>
      <c r="N3680" s="49"/>
      <c r="O3680" s="47"/>
      <c r="P3680" s="47"/>
      <c r="Q3680" s="50"/>
      <c r="R3680" s="51"/>
      <c r="S3680" s="47"/>
      <c r="T3680" s="52"/>
      <c r="U3680" s="49"/>
      <c r="V3680" s="47"/>
      <c r="W3680" s="46"/>
      <c r="X3680" s="53"/>
      <c r="Y3680" s="45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47"/>
      <c r="C3681" s="47"/>
      <c r="D3681" s="46"/>
      <c r="E3681" s="46"/>
      <c r="F3681" s="45"/>
      <c r="G3681" s="48"/>
      <c r="H3681" s="45"/>
      <c r="I3681" s="45"/>
      <c r="L3681" s="47"/>
      <c r="M3681" s="49"/>
      <c r="N3681" s="49"/>
      <c r="O3681" s="47"/>
      <c r="P3681" s="47"/>
      <c r="Q3681" s="50"/>
      <c r="R3681" s="51"/>
      <c r="S3681" s="47"/>
      <c r="T3681" s="52"/>
      <c r="U3681" s="49"/>
      <c r="V3681" s="47"/>
      <c r="W3681" s="46"/>
      <c r="X3681" s="53"/>
      <c r="Y3681" s="45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47"/>
      <c r="C3682" s="47"/>
      <c r="D3682" s="46"/>
      <c r="E3682" s="46"/>
      <c r="F3682" s="45"/>
      <c r="G3682" s="48"/>
      <c r="H3682" s="45"/>
      <c r="I3682" s="45"/>
      <c r="L3682" s="47"/>
      <c r="M3682" s="49"/>
      <c r="N3682" s="49"/>
      <c r="O3682" s="47"/>
      <c r="P3682" s="47"/>
      <c r="Q3682" s="50"/>
      <c r="R3682" s="51"/>
      <c r="S3682" s="47"/>
      <c r="T3682" s="52"/>
      <c r="U3682" s="49"/>
      <c r="V3682" s="47"/>
      <c r="W3682" s="46"/>
      <c r="X3682" s="53"/>
      <c r="Y3682" s="45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47"/>
      <c r="C3683" s="47"/>
      <c r="D3683" s="46"/>
      <c r="E3683" s="46"/>
      <c r="F3683" s="45"/>
      <c r="G3683" s="48"/>
      <c r="H3683" s="45"/>
      <c r="I3683" s="45"/>
      <c r="L3683" s="47"/>
      <c r="M3683" s="49"/>
      <c r="N3683" s="49"/>
      <c r="O3683" s="47"/>
      <c r="P3683" s="47"/>
      <c r="Q3683" s="50"/>
      <c r="R3683" s="51"/>
      <c r="S3683" s="47"/>
      <c r="T3683" s="52"/>
      <c r="U3683" s="49"/>
      <c r="V3683" s="47"/>
      <c r="W3683" s="46"/>
      <c r="X3683" s="53"/>
      <c r="Y3683" s="45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47"/>
      <c r="C3684" s="47"/>
      <c r="D3684" s="46"/>
      <c r="E3684" s="46"/>
      <c r="F3684" s="45"/>
      <c r="G3684" s="48"/>
      <c r="H3684" s="45"/>
      <c r="I3684" s="45"/>
      <c r="L3684" s="47"/>
      <c r="M3684" s="49"/>
      <c r="N3684" s="49"/>
      <c r="O3684" s="47"/>
      <c r="P3684" s="47"/>
      <c r="Q3684" s="50"/>
      <c r="R3684" s="51"/>
      <c r="S3684" s="47"/>
      <c r="T3684" s="52"/>
      <c r="U3684" s="49"/>
      <c r="V3684" s="47"/>
      <c r="W3684" s="46"/>
      <c r="X3684" s="53"/>
      <c r="Y3684" s="45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47"/>
      <c r="C3685" s="47"/>
      <c r="D3685" s="46"/>
      <c r="E3685" s="46"/>
      <c r="F3685" s="45"/>
      <c r="G3685" s="48"/>
      <c r="H3685" s="45"/>
      <c r="I3685" s="45"/>
      <c r="L3685" s="47"/>
      <c r="M3685" s="49"/>
      <c r="N3685" s="49"/>
      <c r="O3685" s="47"/>
      <c r="P3685" s="47"/>
      <c r="Q3685" s="50"/>
      <c r="R3685" s="51"/>
      <c r="S3685" s="47"/>
      <c r="T3685" s="52"/>
      <c r="U3685" s="49"/>
      <c r="V3685" s="47"/>
      <c r="W3685" s="46"/>
      <c r="X3685" s="53"/>
      <c r="Y3685" s="45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47"/>
      <c r="C3686" s="47"/>
      <c r="D3686" s="46"/>
      <c r="E3686" s="46"/>
      <c r="F3686" s="45"/>
      <c r="G3686" s="48"/>
      <c r="H3686" s="45"/>
      <c r="I3686" s="45"/>
      <c r="L3686" s="47"/>
      <c r="M3686" s="49"/>
      <c r="N3686" s="49"/>
      <c r="O3686" s="47"/>
      <c r="P3686" s="47"/>
      <c r="Q3686" s="50"/>
      <c r="R3686" s="51"/>
      <c r="S3686" s="47"/>
      <c r="T3686" s="52"/>
      <c r="U3686" s="49"/>
      <c r="V3686" s="47"/>
      <c r="W3686" s="46"/>
      <c r="X3686" s="53"/>
      <c r="Y3686" s="45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47"/>
      <c r="C3687" s="47"/>
      <c r="D3687" s="46"/>
      <c r="E3687" s="46"/>
      <c r="F3687" s="45"/>
      <c r="G3687" s="48"/>
      <c r="H3687" s="45"/>
      <c r="I3687" s="45"/>
      <c r="L3687" s="47"/>
      <c r="M3687" s="49"/>
      <c r="N3687" s="49"/>
      <c r="O3687" s="47"/>
      <c r="P3687" s="47"/>
      <c r="Q3687" s="50"/>
      <c r="R3687" s="51"/>
      <c r="S3687" s="47"/>
      <c r="T3687" s="52"/>
      <c r="U3687" s="49"/>
      <c r="V3687" s="47"/>
      <c r="W3687" s="46"/>
      <c r="X3687" s="53"/>
      <c r="Y3687" s="45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47"/>
      <c r="C3688" s="47"/>
      <c r="D3688" s="46"/>
      <c r="E3688" s="46"/>
      <c r="F3688" s="45"/>
      <c r="G3688" s="48"/>
      <c r="H3688" s="45"/>
      <c r="I3688" s="45"/>
      <c r="L3688" s="47"/>
      <c r="M3688" s="49"/>
      <c r="N3688" s="49"/>
      <c r="O3688" s="47"/>
      <c r="P3688" s="47"/>
      <c r="Q3688" s="50"/>
      <c r="R3688" s="51"/>
      <c r="S3688" s="47"/>
      <c r="T3688" s="52"/>
      <c r="U3688" s="49"/>
      <c r="V3688" s="47"/>
      <c r="W3688" s="46"/>
      <c r="X3688" s="53"/>
      <c r="Y3688" s="45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47"/>
      <c r="C3689" s="47"/>
      <c r="D3689" s="46"/>
      <c r="E3689" s="46"/>
      <c r="F3689" s="45"/>
      <c r="G3689" s="48"/>
      <c r="H3689" s="45"/>
      <c r="I3689" s="45"/>
      <c r="L3689" s="47"/>
      <c r="M3689" s="49"/>
      <c r="N3689" s="49"/>
      <c r="O3689" s="47"/>
      <c r="P3689" s="47"/>
      <c r="Q3689" s="50"/>
      <c r="R3689" s="51"/>
      <c r="S3689" s="47"/>
      <c r="T3689" s="52"/>
      <c r="U3689" s="49"/>
      <c r="V3689" s="47"/>
      <c r="W3689" s="46"/>
      <c r="X3689" s="53"/>
      <c r="Y3689" s="45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47"/>
      <c r="C3690" s="47"/>
      <c r="D3690" s="46"/>
      <c r="E3690" s="46"/>
      <c r="F3690" s="45"/>
      <c r="G3690" s="48"/>
      <c r="H3690" s="45"/>
      <c r="I3690" s="45"/>
      <c r="L3690" s="47"/>
      <c r="M3690" s="49"/>
      <c r="N3690" s="49"/>
      <c r="O3690" s="47"/>
      <c r="P3690" s="47"/>
      <c r="Q3690" s="50"/>
      <c r="R3690" s="51"/>
      <c r="S3690" s="47"/>
      <c r="T3690" s="52"/>
      <c r="U3690" s="49"/>
      <c r="V3690" s="47"/>
      <c r="W3690" s="46"/>
      <c r="X3690" s="53"/>
      <c r="Y3690" s="45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47"/>
      <c r="C3691" s="47"/>
      <c r="D3691" s="46"/>
      <c r="E3691" s="46"/>
      <c r="F3691" s="45"/>
      <c r="G3691" s="48"/>
      <c r="H3691" s="45"/>
      <c r="I3691" s="45"/>
      <c r="L3691" s="47"/>
      <c r="M3691" s="49"/>
      <c r="N3691" s="49"/>
      <c r="O3691" s="47"/>
      <c r="P3691" s="47"/>
      <c r="Q3691" s="50"/>
      <c r="R3691" s="51"/>
      <c r="S3691" s="47"/>
      <c r="T3691" s="52"/>
      <c r="U3691" s="49"/>
      <c r="V3691" s="47"/>
      <c r="W3691" s="46"/>
      <c r="X3691" s="53"/>
      <c r="Y3691" s="45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47"/>
      <c r="C3692" s="47"/>
      <c r="D3692" s="46"/>
      <c r="E3692" s="46"/>
      <c r="F3692" s="45"/>
      <c r="G3692" s="48"/>
      <c r="H3692" s="45"/>
      <c r="I3692" s="45"/>
      <c r="L3692" s="47"/>
      <c r="M3692" s="49"/>
      <c r="N3692" s="49"/>
      <c r="O3692" s="47"/>
      <c r="P3692" s="47"/>
      <c r="Q3692" s="50"/>
      <c r="R3692" s="51"/>
      <c r="S3692" s="47"/>
      <c r="T3692" s="52"/>
      <c r="U3692" s="49"/>
      <c r="V3692" s="47"/>
      <c r="W3692" s="46"/>
      <c r="X3692" s="53"/>
      <c r="Y3692" s="45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47"/>
      <c r="C3693" s="47"/>
      <c r="D3693" s="46"/>
      <c r="E3693" s="46"/>
      <c r="F3693" s="45"/>
      <c r="G3693" s="48"/>
      <c r="H3693" s="45"/>
      <c r="I3693" s="45"/>
      <c r="L3693" s="47"/>
      <c r="M3693" s="49"/>
      <c r="N3693" s="49"/>
      <c r="O3693" s="47"/>
      <c r="P3693" s="47"/>
      <c r="Q3693" s="50"/>
      <c r="R3693" s="51"/>
      <c r="S3693" s="47"/>
      <c r="T3693" s="52"/>
      <c r="U3693" s="49"/>
      <c r="V3693" s="47"/>
      <c r="W3693" s="46"/>
      <c r="X3693" s="53"/>
      <c r="Y3693" s="45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47"/>
      <c r="C3694" s="47"/>
      <c r="D3694" s="46"/>
      <c r="E3694" s="46"/>
      <c r="F3694" s="45"/>
      <c r="G3694" s="48"/>
      <c r="H3694" s="45"/>
      <c r="I3694" s="45"/>
      <c r="L3694" s="47"/>
      <c r="M3694" s="49"/>
      <c r="N3694" s="49"/>
      <c r="O3694" s="47"/>
      <c r="P3694" s="47"/>
      <c r="Q3694" s="50"/>
      <c r="R3694" s="51"/>
      <c r="S3694" s="47"/>
      <c r="T3694" s="52"/>
      <c r="U3694" s="49"/>
      <c r="V3694" s="47"/>
      <c r="W3694" s="46"/>
      <c r="X3694" s="53"/>
      <c r="Y3694" s="45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47"/>
      <c r="C3695" s="47"/>
      <c r="D3695" s="46"/>
      <c r="E3695" s="46"/>
      <c r="F3695" s="45"/>
      <c r="G3695" s="48"/>
      <c r="H3695" s="45"/>
      <c r="I3695" s="45"/>
      <c r="L3695" s="47"/>
      <c r="M3695" s="49"/>
      <c r="N3695" s="49"/>
      <c r="O3695" s="47"/>
      <c r="P3695" s="47"/>
      <c r="Q3695" s="50"/>
      <c r="R3695" s="51"/>
      <c r="S3695" s="47"/>
      <c r="T3695" s="52"/>
      <c r="U3695" s="49"/>
      <c r="V3695" s="47"/>
      <c r="W3695" s="46"/>
      <c r="X3695" s="53"/>
      <c r="Y3695" s="45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47"/>
      <c r="C3696" s="47"/>
      <c r="D3696" s="46"/>
      <c r="E3696" s="46"/>
      <c r="F3696" s="45"/>
      <c r="G3696" s="48"/>
      <c r="H3696" s="45"/>
      <c r="I3696" s="45"/>
      <c r="L3696" s="47"/>
      <c r="M3696" s="49"/>
      <c r="N3696" s="49"/>
      <c r="O3696" s="47"/>
      <c r="P3696" s="47"/>
      <c r="Q3696" s="50"/>
      <c r="R3696" s="51"/>
      <c r="S3696" s="47"/>
      <c r="T3696" s="52"/>
      <c r="U3696" s="49"/>
      <c r="V3696" s="47"/>
      <c r="W3696" s="46"/>
      <c r="X3696" s="53"/>
      <c r="Y3696" s="45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47"/>
      <c r="C3697" s="47"/>
      <c r="D3697" s="46"/>
      <c r="E3697" s="46"/>
      <c r="F3697" s="45"/>
      <c r="G3697" s="48"/>
      <c r="H3697" s="45"/>
      <c r="I3697" s="45"/>
      <c r="L3697" s="47"/>
      <c r="M3697" s="49"/>
      <c r="N3697" s="49"/>
      <c r="O3697" s="47"/>
      <c r="P3697" s="47"/>
      <c r="Q3697" s="50"/>
      <c r="R3697" s="51"/>
      <c r="S3697" s="47"/>
      <c r="T3697" s="52"/>
      <c r="U3697" s="49"/>
      <c r="V3697" s="47"/>
      <c r="W3697" s="46"/>
      <c r="X3697" s="53"/>
      <c r="Y3697" s="45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47"/>
      <c r="C3698" s="47"/>
      <c r="D3698" s="46"/>
      <c r="E3698" s="46"/>
      <c r="F3698" s="45"/>
      <c r="G3698" s="48"/>
      <c r="H3698" s="45"/>
      <c r="I3698" s="45"/>
      <c r="L3698" s="47"/>
      <c r="M3698" s="49"/>
      <c r="N3698" s="49"/>
      <c r="O3698" s="47"/>
      <c r="P3698" s="47"/>
      <c r="Q3698" s="50"/>
      <c r="R3698" s="51"/>
      <c r="S3698" s="47"/>
      <c r="T3698" s="52"/>
      <c r="U3698" s="49"/>
      <c r="V3698" s="47"/>
      <c r="W3698" s="46"/>
      <c r="X3698" s="53"/>
      <c r="Y3698" s="45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47"/>
      <c r="C3699" s="47"/>
      <c r="D3699" s="46"/>
      <c r="E3699" s="46"/>
      <c r="F3699" s="45"/>
      <c r="G3699" s="48"/>
      <c r="H3699" s="45"/>
      <c r="I3699" s="45"/>
      <c r="L3699" s="47"/>
      <c r="M3699" s="49"/>
      <c r="N3699" s="49"/>
      <c r="O3699" s="47"/>
      <c r="P3699" s="47"/>
      <c r="Q3699" s="50"/>
      <c r="R3699" s="51"/>
      <c r="S3699" s="47"/>
      <c r="T3699" s="52"/>
      <c r="U3699" s="49"/>
      <c r="V3699" s="47"/>
      <c r="W3699" s="46"/>
      <c r="X3699" s="53"/>
      <c r="Y3699" s="45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47"/>
      <c r="C3700" s="47"/>
      <c r="D3700" s="46"/>
      <c r="E3700" s="46"/>
      <c r="F3700" s="45"/>
      <c r="G3700" s="48"/>
      <c r="H3700" s="45"/>
      <c r="I3700" s="45"/>
      <c r="L3700" s="47"/>
      <c r="M3700" s="49"/>
      <c r="N3700" s="49"/>
      <c r="O3700" s="47"/>
      <c r="P3700" s="47"/>
      <c r="Q3700" s="50"/>
      <c r="R3700" s="51"/>
      <c r="S3700" s="47"/>
      <c r="T3700" s="52"/>
      <c r="U3700" s="49"/>
      <c r="V3700" s="47"/>
      <c r="W3700" s="46"/>
      <c r="X3700" s="53"/>
      <c r="Y3700" s="45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47"/>
      <c r="C3701" s="47"/>
      <c r="D3701" s="46"/>
      <c r="E3701" s="46"/>
      <c r="F3701" s="45"/>
      <c r="G3701" s="48"/>
      <c r="H3701" s="45"/>
      <c r="I3701" s="45"/>
      <c r="L3701" s="47"/>
      <c r="M3701" s="49"/>
      <c r="N3701" s="49"/>
      <c r="O3701" s="47"/>
      <c r="P3701" s="47"/>
      <c r="Q3701" s="50"/>
      <c r="R3701" s="51"/>
      <c r="S3701" s="47"/>
      <c r="T3701" s="52"/>
      <c r="U3701" s="49"/>
      <c r="V3701" s="47"/>
      <c r="W3701" s="46"/>
      <c r="X3701" s="53"/>
      <c r="Y3701" s="45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47"/>
      <c r="C3702" s="47"/>
      <c r="D3702" s="46"/>
      <c r="E3702" s="46"/>
      <c r="F3702" s="45"/>
      <c r="G3702" s="48"/>
      <c r="H3702" s="45"/>
      <c r="I3702" s="45"/>
      <c r="L3702" s="47"/>
      <c r="M3702" s="49"/>
      <c r="N3702" s="49"/>
      <c r="O3702" s="47"/>
      <c r="P3702" s="47"/>
      <c r="Q3702" s="50"/>
      <c r="R3702" s="51"/>
      <c r="S3702" s="47"/>
      <c r="T3702" s="52"/>
      <c r="U3702" s="49"/>
      <c r="V3702" s="47"/>
      <c r="W3702" s="46"/>
      <c r="X3702" s="53"/>
      <c r="Y3702" s="45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47"/>
      <c r="C3703" s="47"/>
      <c r="D3703" s="46"/>
      <c r="E3703" s="46"/>
      <c r="F3703" s="45"/>
      <c r="G3703" s="48"/>
      <c r="H3703" s="45"/>
      <c r="I3703" s="45"/>
      <c r="L3703" s="47"/>
      <c r="M3703" s="49"/>
      <c r="N3703" s="49"/>
      <c r="O3703" s="47"/>
      <c r="P3703" s="47"/>
      <c r="Q3703" s="50"/>
      <c r="R3703" s="51"/>
      <c r="S3703" s="47"/>
      <c r="T3703" s="52"/>
      <c r="U3703" s="49"/>
      <c r="V3703" s="47"/>
      <c r="W3703" s="46"/>
      <c r="X3703" s="53"/>
      <c r="Y3703" s="45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47"/>
      <c r="C3704" s="47"/>
      <c r="D3704" s="46"/>
      <c r="E3704" s="46"/>
      <c r="F3704" s="45"/>
      <c r="G3704" s="48"/>
      <c r="H3704" s="45"/>
      <c r="I3704" s="45"/>
      <c r="L3704" s="47"/>
      <c r="M3704" s="49"/>
      <c r="N3704" s="49"/>
      <c r="O3704" s="47"/>
      <c r="P3704" s="47"/>
      <c r="Q3704" s="50"/>
      <c r="R3704" s="51"/>
      <c r="S3704" s="47"/>
      <c r="T3704" s="52"/>
      <c r="U3704" s="49"/>
      <c r="V3704" s="47"/>
      <c r="W3704" s="46"/>
      <c r="X3704" s="53"/>
      <c r="Y3704" s="45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47"/>
      <c r="C3705" s="47"/>
      <c r="D3705" s="46"/>
      <c r="E3705" s="46"/>
      <c r="F3705" s="45"/>
      <c r="G3705" s="48"/>
      <c r="H3705" s="45"/>
      <c r="I3705" s="45"/>
      <c r="L3705" s="47"/>
      <c r="M3705" s="49"/>
      <c r="N3705" s="49"/>
      <c r="O3705" s="47"/>
      <c r="P3705" s="47"/>
      <c r="Q3705" s="50"/>
      <c r="R3705" s="51"/>
      <c r="S3705" s="47"/>
      <c r="T3705" s="52"/>
      <c r="U3705" s="49"/>
      <c r="V3705" s="47"/>
      <c r="W3705" s="46"/>
      <c r="X3705" s="53"/>
      <c r="Y3705" s="45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47"/>
      <c r="C3706" s="47"/>
      <c r="D3706" s="46"/>
      <c r="E3706" s="46"/>
      <c r="F3706" s="45"/>
      <c r="G3706" s="48"/>
      <c r="H3706" s="45"/>
      <c r="I3706" s="45"/>
      <c r="L3706" s="47"/>
      <c r="M3706" s="49"/>
      <c r="N3706" s="49"/>
      <c r="O3706" s="47"/>
      <c r="P3706" s="47"/>
      <c r="Q3706" s="50"/>
      <c r="R3706" s="51"/>
      <c r="S3706" s="47"/>
      <c r="T3706" s="52"/>
      <c r="U3706" s="49"/>
      <c r="V3706" s="47"/>
      <c r="W3706" s="46"/>
      <c r="X3706" s="53"/>
      <c r="Y3706" s="45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47"/>
      <c r="C3707" s="47"/>
      <c r="D3707" s="46"/>
      <c r="E3707" s="46"/>
      <c r="F3707" s="45"/>
      <c r="G3707" s="48"/>
      <c r="H3707" s="45"/>
      <c r="I3707" s="45"/>
      <c r="L3707" s="47"/>
      <c r="M3707" s="49"/>
      <c r="N3707" s="49"/>
      <c r="O3707" s="47"/>
      <c r="P3707" s="47"/>
      <c r="Q3707" s="50"/>
      <c r="R3707" s="51"/>
      <c r="S3707" s="47"/>
      <c r="T3707" s="52"/>
      <c r="U3707" s="49"/>
      <c r="V3707" s="47"/>
      <c r="W3707" s="46"/>
      <c r="X3707" s="53"/>
      <c r="Y3707" s="45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47"/>
      <c r="C3708" s="47"/>
      <c r="D3708" s="46"/>
      <c r="E3708" s="46"/>
      <c r="F3708" s="45"/>
      <c r="G3708" s="48"/>
      <c r="H3708" s="45"/>
      <c r="I3708" s="45"/>
      <c r="L3708" s="47"/>
      <c r="M3708" s="49"/>
      <c r="N3708" s="49"/>
      <c r="O3708" s="47"/>
      <c r="P3708" s="47"/>
      <c r="Q3708" s="50"/>
      <c r="R3708" s="51"/>
      <c r="S3708" s="47"/>
      <c r="T3708" s="52"/>
      <c r="U3708" s="49"/>
      <c r="V3708" s="47"/>
      <c r="W3708" s="46"/>
      <c r="X3708" s="53"/>
      <c r="Y3708" s="45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47"/>
      <c r="C3709" s="47"/>
      <c r="D3709" s="46"/>
      <c r="E3709" s="46"/>
      <c r="F3709" s="45"/>
      <c r="G3709" s="48"/>
      <c r="H3709" s="45"/>
      <c r="I3709" s="45"/>
      <c r="L3709" s="47"/>
      <c r="M3709" s="49"/>
      <c r="N3709" s="49"/>
      <c r="O3709" s="47"/>
      <c r="P3709" s="47"/>
      <c r="Q3709" s="50"/>
      <c r="R3709" s="51"/>
      <c r="S3709" s="47"/>
      <c r="T3709" s="52"/>
      <c r="U3709" s="49"/>
      <c r="V3709" s="47"/>
      <c r="W3709" s="46"/>
      <c r="X3709" s="53"/>
      <c r="Y3709" s="45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47"/>
      <c r="C3710" s="47"/>
      <c r="D3710" s="46"/>
      <c r="E3710" s="46"/>
      <c r="F3710" s="45"/>
      <c r="G3710" s="48"/>
      <c r="H3710" s="45"/>
      <c r="I3710" s="45"/>
      <c r="L3710" s="47"/>
      <c r="M3710" s="49"/>
      <c r="N3710" s="49"/>
      <c r="O3710" s="47"/>
      <c r="P3710" s="47"/>
      <c r="Q3710" s="50"/>
      <c r="R3710" s="51"/>
      <c r="S3710" s="47"/>
      <c r="T3710" s="52"/>
      <c r="U3710" s="49"/>
      <c r="V3710" s="47"/>
      <c r="W3710" s="46"/>
      <c r="X3710" s="53"/>
      <c r="Y3710" s="45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47"/>
      <c r="C3711" s="47"/>
      <c r="D3711" s="46"/>
      <c r="E3711" s="46"/>
      <c r="F3711" s="45"/>
      <c r="G3711" s="48"/>
      <c r="H3711" s="45"/>
      <c r="I3711" s="45"/>
      <c r="L3711" s="47"/>
      <c r="M3711" s="49"/>
      <c r="N3711" s="49"/>
      <c r="O3711" s="47"/>
      <c r="P3711" s="47"/>
      <c r="Q3711" s="50"/>
      <c r="R3711" s="51"/>
      <c r="S3711" s="47"/>
      <c r="T3711" s="52"/>
      <c r="U3711" s="49"/>
      <c r="V3711" s="47"/>
      <c r="W3711" s="46"/>
      <c r="X3711" s="53"/>
      <c r="Y3711" s="45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47"/>
      <c r="C3712" s="47"/>
      <c r="D3712" s="46"/>
      <c r="E3712" s="46"/>
      <c r="F3712" s="45"/>
      <c r="G3712" s="48"/>
      <c r="H3712" s="45"/>
      <c r="I3712" s="45"/>
      <c r="L3712" s="47"/>
      <c r="M3712" s="49"/>
      <c r="N3712" s="49"/>
      <c r="O3712" s="47"/>
      <c r="P3712" s="47"/>
      <c r="Q3712" s="50"/>
      <c r="R3712" s="51"/>
      <c r="S3712" s="47"/>
      <c r="T3712" s="52"/>
      <c r="U3712" s="49"/>
      <c r="V3712" s="47"/>
      <c r="W3712" s="46"/>
      <c r="X3712" s="53"/>
      <c r="Y3712" s="45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47"/>
      <c r="C3713" s="47"/>
      <c r="D3713" s="46"/>
      <c r="E3713" s="46"/>
      <c r="F3713" s="45"/>
      <c r="G3713" s="48"/>
      <c r="H3713" s="45"/>
      <c r="I3713" s="45"/>
      <c r="L3713" s="47"/>
      <c r="M3713" s="49"/>
      <c r="N3713" s="49"/>
      <c r="O3713" s="47"/>
      <c r="P3713" s="47"/>
      <c r="Q3713" s="50"/>
      <c r="R3713" s="51"/>
      <c r="S3713" s="47"/>
      <c r="T3713" s="52"/>
      <c r="U3713" s="49"/>
      <c r="V3713" s="47"/>
      <c r="W3713" s="46"/>
      <c r="X3713" s="53"/>
      <c r="Y3713" s="45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47"/>
      <c r="C3714" s="47"/>
      <c r="D3714" s="46"/>
      <c r="E3714" s="46"/>
      <c r="F3714" s="45"/>
      <c r="G3714" s="48"/>
      <c r="H3714" s="45"/>
      <c r="I3714" s="45"/>
      <c r="L3714" s="47"/>
      <c r="M3714" s="49"/>
      <c r="N3714" s="49"/>
      <c r="O3714" s="47"/>
      <c r="P3714" s="47"/>
      <c r="Q3714" s="50"/>
      <c r="R3714" s="51"/>
      <c r="S3714" s="47"/>
      <c r="T3714" s="52"/>
      <c r="U3714" s="49"/>
      <c r="V3714" s="47"/>
      <c r="W3714" s="46"/>
      <c r="X3714" s="53"/>
      <c r="Y3714" s="45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47"/>
      <c r="C3715" s="47"/>
      <c r="D3715" s="46"/>
      <c r="E3715" s="46"/>
      <c r="F3715" s="45"/>
      <c r="G3715" s="48"/>
      <c r="H3715" s="45"/>
      <c r="I3715" s="45"/>
      <c r="L3715" s="47"/>
      <c r="M3715" s="49"/>
      <c r="N3715" s="49"/>
      <c r="O3715" s="47"/>
      <c r="P3715" s="47"/>
      <c r="Q3715" s="50"/>
      <c r="R3715" s="51"/>
      <c r="S3715" s="47"/>
      <c r="T3715" s="52"/>
      <c r="U3715" s="49"/>
      <c r="V3715" s="47"/>
      <c r="W3715" s="46"/>
      <c r="X3715" s="53"/>
      <c r="Y3715" s="45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47"/>
      <c r="C3716" s="47"/>
      <c r="D3716" s="46"/>
      <c r="E3716" s="46"/>
      <c r="F3716" s="45"/>
      <c r="G3716" s="48"/>
      <c r="H3716" s="45"/>
      <c r="I3716" s="45"/>
      <c r="L3716" s="47"/>
      <c r="M3716" s="49"/>
      <c r="N3716" s="49"/>
      <c r="O3716" s="47"/>
      <c r="P3716" s="47"/>
      <c r="Q3716" s="50"/>
      <c r="R3716" s="51"/>
      <c r="S3716" s="47"/>
      <c r="T3716" s="52"/>
      <c r="U3716" s="49"/>
      <c r="V3716" s="47"/>
      <c r="W3716" s="46"/>
      <c r="X3716" s="53"/>
      <c r="Y3716" s="45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47"/>
      <c r="C3717" s="47"/>
      <c r="D3717" s="46"/>
      <c r="E3717" s="46"/>
      <c r="F3717" s="45"/>
      <c r="G3717" s="48"/>
      <c r="H3717" s="45"/>
      <c r="I3717" s="45"/>
      <c r="L3717" s="47"/>
      <c r="M3717" s="49"/>
      <c r="N3717" s="49"/>
      <c r="O3717" s="47"/>
      <c r="P3717" s="47"/>
      <c r="Q3717" s="50"/>
      <c r="R3717" s="51"/>
      <c r="S3717" s="47"/>
      <c r="T3717" s="52"/>
      <c r="U3717" s="49"/>
      <c r="V3717" s="47"/>
      <c r="W3717" s="46"/>
      <c r="X3717" s="53"/>
      <c r="Y3717" s="45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47"/>
      <c r="C3718" s="47"/>
      <c r="D3718" s="46"/>
      <c r="E3718" s="46"/>
      <c r="F3718" s="45"/>
      <c r="G3718" s="48"/>
      <c r="H3718" s="45"/>
      <c r="I3718" s="45"/>
      <c r="L3718" s="47"/>
      <c r="M3718" s="49"/>
      <c r="N3718" s="49"/>
      <c r="O3718" s="47"/>
      <c r="P3718" s="47"/>
      <c r="Q3718" s="50"/>
      <c r="R3718" s="51"/>
      <c r="S3718" s="47"/>
      <c r="T3718" s="52"/>
      <c r="U3718" s="49"/>
      <c r="V3718" s="47"/>
      <c r="W3718" s="46"/>
      <c r="X3718" s="53"/>
      <c r="Y3718" s="45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47"/>
      <c r="C3719" s="47"/>
      <c r="D3719" s="46"/>
      <c r="E3719" s="46"/>
      <c r="F3719" s="45"/>
      <c r="G3719" s="48"/>
      <c r="H3719" s="45"/>
      <c r="I3719" s="45"/>
      <c r="L3719" s="47"/>
      <c r="M3719" s="49"/>
      <c r="N3719" s="49"/>
      <c r="O3719" s="47"/>
      <c r="P3719" s="47"/>
      <c r="Q3719" s="50"/>
      <c r="R3719" s="51"/>
      <c r="S3719" s="47"/>
      <c r="T3719" s="52"/>
      <c r="U3719" s="49"/>
      <c r="V3719" s="47"/>
      <c r="W3719" s="46"/>
      <c r="X3719" s="53"/>
      <c r="Y3719" s="45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47"/>
      <c r="C3720" s="47"/>
      <c r="D3720" s="46"/>
      <c r="E3720" s="46"/>
      <c r="F3720" s="45"/>
      <c r="G3720" s="48"/>
      <c r="H3720" s="45"/>
      <c r="I3720" s="45"/>
      <c r="L3720" s="47"/>
      <c r="M3720" s="49"/>
      <c r="N3720" s="49"/>
      <c r="O3720" s="47"/>
      <c r="P3720" s="47"/>
      <c r="Q3720" s="50"/>
      <c r="R3720" s="51"/>
      <c r="S3720" s="47"/>
      <c r="T3720" s="52"/>
      <c r="U3720" s="49"/>
      <c r="V3720" s="47"/>
      <c r="W3720" s="46"/>
      <c r="X3720" s="53"/>
      <c r="Y3720" s="45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47"/>
      <c r="C3721" s="47"/>
      <c r="D3721" s="46"/>
      <c r="E3721" s="46"/>
      <c r="F3721" s="45"/>
      <c r="G3721" s="48"/>
      <c r="H3721" s="45"/>
      <c r="I3721" s="45"/>
      <c r="L3721" s="47"/>
      <c r="M3721" s="49"/>
      <c r="N3721" s="49"/>
      <c r="O3721" s="47"/>
      <c r="P3721" s="47"/>
      <c r="Q3721" s="50"/>
      <c r="R3721" s="51"/>
      <c r="S3721" s="47"/>
      <c r="T3721" s="52"/>
      <c r="U3721" s="49"/>
      <c r="V3721" s="47"/>
      <c r="W3721" s="46"/>
      <c r="X3721" s="53"/>
      <c r="Y3721" s="45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47"/>
      <c r="C3722" s="47"/>
      <c r="D3722" s="46"/>
      <c r="E3722" s="46"/>
      <c r="F3722" s="45"/>
      <c r="G3722" s="48"/>
      <c r="H3722" s="45"/>
      <c r="I3722" s="45"/>
      <c r="L3722" s="47"/>
      <c r="M3722" s="49"/>
      <c r="N3722" s="49"/>
      <c r="O3722" s="47"/>
      <c r="P3722" s="47"/>
      <c r="Q3722" s="50"/>
      <c r="R3722" s="51"/>
      <c r="S3722" s="47"/>
      <c r="T3722" s="52"/>
      <c r="U3722" s="49"/>
      <c r="V3722" s="47"/>
      <c r="W3722" s="46"/>
      <c r="X3722" s="53"/>
      <c r="Y3722" s="45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47"/>
      <c r="C3723" s="47"/>
      <c r="D3723" s="46"/>
      <c r="E3723" s="46"/>
      <c r="F3723" s="45"/>
      <c r="G3723" s="48"/>
      <c r="H3723" s="45"/>
      <c r="I3723" s="45"/>
      <c r="L3723" s="47"/>
      <c r="M3723" s="49"/>
      <c r="N3723" s="49"/>
      <c r="O3723" s="47"/>
      <c r="P3723" s="47"/>
      <c r="Q3723" s="50"/>
      <c r="R3723" s="51"/>
      <c r="S3723" s="47"/>
      <c r="T3723" s="52"/>
      <c r="U3723" s="49"/>
      <c r="V3723" s="47"/>
      <c r="W3723" s="46"/>
      <c r="X3723" s="53"/>
      <c r="Y3723" s="45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47"/>
      <c r="C3724" s="47"/>
      <c r="D3724" s="46"/>
      <c r="E3724" s="46"/>
      <c r="F3724" s="45"/>
      <c r="G3724" s="48"/>
      <c r="H3724" s="45"/>
      <c r="I3724" s="45"/>
      <c r="L3724" s="47"/>
      <c r="M3724" s="49"/>
      <c r="N3724" s="49"/>
      <c r="O3724" s="47"/>
      <c r="P3724" s="47"/>
      <c r="Q3724" s="50"/>
      <c r="R3724" s="51"/>
      <c r="S3724" s="47"/>
      <c r="T3724" s="52"/>
      <c r="U3724" s="49"/>
      <c r="V3724" s="47"/>
      <c r="W3724" s="46"/>
      <c r="X3724" s="53"/>
      <c r="Y3724" s="45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47"/>
      <c r="C3725" s="47"/>
      <c r="D3725" s="46"/>
      <c r="E3725" s="46"/>
      <c r="F3725" s="45"/>
      <c r="G3725" s="48"/>
      <c r="H3725" s="45"/>
      <c r="I3725" s="45"/>
      <c r="L3725" s="47"/>
      <c r="M3725" s="49"/>
      <c r="N3725" s="49"/>
      <c r="O3725" s="47"/>
      <c r="P3725" s="47"/>
      <c r="Q3725" s="50"/>
      <c r="R3725" s="51"/>
      <c r="S3725" s="47"/>
      <c r="T3725" s="52"/>
      <c r="U3725" s="49"/>
      <c r="V3725" s="47"/>
      <c r="W3725" s="46"/>
      <c r="X3725" s="53"/>
      <c r="Y3725" s="45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47"/>
      <c r="C3726" s="47"/>
      <c r="D3726" s="46"/>
      <c r="E3726" s="46"/>
      <c r="F3726" s="45"/>
      <c r="G3726" s="48"/>
      <c r="H3726" s="45"/>
      <c r="I3726" s="45"/>
      <c r="L3726" s="47"/>
      <c r="M3726" s="49"/>
      <c r="N3726" s="49"/>
      <c r="O3726" s="47"/>
      <c r="P3726" s="47"/>
      <c r="Q3726" s="50"/>
      <c r="R3726" s="51"/>
      <c r="S3726" s="47"/>
      <c r="T3726" s="52"/>
      <c r="U3726" s="49"/>
      <c r="V3726" s="47"/>
      <c r="W3726" s="46"/>
      <c r="X3726" s="53"/>
      <c r="Y3726" s="45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47"/>
      <c r="C3727" s="47"/>
      <c r="D3727" s="46"/>
      <c r="E3727" s="46"/>
      <c r="F3727" s="45"/>
      <c r="G3727" s="48"/>
      <c r="H3727" s="45"/>
      <c r="I3727" s="45"/>
      <c r="L3727" s="47"/>
      <c r="M3727" s="49"/>
      <c r="N3727" s="49"/>
      <c r="O3727" s="47"/>
      <c r="P3727" s="47"/>
      <c r="Q3727" s="50"/>
      <c r="R3727" s="51"/>
      <c r="S3727" s="47"/>
      <c r="T3727" s="52"/>
      <c r="U3727" s="49"/>
      <c r="V3727" s="47"/>
      <c r="W3727" s="46"/>
      <c r="X3727" s="53"/>
      <c r="Y3727" s="45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47"/>
      <c r="C3728" s="47"/>
      <c r="D3728" s="46"/>
      <c r="E3728" s="46"/>
      <c r="F3728" s="45"/>
      <c r="G3728" s="48"/>
      <c r="H3728" s="45"/>
      <c r="I3728" s="45"/>
      <c r="L3728" s="47"/>
      <c r="M3728" s="49"/>
      <c r="N3728" s="49"/>
      <c r="O3728" s="47"/>
      <c r="P3728" s="47"/>
      <c r="Q3728" s="50"/>
      <c r="R3728" s="51"/>
      <c r="S3728" s="47"/>
      <c r="T3728" s="52"/>
      <c r="U3728" s="49"/>
      <c r="V3728" s="47"/>
      <c r="W3728" s="46"/>
      <c r="X3728" s="53"/>
      <c r="Y3728" s="45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47"/>
      <c r="C3729" s="47"/>
      <c r="D3729" s="46"/>
      <c r="E3729" s="46"/>
      <c r="F3729" s="45"/>
      <c r="G3729" s="48"/>
      <c r="H3729" s="45"/>
      <c r="I3729" s="45"/>
      <c r="L3729" s="47"/>
      <c r="M3729" s="49"/>
      <c r="N3729" s="49"/>
      <c r="O3729" s="47"/>
      <c r="P3729" s="47"/>
      <c r="Q3729" s="50"/>
      <c r="R3729" s="51"/>
      <c r="S3729" s="47"/>
      <c r="T3729" s="52"/>
      <c r="U3729" s="49"/>
      <c r="V3729" s="47"/>
      <c r="W3729" s="46"/>
      <c r="X3729" s="53"/>
      <c r="Y3729" s="45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47"/>
      <c r="C3730" s="47"/>
      <c r="D3730" s="46"/>
      <c r="E3730" s="46"/>
      <c r="F3730" s="45"/>
      <c r="G3730" s="48"/>
      <c r="H3730" s="45"/>
      <c r="I3730" s="45"/>
      <c r="L3730" s="47"/>
      <c r="M3730" s="49"/>
      <c r="N3730" s="49"/>
      <c r="O3730" s="47"/>
      <c r="P3730" s="47"/>
      <c r="Q3730" s="50"/>
      <c r="R3730" s="51"/>
      <c r="S3730" s="47"/>
      <c r="T3730" s="52"/>
      <c r="U3730" s="49"/>
      <c r="V3730" s="47"/>
      <c r="W3730" s="46"/>
      <c r="X3730" s="53"/>
      <c r="Y3730" s="45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47"/>
      <c r="C3731" s="47"/>
      <c r="D3731" s="46"/>
      <c r="E3731" s="46"/>
      <c r="F3731" s="45"/>
      <c r="G3731" s="48"/>
      <c r="H3731" s="45"/>
      <c r="I3731" s="45"/>
      <c r="L3731" s="47"/>
      <c r="M3731" s="49"/>
      <c r="N3731" s="49"/>
      <c r="O3731" s="47"/>
      <c r="P3731" s="47"/>
      <c r="Q3731" s="50"/>
      <c r="R3731" s="51"/>
      <c r="S3731" s="47"/>
      <c r="T3731" s="52"/>
      <c r="U3731" s="49"/>
      <c r="V3731" s="47"/>
      <c r="W3731" s="46"/>
      <c r="X3731" s="53"/>
      <c r="Y3731" s="45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47"/>
      <c r="C3732" s="47"/>
      <c r="D3732" s="46"/>
      <c r="E3732" s="46"/>
      <c r="F3732" s="45"/>
      <c r="G3732" s="48"/>
      <c r="H3732" s="45"/>
      <c r="I3732" s="45"/>
      <c r="L3732" s="47"/>
      <c r="M3732" s="49"/>
      <c r="N3732" s="49"/>
      <c r="O3732" s="47"/>
      <c r="P3732" s="47"/>
      <c r="Q3732" s="50"/>
      <c r="R3732" s="51"/>
      <c r="S3732" s="47"/>
      <c r="T3732" s="52"/>
      <c r="U3732" s="49"/>
      <c r="V3732" s="47"/>
      <c r="W3732" s="46"/>
      <c r="X3732" s="53"/>
      <c r="Y3732" s="45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47"/>
      <c r="C3733" s="47"/>
      <c r="D3733" s="46"/>
      <c r="E3733" s="46"/>
      <c r="F3733" s="45"/>
      <c r="G3733" s="48"/>
      <c r="H3733" s="45"/>
      <c r="I3733" s="45"/>
      <c r="L3733" s="47"/>
      <c r="M3733" s="49"/>
      <c r="N3733" s="49"/>
      <c r="O3733" s="47"/>
      <c r="P3733" s="47"/>
      <c r="Q3733" s="50"/>
      <c r="R3733" s="51"/>
      <c r="S3733" s="47"/>
      <c r="T3733" s="52"/>
      <c r="U3733" s="49"/>
      <c r="V3733" s="47"/>
      <c r="W3733" s="46"/>
      <c r="X3733" s="53"/>
      <c r="Y3733" s="45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47"/>
      <c r="C3734" s="47"/>
      <c r="D3734" s="46"/>
      <c r="E3734" s="46"/>
      <c r="F3734" s="45"/>
      <c r="G3734" s="48"/>
      <c r="H3734" s="45"/>
      <c r="I3734" s="45"/>
      <c r="L3734" s="47"/>
      <c r="M3734" s="49"/>
      <c r="N3734" s="49"/>
      <c r="O3734" s="47"/>
      <c r="P3734" s="47"/>
      <c r="Q3734" s="50"/>
      <c r="R3734" s="51"/>
      <c r="S3734" s="47"/>
      <c r="T3734" s="52"/>
      <c r="U3734" s="49"/>
      <c r="V3734" s="47"/>
      <c r="W3734" s="46"/>
      <c r="X3734" s="53"/>
      <c r="Y3734" s="45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47"/>
      <c r="C3735" s="47"/>
      <c r="D3735" s="46"/>
      <c r="E3735" s="46"/>
      <c r="F3735" s="45"/>
      <c r="G3735" s="48"/>
      <c r="H3735" s="45"/>
      <c r="I3735" s="45"/>
      <c r="L3735" s="47"/>
      <c r="M3735" s="49"/>
      <c r="N3735" s="49"/>
      <c r="O3735" s="47"/>
      <c r="P3735" s="47"/>
      <c r="Q3735" s="50"/>
      <c r="R3735" s="51"/>
      <c r="S3735" s="47"/>
      <c r="T3735" s="52"/>
      <c r="U3735" s="49"/>
      <c r="V3735" s="47"/>
      <c r="W3735" s="46"/>
      <c r="X3735" s="53"/>
      <c r="Y3735" s="45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47"/>
      <c r="C3736" s="47"/>
      <c r="D3736" s="46"/>
      <c r="E3736" s="46"/>
      <c r="F3736" s="45"/>
      <c r="G3736" s="48"/>
      <c r="H3736" s="45"/>
      <c r="I3736" s="45"/>
      <c r="L3736" s="47"/>
      <c r="M3736" s="49"/>
      <c r="N3736" s="49"/>
      <c r="O3736" s="47"/>
      <c r="P3736" s="47"/>
      <c r="Q3736" s="50"/>
      <c r="R3736" s="51"/>
      <c r="S3736" s="47"/>
      <c r="T3736" s="52"/>
      <c r="U3736" s="49"/>
      <c r="V3736" s="47"/>
      <c r="W3736" s="46"/>
      <c r="X3736" s="53"/>
      <c r="Y3736" s="45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47"/>
      <c r="C3737" s="47"/>
      <c r="D3737" s="46"/>
      <c r="E3737" s="46"/>
      <c r="F3737" s="45"/>
      <c r="G3737" s="48"/>
      <c r="H3737" s="45"/>
      <c r="I3737" s="45"/>
      <c r="L3737" s="47"/>
      <c r="M3737" s="49"/>
      <c r="N3737" s="49"/>
      <c r="O3737" s="47"/>
      <c r="P3737" s="47"/>
      <c r="Q3737" s="50"/>
      <c r="R3737" s="51"/>
      <c r="S3737" s="47"/>
      <c r="T3737" s="52"/>
      <c r="U3737" s="49"/>
      <c r="V3737" s="47"/>
      <c r="W3737" s="46"/>
      <c r="X3737" s="53"/>
      <c r="Y3737" s="45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47"/>
      <c r="C3738" s="47"/>
      <c r="D3738" s="46"/>
      <c r="E3738" s="46"/>
      <c r="F3738" s="45"/>
      <c r="G3738" s="48"/>
      <c r="H3738" s="45"/>
      <c r="I3738" s="45"/>
      <c r="L3738" s="47"/>
      <c r="M3738" s="49"/>
      <c r="N3738" s="49"/>
      <c r="O3738" s="47"/>
      <c r="P3738" s="47"/>
      <c r="Q3738" s="50"/>
      <c r="R3738" s="51"/>
      <c r="S3738" s="47"/>
      <c r="T3738" s="52"/>
      <c r="U3738" s="49"/>
      <c r="V3738" s="47"/>
      <c r="W3738" s="46"/>
      <c r="X3738" s="53"/>
      <c r="Y3738" s="45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47"/>
      <c r="C3739" s="47"/>
      <c r="D3739" s="46"/>
      <c r="E3739" s="46"/>
      <c r="F3739" s="45"/>
      <c r="G3739" s="48"/>
      <c r="H3739" s="45"/>
      <c r="I3739" s="45"/>
      <c r="L3739" s="47"/>
      <c r="M3739" s="49"/>
      <c r="N3739" s="49"/>
      <c r="O3739" s="47"/>
      <c r="P3739" s="47"/>
      <c r="Q3739" s="50"/>
      <c r="R3739" s="51"/>
      <c r="S3739" s="47"/>
      <c r="T3739" s="52"/>
      <c r="U3739" s="49"/>
      <c r="V3739" s="47"/>
      <c r="W3739" s="46"/>
      <c r="X3739" s="53"/>
      <c r="Y3739" s="45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47"/>
      <c r="C3740" s="47"/>
      <c r="D3740" s="46"/>
      <c r="E3740" s="46"/>
      <c r="F3740" s="45"/>
      <c r="G3740" s="48"/>
      <c r="H3740" s="45"/>
      <c r="I3740" s="45"/>
      <c r="L3740" s="47"/>
      <c r="M3740" s="49"/>
      <c r="N3740" s="49"/>
      <c r="O3740" s="47"/>
      <c r="P3740" s="47"/>
      <c r="Q3740" s="50"/>
      <c r="R3740" s="51"/>
      <c r="S3740" s="47"/>
      <c r="T3740" s="52"/>
      <c r="U3740" s="49"/>
      <c r="V3740" s="47"/>
      <c r="W3740" s="46"/>
      <c r="X3740" s="53"/>
      <c r="Y3740" s="45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47"/>
      <c r="C3741" s="47"/>
      <c r="D3741" s="46"/>
      <c r="E3741" s="46"/>
      <c r="F3741" s="45"/>
      <c r="G3741" s="48"/>
      <c r="H3741" s="45"/>
      <c r="I3741" s="45"/>
      <c r="L3741" s="47"/>
      <c r="M3741" s="49"/>
      <c r="N3741" s="49"/>
      <c r="O3741" s="47"/>
      <c r="P3741" s="47"/>
      <c r="Q3741" s="50"/>
      <c r="R3741" s="51"/>
      <c r="S3741" s="47"/>
      <c r="T3741" s="52"/>
      <c r="U3741" s="49"/>
      <c r="V3741" s="47"/>
      <c r="W3741" s="46"/>
      <c r="X3741" s="53"/>
      <c r="Y3741" s="45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47"/>
      <c r="C3742" s="47"/>
      <c r="D3742" s="46"/>
      <c r="E3742" s="46"/>
      <c r="F3742" s="45"/>
      <c r="G3742" s="48"/>
      <c r="H3742" s="45"/>
      <c r="I3742" s="45"/>
      <c r="L3742" s="47"/>
      <c r="M3742" s="49"/>
      <c r="N3742" s="49"/>
      <c r="O3742" s="47"/>
      <c r="P3742" s="47"/>
      <c r="Q3742" s="50"/>
      <c r="R3742" s="51"/>
      <c r="S3742" s="47"/>
      <c r="T3742" s="52"/>
      <c r="U3742" s="49"/>
      <c r="V3742" s="47"/>
      <c r="W3742" s="46"/>
      <c r="X3742" s="53"/>
      <c r="Y3742" s="45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47"/>
      <c r="C3743" s="47"/>
      <c r="D3743" s="46"/>
      <c r="E3743" s="46"/>
      <c r="F3743" s="45"/>
      <c r="G3743" s="48"/>
      <c r="H3743" s="45"/>
      <c r="I3743" s="45"/>
      <c r="L3743" s="47"/>
      <c r="M3743" s="49"/>
      <c r="N3743" s="49"/>
      <c r="O3743" s="47"/>
      <c r="P3743" s="47"/>
      <c r="Q3743" s="50"/>
      <c r="R3743" s="51"/>
      <c r="S3743" s="47"/>
      <c r="T3743" s="52"/>
      <c r="U3743" s="49"/>
      <c r="V3743" s="47"/>
      <c r="W3743" s="46"/>
      <c r="X3743" s="53"/>
      <c r="Y3743" s="45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47"/>
      <c r="C3744" s="47"/>
      <c r="D3744" s="46"/>
      <c r="E3744" s="46"/>
      <c r="F3744" s="45"/>
      <c r="G3744" s="48"/>
      <c r="H3744" s="45"/>
      <c r="I3744" s="45"/>
      <c r="L3744" s="47"/>
      <c r="M3744" s="49"/>
      <c r="N3744" s="49"/>
      <c r="O3744" s="47"/>
      <c r="P3744" s="47"/>
      <c r="Q3744" s="50"/>
      <c r="R3744" s="51"/>
      <c r="S3744" s="47"/>
      <c r="T3744" s="52"/>
      <c r="U3744" s="49"/>
      <c r="V3744" s="47"/>
      <c r="W3744" s="46"/>
      <c r="X3744" s="53"/>
      <c r="Y3744" s="45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47"/>
      <c r="C3745" s="47"/>
      <c r="D3745" s="46"/>
      <c r="E3745" s="46"/>
      <c r="F3745" s="45"/>
      <c r="G3745" s="48"/>
      <c r="H3745" s="45"/>
      <c r="I3745" s="45"/>
      <c r="L3745" s="47"/>
      <c r="M3745" s="49"/>
      <c r="N3745" s="49"/>
      <c r="O3745" s="47"/>
      <c r="P3745" s="47"/>
      <c r="Q3745" s="50"/>
      <c r="R3745" s="51"/>
      <c r="S3745" s="47"/>
      <c r="T3745" s="52"/>
      <c r="U3745" s="49"/>
      <c r="V3745" s="47"/>
      <c r="W3745" s="46"/>
      <c r="X3745" s="53"/>
      <c r="Y3745" s="45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47"/>
      <c r="C3746" s="47"/>
      <c r="D3746" s="46"/>
      <c r="E3746" s="46"/>
      <c r="F3746" s="45"/>
      <c r="G3746" s="48"/>
      <c r="H3746" s="45"/>
      <c r="I3746" s="45"/>
      <c r="L3746" s="47"/>
      <c r="M3746" s="49"/>
      <c r="N3746" s="49"/>
      <c r="O3746" s="47"/>
      <c r="P3746" s="47"/>
      <c r="Q3746" s="50"/>
      <c r="R3746" s="51"/>
      <c r="S3746" s="47"/>
      <c r="T3746" s="52"/>
      <c r="U3746" s="49"/>
      <c r="V3746" s="47"/>
      <c r="W3746" s="46"/>
      <c r="X3746" s="53"/>
      <c r="Y3746" s="45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47"/>
      <c r="C3747" s="47"/>
      <c r="D3747" s="46"/>
      <c r="E3747" s="46"/>
      <c r="F3747" s="45"/>
      <c r="G3747" s="48"/>
      <c r="H3747" s="45"/>
      <c r="I3747" s="45"/>
      <c r="L3747" s="47"/>
      <c r="M3747" s="49"/>
      <c r="N3747" s="49"/>
      <c r="O3747" s="47"/>
      <c r="P3747" s="47"/>
      <c r="Q3747" s="50"/>
      <c r="R3747" s="51"/>
      <c r="S3747" s="47"/>
      <c r="T3747" s="52"/>
      <c r="U3747" s="49"/>
      <c r="V3747" s="47"/>
      <c r="W3747" s="46"/>
      <c r="X3747" s="53"/>
      <c r="Y3747" s="45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47"/>
      <c r="C3748" s="47"/>
      <c r="D3748" s="46"/>
      <c r="E3748" s="46"/>
      <c r="F3748" s="45"/>
      <c r="G3748" s="48"/>
      <c r="H3748" s="45"/>
      <c r="I3748" s="45"/>
      <c r="L3748" s="47"/>
      <c r="M3748" s="49"/>
      <c r="N3748" s="49"/>
      <c r="O3748" s="47"/>
      <c r="P3748" s="47"/>
      <c r="Q3748" s="50"/>
      <c r="R3748" s="51"/>
      <c r="S3748" s="47"/>
      <c r="T3748" s="52"/>
      <c r="U3748" s="49"/>
      <c r="V3748" s="47"/>
      <c r="W3748" s="46"/>
      <c r="X3748" s="53"/>
      <c r="Y3748" s="45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47"/>
      <c r="C3749" s="47"/>
      <c r="D3749" s="46"/>
      <c r="E3749" s="46"/>
      <c r="F3749" s="45"/>
      <c r="G3749" s="48"/>
      <c r="H3749" s="45"/>
      <c r="I3749" s="45"/>
      <c r="L3749" s="47"/>
      <c r="M3749" s="49"/>
      <c r="N3749" s="49"/>
      <c r="O3749" s="47"/>
      <c r="P3749" s="47"/>
      <c r="Q3749" s="50"/>
      <c r="R3749" s="51"/>
      <c r="S3749" s="47"/>
      <c r="T3749" s="52"/>
      <c r="U3749" s="49"/>
      <c r="V3749" s="47"/>
      <c r="W3749" s="46"/>
      <c r="X3749" s="53"/>
      <c r="Y3749" s="45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47"/>
      <c r="C3750" s="47"/>
      <c r="D3750" s="46"/>
      <c r="E3750" s="46"/>
      <c r="F3750" s="45"/>
      <c r="G3750" s="48"/>
      <c r="H3750" s="45"/>
      <c r="I3750" s="45"/>
      <c r="L3750" s="47"/>
      <c r="M3750" s="49"/>
      <c r="N3750" s="49"/>
      <c r="O3750" s="47"/>
      <c r="P3750" s="47"/>
      <c r="Q3750" s="50"/>
      <c r="R3750" s="51"/>
      <c r="S3750" s="47"/>
      <c r="T3750" s="52"/>
      <c r="U3750" s="49"/>
      <c r="V3750" s="47"/>
      <c r="W3750" s="46"/>
      <c r="X3750" s="53"/>
      <c r="Y3750" s="45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47"/>
      <c r="C3751" s="47"/>
      <c r="D3751" s="46"/>
      <c r="E3751" s="46"/>
      <c r="F3751" s="45"/>
      <c r="G3751" s="48"/>
      <c r="H3751" s="45"/>
      <c r="I3751" s="45"/>
      <c r="L3751" s="47"/>
      <c r="M3751" s="49"/>
      <c r="N3751" s="49"/>
      <c r="O3751" s="47"/>
      <c r="P3751" s="47"/>
      <c r="Q3751" s="50"/>
      <c r="R3751" s="51"/>
      <c r="S3751" s="47"/>
      <c r="T3751" s="52"/>
      <c r="U3751" s="49"/>
      <c r="V3751" s="47"/>
      <c r="W3751" s="46"/>
      <c r="X3751" s="53"/>
      <c r="Y3751" s="45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47"/>
      <c r="C3752" s="47"/>
      <c r="D3752" s="46"/>
      <c r="E3752" s="46"/>
      <c r="F3752" s="45"/>
      <c r="G3752" s="48"/>
      <c r="H3752" s="45"/>
      <c r="I3752" s="45"/>
      <c r="L3752" s="47"/>
      <c r="M3752" s="49"/>
      <c r="N3752" s="49"/>
      <c r="O3752" s="47"/>
      <c r="P3752" s="47"/>
      <c r="Q3752" s="50"/>
      <c r="R3752" s="51"/>
      <c r="S3752" s="47"/>
      <c r="T3752" s="52"/>
      <c r="U3752" s="49"/>
      <c r="V3752" s="47"/>
      <c r="W3752" s="46"/>
      <c r="X3752" s="53"/>
      <c r="Y3752" s="45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47"/>
      <c r="C3753" s="47"/>
      <c r="D3753" s="46"/>
      <c r="E3753" s="46"/>
      <c r="F3753" s="45"/>
      <c r="G3753" s="48"/>
      <c r="H3753" s="45"/>
      <c r="I3753" s="45"/>
      <c r="L3753" s="47"/>
      <c r="M3753" s="49"/>
      <c r="N3753" s="49"/>
      <c r="O3753" s="47"/>
      <c r="P3753" s="47"/>
      <c r="Q3753" s="50"/>
      <c r="R3753" s="51"/>
      <c r="S3753" s="47"/>
      <c r="T3753" s="52"/>
      <c r="U3753" s="49"/>
      <c r="V3753" s="47"/>
      <c r="W3753" s="46"/>
      <c r="X3753" s="53"/>
      <c r="Y3753" s="45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47"/>
      <c r="C3754" s="47"/>
      <c r="D3754" s="46"/>
      <c r="E3754" s="46"/>
      <c r="F3754" s="45"/>
      <c r="G3754" s="48"/>
      <c r="H3754" s="45"/>
      <c r="I3754" s="45"/>
      <c r="L3754" s="47"/>
      <c r="M3754" s="49"/>
      <c r="N3754" s="49"/>
      <c r="O3754" s="47"/>
      <c r="P3754" s="47"/>
      <c r="Q3754" s="50"/>
      <c r="R3754" s="51"/>
      <c r="S3754" s="47"/>
      <c r="T3754" s="52"/>
      <c r="U3754" s="49"/>
      <c r="V3754" s="47"/>
      <c r="W3754" s="46"/>
      <c r="X3754" s="53"/>
      <c r="Y3754" s="45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47"/>
      <c r="C3755" s="47"/>
      <c r="D3755" s="46"/>
      <c r="E3755" s="46"/>
      <c r="F3755" s="45"/>
      <c r="G3755" s="48"/>
      <c r="H3755" s="45"/>
      <c r="I3755" s="45"/>
      <c r="L3755" s="47"/>
      <c r="M3755" s="49"/>
      <c r="N3755" s="49"/>
      <c r="O3755" s="47"/>
      <c r="P3755" s="47"/>
      <c r="Q3755" s="50"/>
      <c r="R3755" s="51"/>
      <c r="S3755" s="47"/>
      <c r="T3755" s="52"/>
      <c r="U3755" s="49"/>
      <c r="V3755" s="47"/>
      <c r="W3755" s="46"/>
      <c r="X3755" s="53"/>
      <c r="Y3755" s="45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47"/>
      <c r="C3756" s="47"/>
      <c r="D3756" s="46"/>
      <c r="E3756" s="46"/>
      <c r="F3756" s="45"/>
      <c r="G3756" s="48"/>
      <c r="H3756" s="45"/>
      <c r="I3756" s="45"/>
      <c r="L3756" s="47"/>
      <c r="M3756" s="49"/>
      <c r="N3756" s="49"/>
      <c r="O3756" s="47"/>
      <c r="P3756" s="47"/>
      <c r="Q3756" s="50"/>
      <c r="R3756" s="51"/>
      <c r="S3756" s="47"/>
      <c r="T3756" s="52"/>
      <c r="U3756" s="49"/>
      <c r="V3756" s="47"/>
      <c r="W3756" s="46"/>
      <c r="X3756" s="53"/>
      <c r="Y3756" s="45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47"/>
      <c r="C3757" s="47"/>
      <c r="D3757" s="46"/>
      <c r="E3757" s="46"/>
      <c r="F3757" s="45"/>
      <c r="G3757" s="48"/>
      <c r="H3757" s="45"/>
      <c r="I3757" s="45"/>
      <c r="L3757" s="47"/>
      <c r="M3757" s="49"/>
      <c r="N3757" s="49"/>
      <c r="O3757" s="47"/>
      <c r="P3757" s="47"/>
      <c r="Q3757" s="50"/>
      <c r="R3757" s="51"/>
      <c r="S3757" s="47"/>
      <c r="T3757" s="52"/>
      <c r="U3757" s="49"/>
      <c r="V3757" s="47"/>
      <c r="W3757" s="46"/>
      <c r="X3757" s="53"/>
      <c r="Y3757" s="45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47"/>
      <c r="C3758" s="47"/>
      <c r="D3758" s="46"/>
      <c r="E3758" s="46"/>
      <c r="F3758" s="45"/>
      <c r="G3758" s="48"/>
      <c r="H3758" s="45"/>
      <c r="I3758" s="45"/>
      <c r="L3758" s="47"/>
      <c r="M3758" s="49"/>
      <c r="N3758" s="49"/>
      <c r="O3758" s="47"/>
      <c r="P3758" s="47"/>
      <c r="Q3758" s="50"/>
      <c r="R3758" s="51"/>
      <c r="S3758" s="47"/>
      <c r="T3758" s="52"/>
      <c r="U3758" s="49"/>
      <c r="V3758" s="47"/>
      <c r="W3758" s="46"/>
      <c r="X3758" s="53"/>
      <c r="Y3758" s="45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47"/>
      <c r="C3759" s="47"/>
      <c r="D3759" s="46"/>
      <c r="E3759" s="46"/>
      <c r="F3759" s="45"/>
      <c r="G3759" s="48"/>
      <c r="H3759" s="45"/>
      <c r="I3759" s="45"/>
      <c r="L3759" s="47"/>
      <c r="M3759" s="49"/>
      <c r="N3759" s="49"/>
      <c r="O3759" s="47"/>
      <c r="P3759" s="47"/>
      <c r="Q3759" s="50"/>
      <c r="R3759" s="51"/>
      <c r="S3759" s="47"/>
      <c r="T3759" s="52"/>
      <c r="U3759" s="49"/>
      <c r="V3759" s="47"/>
      <c r="W3759" s="46"/>
      <c r="X3759" s="53"/>
      <c r="Y3759" s="45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47"/>
      <c r="C3760" s="47"/>
      <c r="D3760" s="46"/>
      <c r="E3760" s="46"/>
      <c r="F3760" s="45"/>
      <c r="G3760" s="48"/>
      <c r="H3760" s="45"/>
      <c r="I3760" s="45"/>
      <c r="L3760" s="47"/>
      <c r="M3760" s="49"/>
      <c r="N3760" s="49"/>
      <c r="O3760" s="47"/>
      <c r="P3760" s="47"/>
      <c r="Q3760" s="50"/>
      <c r="R3760" s="51"/>
      <c r="S3760" s="47"/>
      <c r="T3760" s="52"/>
      <c r="U3760" s="49"/>
      <c r="V3760" s="47"/>
      <c r="W3760" s="46"/>
      <c r="X3760" s="53"/>
      <c r="Y3760" s="45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47"/>
      <c r="C3761" s="47"/>
      <c r="D3761" s="46"/>
      <c r="E3761" s="46"/>
      <c r="F3761" s="45"/>
      <c r="G3761" s="48"/>
      <c r="H3761" s="45"/>
      <c r="I3761" s="45"/>
      <c r="L3761" s="47"/>
      <c r="M3761" s="49"/>
      <c r="N3761" s="49"/>
      <c r="O3761" s="47"/>
      <c r="P3761" s="47"/>
      <c r="Q3761" s="50"/>
      <c r="R3761" s="51"/>
      <c r="S3761" s="47"/>
      <c r="T3761" s="52"/>
      <c r="U3761" s="49"/>
      <c r="V3761" s="47"/>
      <c r="W3761" s="46"/>
      <c r="X3761" s="53"/>
      <c r="Y3761" s="45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47"/>
      <c r="C3762" s="47"/>
      <c r="D3762" s="46"/>
      <c r="E3762" s="46"/>
      <c r="F3762" s="45"/>
      <c r="G3762" s="48"/>
      <c r="H3762" s="45"/>
      <c r="I3762" s="45"/>
      <c r="L3762" s="47"/>
      <c r="M3762" s="49"/>
      <c r="N3762" s="49"/>
      <c r="O3762" s="47"/>
      <c r="P3762" s="47"/>
      <c r="Q3762" s="50"/>
      <c r="R3762" s="51"/>
      <c r="S3762" s="47"/>
      <c r="T3762" s="52"/>
      <c r="U3762" s="49"/>
      <c r="V3762" s="47"/>
      <c r="W3762" s="46"/>
      <c r="X3762" s="53"/>
      <c r="Y3762" s="45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47"/>
      <c r="C3763" s="47"/>
      <c r="D3763" s="46"/>
      <c r="E3763" s="46"/>
      <c r="F3763" s="45"/>
      <c r="G3763" s="48"/>
      <c r="H3763" s="45"/>
      <c r="I3763" s="45"/>
      <c r="L3763" s="47"/>
      <c r="M3763" s="49"/>
      <c r="N3763" s="49"/>
      <c r="O3763" s="47"/>
      <c r="P3763" s="47"/>
      <c r="Q3763" s="50"/>
      <c r="R3763" s="51"/>
      <c r="S3763" s="47"/>
      <c r="T3763" s="52"/>
      <c r="U3763" s="49"/>
      <c r="V3763" s="47"/>
      <c r="W3763" s="46"/>
      <c r="X3763" s="53"/>
      <c r="Y3763" s="45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47"/>
      <c r="C3764" s="47"/>
      <c r="D3764" s="46"/>
      <c r="E3764" s="46"/>
      <c r="F3764" s="45"/>
      <c r="G3764" s="48"/>
      <c r="H3764" s="45"/>
      <c r="I3764" s="45"/>
      <c r="L3764" s="47"/>
      <c r="M3764" s="49"/>
      <c r="N3764" s="49"/>
      <c r="O3764" s="47"/>
      <c r="P3764" s="47"/>
      <c r="Q3764" s="50"/>
      <c r="R3764" s="51"/>
      <c r="S3764" s="47"/>
      <c r="T3764" s="52"/>
      <c r="U3764" s="49"/>
      <c r="V3764" s="47"/>
      <c r="W3764" s="46"/>
      <c r="X3764" s="53"/>
      <c r="Y3764" s="45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47"/>
      <c r="C3765" s="47"/>
      <c r="D3765" s="46"/>
      <c r="E3765" s="46"/>
      <c r="F3765" s="45"/>
      <c r="G3765" s="48"/>
      <c r="H3765" s="45"/>
      <c r="I3765" s="45"/>
      <c r="L3765" s="47"/>
      <c r="M3765" s="49"/>
      <c r="N3765" s="49"/>
      <c r="O3765" s="47"/>
      <c r="P3765" s="47"/>
      <c r="Q3765" s="50"/>
      <c r="R3765" s="51"/>
      <c r="S3765" s="47"/>
      <c r="T3765" s="52"/>
      <c r="U3765" s="49"/>
      <c r="V3765" s="47"/>
      <c r="W3765" s="46"/>
      <c r="X3765" s="53"/>
      <c r="Y3765" s="45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47"/>
      <c r="C3766" s="47"/>
      <c r="D3766" s="46"/>
      <c r="E3766" s="46"/>
      <c r="F3766" s="45"/>
      <c r="G3766" s="48"/>
      <c r="H3766" s="45"/>
      <c r="I3766" s="45"/>
      <c r="L3766" s="47"/>
      <c r="M3766" s="49"/>
      <c r="N3766" s="49"/>
      <c r="O3766" s="47"/>
      <c r="P3766" s="47"/>
      <c r="Q3766" s="50"/>
      <c r="R3766" s="51"/>
      <c r="S3766" s="47"/>
      <c r="T3766" s="52"/>
      <c r="U3766" s="49"/>
      <c r="V3766" s="47"/>
      <c r="W3766" s="46"/>
      <c r="X3766" s="53"/>
      <c r="Y3766" s="45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47"/>
      <c r="C3767" s="47"/>
      <c r="D3767" s="46"/>
      <c r="E3767" s="46"/>
      <c r="F3767" s="45"/>
      <c r="G3767" s="48"/>
      <c r="H3767" s="45"/>
      <c r="I3767" s="45"/>
      <c r="L3767" s="47"/>
      <c r="M3767" s="49"/>
      <c r="N3767" s="49"/>
      <c r="O3767" s="47"/>
      <c r="P3767" s="47"/>
      <c r="Q3767" s="50"/>
      <c r="R3767" s="51"/>
      <c r="S3767" s="47"/>
      <c r="T3767" s="52"/>
      <c r="U3767" s="49"/>
      <c r="V3767" s="47"/>
      <c r="W3767" s="46"/>
      <c r="X3767" s="53"/>
      <c r="Y3767" s="45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47"/>
      <c r="C3768" s="47"/>
      <c r="D3768" s="46"/>
      <c r="E3768" s="46"/>
      <c r="F3768" s="45"/>
      <c r="G3768" s="48"/>
      <c r="H3768" s="45"/>
      <c r="I3768" s="45"/>
      <c r="L3768" s="47"/>
      <c r="M3768" s="49"/>
      <c r="N3768" s="49"/>
      <c r="O3768" s="47"/>
      <c r="P3768" s="47"/>
      <c r="Q3768" s="50"/>
      <c r="R3768" s="51"/>
      <c r="S3768" s="47"/>
      <c r="T3768" s="52"/>
      <c r="U3768" s="49"/>
      <c r="V3768" s="47"/>
      <c r="W3768" s="46"/>
      <c r="X3768" s="53"/>
      <c r="Y3768" s="45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47"/>
      <c r="C3769" s="47"/>
      <c r="D3769" s="46"/>
      <c r="E3769" s="46"/>
      <c r="F3769" s="45"/>
      <c r="G3769" s="48"/>
      <c r="H3769" s="45"/>
      <c r="I3769" s="45"/>
      <c r="L3769" s="47"/>
      <c r="M3769" s="49"/>
      <c r="N3769" s="49"/>
      <c r="O3769" s="47"/>
      <c r="P3769" s="47"/>
      <c r="Q3769" s="50"/>
      <c r="R3769" s="51"/>
      <c r="S3769" s="47"/>
      <c r="T3769" s="52"/>
      <c r="U3769" s="49"/>
      <c r="V3769" s="47"/>
      <c r="W3769" s="46"/>
      <c r="X3769" s="53"/>
      <c r="Y3769" s="45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47"/>
      <c r="C3770" s="47"/>
      <c r="D3770" s="46"/>
      <c r="E3770" s="46"/>
      <c r="F3770" s="45"/>
      <c r="G3770" s="48"/>
      <c r="H3770" s="45"/>
      <c r="I3770" s="45"/>
      <c r="L3770" s="47"/>
      <c r="M3770" s="49"/>
      <c r="N3770" s="49"/>
      <c r="O3770" s="47"/>
      <c r="P3770" s="47"/>
      <c r="Q3770" s="50"/>
      <c r="R3770" s="51"/>
      <c r="S3770" s="47"/>
      <c r="T3770" s="52"/>
      <c r="U3770" s="49"/>
      <c r="V3770" s="47"/>
      <c r="W3770" s="46"/>
      <c r="X3770" s="53"/>
      <c r="Y3770" s="45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47"/>
      <c r="C3771" s="47"/>
      <c r="D3771" s="46"/>
      <c r="E3771" s="46"/>
      <c r="F3771" s="45"/>
      <c r="G3771" s="48"/>
      <c r="H3771" s="45"/>
      <c r="I3771" s="45"/>
      <c r="L3771" s="47"/>
      <c r="M3771" s="49"/>
      <c r="N3771" s="49"/>
      <c r="O3771" s="47"/>
      <c r="P3771" s="47"/>
      <c r="Q3771" s="50"/>
      <c r="R3771" s="51"/>
      <c r="S3771" s="47"/>
      <c r="T3771" s="52"/>
      <c r="U3771" s="49"/>
      <c r="V3771" s="47"/>
      <c r="W3771" s="46"/>
      <c r="X3771" s="53"/>
      <c r="Y3771" s="45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47"/>
      <c r="C3772" s="47"/>
      <c r="D3772" s="46"/>
      <c r="E3772" s="46"/>
      <c r="F3772" s="45"/>
      <c r="G3772" s="48"/>
      <c r="H3772" s="45"/>
      <c r="I3772" s="45"/>
      <c r="L3772" s="47"/>
      <c r="M3772" s="49"/>
      <c r="N3772" s="49"/>
      <c r="O3772" s="47"/>
      <c r="P3772" s="47"/>
      <c r="Q3772" s="50"/>
      <c r="R3772" s="51"/>
      <c r="S3772" s="47"/>
      <c r="T3772" s="52"/>
      <c r="U3772" s="49"/>
      <c r="V3772" s="47"/>
      <c r="W3772" s="46"/>
      <c r="X3772" s="53"/>
      <c r="Y3772" s="45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47"/>
      <c r="C3773" s="47"/>
      <c r="D3773" s="46"/>
      <c r="E3773" s="46"/>
      <c r="F3773" s="45"/>
      <c r="G3773" s="48"/>
      <c r="H3773" s="45"/>
      <c r="I3773" s="45"/>
      <c r="L3773" s="47"/>
      <c r="M3773" s="49"/>
      <c r="N3773" s="49"/>
      <c r="O3773" s="47"/>
      <c r="P3773" s="47"/>
      <c r="Q3773" s="50"/>
      <c r="R3773" s="51"/>
      <c r="S3773" s="47"/>
      <c r="T3773" s="52"/>
      <c r="U3773" s="49"/>
      <c r="V3773" s="47"/>
      <c r="W3773" s="46"/>
      <c r="X3773" s="53"/>
      <c r="Y3773" s="45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47"/>
      <c r="C3774" s="47"/>
      <c r="D3774" s="46"/>
      <c r="E3774" s="46"/>
      <c r="F3774" s="45"/>
      <c r="G3774" s="48"/>
      <c r="H3774" s="45"/>
      <c r="I3774" s="45"/>
      <c r="L3774" s="47"/>
      <c r="M3774" s="49"/>
      <c r="N3774" s="49"/>
      <c r="O3774" s="47"/>
      <c r="P3774" s="47"/>
      <c r="Q3774" s="50"/>
      <c r="R3774" s="51"/>
      <c r="S3774" s="47"/>
      <c r="T3774" s="52"/>
      <c r="U3774" s="49"/>
      <c r="V3774" s="47"/>
      <c r="W3774" s="46"/>
      <c r="X3774" s="53"/>
      <c r="Y3774" s="45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47"/>
      <c r="C3775" s="47"/>
      <c r="D3775" s="46"/>
      <c r="E3775" s="46"/>
      <c r="F3775" s="45"/>
      <c r="G3775" s="48"/>
      <c r="H3775" s="45"/>
      <c r="I3775" s="45"/>
      <c r="L3775" s="47"/>
      <c r="M3775" s="49"/>
      <c r="N3775" s="49"/>
      <c r="O3775" s="47"/>
      <c r="P3775" s="47"/>
      <c r="Q3775" s="50"/>
      <c r="R3775" s="51"/>
      <c r="S3775" s="47"/>
      <c r="T3775" s="52"/>
      <c r="U3775" s="49"/>
      <c r="V3775" s="47"/>
      <c r="W3775" s="46"/>
      <c r="X3775" s="53"/>
      <c r="Y3775" s="45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47"/>
      <c r="C3776" s="47"/>
      <c r="D3776" s="46"/>
      <c r="E3776" s="46"/>
      <c r="F3776" s="45"/>
      <c r="G3776" s="48"/>
      <c r="H3776" s="45"/>
      <c r="I3776" s="45"/>
      <c r="L3776" s="47"/>
      <c r="M3776" s="49"/>
      <c r="N3776" s="49"/>
      <c r="O3776" s="47"/>
      <c r="P3776" s="47"/>
      <c r="Q3776" s="50"/>
      <c r="R3776" s="51"/>
      <c r="S3776" s="47"/>
      <c r="T3776" s="52"/>
      <c r="U3776" s="49"/>
      <c r="V3776" s="47"/>
      <c r="W3776" s="46"/>
      <c r="X3776" s="53"/>
      <c r="Y3776" s="45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47"/>
      <c r="C3777" s="47"/>
      <c r="D3777" s="46"/>
      <c r="E3777" s="46"/>
      <c r="F3777" s="45"/>
      <c r="G3777" s="48"/>
      <c r="H3777" s="45"/>
      <c r="I3777" s="45"/>
      <c r="L3777" s="47"/>
      <c r="M3777" s="49"/>
      <c r="N3777" s="49"/>
      <c r="O3777" s="47"/>
      <c r="P3777" s="47"/>
      <c r="Q3777" s="50"/>
      <c r="R3777" s="51"/>
      <c r="S3777" s="47"/>
      <c r="T3777" s="52"/>
      <c r="U3777" s="49"/>
      <c r="V3777" s="47"/>
      <c r="W3777" s="46"/>
      <c r="X3777" s="53"/>
      <c r="Y3777" s="45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47"/>
      <c r="C3778" s="47"/>
      <c r="D3778" s="46"/>
      <c r="E3778" s="46"/>
      <c r="F3778" s="45"/>
      <c r="G3778" s="48"/>
      <c r="H3778" s="45"/>
      <c r="I3778" s="45"/>
      <c r="L3778" s="47"/>
      <c r="M3778" s="49"/>
      <c r="N3778" s="49"/>
      <c r="O3778" s="47"/>
      <c r="P3778" s="47"/>
      <c r="Q3778" s="50"/>
      <c r="R3778" s="51"/>
      <c r="S3778" s="47"/>
      <c r="T3778" s="52"/>
      <c r="U3778" s="49"/>
      <c r="V3778" s="47"/>
      <c r="W3778" s="46"/>
      <c r="X3778" s="53"/>
      <c r="Y3778" s="45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47"/>
      <c r="C3779" s="47"/>
      <c r="D3779" s="46"/>
      <c r="E3779" s="46"/>
      <c r="F3779" s="45"/>
      <c r="G3779" s="48"/>
      <c r="H3779" s="45"/>
      <c r="I3779" s="45"/>
      <c r="L3779" s="47"/>
      <c r="M3779" s="49"/>
      <c r="N3779" s="49"/>
      <c r="O3779" s="47"/>
      <c r="P3779" s="47"/>
      <c r="Q3779" s="50"/>
      <c r="R3779" s="51"/>
      <c r="S3779" s="47"/>
      <c r="T3779" s="52"/>
      <c r="U3779" s="49"/>
      <c r="V3779" s="47"/>
      <c r="W3779" s="46"/>
      <c r="X3779" s="53"/>
      <c r="Y3779" s="45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47"/>
      <c r="C3780" s="47"/>
      <c r="D3780" s="46"/>
      <c r="E3780" s="46"/>
      <c r="F3780" s="45"/>
      <c r="G3780" s="48"/>
      <c r="H3780" s="45"/>
      <c r="I3780" s="45"/>
      <c r="L3780" s="47"/>
      <c r="M3780" s="49"/>
      <c r="N3780" s="49"/>
      <c r="O3780" s="47"/>
      <c r="P3780" s="47"/>
      <c r="Q3780" s="50"/>
      <c r="R3780" s="51"/>
      <c r="S3780" s="47"/>
      <c r="T3780" s="52"/>
      <c r="U3780" s="49"/>
      <c r="V3780" s="47"/>
      <c r="W3780" s="46"/>
      <c r="X3780" s="53"/>
      <c r="Y3780" s="45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47"/>
      <c r="C3781" s="47"/>
      <c r="D3781" s="46"/>
      <c r="E3781" s="46"/>
      <c r="F3781" s="45"/>
      <c r="G3781" s="48"/>
      <c r="H3781" s="45"/>
      <c r="I3781" s="45"/>
      <c r="L3781" s="47"/>
      <c r="M3781" s="49"/>
      <c r="N3781" s="49"/>
      <c r="O3781" s="47"/>
      <c r="P3781" s="47"/>
      <c r="Q3781" s="50"/>
      <c r="R3781" s="51"/>
      <c r="S3781" s="47"/>
      <c r="T3781" s="52"/>
      <c r="U3781" s="49"/>
      <c r="V3781" s="47"/>
      <c r="W3781" s="46"/>
      <c r="X3781" s="53"/>
      <c r="Y3781" s="45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47"/>
      <c r="C3782" s="47"/>
      <c r="D3782" s="46"/>
      <c r="E3782" s="46"/>
      <c r="F3782" s="45"/>
      <c r="G3782" s="48"/>
      <c r="H3782" s="45"/>
      <c r="I3782" s="45"/>
      <c r="L3782" s="47"/>
      <c r="M3782" s="49"/>
      <c r="N3782" s="49"/>
      <c r="O3782" s="47"/>
      <c r="P3782" s="47"/>
      <c r="Q3782" s="50"/>
      <c r="R3782" s="51"/>
      <c r="S3782" s="47"/>
      <c r="T3782" s="52"/>
      <c r="U3782" s="49"/>
      <c r="V3782" s="47"/>
      <c r="W3782" s="46"/>
      <c r="X3782" s="53"/>
      <c r="Y3782" s="45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47"/>
      <c r="C3783" s="47"/>
      <c r="D3783" s="46"/>
      <c r="E3783" s="46"/>
      <c r="F3783" s="45"/>
      <c r="G3783" s="48"/>
      <c r="H3783" s="45"/>
      <c r="I3783" s="45"/>
      <c r="L3783" s="47"/>
      <c r="M3783" s="49"/>
      <c r="N3783" s="49"/>
      <c r="O3783" s="47"/>
      <c r="P3783" s="47"/>
      <c r="Q3783" s="50"/>
      <c r="R3783" s="51"/>
      <c r="S3783" s="47"/>
      <c r="T3783" s="52"/>
      <c r="U3783" s="49"/>
      <c r="V3783" s="47"/>
      <c r="W3783" s="46"/>
      <c r="X3783" s="53"/>
      <c r="Y3783" s="45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47"/>
      <c r="C3784" s="47"/>
      <c r="D3784" s="46"/>
      <c r="E3784" s="46"/>
      <c r="F3784" s="45"/>
      <c r="G3784" s="48"/>
      <c r="H3784" s="45"/>
      <c r="I3784" s="45"/>
      <c r="L3784" s="47"/>
      <c r="M3784" s="49"/>
      <c r="N3784" s="49"/>
      <c r="O3784" s="47"/>
      <c r="P3784" s="47"/>
      <c r="Q3784" s="50"/>
      <c r="R3784" s="51"/>
      <c r="S3784" s="47"/>
      <c r="T3784" s="52"/>
      <c r="U3784" s="49"/>
      <c r="V3784" s="47"/>
      <c r="W3784" s="46"/>
      <c r="X3784" s="53"/>
      <c r="Y3784" s="45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47"/>
      <c r="C3785" s="47"/>
      <c r="D3785" s="46"/>
      <c r="E3785" s="46"/>
      <c r="F3785" s="45"/>
      <c r="G3785" s="48"/>
      <c r="H3785" s="45"/>
      <c r="I3785" s="45"/>
      <c r="L3785" s="47"/>
      <c r="M3785" s="49"/>
      <c r="N3785" s="49"/>
      <c r="O3785" s="47"/>
      <c r="P3785" s="47"/>
      <c r="Q3785" s="50"/>
      <c r="R3785" s="51"/>
      <c r="S3785" s="47"/>
      <c r="T3785" s="52"/>
      <c r="U3785" s="49"/>
      <c r="V3785" s="47"/>
      <c r="W3785" s="46"/>
      <c r="X3785" s="53"/>
      <c r="Y3785" s="45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47"/>
      <c r="C3786" s="47"/>
      <c r="D3786" s="46"/>
      <c r="E3786" s="46"/>
      <c r="F3786" s="45"/>
      <c r="G3786" s="48"/>
      <c r="H3786" s="45"/>
      <c r="I3786" s="45"/>
      <c r="L3786" s="47"/>
      <c r="M3786" s="49"/>
      <c r="N3786" s="49"/>
      <c r="O3786" s="47"/>
      <c r="P3786" s="47"/>
      <c r="Q3786" s="50"/>
      <c r="R3786" s="51"/>
      <c r="S3786" s="47"/>
      <c r="T3786" s="52"/>
      <c r="U3786" s="49"/>
      <c r="V3786" s="47"/>
      <c r="W3786" s="46"/>
      <c r="X3786" s="53"/>
      <c r="Y3786" s="45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47"/>
      <c r="C3787" s="47"/>
      <c r="D3787" s="46"/>
      <c r="E3787" s="46"/>
      <c r="F3787" s="45"/>
      <c r="G3787" s="48"/>
      <c r="H3787" s="45"/>
      <c r="I3787" s="45"/>
      <c r="L3787" s="47"/>
      <c r="M3787" s="49"/>
      <c r="N3787" s="49"/>
      <c r="O3787" s="47"/>
      <c r="P3787" s="47"/>
      <c r="Q3787" s="50"/>
      <c r="R3787" s="51"/>
      <c r="S3787" s="47"/>
      <c r="T3787" s="52"/>
      <c r="U3787" s="49"/>
      <c r="V3787" s="47"/>
      <c r="W3787" s="46"/>
      <c r="X3787" s="53"/>
      <c r="Y3787" s="45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47"/>
      <c r="C3788" s="47"/>
      <c r="D3788" s="46"/>
      <c r="E3788" s="46"/>
      <c r="F3788" s="45"/>
      <c r="G3788" s="48"/>
      <c r="H3788" s="45"/>
      <c r="I3788" s="45"/>
      <c r="L3788" s="47"/>
      <c r="M3788" s="49"/>
      <c r="N3788" s="49"/>
      <c r="O3788" s="47"/>
      <c r="P3788" s="47"/>
      <c r="Q3788" s="50"/>
      <c r="R3788" s="51"/>
      <c r="S3788" s="47"/>
      <c r="T3788" s="52"/>
      <c r="U3788" s="49"/>
      <c r="V3788" s="47"/>
      <c r="W3788" s="46"/>
      <c r="X3788" s="53"/>
      <c r="Y3788" s="45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47"/>
      <c r="C3789" s="47"/>
      <c r="D3789" s="46"/>
      <c r="E3789" s="46"/>
      <c r="F3789" s="45"/>
      <c r="G3789" s="48"/>
      <c r="H3789" s="45"/>
      <c r="I3789" s="45"/>
      <c r="L3789" s="47"/>
      <c r="M3789" s="49"/>
      <c r="N3789" s="49"/>
      <c r="O3789" s="47"/>
      <c r="P3789" s="47"/>
      <c r="Q3789" s="50"/>
      <c r="R3789" s="51"/>
      <c r="S3789" s="47"/>
      <c r="T3789" s="52"/>
      <c r="U3789" s="49"/>
      <c r="V3789" s="47"/>
      <c r="W3789" s="46"/>
      <c r="X3789" s="53"/>
      <c r="Y3789" s="45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47"/>
      <c r="C3790" s="47"/>
      <c r="D3790" s="46"/>
      <c r="E3790" s="46"/>
      <c r="F3790" s="45"/>
      <c r="G3790" s="48"/>
      <c r="H3790" s="45"/>
      <c r="I3790" s="45"/>
      <c r="L3790" s="47"/>
      <c r="M3790" s="49"/>
      <c r="N3790" s="49"/>
      <c r="O3790" s="47"/>
      <c r="P3790" s="47"/>
      <c r="Q3790" s="50"/>
      <c r="R3790" s="51"/>
      <c r="S3790" s="47"/>
      <c r="T3790" s="52"/>
      <c r="U3790" s="49"/>
      <c r="V3790" s="47"/>
      <c r="W3790" s="46"/>
      <c r="X3790" s="53"/>
      <c r="Y3790" s="45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47"/>
      <c r="C3791" s="47"/>
      <c r="D3791" s="46"/>
      <c r="E3791" s="46"/>
      <c r="F3791" s="45"/>
      <c r="G3791" s="48"/>
      <c r="H3791" s="45"/>
      <c r="I3791" s="45"/>
      <c r="L3791" s="47"/>
      <c r="M3791" s="49"/>
      <c r="N3791" s="49"/>
      <c r="O3791" s="47"/>
      <c r="P3791" s="47"/>
      <c r="Q3791" s="50"/>
      <c r="R3791" s="51"/>
      <c r="S3791" s="47"/>
      <c r="T3791" s="52"/>
      <c r="U3791" s="49"/>
      <c r="V3791" s="47"/>
      <c r="W3791" s="46"/>
      <c r="X3791" s="53"/>
      <c r="Y3791" s="45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47"/>
      <c r="C3792" s="47"/>
      <c r="D3792" s="46"/>
      <c r="E3792" s="46"/>
      <c r="F3792" s="45"/>
      <c r="G3792" s="48"/>
      <c r="H3792" s="45"/>
      <c r="I3792" s="45"/>
      <c r="L3792" s="47"/>
      <c r="M3792" s="49"/>
      <c r="N3792" s="49"/>
      <c r="O3792" s="47"/>
      <c r="P3792" s="47"/>
      <c r="Q3792" s="50"/>
      <c r="R3792" s="51"/>
      <c r="S3792" s="47"/>
      <c r="T3792" s="52"/>
      <c r="U3792" s="49"/>
      <c r="V3792" s="47"/>
      <c r="W3792" s="46"/>
      <c r="X3792" s="53"/>
      <c r="Y3792" s="45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47"/>
      <c r="C3793" s="47"/>
      <c r="D3793" s="46"/>
      <c r="E3793" s="46"/>
      <c r="F3793" s="45"/>
      <c r="G3793" s="48"/>
      <c r="H3793" s="45"/>
      <c r="I3793" s="45"/>
      <c r="L3793" s="47"/>
      <c r="M3793" s="49"/>
      <c r="N3793" s="49"/>
      <c r="O3793" s="47"/>
      <c r="P3793" s="47"/>
      <c r="Q3793" s="50"/>
      <c r="R3793" s="51"/>
      <c r="S3793" s="47"/>
      <c r="T3793" s="52"/>
      <c r="U3793" s="49"/>
      <c r="V3793" s="47"/>
      <c r="W3793" s="46"/>
      <c r="X3793" s="53"/>
      <c r="Y3793" s="45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47"/>
      <c r="C3794" s="47"/>
      <c r="D3794" s="46"/>
      <c r="E3794" s="46"/>
      <c r="F3794" s="45"/>
      <c r="G3794" s="48"/>
      <c r="H3794" s="45"/>
      <c r="I3794" s="45"/>
      <c r="L3794" s="47"/>
      <c r="M3794" s="49"/>
      <c r="N3794" s="49"/>
      <c r="O3794" s="47"/>
      <c r="P3794" s="47"/>
      <c r="Q3794" s="50"/>
      <c r="R3794" s="51"/>
      <c r="S3794" s="47"/>
      <c r="T3794" s="52"/>
      <c r="U3794" s="49"/>
      <c r="V3794" s="47"/>
      <c r="W3794" s="46"/>
      <c r="X3794" s="53"/>
      <c r="Y3794" s="45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47"/>
      <c r="C3795" s="47"/>
      <c r="D3795" s="46"/>
      <c r="E3795" s="46"/>
      <c r="F3795" s="45"/>
      <c r="G3795" s="48"/>
      <c r="H3795" s="45"/>
      <c r="I3795" s="45"/>
      <c r="L3795" s="47"/>
      <c r="M3795" s="49"/>
      <c r="N3795" s="49"/>
      <c r="O3795" s="47"/>
      <c r="P3795" s="47"/>
      <c r="Q3795" s="50"/>
      <c r="R3795" s="51"/>
      <c r="S3795" s="47"/>
      <c r="T3795" s="52"/>
      <c r="U3795" s="49"/>
      <c r="V3795" s="47"/>
      <c r="W3795" s="46"/>
      <c r="X3795" s="53"/>
      <c r="Y3795" s="45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47"/>
      <c r="C3796" s="47"/>
      <c r="D3796" s="46"/>
      <c r="E3796" s="46"/>
      <c r="F3796" s="45"/>
      <c r="G3796" s="48"/>
      <c r="H3796" s="45"/>
      <c r="I3796" s="45"/>
      <c r="L3796" s="47"/>
      <c r="M3796" s="49"/>
      <c r="N3796" s="49"/>
      <c r="O3796" s="47"/>
      <c r="P3796" s="47"/>
      <c r="Q3796" s="50"/>
      <c r="R3796" s="51"/>
      <c r="S3796" s="47"/>
      <c r="T3796" s="52"/>
      <c r="U3796" s="49"/>
      <c r="V3796" s="47"/>
      <c r="W3796" s="46"/>
      <c r="X3796" s="53"/>
      <c r="Y3796" s="45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47"/>
      <c r="C3797" s="47"/>
      <c r="D3797" s="46"/>
      <c r="E3797" s="46"/>
      <c r="F3797" s="45"/>
      <c r="G3797" s="48"/>
      <c r="H3797" s="45"/>
      <c r="I3797" s="45"/>
      <c r="L3797" s="47"/>
      <c r="M3797" s="49"/>
      <c r="N3797" s="49"/>
      <c r="O3797" s="47"/>
      <c r="P3797" s="47"/>
      <c r="Q3797" s="50"/>
      <c r="R3797" s="51"/>
      <c r="S3797" s="47"/>
      <c r="T3797" s="52"/>
      <c r="U3797" s="49"/>
      <c r="V3797" s="47"/>
      <c r="W3797" s="46"/>
      <c r="X3797" s="53"/>
      <c r="Y3797" s="45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47"/>
      <c r="C3798" s="47"/>
      <c r="D3798" s="46"/>
      <c r="E3798" s="46"/>
      <c r="F3798" s="45"/>
      <c r="G3798" s="48"/>
      <c r="H3798" s="45"/>
      <c r="I3798" s="45"/>
      <c r="L3798" s="47"/>
      <c r="M3798" s="49"/>
      <c r="N3798" s="49"/>
      <c r="O3798" s="47"/>
      <c r="P3798" s="47"/>
      <c r="Q3798" s="50"/>
      <c r="R3798" s="51"/>
      <c r="S3798" s="47"/>
      <c r="T3798" s="52"/>
      <c r="U3798" s="49"/>
      <c r="V3798" s="47"/>
      <c r="W3798" s="46"/>
      <c r="X3798" s="53"/>
      <c r="Y3798" s="45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47"/>
      <c r="C3799" s="47"/>
      <c r="D3799" s="46"/>
      <c r="E3799" s="46"/>
      <c r="F3799" s="45"/>
      <c r="G3799" s="48"/>
      <c r="H3799" s="45"/>
      <c r="I3799" s="45"/>
      <c r="L3799" s="47"/>
      <c r="M3799" s="49"/>
      <c r="N3799" s="49"/>
      <c r="O3799" s="47"/>
      <c r="P3799" s="47"/>
      <c r="Q3799" s="50"/>
      <c r="R3799" s="51"/>
      <c r="S3799" s="47"/>
      <c r="T3799" s="52"/>
      <c r="U3799" s="49"/>
      <c r="V3799" s="47"/>
      <c r="W3799" s="46"/>
      <c r="X3799" s="53"/>
      <c r="Y3799" s="45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47"/>
      <c r="C3800" s="47"/>
      <c r="D3800" s="46"/>
      <c r="E3800" s="46"/>
      <c r="F3800" s="45"/>
      <c r="G3800" s="48"/>
      <c r="H3800" s="45"/>
      <c r="I3800" s="45"/>
      <c r="L3800" s="47"/>
      <c r="M3800" s="49"/>
      <c r="N3800" s="49"/>
      <c r="O3800" s="47"/>
      <c r="P3800" s="47"/>
      <c r="Q3800" s="50"/>
      <c r="R3800" s="51"/>
      <c r="S3800" s="47"/>
      <c r="T3800" s="52"/>
      <c r="U3800" s="49"/>
      <c r="V3800" s="47"/>
      <c r="W3800" s="46"/>
      <c r="X3800" s="53"/>
      <c r="Y3800" s="45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47"/>
      <c r="C3801" s="47"/>
      <c r="D3801" s="46"/>
      <c r="E3801" s="46"/>
      <c r="F3801" s="45"/>
      <c r="G3801" s="48"/>
      <c r="H3801" s="45"/>
      <c r="I3801" s="45"/>
      <c r="L3801" s="47"/>
      <c r="M3801" s="49"/>
      <c r="N3801" s="49"/>
      <c r="O3801" s="47"/>
      <c r="P3801" s="47"/>
      <c r="Q3801" s="50"/>
      <c r="R3801" s="51"/>
      <c r="S3801" s="47"/>
      <c r="T3801" s="52"/>
      <c r="U3801" s="49"/>
      <c r="V3801" s="47"/>
      <c r="W3801" s="46"/>
      <c r="X3801" s="53"/>
      <c r="Y3801" s="45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47"/>
      <c r="C3802" s="47"/>
      <c r="D3802" s="46"/>
      <c r="E3802" s="46"/>
      <c r="F3802" s="45"/>
      <c r="G3802" s="48"/>
      <c r="H3802" s="45"/>
      <c r="I3802" s="45"/>
      <c r="L3802" s="47"/>
      <c r="M3802" s="49"/>
      <c r="N3802" s="49"/>
      <c r="O3802" s="47"/>
      <c r="P3802" s="47"/>
      <c r="Q3802" s="50"/>
      <c r="R3802" s="51"/>
      <c r="S3802" s="47"/>
      <c r="T3802" s="52"/>
      <c r="U3802" s="49"/>
      <c r="V3802" s="47"/>
      <c r="W3802" s="46"/>
      <c r="X3802" s="53"/>
      <c r="Y3802" s="45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47"/>
      <c r="C3803" s="47"/>
      <c r="D3803" s="46"/>
      <c r="E3803" s="46"/>
      <c r="F3803" s="45"/>
      <c r="G3803" s="48"/>
      <c r="H3803" s="45"/>
      <c r="I3803" s="45"/>
      <c r="L3803" s="47"/>
      <c r="M3803" s="49"/>
      <c r="N3803" s="49"/>
      <c r="O3803" s="47"/>
      <c r="P3803" s="47"/>
      <c r="Q3803" s="50"/>
      <c r="R3803" s="51"/>
      <c r="S3803" s="47"/>
      <c r="T3803" s="52"/>
      <c r="U3803" s="49"/>
      <c r="V3803" s="47"/>
      <c r="W3803" s="46"/>
      <c r="X3803" s="53"/>
      <c r="Y3803" s="45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47"/>
      <c r="C3804" s="47"/>
      <c r="D3804" s="46"/>
      <c r="E3804" s="46"/>
      <c r="F3804" s="45"/>
      <c r="G3804" s="48"/>
      <c r="H3804" s="45"/>
      <c r="I3804" s="45"/>
      <c r="L3804" s="47"/>
      <c r="M3804" s="49"/>
      <c r="N3804" s="49"/>
      <c r="O3804" s="47"/>
      <c r="P3804" s="47"/>
      <c r="Q3804" s="50"/>
      <c r="R3804" s="51"/>
      <c r="S3804" s="47"/>
      <c r="T3804" s="52"/>
      <c r="U3804" s="49"/>
      <c r="V3804" s="47"/>
      <c r="W3804" s="46"/>
      <c r="X3804" s="53"/>
      <c r="Y3804" s="45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47"/>
      <c r="C3805" s="47"/>
      <c r="D3805" s="46"/>
      <c r="E3805" s="46"/>
      <c r="F3805" s="45"/>
      <c r="G3805" s="48"/>
      <c r="H3805" s="45"/>
      <c r="I3805" s="45"/>
      <c r="L3805" s="47"/>
      <c r="M3805" s="49"/>
      <c r="N3805" s="49"/>
      <c r="O3805" s="47"/>
      <c r="P3805" s="47"/>
      <c r="Q3805" s="50"/>
      <c r="R3805" s="51"/>
      <c r="S3805" s="47"/>
      <c r="T3805" s="52"/>
      <c r="U3805" s="49"/>
      <c r="V3805" s="47"/>
      <c r="W3805" s="46"/>
      <c r="X3805" s="53"/>
      <c r="Y3805" s="45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47"/>
      <c r="C3806" s="47"/>
      <c r="D3806" s="46"/>
      <c r="E3806" s="46"/>
      <c r="F3806" s="45"/>
      <c r="G3806" s="48"/>
      <c r="H3806" s="45"/>
      <c r="I3806" s="45"/>
      <c r="L3806" s="47"/>
      <c r="M3806" s="49"/>
      <c r="N3806" s="49"/>
      <c r="O3806" s="47"/>
      <c r="P3806" s="47"/>
      <c r="Q3806" s="50"/>
      <c r="R3806" s="51"/>
      <c r="S3806" s="47"/>
      <c r="T3806" s="52"/>
      <c r="U3806" s="49"/>
      <c r="V3806" s="47"/>
      <c r="W3806" s="46"/>
      <c r="X3806" s="53"/>
      <c r="Y3806" s="45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47"/>
      <c r="C3807" s="47"/>
      <c r="D3807" s="46"/>
      <c r="E3807" s="46"/>
      <c r="F3807" s="45"/>
      <c r="G3807" s="48"/>
      <c r="H3807" s="45"/>
      <c r="I3807" s="45"/>
      <c r="L3807" s="47"/>
      <c r="M3807" s="49"/>
      <c r="N3807" s="49"/>
      <c r="O3807" s="47"/>
      <c r="P3807" s="47"/>
      <c r="Q3807" s="50"/>
      <c r="R3807" s="51"/>
      <c r="S3807" s="47"/>
      <c r="T3807" s="52"/>
      <c r="U3807" s="49"/>
      <c r="V3807" s="47"/>
      <c r="W3807" s="46"/>
      <c r="X3807" s="53"/>
      <c r="Y3807" s="45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47"/>
      <c r="C3808" s="47"/>
      <c r="D3808" s="46"/>
      <c r="E3808" s="46"/>
      <c r="F3808" s="45"/>
      <c r="G3808" s="48"/>
      <c r="H3808" s="45"/>
      <c r="I3808" s="45"/>
      <c r="L3808" s="47"/>
      <c r="M3808" s="49"/>
      <c r="N3808" s="49"/>
      <c r="O3808" s="47"/>
      <c r="P3808" s="47"/>
      <c r="Q3808" s="50"/>
      <c r="R3808" s="51"/>
      <c r="S3808" s="47"/>
      <c r="T3808" s="52"/>
      <c r="U3808" s="49"/>
      <c r="V3808" s="47"/>
      <c r="W3808" s="46"/>
      <c r="X3808" s="53"/>
      <c r="Y3808" s="45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47"/>
      <c r="C3809" s="47"/>
      <c r="D3809" s="46"/>
      <c r="E3809" s="46"/>
      <c r="F3809" s="45"/>
      <c r="G3809" s="48"/>
      <c r="H3809" s="45"/>
      <c r="I3809" s="45"/>
      <c r="L3809" s="47"/>
      <c r="M3809" s="49"/>
      <c r="N3809" s="49"/>
      <c r="O3809" s="47"/>
      <c r="P3809" s="47"/>
      <c r="Q3809" s="50"/>
      <c r="R3809" s="51"/>
      <c r="S3809" s="47"/>
      <c r="T3809" s="52"/>
      <c r="U3809" s="49"/>
      <c r="V3809" s="47"/>
      <c r="W3809" s="46"/>
      <c r="X3809" s="53"/>
      <c r="Y3809" s="45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47"/>
      <c r="C3810" s="47"/>
      <c r="D3810" s="46"/>
      <c r="E3810" s="46"/>
      <c r="F3810" s="45"/>
      <c r="G3810" s="48"/>
      <c r="H3810" s="45"/>
      <c r="I3810" s="45"/>
      <c r="L3810" s="47"/>
      <c r="M3810" s="49"/>
      <c r="N3810" s="49"/>
      <c r="O3810" s="47"/>
      <c r="P3810" s="47"/>
      <c r="Q3810" s="50"/>
      <c r="R3810" s="51"/>
      <c r="S3810" s="47"/>
      <c r="T3810" s="52"/>
      <c r="U3810" s="49"/>
      <c r="V3810" s="47"/>
      <c r="W3810" s="46"/>
      <c r="X3810" s="53"/>
      <c r="Y3810" s="45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47"/>
      <c r="C3811" s="47"/>
      <c r="D3811" s="46"/>
      <c r="E3811" s="46"/>
      <c r="F3811" s="45"/>
      <c r="G3811" s="48"/>
      <c r="H3811" s="45"/>
      <c r="I3811" s="45"/>
      <c r="L3811" s="47"/>
      <c r="M3811" s="49"/>
      <c r="N3811" s="49"/>
      <c r="O3811" s="47"/>
      <c r="P3811" s="47"/>
      <c r="Q3811" s="50"/>
      <c r="R3811" s="51"/>
      <c r="S3811" s="47"/>
      <c r="T3811" s="52"/>
      <c r="U3811" s="49"/>
      <c r="V3811" s="47"/>
      <c r="W3811" s="46"/>
      <c r="X3811" s="53"/>
      <c r="Y3811" s="45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47"/>
      <c r="C3812" s="47"/>
      <c r="D3812" s="46"/>
      <c r="E3812" s="46"/>
      <c r="F3812" s="45"/>
      <c r="G3812" s="48"/>
      <c r="H3812" s="45"/>
      <c r="I3812" s="45"/>
      <c r="L3812" s="47"/>
      <c r="M3812" s="49"/>
      <c r="N3812" s="49"/>
      <c r="O3812" s="47"/>
      <c r="P3812" s="47"/>
      <c r="Q3812" s="50"/>
      <c r="R3812" s="51"/>
      <c r="S3812" s="47"/>
      <c r="T3812" s="52"/>
      <c r="U3812" s="49"/>
      <c r="V3812" s="47"/>
      <c r="W3812" s="46"/>
      <c r="X3812" s="53"/>
      <c r="Y3812" s="45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47"/>
      <c r="C3813" s="47"/>
      <c r="D3813" s="46"/>
      <c r="E3813" s="46"/>
      <c r="F3813" s="45"/>
      <c r="G3813" s="48"/>
      <c r="H3813" s="45"/>
      <c r="I3813" s="45"/>
      <c r="L3813" s="47"/>
      <c r="M3813" s="49"/>
      <c r="N3813" s="49"/>
      <c r="O3813" s="47"/>
      <c r="P3813" s="47"/>
      <c r="Q3813" s="50"/>
      <c r="R3813" s="51"/>
      <c r="S3813" s="47"/>
      <c r="T3813" s="52"/>
      <c r="U3813" s="49"/>
      <c r="V3813" s="47"/>
      <c r="W3813" s="46"/>
      <c r="X3813" s="53"/>
      <c r="Y3813" s="45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47"/>
      <c r="C3814" s="47"/>
      <c r="D3814" s="46"/>
      <c r="E3814" s="46"/>
      <c r="F3814" s="45"/>
      <c r="G3814" s="48"/>
      <c r="H3814" s="45"/>
      <c r="I3814" s="45"/>
      <c r="L3814" s="47"/>
      <c r="M3814" s="49"/>
      <c r="N3814" s="49"/>
      <c r="O3814" s="47"/>
      <c r="P3814" s="47"/>
      <c r="Q3814" s="50"/>
      <c r="R3814" s="51"/>
      <c r="S3814" s="47"/>
      <c r="T3814" s="52"/>
      <c r="U3814" s="49"/>
      <c r="V3814" s="47"/>
      <c r="W3814" s="46"/>
      <c r="X3814" s="53"/>
      <c r="Y3814" s="45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47"/>
      <c r="C3815" s="47"/>
      <c r="D3815" s="46"/>
      <c r="E3815" s="46"/>
      <c r="F3815" s="45"/>
      <c r="G3815" s="48"/>
      <c r="H3815" s="45"/>
      <c r="I3815" s="45"/>
      <c r="L3815" s="47"/>
      <c r="M3815" s="49"/>
      <c r="N3815" s="49"/>
      <c r="O3815" s="47"/>
      <c r="P3815" s="47"/>
      <c r="Q3815" s="50"/>
      <c r="R3815" s="51"/>
      <c r="S3815" s="47"/>
      <c r="T3815" s="52"/>
      <c r="U3815" s="49"/>
      <c r="V3815" s="47"/>
      <c r="W3815" s="46"/>
      <c r="X3815" s="53"/>
      <c r="Y3815" s="45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47"/>
      <c r="C3816" s="47"/>
      <c r="D3816" s="46"/>
      <c r="E3816" s="46"/>
      <c r="F3816" s="45"/>
      <c r="G3816" s="48"/>
      <c r="H3816" s="45"/>
      <c r="I3816" s="45"/>
      <c r="L3816" s="47"/>
      <c r="M3816" s="49"/>
      <c r="N3816" s="49"/>
      <c r="O3816" s="47"/>
      <c r="P3816" s="47"/>
      <c r="Q3816" s="50"/>
      <c r="R3816" s="51"/>
      <c r="S3816" s="47"/>
      <c r="T3816" s="52"/>
      <c r="U3816" s="49"/>
      <c r="V3816" s="47"/>
      <c r="W3816" s="46"/>
      <c r="X3816" s="53"/>
      <c r="Y3816" s="45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47"/>
      <c r="C3817" s="47"/>
      <c r="D3817" s="46"/>
      <c r="E3817" s="46"/>
      <c r="F3817" s="45"/>
      <c r="G3817" s="48"/>
      <c r="H3817" s="45"/>
      <c r="I3817" s="45"/>
      <c r="L3817" s="47"/>
      <c r="M3817" s="49"/>
      <c r="N3817" s="49"/>
      <c r="O3817" s="47"/>
      <c r="P3817" s="47"/>
      <c r="Q3817" s="50"/>
      <c r="R3817" s="51"/>
      <c r="S3817" s="47"/>
      <c r="T3817" s="52"/>
      <c r="U3817" s="49"/>
      <c r="V3817" s="47"/>
      <c r="W3817" s="46"/>
      <c r="X3817" s="53"/>
      <c r="Y3817" s="45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47"/>
      <c r="C3818" s="47"/>
      <c r="D3818" s="46"/>
      <c r="E3818" s="46"/>
      <c r="F3818" s="45"/>
      <c r="G3818" s="48"/>
      <c r="H3818" s="45"/>
      <c r="I3818" s="45"/>
      <c r="L3818" s="47"/>
      <c r="M3818" s="49"/>
      <c r="N3818" s="49"/>
      <c r="O3818" s="47"/>
      <c r="P3818" s="47"/>
      <c r="Q3818" s="50"/>
      <c r="R3818" s="51"/>
      <c r="S3818" s="47"/>
      <c r="T3818" s="52"/>
      <c r="U3818" s="49"/>
      <c r="V3818" s="47"/>
      <c r="W3818" s="46"/>
      <c r="X3818" s="53"/>
      <c r="Y3818" s="45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47"/>
      <c r="C3819" s="47"/>
      <c r="D3819" s="46"/>
      <c r="E3819" s="46"/>
      <c r="F3819" s="45"/>
      <c r="G3819" s="48"/>
      <c r="H3819" s="45"/>
      <c r="I3819" s="45"/>
      <c r="L3819" s="47"/>
      <c r="M3819" s="49"/>
      <c r="N3819" s="49"/>
      <c r="O3819" s="47"/>
      <c r="P3819" s="47"/>
      <c r="Q3819" s="50"/>
      <c r="R3819" s="51"/>
      <c r="S3819" s="47"/>
      <c r="T3819" s="52"/>
      <c r="U3819" s="49"/>
      <c r="V3819" s="47"/>
      <c r="W3819" s="46"/>
      <c r="X3819" s="53"/>
      <c r="Y3819" s="45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47"/>
      <c r="C3820" s="47"/>
      <c r="D3820" s="46"/>
      <c r="E3820" s="46"/>
      <c r="F3820" s="45"/>
      <c r="G3820" s="48"/>
      <c r="H3820" s="45"/>
      <c r="I3820" s="45"/>
      <c r="L3820" s="47"/>
      <c r="M3820" s="49"/>
      <c r="N3820" s="49"/>
      <c r="O3820" s="47"/>
      <c r="P3820" s="47"/>
      <c r="Q3820" s="50"/>
      <c r="R3820" s="51"/>
      <c r="S3820" s="47"/>
      <c r="T3820" s="52"/>
      <c r="U3820" s="49"/>
      <c r="V3820" s="47"/>
      <c r="W3820" s="46"/>
      <c r="X3820" s="53"/>
      <c r="Y3820" s="45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47"/>
      <c r="C3821" s="47"/>
      <c r="D3821" s="46"/>
      <c r="E3821" s="46"/>
      <c r="F3821" s="45"/>
      <c r="G3821" s="48"/>
      <c r="H3821" s="45"/>
      <c r="I3821" s="45"/>
      <c r="L3821" s="47"/>
      <c r="M3821" s="49"/>
      <c r="N3821" s="49"/>
      <c r="O3821" s="47"/>
      <c r="P3821" s="47"/>
      <c r="Q3821" s="50"/>
      <c r="R3821" s="51"/>
      <c r="S3821" s="47"/>
      <c r="T3821" s="52"/>
      <c r="U3821" s="49"/>
      <c r="V3821" s="47"/>
      <c r="W3821" s="46"/>
      <c r="X3821" s="53"/>
      <c r="Y3821" s="45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47"/>
      <c r="C3822" s="47"/>
      <c r="D3822" s="46"/>
      <c r="E3822" s="46"/>
      <c r="F3822" s="45"/>
      <c r="G3822" s="48"/>
      <c r="H3822" s="45"/>
      <c r="I3822" s="45"/>
      <c r="L3822" s="47"/>
      <c r="M3822" s="49"/>
      <c r="N3822" s="49"/>
      <c r="O3822" s="47"/>
      <c r="P3822" s="47"/>
      <c r="Q3822" s="50"/>
      <c r="R3822" s="51"/>
      <c r="S3822" s="47"/>
      <c r="T3822" s="52"/>
      <c r="U3822" s="49"/>
      <c r="V3822" s="47"/>
      <c r="W3822" s="46"/>
      <c r="X3822" s="53"/>
      <c r="Y3822" s="45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47"/>
      <c r="C3823" s="47"/>
      <c r="D3823" s="46"/>
      <c r="E3823" s="46"/>
      <c r="F3823" s="45"/>
      <c r="G3823" s="48"/>
      <c r="H3823" s="45"/>
      <c r="I3823" s="45"/>
      <c r="L3823" s="47"/>
      <c r="M3823" s="49"/>
      <c r="N3823" s="49"/>
      <c r="O3823" s="47"/>
      <c r="P3823" s="47"/>
      <c r="Q3823" s="50"/>
      <c r="R3823" s="51"/>
      <c r="S3823" s="47"/>
      <c r="T3823" s="52"/>
      <c r="U3823" s="49"/>
      <c r="V3823" s="47"/>
      <c r="W3823" s="46"/>
      <c r="X3823" s="53"/>
      <c r="Y3823" s="45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47"/>
      <c r="C3824" s="47"/>
      <c r="D3824" s="46"/>
      <c r="E3824" s="46"/>
      <c r="F3824" s="45"/>
      <c r="G3824" s="48"/>
      <c r="H3824" s="45"/>
      <c r="I3824" s="45"/>
      <c r="L3824" s="47"/>
      <c r="M3824" s="49"/>
      <c r="N3824" s="49"/>
      <c r="O3824" s="47"/>
      <c r="P3824" s="47"/>
      <c r="Q3824" s="50"/>
      <c r="R3824" s="51"/>
      <c r="S3824" s="47"/>
      <c r="T3824" s="52"/>
      <c r="U3824" s="49"/>
      <c r="V3824" s="47"/>
      <c r="W3824" s="46"/>
      <c r="X3824" s="53"/>
      <c r="Y3824" s="45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47"/>
      <c r="C3825" s="47"/>
      <c r="D3825" s="46"/>
      <c r="E3825" s="46"/>
      <c r="F3825" s="45"/>
      <c r="G3825" s="48"/>
      <c r="H3825" s="45"/>
      <c r="I3825" s="45"/>
      <c r="L3825" s="47"/>
      <c r="M3825" s="49"/>
      <c r="N3825" s="49"/>
      <c r="O3825" s="47"/>
      <c r="P3825" s="47"/>
      <c r="Q3825" s="50"/>
      <c r="R3825" s="51"/>
      <c r="S3825" s="47"/>
      <c r="T3825" s="52"/>
      <c r="U3825" s="49"/>
      <c r="V3825" s="47"/>
      <c r="W3825" s="46"/>
      <c r="X3825" s="53"/>
      <c r="Y3825" s="45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47"/>
      <c r="C3826" s="47"/>
      <c r="D3826" s="46"/>
      <c r="E3826" s="46"/>
      <c r="F3826" s="45"/>
      <c r="G3826" s="48"/>
      <c r="H3826" s="45"/>
      <c r="I3826" s="45"/>
      <c r="L3826" s="47"/>
      <c r="M3826" s="49"/>
      <c r="N3826" s="49"/>
      <c r="O3826" s="47"/>
      <c r="P3826" s="47"/>
      <c r="Q3826" s="50"/>
      <c r="R3826" s="51"/>
      <c r="S3826" s="47"/>
      <c r="T3826" s="52"/>
      <c r="U3826" s="49"/>
      <c r="V3826" s="47"/>
      <c r="W3826" s="46"/>
      <c r="X3826" s="53"/>
      <c r="Y3826" s="45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47"/>
      <c r="C3827" s="47"/>
      <c r="D3827" s="46"/>
      <c r="E3827" s="46"/>
      <c r="F3827" s="45"/>
      <c r="G3827" s="48"/>
      <c r="H3827" s="45"/>
      <c r="I3827" s="45"/>
      <c r="L3827" s="47"/>
      <c r="M3827" s="49"/>
      <c r="N3827" s="49"/>
      <c r="O3827" s="47"/>
      <c r="P3827" s="47"/>
      <c r="Q3827" s="50"/>
      <c r="R3827" s="51"/>
      <c r="S3827" s="47"/>
      <c r="T3827" s="52"/>
      <c r="U3827" s="49"/>
      <c r="V3827" s="47"/>
      <c r="W3827" s="46"/>
      <c r="X3827" s="53"/>
      <c r="Y3827" s="45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47"/>
      <c r="C3828" s="47"/>
      <c r="D3828" s="46"/>
      <c r="E3828" s="46"/>
      <c r="F3828" s="45"/>
      <c r="G3828" s="48"/>
      <c r="H3828" s="45"/>
      <c r="I3828" s="45"/>
      <c r="L3828" s="47"/>
      <c r="M3828" s="49"/>
      <c r="N3828" s="49"/>
      <c r="O3828" s="47"/>
      <c r="P3828" s="47"/>
      <c r="Q3828" s="50"/>
      <c r="R3828" s="51"/>
      <c r="S3828" s="47"/>
      <c r="T3828" s="52"/>
      <c r="U3828" s="49"/>
      <c r="V3828" s="47"/>
      <c r="W3828" s="46"/>
      <c r="X3828" s="53"/>
      <c r="Y3828" s="45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47"/>
      <c r="C3829" s="47"/>
      <c r="D3829" s="46"/>
      <c r="E3829" s="46"/>
      <c r="F3829" s="45"/>
      <c r="G3829" s="48"/>
      <c r="H3829" s="45"/>
      <c r="I3829" s="45"/>
      <c r="L3829" s="47"/>
      <c r="M3829" s="49"/>
      <c r="N3829" s="49"/>
      <c r="O3829" s="47"/>
      <c r="P3829" s="47"/>
      <c r="Q3829" s="50"/>
      <c r="R3829" s="51"/>
      <c r="S3829" s="47"/>
      <c r="T3829" s="52"/>
      <c r="U3829" s="49"/>
      <c r="V3829" s="47"/>
      <c r="W3829" s="46"/>
      <c r="X3829" s="53"/>
      <c r="Y3829" s="45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47"/>
      <c r="C3830" s="47"/>
      <c r="D3830" s="46"/>
      <c r="E3830" s="46"/>
      <c r="F3830" s="45"/>
      <c r="G3830" s="48"/>
      <c r="H3830" s="45"/>
      <c r="I3830" s="45"/>
      <c r="L3830" s="47"/>
      <c r="M3830" s="49"/>
      <c r="N3830" s="49"/>
      <c r="O3830" s="47"/>
      <c r="P3830" s="47"/>
      <c r="Q3830" s="50"/>
      <c r="R3830" s="51"/>
      <c r="S3830" s="47"/>
      <c r="T3830" s="52"/>
      <c r="U3830" s="49"/>
      <c r="V3830" s="47"/>
      <c r="W3830" s="46"/>
      <c r="X3830" s="53"/>
      <c r="Y3830" s="45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47"/>
      <c r="C3831" s="47"/>
      <c r="D3831" s="46"/>
      <c r="E3831" s="46"/>
      <c r="F3831" s="45"/>
      <c r="G3831" s="48"/>
      <c r="H3831" s="45"/>
      <c r="I3831" s="45"/>
      <c r="L3831" s="47"/>
      <c r="M3831" s="49"/>
      <c r="N3831" s="49"/>
      <c r="O3831" s="47"/>
      <c r="P3831" s="47"/>
      <c r="Q3831" s="50"/>
      <c r="R3831" s="51"/>
      <c r="S3831" s="47"/>
      <c r="T3831" s="52"/>
      <c r="U3831" s="49"/>
      <c r="V3831" s="47"/>
      <c r="W3831" s="46"/>
      <c r="X3831" s="53"/>
      <c r="Y3831" s="45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47"/>
      <c r="C3832" s="47"/>
      <c r="D3832" s="46"/>
      <c r="E3832" s="46"/>
      <c r="F3832" s="45"/>
      <c r="G3832" s="48"/>
      <c r="H3832" s="45"/>
      <c r="I3832" s="45"/>
      <c r="L3832" s="47"/>
      <c r="M3832" s="49"/>
      <c r="N3832" s="49"/>
      <c r="O3832" s="47"/>
      <c r="P3832" s="47"/>
      <c r="Q3832" s="50"/>
      <c r="R3832" s="51"/>
      <c r="S3832" s="47"/>
      <c r="T3832" s="52"/>
      <c r="U3832" s="49"/>
      <c r="V3832" s="47"/>
      <c r="W3832" s="46"/>
      <c r="X3832" s="53"/>
      <c r="Y3832" s="45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47"/>
      <c r="C3833" s="47"/>
      <c r="D3833" s="46"/>
      <c r="E3833" s="46"/>
      <c r="F3833" s="45"/>
      <c r="G3833" s="48"/>
      <c r="H3833" s="45"/>
      <c r="I3833" s="45"/>
      <c r="L3833" s="47"/>
      <c r="M3833" s="49"/>
      <c r="N3833" s="49"/>
      <c r="O3833" s="47"/>
      <c r="P3833" s="47"/>
      <c r="Q3833" s="50"/>
      <c r="R3833" s="51"/>
      <c r="S3833" s="47"/>
      <c r="T3833" s="52"/>
      <c r="U3833" s="49"/>
      <c r="V3833" s="47"/>
      <c r="W3833" s="46"/>
      <c r="X3833" s="53"/>
      <c r="Y3833" s="45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47"/>
      <c r="C3834" s="47"/>
      <c r="D3834" s="46"/>
      <c r="E3834" s="46"/>
      <c r="F3834" s="45"/>
      <c r="G3834" s="48"/>
      <c r="H3834" s="45"/>
      <c r="I3834" s="45"/>
      <c r="L3834" s="47"/>
      <c r="M3834" s="49"/>
      <c r="N3834" s="49"/>
      <c r="O3834" s="47"/>
      <c r="P3834" s="47"/>
      <c r="Q3834" s="50"/>
      <c r="R3834" s="51"/>
      <c r="S3834" s="47"/>
      <c r="T3834" s="52"/>
      <c r="U3834" s="49"/>
      <c r="V3834" s="47"/>
      <c r="W3834" s="46"/>
      <c r="X3834" s="53"/>
      <c r="Y3834" s="45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47"/>
      <c r="C3835" s="47"/>
      <c r="D3835" s="46"/>
      <c r="E3835" s="46"/>
      <c r="F3835" s="45"/>
      <c r="G3835" s="48"/>
      <c r="H3835" s="45"/>
      <c r="I3835" s="45"/>
      <c r="L3835" s="47"/>
      <c r="M3835" s="49"/>
      <c r="N3835" s="49"/>
      <c r="O3835" s="47"/>
      <c r="P3835" s="47"/>
      <c r="Q3835" s="50"/>
      <c r="R3835" s="51"/>
      <c r="S3835" s="47"/>
      <c r="T3835" s="52"/>
      <c r="U3835" s="49"/>
      <c r="V3835" s="47"/>
      <c r="W3835" s="46"/>
      <c r="X3835" s="53"/>
      <c r="Y3835" s="45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47"/>
      <c r="C3836" s="47"/>
      <c r="D3836" s="46"/>
      <c r="E3836" s="46"/>
      <c r="F3836" s="45"/>
      <c r="G3836" s="48"/>
      <c r="H3836" s="45"/>
      <c r="I3836" s="45"/>
      <c r="L3836" s="47"/>
      <c r="M3836" s="49"/>
      <c r="N3836" s="49"/>
      <c r="O3836" s="47"/>
      <c r="P3836" s="47"/>
      <c r="Q3836" s="50"/>
      <c r="R3836" s="51"/>
      <c r="S3836" s="47"/>
      <c r="T3836" s="52"/>
      <c r="U3836" s="49"/>
      <c r="V3836" s="47"/>
      <c r="W3836" s="46"/>
      <c r="X3836" s="53"/>
      <c r="Y3836" s="45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47"/>
      <c r="C3837" s="47"/>
      <c r="D3837" s="46"/>
      <c r="E3837" s="46"/>
      <c r="F3837" s="45"/>
      <c r="G3837" s="48"/>
      <c r="H3837" s="45"/>
      <c r="I3837" s="45"/>
      <c r="L3837" s="47"/>
      <c r="M3837" s="49"/>
      <c r="N3837" s="49"/>
      <c r="O3837" s="47"/>
      <c r="P3837" s="47"/>
      <c r="Q3837" s="50"/>
      <c r="R3837" s="51"/>
      <c r="S3837" s="47"/>
      <c r="T3837" s="52"/>
      <c r="U3837" s="49"/>
      <c r="V3837" s="47"/>
      <c r="W3837" s="46"/>
      <c r="X3837" s="53"/>
      <c r="Y3837" s="45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47"/>
      <c r="C3838" s="47"/>
      <c r="D3838" s="46"/>
      <c r="E3838" s="46"/>
      <c r="F3838" s="45"/>
      <c r="G3838" s="48"/>
      <c r="H3838" s="45"/>
      <c r="I3838" s="45"/>
      <c r="L3838" s="47"/>
      <c r="M3838" s="49"/>
      <c r="N3838" s="49"/>
      <c r="O3838" s="47"/>
      <c r="P3838" s="47"/>
      <c r="Q3838" s="50"/>
      <c r="R3838" s="51"/>
      <c r="S3838" s="47"/>
      <c r="T3838" s="52"/>
      <c r="U3838" s="49"/>
      <c r="V3838" s="47"/>
      <c r="W3838" s="46"/>
      <c r="X3838" s="53"/>
      <c r="Y3838" s="45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47"/>
      <c r="C3839" s="47"/>
      <c r="D3839" s="46"/>
      <c r="E3839" s="46"/>
      <c r="F3839" s="45"/>
      <c r="G3839" s="48"/>
      <c r="H3839" s="45"/>
      <c r="I3839" s="45"/>
      <c r="L3839" s="47"/>
      <c r="M3839" s="49"/>
      <c r="N3839" s="49"/>
      <c r="O3839" s="47"/>
      <c r="P3839" s="47"/>
      <c r="Q3839" s="50"/>
      <c r="R3839" s="51"/>
      <c r="S3839" s="47"/>
      <c r="T3839" s="52"/>
      <c r="U3839" s="49"/>
      <c r="V3839" s="47"/>
      <c r="W3839" s="46"/>
      <c r="X3839" s="53"/>
      <c r="Y3839" s="45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47"/>
      <c r="C3840" s="47"/>
      <c r="D3840" s="46"/>
      <c r="E3840" s="46"/>
      <c r="F3840" s="45"/>
      <c r="G3840" s="48"/>
      <c r="H3840" s="45"/>
      <c r="I3840" s="45"/>
      <c r="L3840" s="47"/>
      <c r="M3840" s="49"/>
      <c r="N3840" s="49"/>
      <c r="O3840" s="47"/>
      <c r="P3840" s="47"/>
      <c r="Q3840" s="50"/>
      <c r="R3840" s="51"/>
      <c r="S3840" s="47"/>
      <c r="T3840" s="52"/>
      <c r="U3840" s="49"/>
      <c r="V3840" s="47"/>
      <c r="W3840" s="46"/>
      <c r="X3840" s="53"/>
      <c r="Y3840" s="45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47"/>
      <c r="C3841" s="47"/>
      <c r="D3841" s="46"/>
      <c r="E3841" s="46"/>
      <c r="F3841" s="45"/>
      <c r="G3841" s="48"/>
      <c r="H3841" s="45"/>
      <c r="I3841" s="45"/>
      <c r="L3841" s="47"/>
      <c r="M3841" s="49"/>
      <c r="N3841" s="49"/>
      <c r="O3841" s="47"/>
      <c r="P3841" s="47"/>
      <c r="Q3841" s="50"/>
      <c r="R3841" s="51"/>
      <c r="S3841" s="47"/>
      <c r="T3841" s="52"/>
      <c r="U3841" s="49"/>
      <c r="V3841" s="47"/>
      <c r="W3841" s="46"/>
      <c r="X3841" s="53"/>
      <c r="Y3841" s="45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47"/>
      <c r="C3842" s="47"/>
      <c r="D3842" s="46"/>
      <c r="E3842" s="46"/>
      <c r="F3842" s="45"/>
      <c r="G3842" s="48"/>
      <c r="H3842" s="45"/>
      <c r="I3842" s="45"/>
      <c r="L3842" s="47"/>
      <c r="M3842" s="49"/>
      <c r="N3842" s="49"/>
      <c r="O3842" s="47"/>
      <c r="P3842" s="47"/>
      <c r="Q3842" s="50"/>
      <c r="R3842" s="51"/>
      <c r="S3842" s="47"/>
      <c r="T3842" s="52"/>
      <c r="U3842" s="49"/>
      <c r="V3842" s="47"/>
      <c r="W3842" s="46"/>
      <c r="X3842" s="53"/>
      <c r="Y3842" s="45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47"/>
      <c r="C3843" s="47"/>
      <c r="D3843" s="46"/>
      <c r="E3843" s="46"/>
      <c r="F3843" s="45"/>
      <c r="G3843" s="48"/>
      <c r="H3843" s="45"/>
      <c r="I3843" s="45"/>
      <c r="L3843" s="47"/>
      <c r="M3843" s="49"/>
      <c r="N3843" s="49"/>
      <c r="O3843" s="47"/>
      <c r="P3843" s="47"/>
      <c r="Q3843" s="50"/>
      <c r="R3843" s="51"/>
      <c r="S3843" s="47"/>
      <c r="T3843" s="52"/>
      <c r="U3843" s="49"/>
      <c r="V3843" s="47"/>
      <c r="W3843" s="46"/>
      <c r="X3843" s="53"/>
      <c r="Y3843" s="45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47"/>
      <c r="C3844" s="47"/>
      <c r="D3844" s="46"/>
      <c r="E3844" s="46"/>
      <c r="F3844" s="45"/>
      <c r="G3844" s="48"/>
      <c r="H3844" s="45"/>
      <c r="I3844" s="45"/>
      <c r="L3844" s="47"/>
      <c r="M3844" s="49"/>
      <c r="N3844" s="49"/>
      <c r="O3844" s="47"/>
      <c r="P3844" s="47"/>
      <c r="Q3844" s="50"/>
      <c r="R3844" s="51"/>
      <c r="S3844" s="47"/>
      <c r="T3844" s="52"/>
      <c r="U3844" s="49"/>
      <c r="V3844" s="47"/>
      <c r="W3844" s="46"/>
      <c r="X3844" s="53"/>
      <c r="Y3844" s="45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47"/>
      <c r="C3845" s="47"/>
      <c r="D3845" s="46"/>
      <c r="E3845" s="46"/>
      <c r="F3845" s="45"/>
      <c r="G3845" s="48"/>
      <c r="H3845" s="45"/>
      <c r="I3845" s="45"/>
      <c r="L3845" s="47"/>
      <c r="M3845" s="49"/>
      <c r="N3845" s="49"/>
      <c r="O3845" s="47"/>
      <c r="P3845" s="47"/>
      <c r="Q3845" s="50"/>
      <c r="R3845" s="51"/>
      <c r="S3845" s="47"/>
      <c r="T3845" s="52"/>
      <c r="U3845" s="49"/>
      <c r="V3845" s="47"/>
      <c r="W3845" s="46"/>
      <c r="X3845" s="53"/>
      <c r="Y3845" s="45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47"/>
      <c r="C3846" s="47"/>
      <c r="D3846" s="46"/>
      <c r="E3846" s="46"/>
      <c r="F3846" s="45"/>
      <c r="G3846" s="48"/>
      <c r="H3846" s="45"/>
      <c r="I3846" s="45"/>
      <c r="L3846" s="47"/>
      <c r="M3846" s="49"/>
      <c r="N3846" s="49"/>
      <c r="O3846" s="47"/>
      <c r="P3846" s="47"/>
      <c r="Q3846" s="50"/>
      <c r="R3846" s="51"/>
      <c r="S3846" s="47"/>
      <c r="T3846" s="52"/>
      <c r="U3846" s="49"/>
      <c r="V3846" s="47"/>
      <c r="W3846" s="46"/>
      <c r="X3846" s="53"/>
      <c r="Y3846" s="45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47"/>
      <c r="C3847" s="47"/>
      <c r="D3847" s="46"/>
      <c r="E3847" s="46"/>
      <c r="F3847" s="45"/>
      <c r="G3847" s="48"/>
      <c r="H3847" s="45"/>
      <c r="I3847" s="45"/>
      <c r="L3847" s="47"/>
      <c r="M3847" s="49"/>
      <c r="N3847" s="49"/>
      <c r="O3847" s="47"/>
      <c r="P3847" s="47"/>
      <c r="Q3847" s="50"/>
      <c r="R3847" s="51"/>
      <c r="S3847" s="47"/>
      <c r="T3847" s="52"/>
      <c r="U3847" s="49"/>
      <c r="V3847" s="47"/>
      <c r="W3847" s="46"/>
      <c r="X3847" s="53"/>
      <c r="Y3847" s="45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47"/>
      <c r="C3848" s="47"/>
      <c r="D3848" s="46"/>
      <c r="E3848" s="46"/>
      <c r="F3848" s="45"/>
      <c r="G3848" s="48"/>
      <c r="H3848" s="45"/>
      <c r="I3848" s="45"/>
      <c r="L3848" s="47"/>
      <c r="M3848" s="49"/>
      <c r="N3848" s="49"/>
      <c r="O3848" s="47"/>
      <c r="P3848" s="47"/>
      <c r="Q3848" s="50"/>
      <c r="R3848" s="51"/>
      <c r="S3848" s="47"/>
      <c r="T3848" s="52"/>
      <c r="U3848" s="49"/>
      <c r="V3848" s="47"/>
      <c r="W3848" s="46"/>
      <c r="X3848" s="53"/>
      <c r="Y3848" s="45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47"/>
      <c r="C3849" s="47"/>
      <c r="D3849" s="46"/>
      <c r="E3849" s="46"/>
      <c r="F3849" s="45"/>
      <c r="G3849" s="48"/>
      <c r="H3849" s="45"/>
      <c r="I3849" s="45"/>
      <c r="L3849" s="47"/>
      <c r="M3849" s="49"/>
      <c r="N3849" s="49"/>
      <c r="O3849" s="47"/>
      <c r="P3849" s="47"/>
      <c r="Q3849" s="50"/>
      <c r="R3849" s="51"/>
      <c r="S3849" s="47"/>
      <c r="T3849" s="52"/>
      <c r="U3849" s="49"/>
      <c r="V3849" s="47"/>
      <c r="W3849" s="46"/>
      <c r="X3849" s="53"/>
      <c r="Y3849" s="45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47"/>
      <c r="C3850" s="47"/>
      <c r="D3850" s="46"/>
      <c r="E3850" s="46"/>
      <c r="F3850" s="45"/>
      <c r="G3850" s="48"/>
      <c r="H3850" s="45"/>
      <c r="I3850" s="45"/>
      <c r="L3850" s="47"/>
      <c r="M3850" s="49"/>
      <c r="N3850" s="49"/>
      <c r="O3850" s="47"/>
      <c r="P3850" s="47"/>
      <c r="Q3850" s="50"/>
      <c r="R3850" s="51"/>
      <c r="S3850" s="47"/>
      <c r="T3850" s="52"/>
      <c r="U3850" s="49"/>
      <c r="V3850" s="47"/>
      <c r="W3850" s="46"/>
      <c r="X3850" s="53"/>
      <c r="Y3850" s="45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47"/>
      <c r="C3851" s="47"/>
      <c r="D3851" s="46"/>
      <c r="E3851" s="46"/>
      <c r="F3851" s="45"/>
      <c r="G3851" s="48"/>
      <c r="H3851" s="45"/>
      <c r="I3851" s="45"/>
      <c r="L3851" s="47"/>
      <c r="M3851" s="49"/>
      <c r="N3851" s="49"/>
      <c r="O3851" s="47"/>
      <c r="P3851" s="47"/>
      <c r="Q3851" s="50"/>
      <c r="R3851" s="51"/>
      <c r="S3851" s="47"/>
      <c r="T3851" s="52"/>
      <c r="U3851" s="49"/>
      <c r="V3851" s="47"/>
      <c r="W3851" s="46"/>
      <c r="X3851" s="53"/>
      <c r="Y3851" s="45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47"/>
      <c r="C3852" s="47"/>
      <c r="D3852" s="46"/>
      <c r="E3852" s="46"/>
      <c r="F3852" s="45"/>
      <c r="G3852" s="48"/>
      <c r="H3852" s="45"/>
      <c r="I3852" s="45"/>
      <c r="L3852" s="47"/>
      <c r="M3852" s="49"/>
      <c r="N3852" s="49"/>
      <c r="O3852" s="47"/>
      <c r="P3852" s="47"/>
      <c r="Q3852" s="50"/>
      <c r="R3852" s="51"/>
      <c r="S3852" s="47"/>
      <c r="T3852" s="52"/>
      <c r="U3852" s="49"/>
      <c r="V3852" s="47"/>
      <c r="W3852" s="46"/>
      <c r="X3852" s="53"/>
      <c r="Y3852" s="45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47"/>
      <c r="C3853" s="47"/>
      <c r="D3853" s="46"/>
      <c r="E3853" s="46"/>
      <c r="F3853" s="45"/>
      <c r="G3853" s="48"/>
      <c r="H3853" s="45"/>
      <c r="I3853" s="45"/>
      <c r="L3853" s="47"/>
      <c r="M3853" s="49"/>
      <c r="N3853" s="49"/>
      <c r="O3853" s="47"/>
      <c r="P3853" s="47"/>
      <c r="Q3853" s="50"/>
      <c r="R3853" s="51"/>
      <c r="S3853" s="47"/>
      <c r="T3853" s="52"/>
      <c r="U3853" s="49"/>
      <c r="V3853" s="47"/>
      <c r="W3853" s="46"/>
      <c r="X3853" s="53"/>
      <c r="Y3853" s="45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47"/>
      <c r="C3854" s="47"/>
      <c r="D3854" s="46"/>
      <c r="E3854" s="46"/>
      <c r="F3854" s="45"/>
      <c r="G3854" s="48"/>
      <c r="H3854" s="45"/>
      <c r="I3854" s="45"/>
      <c r="L3854" s="47"/>
      <c r="M3854" s="49"/>
      <c r="N3854" s="49"/>
      <c r="O3854" s="47"/>
      <c r="P3854" s="47"/>
      <c r="Q3854" s="50"/>
      <c r="R3854" s="51"/>
      <c r="S3854" s="47"/>
      <c r="T3854" s="52"/>
      <c r="U3854" s="49"/>
      <c r="V3854" s="47"/>
      <c r="W3854" s="46"/>
      <c r="X3854" s="53"/>
      <c r="Y3854" s="45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47"/>
      <c r="C3855" s="47"/>
      <c r="D3855" s="46"/>
      <c r="E3855" s="46"/>
      <c r="F3855" s="45"/>
      <c r="G3855" s="48"/>
      <c r="H3855" s="45"/>
      <c r="I3855" s="45"/>
      <c r="L3855" s="47"/>
      <c r="M3855" s="49"/>
      <c r="N3855" s="49"/>
      <c r="O3855" s="47"/>
      <c r="P3855" s="47"/>
      <c r="Q3855" s="50"/>
      <c r="R3855" s="51"/>
      <c r="S3855" s="47"/>
      <c r="T3855" s="52"/>
      <c r="U3855" s="49"/>
      <c r="V3855" s="47"/>
      <c r="W3855" s="46"/>
      <c r="X3855" s="53"/>
      <c r="Y3855" s="45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47"/>
      <c r="C3856" s="47"/>
      <c r="D3856" s="46"/>
      <c r="E3856" s="46"/>
      <c r="F3856" s="45"/>
      <c r="G3856" s="48"/>
      <c r="H3856" s="45"/>
      <c r="I3856" s="45"/>
      <c r="L3856" s="47"/>
      <c r="M3856" s="49"/>
      <c r="N3856" s="49"/>
      <c r="O3856" s="47"/>
      <c r="P3856" s="47"/>
      <c r="Q3856" s="50"/>
      <c r="R3856" s="51"/>
      <c r="S3856" s="47"/>
      <c r="T3856" s="52"/>
      <c r="U3856" s="49"/>
      <c r="V3856" s="47"/>
      <c r="W3856" s="46"/>
      <c r="X3856" s="53"/>
      <c r="Y3856" s="45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47"/>
      <c r="C3857" s="47"/>
      <c r="D3857" s="46"/>
      <c r="E3857" s="46"/>
      <c r="F3857" s="45"/>
      <c r="G3857" s="48"/>
      <c r="H3857" s="45"/>
      <c r="I3857" s="45"/>
      <c r="L3857" s="47"/>
      <c r="M3857" s="49"/>
      <c r="N3857" s="49"/>
      <c r="O3857" s="47"/>
      <c r="P3857" s="47"/>
      <c r="Q3857" s="50"/>
      <c r="R3857" s="51"/>
      <c r="S3857" s="47"/>
      <c r="T3857" s="52"/>
      <c r="U3857" s="49"/>
      <c r="V3857" s="47"/>
      <c r="W3857" s="46"/>
      <c r="X3857" s="53"/>
      <c r="Y3857" s="45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47"/>
      <c r="C3858" s="47"/>
      <c r="D3858" s="46"/>
      <c r="E3858" s="46"/>
      <c r="F3858" s="45"/>
      <c r="G3858" s="48"/>
      <c r="H3858" s="45"/>
      <c r="I3858" s="45"/>
      <c r="L3858" s="47"/>
      <c r="M3858" s="49"/>
      <c r="N3858" s="49"/>
      <c r="O3858" s="47"/>
      <c r="P3858" s="47"/>
      <c r="Q3858" s="50"/>
      <c r="R3858" s="51"/>
      <c r="S3858" s="47"/>
      <c r="T3858" s="52"/>
      <c r="U3858" s="49"/>
      <c r="V3858" s="47"/>
      <c r="W3858" s="46"/>
      <c r="X3858" s="53"/>
      <c r="Y3858" s="45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47"/>
      <c r="C3859" s="47"/>
      <c r="D3859" s="46"/>
      <c r="E3859" s="46"/>
      <c r="F3859" s="45"/>
      <c r="G3859" s="48"/>
      <c r="H3859" s="45"/>
      <c r="I3859" s="45"/>
      <c r="L3859" s="47"/>
      <c r="M3859" s="49"/>
      <c r="N3859" s="49"/>
      <c r="O3859" s="47"/>
      <c r="P3859" s="47"/>
      <c r="Q3859" s="50"/>
      <c r="R3859" s="51"/>
      <c r="S3859" s="47"/>
      <c r="T3859" s="52"/>
      <c r="U3859" s="49"/>
      <c r="V3859" s="47"/>
      <c r="W3859" s="46"/>
      <c r="X3859" s="53"/>
      <c r="Y3859" s="45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47"/>
      <c r="C3860" s="47"/>
      <c r="D3860" s="46"/>
      <c r="E3860" s="46"/>
      <c r="F3860" s="45"/>
      <c r="G3860" s="48"/>
      <c r="H3860" s="45"/>
      <c r="I3860" s="45"/>
      <c r="L3860" s="47"/>
      <c r="M3860" s="49"/>
      <c r="N3860" s="49"/>
      <c r="O3860" s="47"/>
      <c r="P3860" s="47"/>
      <c r="Q3860" s="50"/>
      <c r="R3860" s="51"/>
      <c r="S3860" s="47"/>
      <c r="T3860" s="52"/>
      <c r="U3860" s="49"/>
      <c r="V3860" s="47"/>
      <c r="W3860" s="46"/>
      <c r="X3860" s="53"/>
      <c r="Y3860" s="45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47"/>
      <c r="C3861" s="47"/>
      <c r="D3861" s="46"/>
      <c r="E3861" s="46"/>
      <c r="F3861" s="45"/>
      <c r="G3861" s="48"/>
      <c r="H3861" s="45"/>
      <c r="I3861" s="45"/>
      <c r="L3861" s="47"/>
      <c r="M3861" s="49"/>
      <c r="N3861" s="49"/>
      <c r="O3861" s="47"/>
      <c r="P3861" s="47"/>
      <c r="Q3861" s="50"/>
      <c r="R3861" s="51"/>
      <c r="S3861" s="47"/>
      <c r="T3861" s="52"/>
      <c r="U3861" s="49"/>
      <c r="V3861" s="47"/>
      <c r="W3861" s="46"/>
      <c r="X3861" s="53"/>
      <c r="Y3861" s="45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47"/>
      <c r="C3862" s="47"/>
      <c r="D3862" s="46"/>
      <c r="E3862" s="46"/>
      <c r="F3862" s="45"/>
      <c r="G3862" s="48"/>
      <c r="H3862" s="45"/>
      <c r="I3862" s="45"/>
      <c r="L3862" s="47"/>
      <c r="M3862" s="49"/>
      <c r="N3862" s="49"/>
      <c r="O3862" s="47"/>
      <c r="P3862" s="47"/>
      <c r="Q3862" s="50"/>
      <c r="R3862" s="51"/>
      <c r="S3862" s="47"/>
      <c r="T3862" s="52"/>
      <c r="U3862" s="49"/>
      <c r="V3862" s="47"/>
      <c r="W3862" s="46"/>
      <c r="X3862" s="53"/>
      <c r="Y3862" s="45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47"/>
      <c r="C3863" s="47"/>
      <c r="D3863" s="46"/>
      <c r="E3863" s="46"/>
      <c r="F3863" s="45"/>
      <c r="G3863" s="48"/>
      <c r="H3863" s="45"/>
      <c r="I3863" s="45"/>
      <c r="L3863" s="47"/>
      <c r="M3863" s="49"/>
      <c r="N3863" s="49"/>
      <c r="O3863" s="47"/>
      <c r="P3863" s="47"/>
      <c r="Q3863" s="50"/>
      <c r="R3863" s="51"/>
      <c r="S3863" s="47"/>
      <c r="T3863" s="52"/>
      <c r="U3863" s="49"/>
      <c r="V3863" s="47"/>
      <c r="W3863" s="46"/>
      <c r="X3863" s="53"/>
      <c r="Y3863" s="45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47"/>
      <c r="C3864" s="47"/>
      <c r="D3864" s="46"/>
      <c r="E3864" s="46"/>
      <c r="F3864" s="45"/>
      <c r="G3864" s="48"/>
      <c r="H3864" s="45"/>
      <c r="I3864" s="45"/>
      <c r="L3864" s="47"/>
      <c r="M3864" s="49"/>
      <c r="N3864" s="49"/>
      <c r="O3864" s="47"/>
      <c r="P3864" s="47"/>
      <c r="Q3864" s="50"/>
      <c r="R3864" s="51"/>
      <c r="S3864" s="47"/>
      <c r="T3864" s="52"/>
      <c r="U3864" s="49"/>
      <c r="V3864" s="47"/>
      <c r="W3864" s="46"/>
      <c r="X3864" s="53"/>
      <c r="Y3864" s="45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47"/>
      <c r="C3865" s="47"/>
      <c r="D3865" s="46"/>
      <c r="E3865" s="46"/>
      <c r="F3865" s="45"/>
      <c r="G3865" s="48"/>
      <c r="H3865" s="45"/>
      <c r="I3865" s="45"/>
      <c r="L3865" s="47"/>
      <c r="M3865" s="49"/>
      <c r="N3865" s="49"/>
      <c r="O3865" s="47"/>
      <c r="P3865" s="47"/>
      <c r="Q3865" s="50"/>
      <c r="R3865" s="51"/>
      <c r="S3865" s="47"/>
      <c r="T3865" s="52"/>
      <c r="U3865" s="49"/>
      <c r="V3865" s="47"/>
      <c r="W3865" s="46"/>
      <c r="X3865" s="53"/>
      <c r="Y3865" s="45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47"/>
      <c r="C3866" s="47"/>
      <c r="D3866" s="46"/>
      <c r="E3866" s="46"/>
      <c r="F3866" s="45"/>
      <c r="G3866" s="48"/>
      <c r="H3866" s="45"/>
      <c r="I3866" s="45"/>
      <c r="L3866" s="47"/>
      <c r="M3866" s="49"/>
      <c r="N3866" s="49"/>
      <c r="O3866" s="47"/>
      <c r="P3866" s="47"/>
      <c r="Q3866" s="50"/>
      <c r="R3866" s="51"/>
      <c r="S3866" s="47"/>
      <c r="T3866" s="52"/>
      <c r="U3866" s="49"/>
      <c r="V3866" s="47"/>
      <c r="W3866" s="46"/>
      <c r="X3866" s="53"/>
      <c r="Y3866" s="45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47"/>
      <c r="C3867" s="47"/>
      <c r="D3867" s="46"/>
      <c r="E3867" s="46"/>
      <c r="F3867" s="45"/>
      <c r="G3867" s="48"/>
      <c r="H3867" s="45"/>
      <c r="I3867" s="45"/>
      <c r="L3867" s="47"/>
      <c r="M3867" s="49"/>
      <c r="N3867" s="49"/>
      <c r="O3867" s="47"/>
      <c r="P3867" s="47"/>
      <c r="Q3867" s="50"/>
      <c r="R3867" s="51"/>
      <c r="S3867" s="47"/>
      <c r="T3867" s="52"/>
      <c r="U3867" s="49"/>
      <c r="V3867" s="47"/>
      <c r="W3867" s="46"/>
      <c r="X3867" s="53"/>
      <c r="Y3867" s="45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47"/>
      <c r="C3868" s="47"/>
      <c r="D3868" s="46"/>
      <c r="E3868" s="46"/>
      <c r="F3868" s="45"/>
      <c r="G3868" s="48"/>
      <c r="H3868" s="45"/>
      <c r="I3868" s="45"/>
      <c r="L3868" s="47"/>
      <c r="M3868" s="49"/>
      <c r="N3868" s="49"/>
      <c r="O3868" s="47"/>
      <c r="P3868" s="47"/>
      <c r="Q3868" s="50"/>
      <c r="R3868" s="51"/>
      <c r="S3868" s="47"/>
      <c r="T3868" s="52"/>
      <c r="U3868" s="49"/>
      <c r="V3868" s="47"/>
      <c r="W3868" s="46"/>
      <c r="X3868" s="53"/>
      <c r="Y3868" s="45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47"/>
      <c r="C3869" s="47"/>
      <c r="D3869" s="46"/>
      <c r="E3869" s="46"/>
      <c r="F3869" s="45"/>
      <c r="G3869" s="48"/>
      <c r="H3869" s="45"/>
      <c r="I3869" s="45"/>
      <c r="L3869" s="47"/>
      <c r="M3869" s="49"/>
      <c r="N3869" s="49"/>
      <c r="O3869" s="47"/>
      <c r="P3869" s="47"/>
      <c r="Q3869" s="50"/>
      <c r="R3869" s="51"/>
      <c r="S3869" s="47"/>
      <c r="T3869" s="52"/>
      <c r="U3869" s="49"/>
      <c r="V3869" s="47"/>
      <c r="W3869" s="46"/>
      <c r="X3869" s="53"/>
      <c r="Y3869" s="45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47"/>
      <c r="C3870" s="47"/>
      <c r="D3870" s="46"/>
      <c r="E3870" s="46"/>
      <c r="F3870" s="45"/>
      <c r="G3870" s="48"/>
      <c r="H3870" s="45"/>
      <c r="I3870" s="45"/>
      <c r="L3870" s="47"/>
      <c r="M3870" s="49"/>
      <c r="N3870" s="49"/>
      <c r="O3870" s="47"/>
      <c r="P3870" s="47"/>
      <c r="Q3870" s="50"/>
      <c r="R3870" s="51"/>
      <c r="S3870" s="47"/>
      <c r="T3870" s="52"/>
      <c r="U3870" s="49"/>
      <c r="V3870" s="47"/>
      <c r="W3870" s="46"/>
      <c r="X3870" s="53"/>
      <c r="Y3870" s="45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47"/>
      <c r="C3871" s="47"/>
      <c r="D3871" s="46"/>
      <c r="E3871" s="46"/>
      <c r="F3871" s="45"/>
      <c r="G3871" s="48"/>
      <c r="H3871" s="45"/>
      <c r="I3871" s="45"/>
      <c r="L3871" s="47"/>
      <c r="M3871" s="49"/>
      <c r="N3871" s="49"/>
      <c r="O3871" s="47"/>
      <c r="P3871" s="47"/>
      <c r="Q3871" s="50"/>
      <c r="R3871" s="51"/>
      <c r="S3871" s="47"/>
      <c r="T3871" s="52"/>
      <c r="U3871" s="49"/>
      <c r="V3871" s="47"/>
      <c r="W3871" s="46"/>
      <c r="X3871" s="53"/>
      <c r="Y3871" s="45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47"/>
      <c r="C3872" s="47"/>
      <c r="D3872" s="46"/>
      <c r="E3872" s="46"/>
      <c r="F3872" s="45"/>
      <c r="G3872" s="48"/>
      <c r="H3872" s="45"/>
      <c r="I3872" s="45"/>
      <c r="L3872" s="47"/>
      <c r="M3872" s="49"/>
      <c r="N3872" s="49"/>
      <c r="O3872" s="47"/>
      <c r="P3872" s="47"/>
      <c r="Q3872" s="50"/>
      <c r="R3872" s="51"/>
      <c r="S3872" s="47"/>
      <c r="T3872" s="52"/>
      <c r="U3872" s="49"/>
      <c r="V3872" s="47"/>
      <c r="W3872" s="46"/>
      <c r="X3872" s="53"/>
      <c r="Y3872" s="45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47"/>
      <c r="C3873" s="47"/>
      <c r="D3873" s="46"/>
      <c r="E3873" s="46"/>
      <c r="F3873" s="45"/>
      <c r="G3873" s="48"/>
      <c r="H3873" s="45"/>
      <c r="I3873" s="45"/>
      <c r="L3873" s="47"/>
      <c r="M3873" s="49"/>
      <c r="N3873" s="49"/>
      <c r="O3873" s="47"/>
      <c r="P3873" s="47"/>
      <c r="Q3873" s="50"/>
      <c r="R3873" s="51"/>
      <c r="S3873" s="47"/>
      <c r="T3873" s="52"/>
      <c r="U3873" s="49"/>
      <c r="V3873" s="47"/>
      <c r="W3873" s="46"/>
      <c r="X3873" s="53"/>
      <c r="Y3873" s="45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47"/>
      <c r="C3874" s="47"/>
      <c r="D3874" s="46"/>
      <c r="E3874" s="46"/>
      <c r="F3874" s="45"/>
      <c r="G3874" s="48"/>
      <c r="H3874" s="45"/>
      <c r="I3874" s="45"/>
      <c r="L3874" s="47"/>
      <c r="M3874" s="49"/>
      <c r="N3874" s="49"/>
      <c r="O3874" s="47"/>
      <c r="P3874" s="47"/>
      <c r="Q3874" s="50"/>
      <c r="R3874" s="51"/>
      <c r="S3874" s="47"/>
      <c r="T3874" s="52"/>
      <c r="U3874" s="49"/>
      <c r="V3874" s="47"/>
      <c r="W3874" s="46"/>
      <c r="X3874" s="53"/>
      <c r="Y3874" s="45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47"/>
      <c r="C3875" s="47"/>
      <c r="D3875" s="46"/>
      <c r="E3875" s="46"/>
      <c r="F3875" s="45"/>
      <c r="G3875" s="48"/>
      <c r="H3875" s="45"/>
      <c r="I3875" s="45"/>
      <c r="L3875" s="47"/>
      <c r="M3875" s="49"/>
      <c r="N3875" s="49"/>
      <c r="O3875" s="47"/>
      <c r="P3875" s="47"/>
      <c r="Q3875" s="50"/>
      <c r="R3875" s="51"/>
      <c r="S3875" s="47"/>
      <c r="T3875" s="52"/>
      <c r="U3875" s="49"/>
      <c r="V3875" s="47"/>
      <c r="W3875" s="46"/>
      <c r="X3875" s="53"/>
      <c r="Y3875" s="45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47"/>
      <c r="C3876" s="47"/>
      <c r="D3876" s="46"/>
      <c r="E3876" s="46"/>
      <c r="F3876" s="45"/>
      <c r="G3876" s="48"/>
      <c r="H3876" s="45"/>
      <c r="I3876" s="45"/>
      <c r="L3876" s="47"/>
      <c r="M3876" s="49"/>
      <c r="N3876" s="49"/>
      <c r="O3876" s="47"/>
      <c r="P3876" s="47"/>
      <c r="Q3876" s="50"/>
      <c r="R3876" s="51"/>
      <c r="S3876" s="47"/>
      <c r="T3876" s="52"/>
      <c r="U3876" s="49"/>
      <c r="V3876" s="47"/>
      <c r="W3876" s="46"/>
      <c r="X3876" s="53"/>
      <c r="Y3876" s="45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47"/>
      <c r="C3877" s="47"/>
      <c r="D3877" s="46"/>
      <c r="E3877" s="46"/>
      <c r="F3877" s="45"/>
      <c r="G3877" s="48"/>
      <c r="H3877" s="45"/>
      <c r="I3877" s="45"/>
      <c r="L3877" s="47"/>
      <c r="M3877" s="49"/>
      <c r="N3877" s="49"/>
      <c r="O3877" s="47"/>
      <c r="P3877" s="47"/>
      <c r="Q3877" s="50"/>
      <c r="R3877" s="51"/>
      <c r="S3877" s="47"/>
      <c r="T3877" s="52"/>
      <c r="U3877" s="49"/>
      <c r="V3877" s="47"/>
      <c r="W3877" s="46"/>
      <c r="X3877" s="53"/>
      <c r="Y3877" s="45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47"/>
      <c r="C3878" s="47"/>
      <c r="D3878" s="46"/>
      <c r="E3878" s="46"/>
      <c r="F3878" s="45"/>
      <c r="G3878" s="48"/>
      <c r="H3878" s="45"/>
      <c r="I3878" s="45"/>
      <c r="L3878" s="47"/>
      <c r="M3878" s="49"/>
      <c r="N3878" s="49"/>
      <c r="O3878" s="47"/>
      <c r="P3878" s="47"/>
      <c r="Q3878" s="50"/>
      <c r="R3878" s="51"/>
      <c r="S3878" s="47"/>
      <c r="T3878" s="52"/>
      <c r="U3878" s="49"/>
      <c r="V3878" s="47"/>
      <c r="W3878" s="46"/>
      <c r="X3878" s="53"/>
      <c r="Y3878" s="45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47"/>
      <c r="C3879" s="47"/>
      <c r="D3879" s="46"/>
      <c r="E3879" s="46"/>
      <c r="F3879" s="45"/>
      <c r="G3879" s="48"/>
      <c r="H3879" s="45"/>
      <c r="I3879" s="45"/>
      <c r="L3879" s="47"/>
      <c r="M3879" s="49"/>
      <c r="N3879" s="49"/>
      <c r="O3879" s="47"/>
      <c r="P3879" s="47"/>
      <c r="Q3879" s="50"/>
      <c r="R3879" s="51"/>
      <c r="S3879" s="47"/>
      <c r="T3879" s="52"/>
      <c r="U3879" s="49"/>
      <c r="V3879" s="47"/>
      <c r="W3879" s="46"/>
      <c r="X3879" s="53"/>
      <c r="Y3879" s="45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47"/>
      <c r="C3880" s="47"/>
      <c r="D3880" s="46"/>
      <c r="E3880" s="46"/>
      <c r="F3880" s="45"/>
      <c r="G3880" s="48"/>
      <c r="H3880" s="45"/>
      <c r="I3880" s="45"/>
      <c r="L3880" s="47"/>
      <c r="M3880" s="49"/>
      <c r="N3880" s="49"/>
      <c r="O3880" s="47"/>
      <c r="P3880" s="47"/>
      <c r="Q3880" s="50"/>
      <c r="R3880" s="51"/>
      <c r="S3880" s="47"/>
      <c r="T3880" s="52"/>
      <c r="U3880" s="49"/>
      <c r="V3880" s="47"/>
      <c r="W3880" s="46"/>
      <c r="X3880" s="53"/>
      <c r="Y3880" s="45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47"/>
      <c r="C3881" s="47"/>
      <c r="D3881" s="46"/>
      <c r="E3881" s="46"/>
      <c r="F3881" s="45"/>
      <c r="G3881" s="48"/>
      <c r="H3881" s="45"/>
      <c r="I3881" s="45"/>
      <c r="L3881" s="47"/>
      <c r="M3881" s="49"/>
      <c r="N3881" s="49"/>
      <c r="O3881" s="47"/>
      <c r="P3881" s="47"/>
      <c r="Q3881" s="50"/>
      <c r="R3881" s="51"/>
      <c r="S3881" s="47"/>
      <c r="T3881" s="52"/>
      <c r="U3881" s="49"/>
      <c r="V3881" s="47"/>
      <c r="W3881" s="46"/>
      <c r="X3881" s="53"/>
      <c r="Y3881" s="45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47"/>
      <c r="C3882" s="47"/>
      <c r="D3882" s="46"/>
      <c r="E3882" s="46"/>
      <c r="F3882" s="45"/>
      <c r="G3882" s="48"/>
      <c r="H3882" s="45"/>
      <c r="I3882" s="45"/>
      <c r="L3882" s="47"/>
      <c r="M3882" s="49"/>
      <c r="N3882" s="49"/>
      <c r="O3882" s="47"/>
      <c r="P3882" s="47"/>
      <c r="Q3882" s="50"/>
      <c r="R3882" s="51"/>
      <c r="S3882" s="47"/>
      <c r="T3882" s="52"/>
      <c r="U3882" s="49"/>
      <c r="V3882" s="47"/>
      <c r="W3882" s="46"/>
      <c r="X3882" s="53"/>
      <c r="Y3882" s="45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47"/>
      <c r="C3883" s="47"/>
      <c r="D3883" s="46"/>
      <c r="E3883" s="46"/>
      <c r="F3883" s="45"/>
      <c r="G3883" s="48"/>
      <c r="H3883" s="45"/>
      <c r="I3883" s="45"/>
      <c r="L3883" s="47"/>
      <c r="M3883" s="49"/>
      <c r="N3883" s="49"/>
      <c r="O3883" s="47"/>
      <c r="P3883" s="47"/>
      <c r="Q3883" s="50"/>
      <c r="R3883" s="51"/>
      <c r="S3883" s="47"/>
      <c r="T3883" s="52"/>
      <c r="U3883" s="49"/>
      <c r="V3883" s="47"/>
      <c r="W3883" s="46"/>
      <c r="X3883" s="53"/>
      <c r="Y3883" s="45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47"/>
      <c r="C3884" s="47"/>
      <c r="D3884" s="46"/>
      <c r="E3884" s="46"/>
      <c r="F3884" s="45"/>
      <c r="G3884" s="48"/>
      <c r="H3884" s="45"/>
      <c r="I3884" s="45"/>
      <c r="L3884" s="47"/>
      <c r="M3884" s="49"/>
      <c r="N3884" s="49"/>
      <c r="O3884" s="47"/>
      <c r="P3884" s="47"/>
      <c r="Q3884" s="50"/>
      <c r="R3884" s="51"/>
      <c r="S3884" s="47"/>
      <c r="T3884" s="52"/>
      <c r="U3884" s="49"/>
      <c r="V3884" s="47"/>
      <c r="W3884" s="46"/>
      <c r="X3884" s="53"/>
      <c r="Y3884" s="45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47"/>
      <c r="C3885" s="47"/>
      <c r="D3885" s="46"/>
      <c r="E3885" s="46"/>
      <c r="F3885" s="45"/>
      <c r="G3885" s="48"/>
      <c r="H3885" s="45"/>
      <c r="I3885" s="45"/>
      <c r="L3885" s="47"/>
      <c r="M3885" s="49"/>
      <c r="N3885" s="49"/>
      <c r="O3885" s="47"/>
      <c r="P3885" s="47"/>
      <c r="Q3885" s="50"/>
      <c r="R3885" s="51"/>
      <c r="S3885" s="47"/>
      <c r="T3885" s="52"/>
      <c r="U3885" s="49"/>
      <c r="V3885" s="47"/>
      <c r="W3885" s="46"/>
      <c r="X3885" s="53"/>
      <c r="Y3885" s="45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47"/>
      <c r="C3886" s="47"/>
      <c r="D3886" s="46"/>
      <c r="E3886" s="46"/>
      <c r="F3886" s="45"/>
      <c r="G3886" s="48"/>
      <c r="H3886" s="45"/>
      <c r="I3886" s="45"/>
      <c r="L3886" s="47"/>
      <c r="M3886" s="49"/>
      <c r="N3886" s="49"/>
      <c r="O3886" s="47"/>
      <c r="P3886" s="47"/>
      <c r="Q3886" s="50"/>
      <c r="R3886" s="51"/>
      <c r="S3886" s="47"/>
      <c r="T3886" s="52"/>
      <c r="U3886" s="49"/>
      <c r="V3886" s="47"/>
      <c r="W3886" s="46"/>
      <c r="X3886" s="53"/>
      <c r="Y3886" s="45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47"/>
      <c r="C3887" s="47"/>
      <c r="D3887" s="46"/>
      <c r="E3887" s="46"/>
      <c r="F3887" s="45"/>
      <c r="G3887" s="48"/>
      <c r="H3887" s="45"/>
      <c r="I3887" s="45"/>
      <c r="L3887" s="47"/>
      <c r="M3887" s="49"/>
      <c r="N3887" s="49"/>
      <c r="O3887" s="47"/>
      <c r="P3887" s="47"/>
      <c r="Q3887" s="50"/>
      <c r="R3887" s="51"/>
      <c r="S3887" s="47"/>
      <c r="T3887" s="52"/>
      <c r="U3887" s="49"/>
      <c r="V3887" s="47"/>
      <c r="W3887" s="46"/>
      <c r="X3887" s="53"/>
      <c r="Y3887" s="45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47"/>
      <c r="C3888" s="47"/>
      <c r="D3888" s="46"/>
      <c r="E3888" s="46"/>
      <c r="F3888" s="45"/>
      <c r="G3888" s="48"/>
      <c r="H3888" s="45"/>
      <c r="I3888" s="45"/>
      <c r="L3888" s="47"/>
      <c r="M3888" s="49"/>
      <c r="N3888" s="49"/>
      <c r="O3888" s="47"/>
      <c r="P3888" s="47"/>
      <c r="Q3888" s="50"/>
      <c r="R3888" s="51"/>
      <c r="S3888" s="47"/>
      <c r="T3888" s="52"/>
      <c r="U3888" s="49"/>
      <c r="V3888" s="47"/>
      <c r="W3888" s="46"/>
      <c r="X3888" s="53"/>
      <c r="Y3888" s="45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47"/>
      <c r="C3889" s="47"/>
      <c r="D3889" s="46"/>
      <c r="E3889" s="46"/>
      <c r="F3889" s="45"/>
      <c r="G3889" s="48"/>
      <c r="H3889" s="45"/>
      <c r="I3889" s="45"/>
      <c r="L3889" s="47"/>
      <c r="M3889" s="49"/>
      <c r="N3889" s="49"/>
      <c r="O3889" s="47"/>
      <c r="P3889" s="47"/>
      <c r="Q3889" s="50"/>
      <c r="R3889" s="51"/>
      <c r="S3889" s="47"/>
      <c r="T3889" s="52"/>
      <c r="U3889" s="49"/>
      <c r="V3889" s="47"/>
      <c r="W3889" s="46"/>
      <c r="X3889" s="53"/>
      <c r="Y3889" s="45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47"/>
      <c r="C3890" s="47"/>
      <c r="D3890" s="46"/>
      <c r="E3890" s="46"/>
      <c r="F3890" s="45"/>
      <c r="G3890" s="48"/>
      <c r="H3890" s="45"/>
      <c r="I3890" s="45"/>
      <c r="L3890" s="47"/>
      <c r="M3890" s="49"/>
      <c r="N3890" s="49"/>
      <c r="O3890" s="47"/>
      <c r="P3890" s="47"/>
      <c r="Q3890" s="50"/>
      <c r="R3890" s="51"/>
      <c r="S3890" s="47"/>
      <c r="T3890" s="52"/>
      <c r="U3890" s="49"/>
      <c r="V3890" s="47"/>
      <c r="W3890" s="46"/>
      <c r="X3890" s="53"/>
      <c r="Y3890" s="45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47"/>
      <c r="C3891" s="47"/>
      <c r="D3891" s="46"/>
      <c r="E3891" s="46"/>
      <c r="F3891" s="45"/>
      <c r="G3891" s="48"/>
      <c r="H3891" s="45"/>
      <c r="I3891" s="45"/>
      <c r="L3891" s="47"/>
      <c r="M3891" s="49"/>
      <c r="N3891" s="49"/>
      <c r="O3891" s="47"/>
      <c r="P3891" s="47"/>
      <c r="Q3891" s="50"/>
      <c r="R3891" s="51"/>
      <c r="S3891" s="47"/>
      <c r="T3891" s="52"/>
      <c r="U3891" s="49"/>
      <c r="V3891" s="47"/>
      <c r="W3891" s="46"/>
      <c r="X3891" s="53"/>
      <c r="Y3891" s="45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47"/>
      <c r="C3892" s="47"/>
      <c r="D3892" s="46"/>
      <c r="E3892" s="46"/>
      <c r="F3892" s="45"/>
      <c r="G3892" s="48"/>
      <c r="H3892" s="45"/>
      <c r="I3892" s="45"/>
      <c r="L3892" s="47"/>
      <c r="M3892" s="49"/>
      <c r="N3892" s="49"/>
      <c r="O3892" s="47"/>
      <c r="P3892" s="47"/>
      <c r="Q3892" s="50"/>
      <c r="R3892" s="51"/>
      <c r="S3892" s="47"/>
      <c r="T3892" s="52"/>
      <c r="U3892" s="49"/>
      <c r="V3892" s="47"/>
      <c r="W3892" s="46"/>
      <c r="X3892" s="53"/>
      <c r="Y3892" s="45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47"/>
      <c r="C3893" s="47"/>
      <c r="D3893" s="46"/>
      <c r="E3893" s="46"/>
      <c r="F3893" s="45"/>
      <c r="G3893" s="48"/>
      <c r="H3893" s="45"/>
      <c r="I3893" s="45"/>
      <c r="L3893" s="47"/>
      <c r="M3893" s="49"/>
      <c r="N3893" s="49"/>
      <c r="O3893" s="47"/>
      <c r="P3893" s="47"/>
      <c r="Q3893" s="50"/>
      <c r="R3893" s="51"/>
      <c r="S3893" s="47"/>
      <c r="T3893" s="52"/>
      <c r="U3893" s="49"/>
      <c r="V3893" s="47"/>
      <c r="W3893" s="46"/>
      <c r="X3893" s="53"/>
      <c r="Y3893" s="45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47"/>
      <c r="C3894" s="47"/>
      <c r="D3894" s="46"/>
      <c r="E3894" s="46"/>
      <c r="F3894" s="45"/>
      <c r="G3894" s="48"/>
      <c r="H3894" s="45"/>
      <c r="I3894" s="45"/>
      <c r="L3894" s="47"/>
      <c r="M3894" s="49"/>
      <c r="N3894" s="49"/>
      <c r="O3894" s="47"/>
      <c r="P3894" s="47"/>
      <c r="Q3894" s="50"/>
      <c r="R3894" s="51"/>
      <c r="S3894" s="47"/>
      <c r="T3894" s="52"/>
      <c r="U3894" s="49"/>
      <c r="V3894" s="47"/>
      <c r="W3894" s="46"/>
      <c r="X3894" s="53"/>
      <c r="Y3894" s="45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47"/>
      <c r="C3895" s="47"/>
      <c r="D3895" s="46"/>
      <c r="E3895" s="46"/>
      <c r="F3895" s="45"/>
      <c r="G3895" s="48"/>
      <c r="H3895" s="45"/>
      <c r="I3895" s="45"/>
      <c r="L3895" s="47"/>
      <c r="M3895" s="49"/>
      <c r="N3895" s="49"/>
      <c r="O3895" s="47"/>
      <c r="P3895" s="47"/>
      <c r="Q3895" s="50"/>
      <c r="R3895" s="51"/>
      <c r="S3895" s="47"/>
      <c r="T3895" s="52"/>
      <c r="U3895" s="49"/>
      <c r="V3895" s="47"/>
      <c r="W3895" s="46"/>
      <c r="X3895" s="53"/>
      <c r="Y3895" s="45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47"/>
      <c r="C3896" s="47"/>
      <c r="D3896" s="46"/>
      <c r="E3896" s="46"/>
      <c r="F3896" s="45"/>
      <c r="G3896" s="48"/>
      <c r="H3896" s="45"/>
      <c r="I3896" s="45"/>
      <c r="L3896" s="47"/>
      <c r="M3896" s="49"/>
      <c r="N3896" s="49"/>
      <c r="O3896" s="47"/>
      <c r="P3896" s="47"/>
      <c r="Q3896" s="50"/>
      <c r="R3896" s="51"/>
      <c r="S3896" s="47"/>
      <c r="T3896" s="52"/>
      <c r="U3896" s="49"/>
      <c r="V3896" s="47"/>
      <c r="W3896" s="46"/>
      <c r="X3896" s="53"/>
      <c r="Y3896" s="45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47"/>
      <c r="C3897" s="47"/>
      <c r="D3897" s="46"/>
      <c r="E3897" s="46"/>
      <c r="F3897" s="45"/>
      <c r="G3897" s="48"/>
      <c r="H3897" s="45"/>
      <c r="I3897" s="45"/>
      <c r="L3897" s="47"/>
      <c r="M3897" s="49"/>
      <c r="N3897" s="49"/>
      <c r="O3897" s="47"/>
      <c r="P3897" s="47"/>
      <c r="Q3897" s="50"/>
      <c r="R3897" s="51"/>
      <c r="S3897" s="47"/>
      <c r="T3897" s="52"/>
      <c r="U3897" s="49"/>
      <c r="V3897" s="47"/>
      <c r="W3897" s="46"/>
      <c r="X3897" s="53"/>
      <c r="Y3897" s="45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47"/>
      <c r="C3898" s="47"/>
      <c r="D3898" s="46"/>
      <c r="E3898" s="46"/>
      <c r="F3898" s="45"/>
      <c r="G3898" s="48"/>
      <c r="H3898" s="45"/>
      <c r="I3898" s="45"/>
      <c r="L3898" s="47"/>
      <c r="M3898" s="49"/>
      <c r="N3898" s="49"/>
      <c r="O3898" s="47"/>
      <c r="P3898" s="47"/>
      <c r="Q3898" s="50"/>
      <c r="R3898" s="51"/>
      <c r="S3898" s="47"/>
      <c r="T3898" s="52"/>
      <c r="U3898" s="49"/>
      <c r="V3898" s="47"/>
      <c r="W3898" s="46"/>
      <c r="X3898" s="53"/>
      <c r="Y3898" s="45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47"/>
      <c r="C3899" s="47"/>
      <c r="D3899" s="46"/>
      <c r="E3899" s="46"/>
      <c r="F3899" s="45"/>
      <c r="G3899" s="48"/>
      <c r="H3899" s="45"/>
      <c r="I3899" s="45"/>
      <c r="L3899" s="47"/>
      <c r="M3899" s="49"/>
      <c r="N3899" s="49"/>
      <c r="O3899" s="47"/>
      <c r="P3899" s="47"/>
      <c r="Q3899" s="50"/>
      <c r="R3899" s="51"/>
      <c r="S3899" s="47"/>
      <c r="T3899" s="52"/>
      <c r="U3899" s="49"/>
      <c r="V3899" s="47"/>
      <c r="W3899" s="46"/>
      <c r="X3899" s="53"/>
      <c r="Y3899" s="45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47"/>
      <c r="C3900" s="47"/>
      <c r="D3900" s="46"/>
      <c r="E3900" s="46"/>
      <c r="F3900" s="45"/>
      <c r="G3900" s="48"/>
      <c r="H3900" s="45"/>
      <c r="I3900" s="45"/>
      <c r="L3900" s="47"/>
      <c r="M3900" s="49"/>
      <c r="N3900" s="49"/>
      <c r="O3900" s="47"/>
      <c r="P3900" s="47"/>
      <c r="Q3900" s="50"/>
      <c r="R3900" s="51"/>
      <c r="S3900" s="47"/>
      <c r="T3900" s="52"/>
      <c r="U3900" s="49"/>
      <c r="V3900" s="47"/>
      <c r="W3900" s="46"/>
      <c r="X3900" s="53"/>
      <c r="Y3900" s="45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47"/>
      <c r="C3901" s="47"/>
      <c r="D3901" s="46"/>
      <c r="E3901" s="46"/>
      <c r="F3901" s="45"/>
      <c r="G3901" s="48"/>
      <c r="H3901" s="45"/>
      <c r="I3901" s="45"/>
      <c r="L3901" s="47"/>
      <c r="M3901" s="49"/>
      <c r="N3901" s="49"/>
      <c r="O3901" s="47"/>
      <c r="P3901" s="47"/>
      <c r="Q3901" s="50"/>
      <c r="R3901" s="51"/>
      <c r="S3901" s="47"/>
      <c r="T3901" s="52"/>
      <c r="U3901" s="49"/>
      <c r="V3901" s="47"/>
      <c r="W3901" s="46"/>
      <c r="X3901" s="53"/>
      <c r="Y3901" s="45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47"/>
      <c r="C3902" s="47"/>
      <c r="D3902" s="46"/>
      <c r="E3902" s="46"/>
      <c r="F3902" s="45"/>
      <c r="G3902" s="48"/>
      <c r="H3902" s="45"/>
      <c r="I3902" s="45"/>
      <c r="L3902" s="47"/>
      <c r="M3902" s="49"/>
      <c r="N3902" s="49"/>
      <c r="O3902" s="47"/>
      <c r="P3902" s="47"/>
      <c r="Q3902" s="50"/>
      <c r="R3902" s="51"/>
      <c r="S3902" s="47"/>
      <c r="T3902" s="52"/>
      <c r="U3902" s="49"/>
      <c r="V3902" s="47"/>
      <c r="W3902" s="46"/>
      <c r="X3902" s="53"/>
      <c r="Y3902" s="45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47"/>
      <c r="C3903" s="47"/>
      <c r="D3903" s="46"/>
      <c r="E3903" s="46"/>
      <c r="F3903" s="45"/>
      <c r="G3903" s="48"/>
      <c r="H3903" s="45"/>
      <c r="I3903" s="45"/>
      <c r="L3903" s="47"/>
      <c r="M3903" s="49"/>
      <c r="N3903" s="49"/>
      <c r="O3903" s="47"/>
      <c r="P3903" s="47"/>
      <c r="Q3903" s="50"/>
      <c r="R3903" s="51"/>
      <c r="S3903" s="47"/>
      <c r="T3903" s="52"/>
      <c r="U3903" s="49"/>
      <c r="V3903" s="47"/>
      <c r="W3903" s="46"/>
      <c r="X3903" s="53"/>
      <c r="Y3903" s="45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47"/>
      <c r="C3904" s="47"/>
      <c r="D3904" s="46"/>
      <c r="E3904" s="46"/>
      <c r="F3904" s="45"/>
      <c r="G3904" s="48"/>
      <c r="H3904" s="45"/>
      <c r="I3904" s="45"/>
      <c r="L3904" s="47"/>
      <c r="M3904" s="49"/>
      <c r="N3904" s="49"/>
      <c r="O3904" s="47"/>
      <c r="P3904" s="47"/>
      <c r="Q3904" s="50"/>
      <c r="R3904" s="51"/>
      <c r="S3904" s="47"/>
      <c r="T3904" s="52"/>
      <c r="U3904" s="49"/>
      <c r="V3904" s="47"/>
      <c r="W3904" s="46"/>
      <c r="X3904" s="53"/>
      <c r="Y3904" s="45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47"/>
      <c r="C3905" s="47"/>
      <c r="D3905" s="46"/>
      <c r="E3905" s="46"/>
      <c r="F3905" s="45"/>
      <c r="G3905" s="48"/>
      <c r="H3905" s="45"/>
      <c r="I3905" s="45"/>
      <c r="L3905" s="47"/>
      <c r="M3905" s="49"/>
      <c r="N3905" s="49"/>
      <c r="O3905" s="47"/>
      <c r="P3905" s="47"/>
      <c r="Q3905" s="50"/>
      <c r="R3905" s="51"/>
      <c r="S3905" s="47"/>
      <c r="T3905" s="52"/>
      <c r="U3905" s="49"/>
      <c r="V3905" s="47"/>
      <c r="W3905" s="46"/>
      <c r="X3905" s="53"/>
      <c r="Y3905" s="45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47"/>
      <c r="C3906" s="47"/>
      <c r="D3906" s="46"/>
      <c r="E3906" s="46"/>
      <c r="F3906" s="45"/>
      <c r="G3906" s="48"/>
      <c r="H3906" s="45"/>
      <c r="I3906" s="45"/>
      <c r="L3906" s="47"/>
      <c r="M3906" s="49"/>
      <c r="N3906" s="49"/>
      <c r="O3906" s="47"/>
      <c r="P3906" s="47"/>
      <c r="Q3906" s="50"/>
      <c r="R3906" s="51"/>
      <c r="S3906" s="47"/>
      <c r="T3906" s="52"/>
      <c r="U3906" s="49"/>
      <c r="V3906" s="47"/>
      <c r="W3906" s="46"/>
      <c r="X3906" s="53"/>
      <c r="Y3906" s="45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47"/>
      <c r="C3907" s="47"/>
      <c r="D3907" s="46"/>
      <c r="E3907" s="46"/>
      <c r="F3907" s="45"/>
      <c r="G3907" s="48"/>
      <c r="H3907" s="45"/>
      <c r="I3907" s="45"/>
      <c r="L3907" s="47"/>
      <c r="M3907" s="49"/>
      <c r="N3907" s="49"/>
      <c r="O3907" s="47"/>
      <c r="P3907" s="47"/>
      <c r="Q3907" s="50"/>
      <c r="R3907" s="51"/>
      <c r="S3907" s="47"/>
      <c r="T3907" s="52"/>
      <c r="U3907" s="49"/>
      <c r="V3907" s="47"/>
      <c r="W3907" s="46"/>
      <c r="X3907" s="53"/>
      <c r="Y3907" s="45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47"/>
      <c r="C3908" s="47"/>
      <c r="D3908" s="46"/>
      <c r="E3908" s="46"/>
      <c r="F3908" s="45"/>
      <c r="G3908" s="48"/>
      <c r="H3908" s="45"/>
      <c r="I3908" s="45"/>
      <c r="L3908" s="47"/>
      <c r="M3908" s="49"/>
      <c r="N3908" s="49"/>
      <c r="O3908" s="47"/>
      <c r="P3908" s="47"/>
      <c r="Q3908" s="50"/>
      <c r="R3908" s="51"/>
      <c r="S3908" s="47"/>
      <c r="T3908" s="52"/>
      <c r="U3908" s="49"/>
      <c r="V3908" s="47"/>
      <c r="W3908" s="46"/>
      <c r="X3908" s="53"/>
      <c r="Y3908" s="45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47"/>
      <c r="C3909" s="47"/>
      <c r="D3909" s="46"/>
      <c r="E3909" s="46"/>
      <c r="F3909" s="45"/>
      <c r="G3909" s="48"/>
      <c r="H3909" s="45"/>
      <c r="I3909" s="45"/>
      <c r="L3909" s="47"/>
      <c r="M3909" s="49"/>
      <c r="N3909" s="49"/>
      <c r="O3909" s="47"/>
      <c r="P3909" s="47"/>
      <c r="Q3909" s="50"/>
      <c r="R3909" s="51"/>
      <c r="S3909" s="47"/>
      <c r="T3909" s="52"/>
      <c r="U3909" s="49"/>
      <c r="V3909" s="47"/>
      <c r="W3909" s="46"/>
      <c r="X3909" s="53"/>
      <c r="Y3909" s="45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47"/>
      <c r="C3910" s="47"/>
      <c r="D3910" s="46"/>
      <c r="E3910" s="46"/>
      <c r="F3910" s="45"/>
      <c r="G3910" s="48"/>
      <c r="H3910" s="45"/>
      <c r="I3910" s="45"/>
      <c r="L3910" s="47"/>
      <c r="M3910" s="49"/>
      <c r="N3910" s="49"/>
      <c r="O3910" s="47"/>
      <c r="P3910" s="47"/>
      <c r="Q3910" s="50"/>
      <c r="R3910" s="51"/>
      <c r="S3910" s="47"/>
      <c r="T3910" s="52"/>
      <c r="U3910" s="49"/>
      <c r="V3910" s="47"/>
      <c r="W3910" s="46"/>
      <c r="X3910" s="53"/>
      <c r="Y3910" s="45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47"/>
      <c r="C3911" s="47"/>
      <c r="D3911" s="46"/>
      <c r="E3911" s="46"/>
      <c r="F3911" s="45"/>
      <c r="G3911" s="48"/>
      <c r="H3911" s="45"/>
      <c r="I3911" s="45"/>
      <c r="L3911" s="47"/>
      <c r="M3911" s="49"/>
      <c r="N3911" s="49"/>
      <c r="O3911" s="47"/>
      <c r="P3911" s="47"/>
      <c r="Q3911" s="50"/>
      <c r="R3911" s="51"/>
      <c r="S3911" s="47"/>
      <c r="T3911" s="52"/>
      <c r="U3911" s="49"/>
      <c r="V3911" s="47"/>
      <c r="W3911" s="46"/>
      <c r="X3911" s="53"/>
      <c r="Y3911" s="45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47"/>
      <c r="C3912" s="47"/>
      <c r="D3912" s="46"/>
      <c r="E3912" s="46"/>
      <c r="F3912" s="45"/>
      <c r="G3912" s="48"/>
      <c r="H3912" s="45"/>
      <c r="I3912" s="45"/>
      <c r="L3912" s="47"/>
      <c r="M3912" s="49"/>
      <c r="N3912" s="49"/>
      <c r="O3912" s="47"/>
      <c r="P3912" s="47"/>
      <c r="Q3912" s="50"/>
      <c r="R3912" s="51"/>
      <c r="S3912" s="47"/>
      <c r="T3912" s="52"/>
      <c r="U3912" s="49"/>
      <c r="V3912" s="47"/>
      <c r="W3912" s="46"/>
      <c r="X3912" s="53"/>
      <c r="Y3912" s="45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47"/>
      <c r="C3913" s="47"/>
      <c r="D3913" s="46"/>
      <c r="E3913" s="46"/>
      <c r="F3913" s="45"/>
      <c r="G3913" s="48"/>
      <c r="H3913" s="45"/>
      <c r="I3913" s="45"/>
      <c r="L3913" s="47"/>
      <c r="M3913" s="49"/>
      <c r="N3913" s="49"/>
      <c r="O3913" s="47"/>
      <c r="P3913" s="47"/>
      <c r="Q3913" s="50"/>
      <c r="R3913" s="51"/>
      <c r="S3913" s="47"/>
      <c r="T3913" s="52"/>
      <c r="U3913" s="49"/>
      <c r="V3913" s="47"/>
      <c r="W3913" s="46"/>
      <c r="X3913" s="53"/>
      <c r="Y3913" s="45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47"/>
      <c r="C3914" s="47"/>
      <c r="D3914" s="46"/>
      <c r="E3914" s="46"/>
      <c r="F3914" s="45"/>
      <c r="G3914" s="48"/>
      <c r="H3914" s="45"/>
      <c r="I3914" s="45"/>
      <c r="L3914" s="47"/>
      <c r="M3914" s="49"/>
      <c r="N3914" s="49"/>
      <c r="O3914" s="47"/>
      <c r="P3914" s="47"/>
      <c r="Q3914" s="50"/>
      <c r="R3914" s="51"/>
      <c r="S3914" s="47"/>
      <c r="T3914" s="52"/>
      <c r="U3914" s="49"/>
      <c r="V3914" s="47"/>
      <c r="W3914" s="46"/>
      <c r="X3914" s="53"/>
      <c r="Y3914" s="45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47"/>
      <c r="C3915" s="47"/>
      <c r="D3915" s="46"/>
      <c r="E3915" s="46"/>
      <c r="F3915" s="45"/>
      <c r="G3915" s="48"/>
      <c r="H3915" s="45"/>
      <c r="I3915" s="45"/>
      <c r="L3915" s="47"/>
      <c r="M3915" s="49"/>
      <c r="N3915" s="49"/>
      <c r="O3915" s="47"/>
      <c r="P3915" s="47"/>
      <c r="Q3915" s="50"/>
      <c r="R3915" s="51"/>
      <c r="S3915" s="47"/>
      <c r="T3915" s="52"/>
      <c r="U3915" s="49"/>
      <c r="V3915" s="47"/>
      <c r="W3915" s="46"/>
      <c r="X3915" s="53"/>
      <c r="Y3915" s="45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47"/>
      <c r="C3916" s="47"/>
      <c r="D3916" s="46"/>
      <c r="E3916" s="46"/>
      <c r="F3916" s="45"/>
      <c r="G3916" s="48"/>
      <c r="H3916" s="45"/>
      <c r="I3916" s="45"/>
      <c r="L3916" s="47"/>
      <c r="M3916" s="49"/>
      <c r="N3916" s="49"/>
      <c r="O3916" s="47"/>
      <c r="P3916" s="47"/>
      <c r="Q3916" s="50"/>
      <c r="R3916" s="51"/>
      <c r="S3916" s="47"/>
      <c r="T3916" s="52"/>
      <c r="U3916" s="49"/>
      <c r="V3916" s="47"/>
      <c r="W3916" s="46"/>
      <c r="X3916" s="53"/>
      <c r="Y3916" s="45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47"/>
      <c r="C3917" s="47"/>
      <c r="D3917" s="46"/>
      <c r="E3917" s="46"/>
      <c r="F3917" s="45"/>
      <c r="G3917" s="48"/>
      <c r="H3917" s="45"/>
      <c r="I3917" s="45"/>
      <c r="L3917" s="47"/>
      <c r="M3917" s="49"/>
      <c r="N3917" s="49"/>
      <c r="O3917" s="47"/>
      <c r="P3917" s="47"/>
      <c r="Q3917" s="50"/>
      <c r="R3917" s="51"/>
      <c r="S3917" s="47"/>
      <c r="T3917" s="52"/>
      <c r="U3917" s="49"/>
      <c r="V3917" s="47"/>
      <c r="W3917" s="46"/>
      <c r="X3917" s="53"/>
      <c r="Y3917" s="45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47"/>
      <c r="C3918" s="47"/>
      <c r="D3918" s="46"/>
      <c r="E3918" s="46"/>
      <c r="F3918" s="45"/>
      <c r="G3918" s="48"/>
      <c r="H3918" s="45"/>
      <c r="I3918" s="45"/>
      <c r="L3918" s="47"/>
      <c r="M3918" s="49"/>
      <c r="N3918" s="49"/>
      <c r="O3918" s="47"/>
      <c r="P3918" s="47"/>
      <c r="Q3918" s="50"/>
      <c r="R3918" s="51"/>
      <c r="S3918" s="47"/>
      <c r="T3918" s="52"/>
      <c r="U3918" s="49"/>
      <c r="V3918" s="47"/>
      <c r="W3918" s="46"/>
      <c r="X3918" s="53"/>
      <c r="Y3918" s="45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47"/>
      <c r="C3919" s="47"/>
      <c r="D3919" s="46"/>
      <c r="E3919" s="46"/>
      <c r="F3919" s="45"/>
      <c r="G3919" s="48"/>
      <c r="H3919" s="45"/>
      <c r="I3919" s="45"/>
      <c r="L3919" s="47"/>
      <c r="M3919" s="49"/>
      <c r="N3919" s="49"/>
      <c r="O3919" s="47"/>
      <c r="P3919" s="47"/>
      <c r="Q3919" s="50"/>
      <c r="R3919" s="51"/>
      <c r="S3919" s="47"/>
      <c r="T3919" s="52"/>
      <c r="U3919" s="49"/>
      <c r="V3919" s="47"/>
      <c r="W3919" s="46"/>
      <c r="X3919" s="53"/>
      <c r="Y3919" s="45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47"/>
      <c r="C3920" s="47"/>
      <c r="D3920" s="46"/>
      <c r="E3920" s="46"/>
      <c r="F3920" s="45"/>
      <c r="G3920" s="48"/>
      <c r="H3920" s="45"/>
      <c r="I3920" s="45"/>
      <c r="L3920" s="47"/>
      <c r="M3920" s="49"/>
      <c r="N3920" s="49"/>
      <c r="O3920" s="47"/>
      <c r="P3920" s="47"/>
      <c r="Q3920" s="50"/>
      <c r="R3920" s="51"/>
      <c r="S3920" s="47"/>
      <c r="T3920" s="52"/>
      <c r="U3920" s="49"/>
      <c r="V3920" s="47"/>
      <c r="W3920" s="46"/>
      <c r="X3920" s="53"/>
      <c r="Y3920" s="45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47"/>
      <c r="C3921" s="47"/>
      <c r="D3921" s="46"/>
      <c r="E3921" s="46"/>
      <c r="F3921" s="45"/>
      <c r="G3921" s="48"/>
      <c r="H3921" s="45"/>
      <c r="I3921" s="45"/>
      <c r="L3921" s="47"/>
      <c r="M3921" s="49"/>
      <c r="N3921" s="49"/>
      <c r="O3921" s="47"/>
      <c r="P3921" s="47"/>
      <c r="Q3921" s="50"/>
      <c r="R3921" s="51"/>
      <c r="S3921" s="47"/>
      <c r="T3921" s="52"/>
      <c r="U3921" s="49"/>
      <c r="V3921" s="47"/>
      <c r="W3921" s="46"/>
      <c r="X3921" s="53"/>
      <c r="Y3921" s="45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47"/>
      <c r="C3922" s="47"/>
      <c r="D3922" s="46"/>
      <c r="E3922" s="46"/>
      <c r="F3922" s="45"/>
      <c r="G3922" s="48"/>
      <c r="H3922" s="45"/>
      <c r="I3922" s="45"/>
      <c r="L3922" s="47"/>
      <c r="M3922" s="49"/>
      <c r="N3922" s="49"/>
      <c r="O3922" s="47"/>
      <c r="P3922" s="47"/>
      <c r="Q3922" s="50"/>
      <c r="R3922" s="51"/>
      <c r="S3922" s="47"/>
      <c r="T3922" s="52"/>
      <c r="U3922" s="49"/>
      <c r="V3922" s="47"/>
      <c r="W3922" s="46"/>
      <c r="X3922" s="53"/>
      <c r="Y3922" s="45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47"/>
      <c r="C3923" s="47"/>
      <c r="D3923" s="46"/>
      <c r="E3923" s="46"/>
      <c r="F3923" s="45"/>
      <c r="G3923" s="48"/>
      <c r="H3923" s="45"/>
      <c r="I3923" s="45"/>
      <c r="L3923" s="47"/>
      <c r="M3923" s="49"/>
      <c r="N3923" s="49"/>
      <c r="O3923" s="47"/>
      <c r="P3923" s="47"/>
      <c r="Q3923" s="50"/>
      <c r="R3923" s="51"/>
      <c r="S3923" s="47"/>
      <c r="T3923" s="52"/>
      <c r="U3923" s="49"/>
      <c r="V3923" s="47"/>
      <c r="W3923" s="46"/>
      <c r="X3923" s="53"/>
      <c r="Y3923" s="45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47"/>
      <c r="C3924" s="47"/>
      <c r="D3924" s="46"/>
      <c r="E3924" s="46"/>
      <c r="F3924" s="45"/>
      <c r="G3924" s="48"/>
      <c r="H3924" s="45"/>
      <c r="I3924" s="45"/>
      <c r="L3924" s="47"/>
      <c r="M3924" s="49"/>
      <c r="N3924" s="49"/>
      <c r="O3924" s="47"/>
      <c r="P3924" s="47"/>
      <c r="Q3924" s="50"/>
      <c r="R3924" s="51"/>
      <c r="S3924" s="47"/>
      <c r="T3924" s="52"/>
      <c r="U3924" s="49"/>
      <c r="V3924" s="47"/>
      <c r="W3924" s="46"/>
      <c r="X3924" s="53"/>
      <c r="Y3924" s="45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47"/>
      <c r="C3925" s="47"/>
      <c r="D3925" s="46"/>
      <c r="E3925" s="46"/>
      <c r="F3925" s="45"/>
      <c r="G3925" s="48"/>
      <c r="H3925" s="45"/>
      <c r="I3925" s="45"/>
      <c r="L3925" s="47"/>
      <c r="M3925" s="49"/>
      <c r="N3925" s="49"/>
      <c r="O3925" s="47"/>
      <c r="P3925" s="47"/>
      <c r="Q3925" s="50"/>
      <c r="R3925" s="51"/>
      <c r="S3925" s="47"/>
      <c r="T3925" s="52"/>
      <c r="U3925" s="49"/>
      <c r="V3925" s="47"/>
      <c r="W3925" s="46"/>
      <c r="X3925" s="53"/>
      <c r="Y3925" s="45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47"/>
      <c r="C3926" s="47"/>
      <c r="D3926" s="46"/>
      <c r="E3926" s="46"/>
      <c r="F3926" s="45"/>
      <c r="G3926" s="48"/>
      <c r="H3926" s="45"/>
      <c r="I3926" s="45"/>
      <c r="L3926" s="47"/>
      <c r="M3926" s="49"/>
      <c r="N3926" s="49"/>
      <c r="O3926" s="47"/>
      <c r="P3926" s="47"/>
      <c r="Q3926" s="50"/>
      <c r="R3926" s="51"/>
      <c r="S3926" s="47"/>
      <c r="T3926" s="52"/>
      <c r="U3926" s="49"/>
      <c r="V3926" s="47"/>
      <c r="W3926" s="46"/>
      <c r="X3926" s="53"/>
      <c r="Y3926" s="45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47"/>
      <c r="C3927" s="47"/>
      <c r="D3927" s="46"/>
      <c r="E3927" s="46"/>
      <c r="F3927" s="45"/>
      <c r="G3927" s="48"/>
      <c r="H3927" s="45"/>
      <c r="I3927" s="45"/>
      <c r="L3927" s="47"/>
      <c r="M3927" s="49"/>
      <c r="N3927" s="49"/>
      <c r="O3927" s="47"/>
      <c r="P3927" s="47"/>
      <c r="Q3927" s="50"/>
      <c r="R3927" s="51"/>
      <c r="S3927" s="47"/>
      <c r="T3927" s="52"/>
      <c r="U3927" s="49"/>
      <c r="V3927" s="47"/>
      <c r="W3927" s="46"/>
      <c r="X3927" s="53"/>
      <c r="Y3927" s="45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47"/>
      <c r="C3928" s="47"/>
      <c r="D3928" s="46"/>
      <c r="E3928" s="46"/>
      <c r="F3928" s="45"/>
      <c r="G3928" s="48"/>
      <c r="H3928" s="45"/>
      <c r="I3928" s="45"/>
      <c r="L3928" s="47"/>
      <c r="M3928" s="49"/>
      <c r="N3928" s="49"/>
      <c r="O3928" s="47"/>
      <c r="P3928" s="47"/>
      <c r="Q3928" s="50"/>
      <c r="R3928" s="51"/>
      <c r="S3928" s="47"/>
      <c r="T3928" s="52"/>
      <c r="U3928" s="49"/>
      <c r="V3928" s="47"/>
      <c r="W3928" s="46"/>
      <c r="X3928" s="53"/>
      <c r="Y3928" s="45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47"/>
      <c r="C3929" s="47"/>
      <c r="D3929" s="46"/>
      <c r="E3929" s="46"/>
      <c r="F3929" s="45"/>
      <c r="G3929" s="48"/>
      <c r="H3929" s="45"/>
      <c r="I3929" s="45"/>
      <c r="L3929" s="47"/>
      <c r="M3929" s="49"/>
      <c r="N3929" s="49"/>
      <c r="O3929" s="47"/>
      <c r="P3929" s="47"/>
      <c r="Q3929" s="50"/>
      <c r="R3929" s="51"/>
      <c r="S3929" s="47"/>
      <c r="T3929" s="52"/>
      <c r="U3929" s="49"/>
      <c r="V3929" s="47"/>
      <c r="W3929" s="46"/>
      <c r="X3929" s="53"/>
      <c r="Y3929" s="45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47"/>
      <c r="C3930" s="47"/>
      <c r="D3930" s="46"/>
      <c r="E3930" s="46"/>
      <c r="F3930" s="45"/>
      <c r="G3930" s="48"/>
      <c r="H3930" s="45"/>
      <c r="I3930" s="45"/>
      <c r="L3930" s="47"/>
      <c r="M3930" s="49"/>
      <c r="N3930" s="49"/>
      <c r="O3930" s="47"/>
      <c r="P3930" s="47"/>
      <c r="Q3930" s="50"/>
      <c r="R3930" s="51"/>
      <c r="S3930" s="47"/>
      <c r="T3930" s="52"/>
      <c r="U3930" s="49"/>
      <c r="V3930" s="47"/>
      <c r="W3930" s="46"/>
      <c r="X3930" s="53"/>
      <c r="Y3930" s="45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47"/>
      <c r="C3931" s="47"/>
      <c r="D3931" s="46"/>
      <c r="E3931" s="46"/>
      <c r="F3931" s="45"/>
      <c r="G3931" s="48"/>
      <c r="H3931" s="45"/>
      <c r="I3931" s="45"/>
      <c r="L3931" s="47"/>
      <c r="M3931" s="49"/>
      <c r="N3931" s="49"/>
      <c r="O3931" s="47"/>
      <c r="P3931" s="47"/>
      <c r="Q3931" s="50"/>
      <c r="R3931" s="51"/>
      <c r="S3931" s="47"/>
      <c r="T3931" s="52"/>
      <c r="U3931" s="49"/>
      <c r="V3931" s="47"/>
      <c r="W3931" s="46"/>
      <c r="X3931" s="53"/>
      <c r="Y3931" s="45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47"/>
      <c r="C3932" s="47"/>
      <c r="D3932" s="46"/>
      <c r="E3932" s="46"/>
      <c r="F3932" s="45"/>
      <c r="G3932" s="48"/>
      <c r="H3932" s="45"/>
      <c r="I3932" s="45"/>
      <c r="L3932" s="47"/>
      <c r="M3932" s="49"/>
      <c r="N3932" s="49"/>
      <c r="O3932" s="47"/>
      <c r="P3932" s="47"/>
      <c r="Q3932" s="50"/>
      <c r="R3932" s="51"/>
      <c r="S3932" s="47"/>
      <c r="T3932" s="52"/>
      <c r="U3932" s="49"/>
      <c r="V3932" s="47"/>
      <c r="W3932" s="46"/>
      <c r="X3932" s="53"/>
      <c r="Y3932" s="45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47"/>
      <c r="C3933" s="47"/>
      <c r="D3933" s="46"/>
      <c r="E3933" s="46"/>
      <c r="F3933" s="45"/>
      <c r="G3933" s="48"/>
      <c r="H3933" s="45"/>
      <c r="I3933" s="45"/>
      <c r="L3933" s="47"/>
      <c r="M3933" s="49"/>
      <c r="N3933" s="49"/>
      <c r="O3933" s="47"/>
      <c r="P3933" s="47"/>
      <c r="Q3933" s="50"/>
      <c r="R3933" s="51"/>
      <c r="S3933" s="47"/>
      <c r="T3933" s="52"/>
      <c r="U3933" s="49"/>
      <c r="V3933" s="47"/>
      <c r="W3933" s="46"/>
      <c r="X3933" s="53"/>
      <c r="Y3933" s="45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47"/>
      <c r="C3934" s="47"/>
      <c r="D3934" s="46"/>
      <c r="E3934" s="46"/>
      <c r="F3934" s="45"/>
      <c r="G3934" s="48"/>
      <c r="H3934" s="45"/>
      <c r="I3934" s="45"/>
      <c r="L3934" s="47"/>
      <c r="M3934" s="49"/>
      <c r="N3934" s="49"/>
      <c r="O3934" s="47"/>
      <c r="P3934" s="47"/>
      <c r="Q3934" s="50"/>
      <c r="R3934" s="51"/>
      <c r="S3934" s="47"/>
      <c r="T3934" s="52"/>
      <c r="U3934" s="49"/>
      <c r="V3934" s="47"/>
      <c r="W3934" s="46"/>
      <c r="X3934" s="53"/>
      <c r="Y3934" s="45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47"/>
      <c r="C3935" s="47"/>
      <c r="D3935" s="46"/>
      <c r="E3935" s="46"/>
      <c r="F3935" s="45"/>
      <c r="G3935" s="48"/>
      <c r="H3935" s="45"/>
      <c r="I3935" s="45"/>
      <c r="L3935" s="47"/>
      <c r="M3935" s="49"/>
      <c r="N3935" s="49"/>
      <c r="O3935" s="47"/>
      <c r="P3935" s="47"/>
      <c r="Q3935" s="50"/>
      <c r="R3935" s="51"/>
      <c r="S3935" s="47"/>
      <c r="T3935" s="52"/>
      <c r="U3935" s="49"/>
      <c r="V3935" s="47"/>
      <c r="W3935" s="46"/>
      <c r="X3935" s="53"/>
      <c r="Y3935" s="45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47"/>
      <c r="C3936" s="47"/>
      <c r="D3936" s="46"/>
      <c r="E3936" s="46"/>
      <c r="F3936" s="45"/>
      <c r="G3936" s="48"/>
      <c r="H3936" s="45"/>
      <c r="I3936" s="45"/>
      <c r="L3936" s="47"/>
      <c r="M3936" s="49"/>
      <c r="N3936" s="49"/>
      <c r="O3936" s="47"/>
      <c r="P3936" s="47"/>
      <c r="Q3936" s="50"/>
      <c r="R3936" s="51"/>
      <c r="S3936" s="47"/>
      <c r="T3936" s="52"/>
      <c r="U3936" s="49"/>
      <c r="V3936" s="47"/>
      <c r="W3936" s="46"/>
      <c r="X3936" s="53"/>
      <c r="Y3936" s="45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47"/>
      <c r="C3937" s="47"/>
      <c r="D3937" s="46"/>
      <c r="E3937" s="46"/>
      <c r="F3937" s="45"/>
      <c r="G3937" s="48"/>
      <c r="H3937" s="45"/>
      <c r="I3937" s="45"/>
      <c r="L3937" s="47"/>
      <c r="M3937" s="49"/>
      <c r="N3937" s="49"/>
      <c r="O3937" s="47"/>
      <c r="P3937" s="47"/>
      <c r="Q3937" s="50"/>
      <c r="R3937" s="51"/>
      <c r="S3937" s="47"/>
      <c r="T3937" s="52"/>
      <c r="U3937" s="49"/>
      <c r="V3937" s="47"/>
      <c r="W3937" s="46"/>
      <c r="X3937" s="53"/>
      <c r="Y3937" s="45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47"/>
      <c r="C3938" s="47"/>
      <c r="D3938" s="46"/>
      <c r="E3938" s="46"/>
      <c r="F3938" s="45"/>
      <c r="G3938" s="48"/>
      <c r="H3938" s="45"/>
      <c r="I3938" s="45"/>
      <c r="L3938" s="47"/>
      <c r="M3938" s="49"/>
      <c r="N3938" s="49"/>
      <c r="O3938" s="47"/>
      <c r="P3938" s="47"/>
      <c r="Q3938" s="50"/>
      <c r="R3938" s="51"/>
      <c r="S3938" s="47"/>
      <c r="T3938" s="52"/>
      <c r="U3938" s="49"/>
      <c r="V3938" s="47"/>
      <c r="W3938" s="46"/>
      <c r="X3938" s="53"/>
      <c r="Y3938" s="45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47"/>
      <c r="C3939" s="47"/>
      <c r="D3939" s="46"/>
      <c r="E3939" s="46"/>
      <c r="F3939" s="45"/>
      <c r="G3939" s="48"/>
      <c r="H3939" s="45"/>
      <c r="I3939" s="45"/>
      <c r="L3939" s="47"/>
      <c r="M3939" s="49"/>
      <c r="N3939" s="49"/>
      <c r="O3939" s="47"/>
      <c r="P3939" s="47"/>
      <c r="Q3939" s="50"/>
      <c r="R3939" s="51"/>
      <c r="S3939" s="47"/>
      <c r="T3939" s="52"/>
      <c r="U3939" s="49"/>
      <c r="V3939" s="47"/>
      <c r="W3939" s="46"/>
      <c r="X3939" s="53"/>
      <c r="Y3939" s="45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47"/>
      <c r="C3940" s="47"/>
      <c r="D3940" s="46"/>
      <c r="E3940" s="46"/>
      <c r="F3940" s="45"/>
      <c r="G3940" s="48"/>
      <c r="H3940" s="45"/>
      <c r="I3940" s="45"/>
      <c r="L3940" s="47"/>
      <c r="M3940" s="49"/>
      <c r="N3940" s="49"/>
      <c r="O3940" s="47"/>
      <c r="P3940" s="47"/>
      <c r="Q3940" s="50"/>
      <c r="R3940" s="51"/>
      <c r="S3940" s="47"/>
      <c r="T3940" s="52"/>
      <c r="U3940" s="49"/>
      <c r="V3940" s="47"/>
      <c r="W3940" s="46"/>
      <c r="X3940" s="53"/>
      <c r="Y3940" s="45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47"/>
      <c r="C3941" s="47"/>
      <c r="D3941" s="46"/>
      <c r="E3941" s="46"/>
      <c r="F3941" s="45"/>
      <c r="G3941" s="48"/>
      <c r="H3941" s="45"/>
      <c r="I3941" s="45"/>
      <c r="L3941" s="47"/>
      <c r="M3941" s="49"/>
      <c r="N3941" s="49"/>
      <c r="O3941" s="47"/>
      <c r="P3941" s="47"/>
      <c r="Q3941" s="50"/>
      <c r="R3941" s="51"/>
      <c r="S3941" s="47"/>
      <c r="T3941" s="52"/>
      <c r="U3941" s="49"/>
      <c r="V3941" s="47"/>
      <c r="W3941" s="46"/>
      <c r="X3941" s="53"/>
      <c r="Y3941" s="45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47"/>
      <c r="C3942" s="47"/>
      <c r="D3942" s="46"/>
      <c r="E3942" s="46"/>
      <c r="F3942" s="45"/>
      <c r="G3942" s="48"/>
      <c r="H3942" s="45"/>
      <c r="I3942" s="45"/>
      <c r="L3942" s="47"/>
      <c r="M3942" s="49"/>
      <c r="N3942" s="49"/>
      <c r="O3942" s="47"/>
      <c r="P3942" s="47"/>
      <c r="Q3942" s="50"/>
      <c r="R3942" s="51"/>
      <c r="S3942" s="47"/>
      <c r="T3942" s="52"/>
      <c r="U3942" s="49"/>
      <c r="V3942" s="47"/>
      <c r="W3942" s="46"/>
      <c r="X3942" s="53"/>
      <c r="Y3942" s="45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47"/>
      <c r="C3943" s="47"/>
      <c r="D3943" s="46"/>
      <c r="E3943" s="46"/>
      <c r="F3943" s="45"/>
      <c r="G3943" s="48"/>
      <c r="H3943" s="45"/>
      <c r="I3943" s="45"/>
      <c r="L3943" s="47"/>
      <c r="M3943" s="49"/>
      <c r="N3943" s="49"/>
      <c r="O3943" s="47"/>
      <c r="P3943" s="47"/>
      <c r="Q3943" s="50"/>
      <c r="R3943" s="51"/>
      <c r="S3943" s="47"/>
      <c r="T3943" s="52"/>
      <c r="U3943" s="49"/>
      <c r="V3943" s="47"/>
      <c r="W3943" s="46"/>
      <c r="X3943" s="53"/>
      <c r="Y3943" s="45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47"/>
      <c r="C3944" s="47"/>
      <c r="D3944" s="46"/>
      <c r="E3944" s="46"/>
      <c r="F3944" s="45"/>
      <c r="G3944" s="48"/>
      <c r="H3944" s="45"/>
      <c r="I3944" s="45"/>
      <c r="L3944" s="47"/>
      <c r="M3944" s="49"/>
      <c r="N3944" s="49"/>
      <c r="O3944" s="47"/>
      <c r="P3944" s="47"/>
      <c r="Q3944" s="50"/>
      <c r="R3944" s="51"/>
      <c r="S3944" s="47"/>
      <c r="T3944" s="52"/>
      <c r="U3944" s="49"/>
      <c r="V3944" s="47"/>
      <c r="W3944" s="46"/>
      <c r="X3944" s="53"/>
      <c r="Y3944" s="45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47"/>
      <c r="C3945" s="47"/>
      <c r="D3945" s="46"/>
      <c r="E3945" s="46"/>
      <c r="F3945" s="45"/>
      <c r="G3945" s="48"/>
      <c r="H3945" s="45"/>
      <c r="I3945" s="45"/>
      <c r="L3945" s="47"/>
      <c r="M3945" s="49"/>
      <c r="N3945" s="49"/>
      <c r="O3945" s="47"/>
      <c r="P3945" s="47"/>
      <c r="Q3945" s="50"/>
      <c r="R3945" s="51"/>
      <c r="S3945" s="47"/>
      <c r="T3945" s="52"/>
      <c r="U3945" s="49"/>
      <c r="V3945" s="47"/>
      <c r="W3945" s="46"/>
      <c r="X3945" s="53"/>
      <c r="Y3945" s="45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47"/>
      <c r="C3946" s="47"/>
      <c r="D3946" s="46"/>
      <c r="E3946" s="46"/>
      <c r="F3946" s="45"/>
      <c r="G3946" s="48"/>
      <c r="H3946" s="45"/>
      <c r="I3946" s="45"/>
      <c r="L3946" s="47"/>
      <c r="M3946" s="49"/>
      <c r="N3946" s="49"/>
      <c r="O3946" s="47"/>
      <c r="P3946" s="47"/>
      <c r="Q3946" s="50"/>
      <c r="R3946" s="51"/>
      <c r="S3946" s="47"/>
      <c r="T3946" s="52"/>
      <c r="U3946" s="49"/>
      <c r="V3946" s="47"/>
      <c r="W3946" s="46"/>
      <c r="X3946" s="53"/>
      <c r="Y3946" s="45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47"/>
      <c r="C3947" s="47"/>
      <c r="D3947" s="46"/>
      <c r="E3947" s="46"/>
      <c r="F3947" s="45"/>
      <c r="G3947" s="48"/>
      <c r="H3947" s="45"/>
      <c r="I3947" s="45"/>
      <c r="L3947" s="47"/>
      <c r="M3947" s="49"/>
      <c r="N3947" s="49"/>
      <c r="O3947" s="47"/>
      <c r="P3947" s="47"/>
      <c r="Q3947" s="50"/>
      <c r="R3947" s="51"/>
      <c r="S3947" s="47"/>
      <c r="T3947" s="52"/>
      <c r="U3947" s="49"/>
      <c r="V3947" s="47"/>
      <c r="W3947" s="46"/>
      <c r="X3947" s="53"/>
      <c r="Y3947" s="45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47"/>
      <c r="C3948" s="47"/>
      <c r="D3948" s="46"/>
      <c r="E3948" s="46"/>
      <c r="F3948" s="45"/>
      <c r="G3948" s="48"/>
      <c r="H3948" s="45"/>
      <c r="I3948" s="45"/>
      <c r="L3948" s="47"/>
      <c r="M3948" s="49"/>
      <c r="N3948" s="49"/>
      <c r="O3948" s="47"/>
      <c r="P3948" s="47"/>
      <c r="Q3948" s="50"/>
      <c r="R3948" s="51"/>
      <c r="S3948" s="47"/>
      <c r="T3948" s="52"/>
      <c r="U3948" s="49"/>
      <c r="V3948" s="47"/>
      <c r="W3948" s="46"/>
      <c r="X3948" s="53"/>
      <c r="Y3948" s="45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47"/>
      <c r="C3949" s="47"/>
      <c r="D3949" s="46"/>
      <c r="E3949" s="46"/>
      <c r="F3949" s="45"/>
      <c r="G3949" s="48"/>
      <c r="H3949" s="45"/>
      <c r="I3949" s="45"/>
      <c r="L3949" s="47"/>
      <c r="M3949" s="49"/>
      <c r="N3949" s="49"/>
      <c r="O3949" s="47"/>
      <c r="P3949" s="47"/>
      <c r="Q3949" s="50"/>
      <c r="R3949" s="51"/>
      <c r="S3949" s="47"/>
      <c r="T3949" s="52"/>
      <c r="U3949" s="49"/>
      <c r="V3949" s="47"/>
      <c r="W3949" s="46"/>
      <c r="X3949" s="53"/>
      <c r="Y3949" s="45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47"/>
      <c r="C3950" s="47"/>
      <c r="D3950" s="46"/>
      <c r="E3950" s="46"/>
      <c r="F3950" s="45"/>
      <c r="G3950" s="48"/>
      <c r="H3950" s="45"/>
      <c r="I3950" s="45"/>
      <c r="L3950" s="47"/>
      <c r="M3950" s="49"/>
      <c r="N3950" s="49"/>
      <c r="O3950" s="47"/>
      <c r="P3950" s="47"/>
      <c r="Q3950" s="50"/>
      <c r="R3950" s="51"/>
      <c r="S3950" s="47"/>
      <c r="T3950" s="52"/>
      <c r="U3950" s="49"/>
      <c r="V3950" s="47"/>
      <c r="W3950" s="46"/>
      <c r="X3950" s="53"/>
      <c r="Y3950" s="45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47"/>
      <c r="C3951" s="47"/>
      <c r="D3951" s="46"/>
      <c r="E3951" s="46"/>
      <c r="F3951" s="45"/>
      <c r="G3951" s="48"/>
      <c r="H3951" s="45"/>
      <c r="I3951" s="45"/>
      <c r="L3951" s="47"/>
      <c r="M3951" s="49"/>
      <c r="N3951" s="49"/>
      <c r="O3951" s="47"/>
      <c r="P3951" s="47"/>
      <c r="Q3951" s="50"/>
      <c r="R3951" s="51"/>
      <c r="S3951" s="47"/>
      <c r="T3951" s="52"/>
      <c r="U3951" s="49"/>
      <c r="V3951" s="47"/>
      <c r="W3951" s="46"/>
      <c r="X3951" s="53"/>
      <c r="Y3951" s="45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47"/>
      <c r="C3952" s="47"/>
      <c r="D3952" s="46"/>
      <c r="E3952" s="46"/>
      <c r="F3952" s="45"/>
      <c r="G3952" s="48"/>
      <c r="H3952" s="45"/>
      <c r="I3952" s="45"/>
      <c r="L3952" s="47"/>
      <c r="M3952" s="49"/>
      <c r="N3952" s="49"/>
      <c r="O3952" s="47"/>
      <c r="P3952" s="47"/>
      <c r="Q3952" s="50"/>
      <c r="R3952" s="51"/>
      <c r="S3952" s="47"/>
      <c r="T3952" s="52"/>
      <c r="U3952" s="49"/>
      <c r="V3952" s="47"/>
      <c r="W3952" s="46"/>
      <c r="X3952" s="53"/>
      <c r="Y3952" s="45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47"/>
      <c r="C3953" s="47"/>
      <c r="D3953" s="46"/>
      <c r="E3953" s="46"/>
      <c r="F3953" s="45"/>
      <c r="G3953" s="48"/>
      <c r="H3953" s="45"/>
      <c r="I3953" s="45"/>
      <c r="L3953" s="47"/>
      <c r="M3953" s="49"/>
      <c r="N3953" s="49"/>
      <c r="O3953" s="47"/>
      <c r="P3953" s="47"/>
      <c r="Q3953" s="50"/>
      <c r="R3953" s="51"/>
      <c r="S3953" s="47"/>
      <c r="T3953" s="52"/>
      <c r="U3953" s="49"/>
      <c r="V3953" s="47"/>
      <c r="W3953" s="46"/>
      <c r="X3953" s="53"/>
      <c r="Y3953" s="45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47"/>
      <c r="C3954" s="47"/>
      <c r="D3954" s="46"/>
      <c r="E3954" s="46"/>
      <c r="F3954" s="45"/>
      <c r="G3954" s="48"/>
      <c r="H3954" s="45"/>
      <c r="I3954" s="45"/>
      <c r="L3954" s="47"/>
      <c r="M3954" s="49"/>
      <c r="N3954" s="49"/>
      <c r="O3954" s="47"/>
      <c r="P3954" s="47"/>
      <c r="Q3954" s="50"/>
      <c r="R3954" s="51"/>
      <c r="S3954" s="47"/>
      <c r="T3954" s="52"/>
      <c r="U3954" s="49"/>
      <c r="V3954" s="47"/>
      <c r="W3954" s="46"/>
      <c r="X3954" s="53"/>
      <c r="Y3954" s="45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47"/>
      <c r="C3955" s="47"/>
      <c r="D3955" s="46"/>
      <c r="E3955" s="46"/>
      <c r="F3955" s="45"/>
      <c r="G3955" s="48"/>
      <c r="H3955" s="45"/>
      <c r="I3955" s="45"/>
      <c r="L3955" s="47"/>
      <c r="M3955" s="49"/>
      <c r="N3955" s="49"/>
      <c r="O3955" s="47"/>
      <c r="P3955" s="47"/>
      <c r="Q3955" s="50"/>
      <c r="R3955" s="51"/>
      <c r="S3955" s="47"/>
      <c r="T3955" s="52"/>
      <c r="U3955" s="49"/>
      <c r="V3955" s="47"/>
      <c r="W3955" s="46"/>
      <c r="X3955" s="53"/>
      <c r="Y3955" s="45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47"/>
      <c r="C3956" s="47"/>
      <c r="D3956" s="46"/>
      <c r="E3956" s="46"/>
      <c r="F3956" s="45"/>
      <c r="G3956" s="48"/>
      <c r="H3956" s="45"/>
      <c r="I3956" s="45"/>
      <c r="L3956" s="47"/>
      <c r="M3956" s="49"/>
      <c r="N3956" s="49"/>
      <c r="O3956" s="47"/>
      <c r="P3956" s="47"/>
      <c r="Q3956" s="50"/>
      <c r="R3956" s="51"/>
      <c r="S3956" s="47"/>
      <c r="T3956" s="52"/>
      <c r="U3956" s="49"/>
      <c r="V3956" s="47"/>
      <c r="W3956" s="46"/>
      <c r="X3956" s="53"/>
      <c r="Y3956" s="45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47"/>
      <c r="C3957" s="47"/>
      <c r="D3957" s="46"/>
      <c r="E3957" s="46"/>
      <c r="F3957" s="45"/>
      <c r="G3957" s="48"/>
      <c r="H3957" s="45"/>
      <c r="I3957" s="45"/>
      <c r="L3957" s="47"/>
      <c r="M3957" s="49"/>
      <c r="N3957" s="49"/>
      <c r="O3957" s="47"/>
      <c r="P3957" s="47"/>
      <c r="Q3957" s="50"/>
      <c r="R3957" s="51"/>
      <c r="S3957" s="47"/>
      <c r="T3957" s="52"/>
      <c r="U3957" s="49"/>
      <c r="V3957" s="47"/>
      <c r="W3957" s="46"/>
      <c r="X3957" s="53"/>
      <c r="Y3957" s="45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47"/>
      <c r="C3958" s="47"/>
      <c r="D3958" s="46"/>
      <c r="E3958" s="46"/>
      <c r="F3958" s="45"/>
      <c r="G3958" s="48"/>
      <c r="H3958" s="45"/>
      <c r="I3958" s="45"/>
      <c r="L3958" s="47"/>
      <c r="M3958" s="49"/>
      <c r="N3958" s="49"/>
      <c r="O3958" s="47"/>
      <c r="P3958" s="47"/>
      <c r="Q3958" s="50"/>
      <c r="R3958" s="51"/>
      <c r="S3958" s="47"/>
      <c r="T3958" s="52"/>
      <c r="U3958" s="49"/>
      <c r="V3958" s="47"/>
      <c r="W3958" s="46"/>
      <c r="X3958" s="53"/>
      <c r="Y3958" s="45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47"/>
      <c r="C3959" s="47"/>
      <c r="D3959" s="46"/>
      <c r="E3959" s="46"/>
      <c r="F3959" s="45"/>
      <c r="G3959" s="48"/>
      <c r="H3959" s="45"/>
      <c r="I3959" s="45"/>
      <c r="L3959" s="47"/>
      <c r="M3959" s="49"/>
      <c r="N3959" s="49"/>
      <c r="O3959" s="47"/>
      <c r="P3959" s="47"/>
      <c r="Q3959" s="50"/>
      <c r="R3959" s="51"/>
      <c r="S3959" s="47"/>
      <c r="T3959" s="52"/>
      <c r="U3959" s="49"/>
      <c r="V3959" s="47"/>
      <c r="W3959" s="46"/>
      <c r="X3959" s="53"/>
      <c r="Y3959" s="45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47"/>
      <c r="C3960" s="47"/>
      <c r="D3960" s="46"/>
      <c r="E3960" s="46"/>
      <c r="F3960" s="45"/>
      <c r="G3960" s="48"/>
      <c r="H3960" s="45"/>
      <c r="I3960" s="45"/>
      <c r="L3960" s="47"/>
      <c r="M3960" s="49"/>
      <c r="N3960" s="49"/>
      <c r="O3960" s="47"/>
      <c r="P3960" s="47"/>
      <c r="Q3960" s="50"/>
      <c r="R3960" s="51"/>
      <c r="S3960" s="47"/>
      <c r="T3960" s="52"/>
      <c r="U3960" s="49"/>
      <c r="V3960" s="47"/>
      <c r="W3960" s="46"/>
      <c r="X3960" s="53"/>
      <c r="Y3960" s="45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47"/>
      <c r="C3961" s="47"/>
      <c r="D3961" s="46"/>
      <c r="E3961" s="46"/>
      <c r="F3961" s="45"/>
      <c r="G3961" s="48"/>
      <c r="H3961" s="45"/>
      <c r="I3961" s="45"/>
      <c r="L3961" s="47"/>
      <c r="M3961" s="49"/>
      <c r="N3961" s="49"/>
      <c r="O3961" s="47"/>
      <c r="P3961" s="47"/>
      <c r="Q3961" s="50"/>
      <c r="R3961" s="51"/>
      <c r="S3961" s="47"/>
      <c r="T3961" s="52"/>
      <c r="U3961" s="49"/>
      <c r="V3961" s="47"/>
      <c r="W3961" s="46"/>
      <c r="X3961" s="53"/>
      <c r="Y3961" s="45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47"/>
      <c r="C3962" s="47"/>
      <c r="D3962" s="46"/>
      <c r="E3962" s="46"/>
      <c r="F3962" s="45"/>
      <c r="G3962" s="48"/>
      <c r="H3962" s="45"/>
      <c r="I3962" s="45"/>
      <c r="L3962" s="47"/>
      <c r="M3962" s="49"/>
      <c r="N3962" s="49"/>
      <c r="O3962" s="47"/>
      <c r="P3962" s="47"/>
      <c r="Q3962" s="50"/>
      <c r="R3962" s="51"/>
      <c r="S3962" s="47"/>
      <c r="T3962" s="52"/>
      <c r="U3962" s="49"/>
      <c r="V3962" s="47"/>
      <c r="W3962" s="46"/>
      <c r="X3962" s="53"/>
      <c r="Y3962" s="45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47"/>
      <c r="C3963" s="47"/>
      <c r="D3963" s="46"/>
      <c r="E3963" s="46"/>
      <c r="F3963" s="45"/>
      <c r="G3963" s="48"/>
      <c r="H3963" s="45"/>
      <c r="I3963" s="45"/>
      <c r="L3963" s="47"/>
      <c r="M3963" s="49"/>
      <c r="N3963" s="49"/>
      <c r="O3963" s="47"/>
      <c r="P3963" s="47"/>
      <c r="Q3963" s="50"/>
      <c r="R3963" s="51"/>
      <c r="S3963" s="47"/>
      <c r="T3963" s="52"/>
      <c r="U3963" s="49"/>
      <c r="V3963" s="47"/>
      <c r="W3963" s="46"/>
      <c r="X3963" s="53"/>
      <c r="Y3963" s="45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47"/>
      <c r="C3964" s="47"/>
      <c r="D3964" s="46"/>
      <c r="E3964" s="46"/>
      <c r="F3964" s="45"/>
      <c r="G3964" s="48"/>
      <c r="H3964" s="45"/>
      <c r="I3964" s="45"/>
      <c r="L3964" s="47"/>
      <c r="M3964" s="49"/>
      <c r="N3964" s="49"/>
      <c r="O3964" s="47"/>
      <c r="P3964" s="47"/>
      <c r="Q3964" s="50"/>
      <c r="R3964" s="51"/>
      <c r="S3964" s="47"/>
      <c r="T3964" s="52"/>
      <c r="U3964" s="49"/>
      <c r="V3964" s="47"/>
      <c r="W3964" s="46"/>
      <c r="X3964" s="53"/>
      <c r="Y3964" s="45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47"/>
      <c r="C3965" s="47"/>
      <c r="D3965" s="46"/>
      <c r="E3965" s="46"/>
      <c r="F3965" s="45"/>
      <c r="G3965" s="48"/>
      <c r="H3965" s="45"/>
      <c r="I3965" s="45"/>
      <c r="L3965" s="47"/>
      <c r="M3965" s="49"/>
      <c r="N3965" s="49"/>
      <c r="O3965" s="47"/>
      <c r="P3965" s="47"/>
      <c r="Q3965" s="50"/>
      <c r="R3965" s="51"/>
      <c r="S3965" s="47"/>
      <c r="T3965" s="52"/>
      <c r="U3965" s="49"/>
      <c r="V3965" s="47"/>
      <c r="W3965" s="46"/>
      <c r="X3965" s="53"/>
      <c r="Y3965" s="45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47"/>
      <c r="C3966" s="47"/>
      <c r="D3966" s="46"/>
      <c r="E3966" s="46"/>
      <c r="F3966" s="45"/>
      <c r="G3966" s="48"/>
      <c r="H3966" s="45"/>
      <c r="I3966" s="45"/>
      <c r="L3966" s="47"/>
      <c r="M3966" s="49"/>
      <c r="N3966" s="49"/>
      <c r="O3966" s="47"/>
      <c r="P3966" s="47"/>
      <c r="Q3966" s="50"/>
      <c r="R3966" s="51"/>
      <c r="S3966" s="47"/>
      <c r="T3966" s="52"/>
      <c r="U3966" s="49"/>
      <c r="V3966" s="47"/>
      <c r="W3966" s="46"/>
      <c r="X3966" s="53"/>
      <c r="Y3966" s="45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47"/>
      <c r="C3967" s="47"/>
      <c r="D3967" s="46"/>
      <c r="E3967" s="46"/>
      <c r="F3967" s="45"/>
      <c r="G3967" s="48"/>
      <c r="H3967" s="45"/>
      <c r="I3967" s="45"/>
      <c r="L3967" s="47"/>
      <c r="M3967" s="49"/>
      <c r="N3967" s="49"/>
      <c r="O3967" s="47"/>
      <c r="P3967" s="47"/>
      <c r="Q3967" s="50"/>
      <c r="R3967" s="51"/>
      <c r="S3967" s="47"/>
      <c r="T3967" s="52"/>
      <c r="U3967" s="49"/>
      <c r="V3967" s="47"/>
      <c r="W3967" s="46"/>
      <c r="X3967" s="53"/>
      <c r="Y3967" s="45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47"/>
      <c r="C3968" s="47"/>
      <c r="D3968" s="46"/>
      <c r="E3968" s="46"/>
      <c r="F3968" s="45"/>
      <c r="G3968" s="48"/>
      <c r="H3968" s="45"/>
      <c r="I3968" s="45"/>
      <c r="L3968" s="47"/>
      <c r="M3968" s="49"/>
      <c r="N3968" s="49"/>
      <c r="O3968" s="47"/>
      <c r="P3968" s="47"/>
      <c r="Q3968" s="50"/>
      <c r="R3968" s="51"/>
      <c r="S3968" s="47"/>
      <c r="T3968" s="52"/>
      <c r="U3968" s="49"/>
      <c r="V3968" s="47"/>
      <c r="W3968" s="46"/>
      <c r="X3968" s="53"/>
      <c r="Y3968" s="45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47"/>
      <c r="C3969" s="47"/>
      <c r="D3969" s="46"/>
      <c r="E3969" s="46"/>
      <c r="F3969" s="45"/>
      <c r="G3969" s="48"/>
      <c r="H3969" s="45"/>
      <c r="I3969" s="45"/>
      <c r="L3969" s="47"/>
      <c r="M3969" s="49"/>
      <c r="N3969" s="49"/>
      <c r="O3969" s="47"/>
      <c r="P3969" s="47"/>
      <c r="Q3969" s="50"/>
      <c r="R3969" s="51"/>
      <c r="S3969" s="47"/>
      <c r="T3969" s="52"/>
      <c r="U3969" s="49"/>
      <c r="V3969" s="47"/>
      <c r="W3969" s="46"/>
      <c r="X3969" s="53"/>
      <c r="Y3969" s="45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47"/>
      <c r="C3970" s="47"/>
      <c r="D3970" s="46"/>
      <c r="E3970" s="46"/>
      <c r="F3970" s="45"/>
      <c r="G3970" s="48"/>
      <c r="H3970" s="45"/>
      <c r="I3970" s="45"/>
      <c r="L3970" s="47"/>
      <c r="M3970" s="49"/>
      <c r="N3970" s="49"/>
      <c r="O3970" s="47"/>
      <c r="P3970" s="47"/>
      <c r="Q3970" s="50"/>
      <c r="R3970" s="51"/>
      <c r="S3970" s="47"/>
      <c r="T3970" s="52"/>
      <c r="U3970" s="49"/>
      <c r="V3970" s="47"/>
      <c r="W3970" s="46"/>
      <c r="X3970" s="53"/>
      <c r="Y3970" s="45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47"/>
      <c r="C3971" s="47"/>
      <c r="D3971" s="46"/>
      <c r="E3971" s="46"/>
      <c r="F3971" s="45"/>
      <c r="G3971" s="48"/>
      <c r="H3971" s="45"/>
      <c r="I3971" s="45"/>
      <c r="L3971" s="47"/>
      <c r="M3971" s="49"/>
      <c r="N3971" s="49"/>
      <c r="O3971" s="47"/>
      <c r="P3971" s="47"/>
      <c r="Q3971" s="50"/>
      <c r="R3971" s="51"/>
      <c r="S3971" s="47"/>
      <c r="T3971" s="52"/>
      <c r="U3971" s="49"/>
      <c r="V3971" s="47"/>
      <c r="W3971" s="46"/>
      <c r="X3971" s="53"/>
      <c r="Y3971" s="45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47"/>
      <c r="C3972" s="47"/>
      <c r="D3972" s="46"/>
      <c r="E3972" s="46"/>
      <c r="F3972" s="45"/>
      <c r="G3972" s="48"/>
      <c r="H3972" s="45"/>
      <c r="I3972" s="45"/>
      <c r="L3972" s="47"/>
      <c r="M3972" s="49"/>
      <c r="N3972" s="49"/>
      <c r="O3972" s="47"/>
      <c r="P3972" s="47"/>
      <c r="Q3972" s="50"/>
      <c r="R3972" s="51"/>
      <c r="S3972" s="47"/>
      <c r="T3972" s="52"/>
      <c r="U3972" s="49"/>
      <c r="V3972" s="47"/>
      <c r="W3972" s="46"/>
      <c r="X3972" s="53"/>
      <c r="Y3972" s="45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47"/>
      <c r="C3973" s="47"/>
      <c r="D3973" s="46"/>
      <c r="E3973" s="46"/>
      <c r="F3973" s="45"/>
      <c r="G3973" s="48"/>
      <c r="H3973" s="45"/>
      <c r="I3973" s="45"/>
      <c r="L3973" s="47"/>
      <c r="M3973" s="49"/>
      <c r="N3973" s="49"/>
      <c r="O3973" s="47"/>
      <c r="P3973" s="47"/>
      <c r="Q3973" s="50"/>
      <c r="R3973" s="51"/>
      <c r="S3973" s="47"/>
      <c r="T3973" s="52"/>
      <c r="U3973" s="49"/>
      <c r="V3973" s="47"/>
      <c r="W3973" s="46"/>
      <c r="X3973" s="53"/>
      <c r="Y3973" s="45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47"/>
      <c r="C3974" s="47"/>
      <c r="D3974" s="46"/>
      <c r="E3974" s="46"/>
      <c r="F3974" s="45"/>
      <c r="G3974" s="48"/>
      <c r="H3974" s="45"/>
      <c r="I3974" s="45"/>
      <c r="L3974" s="47"/>
      <c r="M3974" s="49"/>
      <c r="N3974" s="49"/>
      <c r="O3974" s="47"/>
      <c r="P3974" s="47"/>
      <c r="Q3974" s="50"/>
      <c r="R3974" s="51"/>
      <c r="S3974" s="47"/>
      <c r="T3974" s="52"/>
      <c r="U3974" s="49"/>
      <c r="V3974" s="47"/>
      <c r="W3974" s="46"/>
      <c r="X3974" s="53"/>
      <c r="Y3974" s="45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47"/>
      <c r="C3975" s="47"/>
      <c r="D3975" s="46"/>
      <c r="E3975" s="46"/>
      <c r="F3975" s="45"/>
      <c r="G3975" s="48"/>
      <c r="H3975" s="45"/>
      <c r="I3975" s="45"/>
      <c r="L3975" s="47"/>
      <c r="M3975" s="49"/>
      <c r="N3975" s="49"/>
      <c r="O3975" s="47"/>
      <c r="P3975" s="47"/>
      <c r="Q3975" s="50"/>
      <c r="R3975" s="51"/>
      <c r="S3975" s="47"/>
      <c r="T3975" s="52"/>
      <c r="U3975" s="49"/>
      <c r="V3975" s="47"/>
      <c r="W3975" s="46"/>
      <c r="X3975" s="53"/>
      <c r="Y3975" s="45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47"/>
      <c r="C3976" s="47"/>
      <c r="D3976" s="46"/>
      <c r="E3976" s="46"/>
      <c r="F3976" s="45"/>
      <c r="G3976" s="48"/>
      <c r="H3976" s="45"/>
      <c r="I3976" s="45"/>
      <c r="L3976" s="47"/>
      <c r="M3976" s="49"/>
      <c r="N3976" s="49"/>
      <c r="O3976" s="47"/>
      <c r="P3976" s="47"/>
      <c r="Q3976" s="50"/>
      <c r="R3976" s="51"/>
      <c r="S3976" s="47"/>
      <c r="T3976" s="52"/>
      <c r="U3976" s="49"/>
      <c r="V3976" s="47"/>
      <c r="W3976" s="46"/>
      <c r="X3976" s="53"/>
      <c r="Y3976" s="45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47"/>
      <c r="C3977" s="47"/>
      <c r="D3977" s="46"/>
      <c r="E3977" s="46"/>
      <c r="F3977" s="45"/>
      <c r="G3977" s="48"/>
      <c r="H3977" s="45"/>
      <c r="I3977" s="45"/>
      <c r="L3977" s="47"/>
      <c r="M3977" s="49"/>
      <c r="N3977" s="49"/>
      <c r="O3977" s="47"/>
      <c r="P3977" s="47"/>
      <c r="Q3977" s="50"/>
      <c r="R3977" s="51"/>
      <c r="S3977" s="47"/>
      <c r="T3977" s="52"/>
      <c r="U3977" s="49"/>
      <c r="V3977" s="47"/>
      <c r="W3977" s="46"/>
      <c r="X3977" s="53"/>
      <c r="Y3977" s="45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47"/>
      <c r="C3978" s="47"/>
      <c r="D3978" s="46"/>
      <c r="E3978" s="46"/>
      <c r="F3978" s="45"/>
      <c r="G3978" s="48"/>
      <c r="H3978" s="45"/>
      <c r="I3978" s="45"/>
      <c r="L3978" s="47"/>
      <c r="M3978" s="49"/>
      <c r="N3978" s="49"/>
      <c r="O3978" s="47"/>
      <c r="P3978" s="47"/>
      <c r="Q3978" s="50"/>
      <c r="R3978" s="51"/>
      <c r="S3978" s="47"/>
      <c r="T3978" s="52"/>
      <c r="U3978" s="49"/>
      <c r="V3978" s="47"/>
      <c r="W3978" s="46"/>
      <c r="X3978" s="53"/>
      <c r="Y3978" s="45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47"/>
      <c r="C3979" s="47"/>
      <c r="D3979" s="46"/>
      <c r="E3979" s="46"/>
      <c r="F3979" s="45"/>
      <c r="G3979" s="48"/>
      <c r="H3979" s="45"/>
      <c r="I3979" s="45"/>
      <c r="L3979" s="47"/>
      <c r="M3979" s="49"/>
      <c r="N3979" s="49"/>
      <c r="O3979" s="47"/>
      <c r="P3979" s="47"/>
      <c r="Q3979" s="50"/>
      <c r="R3979" s="51"/>
      <c r="S3979" s="47"/>
      <c r="T3979" s="52"/>
      <c r="U3979" s="49"/>
      <c r="V3979" s="47"/>
      <c r="W3979" s="46"/>
      <c r="X3979" s="53"/>
      <c r="Y3979" s="45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47"/>
      <c r="C3980" s="47"/>
      <c r="D3980" s="46"/>
      <c r="E3980" s="46"/>
      <c r="F3980" s="45"/>
      <c r="G3980" s="48"/>
      <c r="H3980" s="45"/>
      <c r="I3980" s="45"/>
      <c r="L3980" s="47"/>
      <c r="M3980" s="49"/>
      <c r="N3980" s="49"/>
      <c r="O3980" s="47"/>
      <c r="P3980" s="47"/>
      <c r="Q3980" s="50"/>
      <c r="R3980" s="51"/>
      <c r="S3980" s="47"/>
      <c r="T3980" s="52"/>
      <c r="U3980" s="49"/>
      <c r="V3980" s="47"/>
      <c r="W3980" s="46"/>
      <c r="X3980" s="53"/>
      <c r="Y3980" s="45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47"/>
      <c r="C3981" s="47"/>
      <c r="D3981" s="46"/>
      <c r="E3981" s="46"/>
      <c r="F3981" s="45"/>
      <c r="G3981" s="48"/>
      <c r="H3981" s="45"/>
      <c r="I3981" s="45"/>
      <c r="L3981" s="47"/>
      <c r="M3981" s="49"/>
      <c r="N3981" s="49"/>
      <c r="O3981" s="47"/>
      <c r="P3981" s="47"/>
      <c r="Q3981" s="50"/>
      <c r="R3981" s="51"/>
      <c r="S3981" s="47"/>
      <c r="T3981" s="52"/>
      <c r="U3981" s="49"/>
      <c r="V3981" s="47"/>
      <c r="W3981" s="46"/>
      <c r="X3981" s="53"/>
      <c r="Y3981" s="45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47"/>
      <c r="C3982" s="47"/>
      <c r="D3982" s="46"/>
      <c r="E3982" s="46"/>
      <c r="F3982" s="45"/>
      <c r="G3982" s="48"/>
      <c r="H3982" s="45"/>
      <c r="I3982" s="45"/>
      <c r="L3982" s="47"/>
      <c r="M3982" s="49"/>
      <c r="N3982" s="49"/>
      <c r="O3982" s="47"/>
      <c r="P3982" s="47"/>
      <c r="Q3982" s="50"/>
      <c r="R3982" s="51"/>
      <c r="S3982" s="47"/>
      <c r="T3982" s="52"/>
      <c r="U3982" s="49"/>
      <c r="V3982" s="47"/>
      <c r="W3982" s="46"/>
      <c r="X3982" s="53"/>
      <c r="Y3982" s="45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47"/>
      <c r="C3983" s="47"/>
      <c r="D3983" s="46"/>
      <c r="E3983" s="46"/>
      <c r="F3983" s="45"/>
      <c r="G3983" s="48"/>
      <c r="H3983" s="45"/>
      <c r="I3983" s="45"/>
      <c r="L3983" s="47"/>
      <c r="M3983" s="49"/>
      <c r="N3983" s="49"/>
      <c r="O3983" s="47"/>
      <c r="P3983" s="47"/>
      <c r="Q3983" s="50"/>
      <c r="R3983" s="51"/>
      <c r="S3983" s="47"/>
      <c r="T3983" s="52"/>
      <c r="U3983" s="49"/>
      <c r="V3983" s="47"/>
      <c r="W3983" s="46"/>
      <c r="X3983" s="53"/>
      <c r="Y3983" s="45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47"/>
      <c r="C3984" s="47"/>
      <c r="D3984" s="46"/>
      <c r="E3984" s="46"/>
      <c r="F3984" s="45"/>
      <c r="G3984" s="48"/>
      <c r="H3984" s="45"/>
      <c r="I3984" s="45"/>
      <c r="L3984" s="47"/>
      <c r="M3984" s="49"/>
      <c r="N3984" s="49"/>
      <c r="O3984" s="47"/>
      <c r="P3984" s="47"/>
      <c r="Q3984" s="50"/>
      <c r="R3984" s="51"/>
      <c r="S3984" s="47"/>
      <c r="T3984" s="52"/>
      <c r="U3984" s="49"/>
      <c r="V3984" s="47"/>
      <c r="W3984" s="46"/>
      <c r="X3984" s="53"/>
      <c r="Y3984" s="45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47"/>
      <c r="C3985" s="47"/>
      <c r="D3985" s="46"/>
      <c r="E3985" s="46"/>
      <c r="F3985" s="45"/>
      <c r="G3985" s="48"/>
      <c r="H3985" s="45"/>
      <c r="I3985" s="45"/>
      <c r="L3985" s="47"/>
      <c r="M3985" s="49"/>
      <c r="N3985" s="49"/>
      <c r="O3985" s="47"/>
      <c r="P3985" s="47"/>
      <c r="Q3985" s="50"/>
      <c r="R3985" s="51"/>
      <c r="S3985" s="47"/>
      <c r="T3985" s="52"/>
      <c r="U3985" s="49"/>
      <c r="V3985" s="47"/>
      <c r="W3985" s="46"/>
      <c r="X3985" s="53"/>
      <c r="Y3985" s="45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47"/>
      <c r="C3986" s="47"/>
      <c r="D3986" s="46"/>
      <c r="E3986" s="46"/>
      <c r="F3986" s="45"/>
      <c r="G3986" s="48"/>
      <c r="H3986" s="45"/>
      <c r="I3986" s="45"/>
      <c r="L3986" s="47"/>
      <c r="M3986" s="49"/>
      <c r="N3986" s="49"/>
      <c r="O3986" s="47"/>
      <c r="P3986" s="47"/>
      <c r="Q3986" s="50"/>
      <c r="R3986" s="51"/>
      <c r="S3986" s="47"/>
      <c r="T3986" s="52"/>
      <c r="U3986" s="49"/>
      <c r="V3986" s="47"/>
      <c r="W3986" s="46"/>
      <c r="X3986" s="53"/>
      <c r="Y3986" s="45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47"/>
      <c r="C3987" s="47"/>
      <c r="D3987" s="46"/>
      <c r="E3987" s="46"/>
      <c r="F3987" s="45"/>
      <c r="G3987" s="48"/>
      <c r="H3987" s="45"/>
      <c r="I3987" s="45"/>
      <c r="L3987" s="47"/>
      <c r="M3987" s="49"/>
      <c r="N3987" s="49"/>
      <c r="O3987" s="47"/>
      <c r="P3987" s="47"/>
      <c r="Q3987" s="50"/>
      <c r="R3987" s="51"/>
      <c r="S3987" s="47"/>
      <c r="T3987" s="52"/>
      <c r="U3987" s="49"/>
      <c r="V3987" s="47"/>
      <c r="W3987" s="46"/>
      <c r="X3987" s="53"/>
      <c r="Y3987" s="45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47"/>
      <c r="C3988" s="47"/>
      <c r="D3988" s="46"/>
      <c r="E3988" s="46"/>
      <c r="F3988" s="45"/>
      <c r="G3988" s="48"/>
      <c r="H3988" s="45"/>
      <c r="I3988" s="45"/>
      <c r="L3988" s="47"/>
      <c r="M3988" s="49"/>
      <c r="N3988" s="49"/>
      <c r="O3988" s="47"/>
      <c r="P3988" s="47"/>
      <c r="Q3988" s="50"/>
      <c r="R3988" s="51"/>
      <c r="S3988" s="47"/>
      <c r="T3988" s="52"/>
      <c r="U3988" s="49"/>
      <c r="V3988" s="47"/>
      <c r="W3988" s="46"/>
      <c r="X3988" s="53"/>
      <c r="Y3988" s="45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47"/>
      <c r="C3989" s="47"/>
      <c r="D3989" s="46"/>
      <c r="E3989" s="46"/>
      <c r="F3989" s="45"/>
      <c r="G3989" s="48"/>
      <c r="H3989" s="45"/>
      <c r="I3989" s="45"/>
      <c r="L3989" s="47"/>
      <c r="M3989" s="49"/>
      <c r="N3989" s="49"/>
      <c r="O3989" s="47"/>
      <c r="P3989" s="47"/>
      <c r="Q3989" s="50"/>
      <c r="R3989" s="51"/>
      <c r="S3989" s="47"/>
      <c r="T3989" s="52"/>
      <c r="U3989" s="49"/>
      <c r="V3989" s="47"/>
      <c r="W3989" s="46"/>
      <c r="X3989" s="53"/>
      <c r="Y3989" s="45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47"/>
      <c r="C3990" s="47"/>
      <c r="D3990" s="46"/>
      <c r="E3990" s="46"/>
      <c r="F3990" s="45"/>
      <c r="G3990" s="48"/>
      <c r="H3990" s="45"/>
      <c r="I3990" s="45"/>
      <c r="L3990" s="47"/>
      <c r="M3990" s="49"/>
      <c r="N3990" s="49"/>
      <c r="O3990" s="47"/>
      <c r="P3990" s="47"/>
      <c r="Q3990" s="50"/>
      <c r="R3990" s="51"/>
      <c r="S3990" s="47"/>
      <c r="T3990" s="52"/>
      <c r="U3990" s="49"/>
      <c r="V3990" s="47"/>
      <c r="W3990" s="46"/>
      <c r="X3990" s="53"/>
      <c r="Y3990" s="45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47"/>
      <c r="C3991" s="47"/>
      <c r="D3991" s="46"/>
      <c r="E3991" s="46"/>
      <c r="F3991" s="45"/>
      <c r="G3991" s="48"/>
      <c r="H3991" s="45"/>
      <c r="I3991" s="45"/>
      <c r="L3991" s="47"/>
      <c r="M3991" s="49"/>
      <c r="N3991" s="49"/>
      <c r="O3991" s="47"/>
      <c r="P3991" s="47"/>
      <c r="Q3991" s="50"/>
      <c r="R3991" s="51"/>
      <c r="S3991" s="47"/>
      <c r="T3991" s="52"/>
      <c r="U3991" s="49"/>
      <c r="V3991" s="47"/>
      <c r="W3991" s="46"/>
      <c r="X3991" s="53"/>
      <c r="Y3991" s="45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47"/>
      <c r="C3992" s="47"/>
      <c r="D3992" s="46"/>
      <c r="E3992" s="46"/>
      <c r="F3992" s="45"/>
      <c r="G3992" s="48"/>
      <c r="H3992" s="45"/>
      <c r="I3992" s="45"/>
      <c r="L3992" s="47"/>
      <c r="M3992" s="49"/>
      <c r="N3992" s="49"/>
      <c r="O3992" s="47"/>
      <c r="P3992" s="47"/>
      <c r="Q3992" s="50"/>
      <c r="R3992" s="51"/>
      <c r="S3992" s="47"/>
      <c r="T3992" s="52"/>
      <c r="U3992" s="49"/>
      <c r="V3992" s="47"/>
      <c r="W3992" s="46"/>
      <c r="X3992" s="53"/>
      <c r="Y3992" s="45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47"/>
      <c r="C3993" s="47"/>
      <c r="D3993" s="46"/>
      <c r="E3993" s="46"/>
      <c r="F3993" s="45"/>
      <c r="G3993" s="48"/>
      <c r="H3993" s="45"/>
      <c r="I3993" s="45"/>
      <c r="L3993" s="47"/>
      <c r="M3993" s="49"/>
      <c r="N3993" s="49"/>
      <c r="O3993" s="47"/>
      <c r="P3993" s="47"/>
      <c r="Q3993" s="50"/>
      <c r="R3993" s="51"/>
      <c r="S3993" s="47"/>
      <c r="T3993" s="52"/>
      <c r="U3993" s="49"/>
      <c r="V3993" s="47"/>
      <c r="W3993" s="46"/>
      <c r="X3993" s="53"/>
      <c r="Y3993" s="45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47"/>
      <c r="C3994" s="47"/>
      <c r="D3994" s="46"/>
      <c r="E3994" s="46"/>
      <c r="F3994" s="45"/>
      <c r="G3994" s="48"/>
      <c r="H3994" s="45"/>
      <c r="I3994" s="45"/>
      <c r="L3994" s="47"/>
      <c r="M3994" s="49"/>
      <c r="N3994" s="49"/>
      <c r="O3994" s="47"/>
      <c r="P3994" s="47"/>
      <c r="Q3994" s="50"/>
      <c r="R3994" s="51"/>
      <c r="S3994" s="47"/>
      <c r="T3994" s="52"/>
      <c r="U3994" s="49"/>
      <c r="V3994" s="47"/>
      <c r="W3994" s="46"/>
      <c r="X3994" s="53"/>
      <c r="Y3994" s="45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47"/>
      <c r="C3995" s="47"/>
      <c r="D3995" s="46"/>
      <c r="E3995" s="46"/>
      <c r="F3995" s="45"/>
      <c r="G3995" s="48"/>
      <c r="H3995" s="45"/>
      <c r="I3995" s="45"/>
      <c r="L3995" s="47"/>
      <c r="M3995" s="49"/>
      <c r="N3995" s="49"/>
      <c r="O3995" s="47"/>
      <c r="P3995" s="47"/>
      <c r="Q3995" s="50"/>
      <c r="R3995" s="51"/>
      <c r="S3995" s="47"/>
      <c r="T3995" s="52"/>
      <c r="U3995" s="49"/>
      <c r="V3995" s="47"/>
      <c r="W3995" s="46"/>
      <c r="X3995" s="53"/>
      <c r="Y3995" s="45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47"/>
      <c r="C3996" s="47"/>
      <c r="D3996" s="46"/>
      <c r="E3996" s="46"/>
      <c r="F3996" s="45"/>
      <c r="G3996" s="48"/>
      <c r="H3996" s="45"/>
      <c r="I3996" s="45"/>
      <c r="L3996" s="47"/>
      <c r="M3996" s="49"/>
      <c r="N3996" s="49"/>
      <c r="O3996" s="47"/>
      <c r="P3996" s="47"/>
      <c r="Q3996" s="50"/>
      <c r="R3996" s="51"/>
      <c r="S3996" s="47"/>
      <c r="T3996" s="52"/>
      <c r="U3996" s="49"/>
      <c r="V3996" s="47"/>
      <c r="W3996" s="46"/>
      <c r="X3996" s="53"/>
      <c r="Y3996" s="45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47"/>
      <c r="C3997" s="47"/>
      <c r="D3997" s="46"/>
      <c r="E3997" s="46"/>
      <c r="F3997" s="45"/>
      <c r="G3997" s="48"/>
      <c r="H3997" s="45"/>
      <c r="I3997" s="45"/>
      <c r="L3997" s="47"/>
      <c r="M3997" s="49"/>
      <c r="N3997" s="49"/>
      <c r="O3997" s="47"/>
      <c r="P3997" s="47"/>
      <c r="Q3997" s="50"/>
      <c r="R3997" s="51"/>
      <c r="S3997" s="47"/>
      <c r="T3997" s="52"/>
      <c r="U3997" s="49"/>
      <c r="V3997" s="47"/>
      <c r="W3997" s="46"/>
      <c r="X3997" s="53"/>
      <c r="Y3997" s="45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47"/>
      <c r="C3998" s="47"/>
      <c r="D3998" s="46"/>
      <c r="E3998" s="46"/>
      <c r="F3998" s="45"/>
      <c r="G3998" s="48"/>
      <c r="H3998" s="45"/>
      <c r="I3998" s="45"/>
      <c r="L3998" s="47"/>
      <c r="M3998" s="49"/>
      <c r="N3998" s="49"/>
      <c r="O3998" s="47"/>
      <c r="P3998" s="47"/>
      <c r="Q3998" s="50"/>
      <c r="R3998" s="51"/>
      <c r="S3998" s="47"/>
      <c r="T3998" s="52"/>
      <c r="U3998" s="49"/>
      <c r="V3998" s="47"/>
      <c r="W3998" s="46"/>
      <c r="X3998" s="53"/>
      <c r="Y3998" s="45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47"/>
      <c r="C3999" s="47"/>
      <c r="D3999" s="46"/>
      <c r="E3999" s="46"/>
      <c r="F3999" s="45"/>
      <c r="G3999" s="48"/>
      <c r="H3999" s="45"/>
      <c r="I3999" s="45"/>
      <c r="L3999" s="47"/>
      <c r="M3999" s="49"/>
      <c r="N3999" s="49"/>
      <c r="O3999" s="47"/>
      <c r="P3999" s="47"/>
      <c r="Q3999" s="50"/>
      <c r="R3999" s="51"/>
      <c r="S3999" s="47"/>
      <c r="T3999" s="52"/>
      <c r="U3999" s="49"/>
      <c r="V3999" s="47"/>
      <c r="W3999" s="46"/>
      <c r="X3999" s="53"/>
      <c r="Y3999" s="45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47"/>
      <c r="C4000" s="47"/>
      <c r="D4000" s="46"/>
      <c r="E4000" s="46"/>
      <c r="F4000" s="45"/>
      <c r="G4000" s="48"/>
      <c r="H4000" s="45"/>
      <c r="I4000" s="45"/>
      <c r="L4000" s="47"/>
      <c r="M4000" s="49"/>
      <c r="N4000" s="49"/>
      <c r="O4000" s="47"/>
      <c r="P4000" s="47"/>
      <c r="Q4000" s="50"/>
      <c r="R4000" s="51"/>
      <c r="S4000" s="47"/>
      <c r="T4000" s="52"/>
      <c r="U4000" s="49"/>
      <c r="V4000" s="47"/>
      <c r="W4000" s="46"/>
      <c r="X4000" s="53"/>
      <c r="Y4000" s="45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47"/>
      <c r="C4001" s="47"/>
      <c r="D4001" s="46"/>
      <c r="E4001" s="46"/>
      <c r="F4001" s="45"/>
      <c r="G4001" s="48"/>
      <c r="H4001" s="45"/>
      <c r="I4001" s="45"/>
      <c r="L4001" s="47"/>
      <c r="M4001" s="49"/>
      <c r="N4001" s="49"/>
      <c r="O4001" s="47"/>
      <c r="P4001" s="47"/>
      <c r="Q4001" s="50"/>
      <c r="R4001" s="51"/>
      <c r="S4001" s="47"/>
      <c r="T4001" s="52"/>
      <c r="U4001" s="49"/>
      <c r="V4001" s="47"/>
      <c r="W4001" s="46"/>
      <c r="X4001" s="53"/>
      <c r="Y4001" s="45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47"/>
      <c r="C4002" s="47"/>
      <c r="D4002" s="46"/>
      <c r="E4002" s="46"/>
      <c r="F4002" s="45"/>
      <c r="G4002" s="48"/>
      <c r="H4002" s="45"/>
      <c r="I4002" s="45"/>
      <c r="L4002" s="47"/>
      <c r="M4002" s="49"/>
      <c r="N4002" s="49"/>
      <c r="O4002" s="47"/>
      <c r="P4002" s="47"/>
      <c r="Q4002" s="50"/>
      <c r="R4002" s="51"/>
      <c r="S4002" s="47"/>
      <c r="T4002" s="52"/>
      <c r="U4002" s="49"/>
      <c r="V4002" s="47"/>
      <c r="W4002" s="46"/>
      <c r="X4002" s="53"/>
      <c r="Y4002" s="45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47"/>
      <c r="C4003" s="47"/>
      <c r="D4003" s="46"/>
      <c r="E4003" s="46"/>
      <c r="F4003" s="45"/>
      <c r="G4003" s="48"/>
      <c r="H4003" s="45"/>
      <c r="I4003" s="45"/>
      <c r="L4003" s="47"/>
      <c r="M4003" s="49"/>
      <c r="N4003" s="49"/>
      <c r="O4003" s="47"/>
      <c r="P4003" s="47"/>
      <c r="Q4003" s="50"/>
      <c r="R4003" s="51"/>
      <c r="S4003" s="47"/>
      <c r="T4003" s="52"/>
      <c r="U4003" s="49"/>
      <c r="V4003" s="47"/>
      <c r="W4003" s="46"/>
      <c r="X4003" s="53"/>
      <c r="Y4003" s="45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47"/>
      <c r="C4004" s="47"/>
      <c r="D4004" s="46"/>
      <c r="E4004" s="46"/>
      <c r="F4004" s="45"/>
      <c r="G4004" s="48"/>
      <c r="H4004" s="45"/>
      <c r="I4004" s="45"/>
      <c r="L4004" s="47"/>
      <c r="M4004" s="49"/>
      <c r="N4004" s="49"/>
      <c r="O4004" s="47"/>
      <c r="P4004" s="47"/>
      <c r="Q4004" s="50"/>
      <c r="R4004" s="51"/>
      <c r="S4004" s="47"/>
      <c r="T4004" s="52"/>
      <c r="U4004" s="49"/>
      <c r="V4004" s="47"/>
      <c r="W4004" s="46"/>
      <c r="X4004" s="53"/>
      <c r="Y4004" s="45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47"/>
      <c r="C4005" s="47"/>
      <c r="D4005" s="46"/>
      <c r="E4005" s="46"/>
      <c r="F4005" s="45"/>
      <c r="G4005" s="48"/>
      <c r="H4005" s="45"/>
      <c r="I4005" s="45"/>
      <c r="L4005" s="47"/>
      <c r="M4005" s="49"/>
      <c r="N4005" s="49"/>
      <c r="O4005" s="47"/>
      <c r="P4005" s="47"/>
      <c r="Q4005" s="50"/>
      <c r="R4005" s="51"/>
      <c r="S4005" s="47"/>
      <c r="T4005" s="52"/>
      <c r="U4005" s="49"/>
      <c r="V4005" s="47"/>
      <c r="W4005" s="46"/>
      <c r="X4005" s="53"/>
      <c r="Y4005" s="45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47"/>
      <c r="C4006" s="47"/>
      <c r="D4006" s="46"/>
      <c r="E4006" s="46"/>
      <c r="F4006" s="45"/>
      <c r="G4006" s="48"/>
      <c r="H4006" s="45"/>
      <c r="I4006" s="45"/>
      <c r="L4006" s="47"/>
      <c r="M4006" s="49"/>
      <c r="N4006" s="49"/>
      <c r="O4006" s="47"/>
      <c r="P4006" s="47"/>
      <c r="Q4006" s="50"/>
      <c r="R4006" s="51"/>
      <c r="S4006" s="47"/>
      <c r="T4006" s="52"/>
      <c r="U4006" s="49"/>
      <c r="V4006" s="47"/>
      <c r="W4006" s="46"/>
      <c r="X4006" s="53"/>
      <c r="Y4006" s="45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47"/>
      <c r="C4007" s="47"/>
      <c r="D4007" s="46"/>
      <c r="E4007" s="46"/>
      <c r="F4007" s="45"/>
      <c r="G4007" s="48"/>
      <c r="H4007" s="45"/>
      <c r="I4007" s="45"/>
      <c r="L4007" s="47"/>
      <c r="M4007" s="49"/>
      <c r="N4007" s="49"/>
      <c r="O4007" s="47"/>
      <c r="P4007" s="47"/>
      <c r="Q4007" s="50"/>
      <c r="R4007" s="51"/>
      <c r="S4007" s="47"/>
      <c r="T4007" s="52"/>
      <c r="U4007" s="49"/>
      <c r="V4007" s="47"/>
      <c r="W4007" s="46"/>
      <c r="X4007" s="53"/>
      <c r="Y4007" s="45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47"/>
      <c r="C4008" s="47"/>
      <c r="D4008" s="46"/>
      <c r="E4008" s="46"/>
      <c r="F4008" s="45"/>
      <c r="G4008" s="48"/>
      <c r="H4008" s="45"/>
      <c r="I4008" s="45"/>
      <c r="L4008" s="47"/>
      <c r="M4008" s="49"/>
      <c r="N4008" s="49"/>
      <c r="O4008" s="47"/>
      <c r="P4008" s="47"/>
      <c r="Q4008" s="50"/>
      <c r="R4008" s="51"/>
      <c r="S4008" s="47"/>
      <c r="T4008" s="52"/>
      <c r="U4008" s="49"/>
      <c r="V4008" s="47"/>
      <c r="W4008" s="46"/>
      <c r="X4008" s="53"/>
      <c r="Y4008" s="45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47"/>
      <c r="C4009" s="47"/>
      <c r="D4009" s="46"/>
      <c r="E4009" s="46"/>
      <c r="F4009" s="45"/>
      <c r="G4009" s="48"/>
      <c r="H4009" s="45"/>
      <c r="I4009" s="45"/>
      <c r="L4009" s="47"/>
      <c r="M4009" s="49"/>
      <c r="N4009" s="49"/>
      <c r="O4009" s="47"/>
      <c r="P4009" s="47"/>
      <c r="Q4009" s="50"/>
      <c r="R4009" s="51"/>
      <c r="S4009" s="47"/>
      <c r="T4009" s="52"/>
      <c r="U4009" s="49"/>
      <c r="V4009" s="47"/>
      <c r="W4009" s="46"/>
      <c r="X4009" s="53"/>
      <c r="Y4009" s="45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47"/>
      <c r="C4010" s="47"/>
      <c r="D4010" s="46"/>
      <c r="E4010" s="46"/>
      <c r="F4010" s="45"/>
      <c r="G4010" s="48"/>
      <c r="H4010" s="45"/>
      <c r="I4010" s="45"/>
      <c r="L4010" s="47"/>
      <c r="M4010" s="49"/>
      <c r="N4010" s="49"/>
      <c r="O4010" s="47"/>
      <c r="P4010" s="47"/>
      <c r="Q4010" s="50"/>
      <c r="R4010" s="51"/>
      <c r="S4010" s="47"/>
      <c r="T4010" s="52"/>
      <c r="U4010" s="49"/>
      <c r="V4010" s="47"/>
      <c r="W4010" s="46"/>
      <c r="X4010" s="53"/>
      <c r="Y4010" s="45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47"/>
      <c r="C4011" s="47"/>
      <c r="D4011" s="46"/>
      <c r="E4011" s="46"/>
      <c r="F4011" s="45"/>
      <c r="G4011" s="48"/>
      <c r="H4011" s="45"/>
      <c r="I4011" s="45"/>
      <c r="L4011" s="47"/>
      <c r="M4011" s="49"/>
      <c r="N4011" s="49"/>
      <c r="O4011" s="47"/>
      <c r="P4011" s="47"/>
      <c r="Q4011" s="50"/>
      <c r="R4011" s="51"/>
      <c r="S4011" s="47"/>
      <c r="T4011" s="52"/>
      <c r="U4011" s="49"/>
      <c r="V4011" s="47"/>
      <c r="W4011" s="46"/>
      <c r="X4011" s="53"/>
      <c r="Y4011" s="45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47"/>
      <c r="C4012" s="47"/>
      <c r="D4012" s="46"/>
      <c r="E4012" s="46"/>
      <c r="F4012" s="45"/>
      <c r="G4012" s="48"/>
      <c r="H4012" s="45"/>
      <c r="I4012" s="45"/>
      <c r="L4012" s="47"/>
      <c r="M4012" s="49"/>
      <c r="N4012" s="49"/>
      <c r="O4012" s="47"/>
      <c r="P4012" s="47"/>
      <c r="Q4012" s="50"/>
      <c r="R4012" s="51"/>
      <c r="S4012" s="47"/>
      <c r="T4012" s="52"/>
      <c r="U4012" s="49"/>
      <c r="V4012" s="47"/>
      <c r="W4012" s="46"/>
      <c r="X4012" s="53"/>
      <c r="Y4012" s="45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47"/>
      <c r="C4013" s="47"/>
      <c r="D4013" s="46"/>
      <c r="E4013" s="46"/>
      <c r="F4013" s="45"/>
      <c r="G4013" s="48"/>
      <c r="H4013" s="45"/>
      <c r="I4013" s="45"/>
      <c r="L4013" s="47"/>
      <c r="M4013" s="49"/>
      <c r="N4013" s="49"/>
      <c r="O4013" s="47"/>
      <c r="P4013" s="47"/>
      <c r="Q4013" s="50"/>
      <c r="R4013" s="51"/>
      <c r="S4013" s="47"/>
      <c r="T4013" s="52"/>
      <c r="U4013" s="49"/>
      <c r="V4013" s="47"/>
      <c r="W4013" s="46"/>
      <c r="X4013" s="53"/>
      <c r="Y4013" s="45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47"/>
      <c r="C4014" s="47"/>
      <c r="D4014" s="46"/>
      <c r="E4014" s="46"/>
      <c r="F4014" s="45"/>
      <c r="G4014" s="48"/>
      <c r="H4014" s="45"/>
      <c r="I4014" s="45"/>
      <c r="L4014" s="47"/>
      <c r="M4014" s="49"/>
      <c r="N4014" s="49"/>
      <c r="O4014" s="47"/>
      <c r="P4014" s="47"/>
      <c r="Q4014" s="50"/>
      <c r="R4014" s="51"/>
      <c r="S4014" s="47"/>
      <c r="T4014" s="52"/>
      <c r="U4014" s="49"/>
      <c r="V4014" s="47"/>
      <c r="W4014" s="46"/>
      <c r="X4014" s="53"/>
      <c r="Y4014" s="45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47"/>
      <c r="C4015" s="47"/>
      <c r="D4015" s="46"/>
      <c r="E4015" s="46"/>
      <c r="F4015" s="45"/>
      <c r="G4015" s="48"/>
      <c r="H4015" s="45"/>
      <c r="I4015" s="45"/>
      <c r="L4015" s="47"/>
      <c r="M4015" s="49"/>
      <c r="N4015" s="49"/>
      <c r="O4015" s="47"/>
      <c r="P4015" s="47"/>
      <c r="Q4015" s="50"/>
      <c r="R4015" s="51"/>
      <c r="S4015" s="47"/>
      <c r="T4015" s="52"/>
      <c r="U4015" s="49"/>
      <c r="V4015" s="47"/>
      <c r="W4015" s="46"/>
      <c r="X4015" s="53"/>
      <c r="Y4015" s="45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47"/>
      <c r="C4016" s="47"/>
      <c r="D4016" s="46"/>
      <c r="E4016" s="46"/>
      <c r="F4016" s="45"/>
      <c r="G4016" s="48"/>
      <c r="H4016" s="45"/>
      <c r="I4016" s="45"/>
      <c r="L4016" s="47"/>
      <c r="M4016" s="49"/>
      <c r="N4016" s="49"/>
      <c r="O4016" s="47"/>
      <c r="P4016" s="47"/>
      <c r="Q4016" s="50"/>
      <c r="R4016" s="51"/>
      <c r="S4016" s="47"/>
      <c r="T4016" s="52"/>
      <c r="U4016" s="49"/>
      <c r="V4016" s="47"/>
      <c r="W4016" s="46"/>
      <c r="X4016" s="53"/>
      <c r="Y4016" s="45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47"/>
      <c r="C4017" s="47"/>
      <c r="D4017" s="46"/>
      <c r="E4017" s="46"/>
      <c r="F4017" s="45"/>
      <c r="G4017" s="48"/>
      <c r="H4017" s="45"/>
      <c r="I4017" s="45"/>
      <c r="L4017" s="47"/>
      <c r="M4017" s="49"/>
      <c r="N4017" s="49"/>
      <c r="O4017" s="47"/>
      <c r="P4017" s="47"/>
      <c r="Q4017" s="50"/>
      <c r="R4017" s="51"/>
      <c r="S4017" s="47"/>
      <c r="T4017" s="52"/>
      <c r="U4017" s="49"/>
      <c r="V4017" s="47"/>
      <c r="W4017" s="46"/>
      <c r="X4017" s="53"/>
      <c r="Y4017" s="45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47"/>
      <c r="C4018" s="47"/>
      <c r="D4018" s="46"/>
      <c r="E4018" s="46"/>
      <c r="F4018" s="45"/>
      <c r="G4018" s="48"/>
      <c r="H4018" s="45"/>
      <c r="I4018" s="45"/>
      <c r="L4018" s="47"/>
      <c r="M4018" s="49"/>
      <c r="N4018" s="49"/>
      <c r="O4018" s="47"/>
      <c r="P4018" s="47"/>
      <c r="Q4018" s="50"/>
      <c r="R4018" s="51"/>
      <c r="S4018" s="47"/>
      <c r="T4018" s="52"/>
      <c r="U4018" s="49"/>
      <c r="V4018" s="47"/>
      <c r="W4018" s="46"/>
      <c r="X4018" s="53"/>
      <c r="Y4018" s="45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47"/>
      <c r="C4019" s="47"/>
      <c r="D4019" s="46"/>
      <c r="E4019" s="46"/>
      <c r="F4019" s="45"/>
      <c r="G4019" s="48"/>
      <c r="H4019" s="45"/>
      <c r="I4019" s="45"/>
      <c r="L4019" s="47"/>
      <c r="M4019" s="49"/>
      <c r="N4019" s="49"/>
      <c r="O4019" s="47"/>
      <c r="P4019" s="47"/>
      <c r="Q4019" s="50"/>
      <c r="R4019" s="51"/>
      <c r="S4019" s="47"/>
      <c r="T4019" s="52"/>
      <c r="U4019" s="49"/>
      <c r="V4019" s="47"/>
      <c r="W4019" s="46"/>
      <c r="X4019" s="53"/>
      <c r="Y4019" s="45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47"/>
      <c r="C4020" s="47"/>
      <c r="D4020" s="46"/>
      <c r="E4020" s="46"/>
      <c r="F4020" s="45"/>
      <c r="G4020" s="48"/>
      <c r="H4020" s="45"/>
      <c r="I4020" s="45"/>
      <c r="L4020" s="47"/>
      <c r="M4020" s="49"/>
      <c r="N4020" s="49"/>
      <c r="O4020" s="47"/>
      <c r="P4020" s="47"/>
      <c r="Q4020" s="50"/>
      <c r="R4020" s="51"/>
      <c r="S4020" s="47"/>
      <c r="T4020" s="52"/>
      <c r="U4020" s="49"/>
      <c r="V4020" s="47"/>
      <c r="W4020" s="46"/>
      <c r="X4020" s="53"/>
      <c r="Y4020" s="45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47"/>
      <c r="C4021" s="47"/>
      <c r="D4021" s="46"/>
      <c r="E4021" s="46"/>
      <c r="F4021" s="45"/>
      <c r="G4021" s="48"/>
      <c r="H4021" s="45"/>
      <c r="I4021" s="45"/>
      <c r="L4021" s="47"/>
      <c r="M4021" s="49"/>
      <c r="N4021" s="49"/>
      <c r="O4021" s="47"/>
      <c r="P4021" s="47"/>
      <c r="Q4021" s="50"/>
      <c r="R4021" s="51"/>
      <c r="S4021" s="47"/>
      <c r="T4021" s="52"/>
      <c r="U4021" s="49"/>
      <c r="V4021" s="47"/>
      <c r="W4021" s="46"/>
      <c r="X4021" s="53"/>
      <c r="Y4021" s="45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47"/>
      <c r="C4022" s="47"/>
      <c r="D4022" s="46"/>
      <c r="E4022" s="46"/>
      <c r="F4022" s="45"/>
      <c r="G4022" s="48"/>
      <c r="H4022" s="45"/>
      <c r="I4022" s="45"/>
      <c r="L4022" s="47"/>
      <c r="M4022" s="49"/>
      <c r="N4022" s="49"/>
      <c r="O4022" s="47"/>
      <c r="P4022" s="47"/>
      <c r="Q4022" s="50"/>
      <c r="R4022" s="51"/>
      <c r="S4022" s="47"/>
      <c r="T4022" s="52"/>
      <c r="U4022" s="49"/>
      <c r="V4022" s="47"/>
      <c r="W4022" s="46"/>
      <c r="X4022" s="53"/>
      <c r="Y4022" s="45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47"/>
      <c r="C4023" s="47"/>
      <c r="D4023" s="46"/>
      <c r="E4023" s="46"/>
      <c r="F4023" s="45"/>
      <c r="G4023" s="48"/>
      <c r="H4023" s="45"/>
      <c r="I4023" s="45"/>
      <c r="L4023" s="47"/>
      <c r="M4023" s="49"/>
      <c r="N4023" s="49"/>
      <c r="O4023" s="47"/>
      <c r="P4023" s="47"/>
      <c r="Q4023" s="50"/>
      <c r="R4023" s="51"/>
      <c r="S4023" s="47"/>
      <c r="T4023" s="52"/>
      <c r="U4023" s="49"/>
      <c r="V4023" s="47"/>
      <c r="W4023" s="46"/>
      <c r="X4023" s="53"/>
      <c r="Y4023" s="45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47"/>
      <c r="C4024" s="47"/>
      <c r="D4024" s="46"/>
      <c r="E4024" s="46"/>
      <c r="F4024" s="45"/>
      <c r="G4024" s="48"/>
      <c r="H4024" s="45"/>
      <c r="I4024" s="45"/>
      <c r="L4024" s="47"/>
      <c r="M4024" s="49"/>
      <c r="N4024" s="49"/>
      <c r="O4024" s="47"/>
      <c r="P4024" s="47"/>
      <c r="Q4024" s="50"/>
      <c r="R4024" s="51"/>
      <c r="S4024" s="47"/>
      <c r="T4024" s="52"/>
      <c r="U4024" s="49"/>
      <c r="V4024" s="47"/>
      <c r="W4024" s="46"/>
      <c r="X4024" s="53"/>
      <c r="Y4024" s="45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47"/>
      <c r="C4025" s="47"/>
      <c r="D4025" s="46"/>
      <c r="E4025" s="46"/>
      <c r="F4025" s="45"/>
      <c r="G4025" s="48"/>
      <c r="H4025" s="45"/>
      <c r="I4025" s="45"/>
      <c r="L4025" s="47"/>
      <c r="M4025" s="49"/>
      <c r="N4025" s="49"/>
      <c r="O4025" s="47"/>
      <c r="P4025" s="47"/>
      <c r="Q4025" s="50"/>
      <c r="R4025" s="51"/>
      <c r="S4025" s="47"/>
      <c r="T4025" s="52"/>
      <c r="U4025" s="49"/>
      <c r="V4025" s="47"/>
      <c r="W4025" s="46"/>
      <c r="X4025" s="53"/>
      <c r="Y4025" s="45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47"/>
      <c r="C4026" s="47"/>
      <c r="D4026" s="46"/>
      <c r="E4026" s="46"/>
      <c r="F4026" s="45"/>
      <c r="G4026" s="48"/>
      <c r="H4026" s="45"/>
      <c r="I4026" s="45"/>
      <c r="L4026" s="47"/>
      <c r="M4026" s="49"/>
      <c r="N4026" s="49"/>
      <c r="O4026" s="47"/>
      <c r="P4026" s="47"/>
      <c r="Q4026" s="50"/>
      <c r="R4026" s="51"/>
      <c r="S4026" s="47"/>
      <c r="T4026" s="52"/>
      <c r="U4026" s="49"/>
      <c r="V4026" s="47"/>
      <c r="W4026" s="46"/>
      <c r="X4026" s="53"/>
      <c r="Y4026" s="45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47"/>
      <c r="C4027" s="47"/>
      <c r="D4027" s="46"/>
      <c r="E4027" s="46"/>
      <c r="F4027" s="45"/>
      <c r="G4027" s="48"/>
      <c r="H4027" s="45"/>
      <c r="I4027" s="45"/>
      <c r="L4027" s="47"/>
      <c r="M4027" s="49"/>
      <c r="N4027" s="49"/>
      <c r="O4027" s="47"/>
      <c r="P4027" s="47"/>
      <c r="Q4027" s="50"/>
      <c r="R4027" s="51"/>
      <c r="S4027" s="47"/>
      <c r="T4027" s="52"/>
      <c r="U4027" s="49"/>
      <c r="V4027" s="47"/>
      <c r="W4027" s="46"/>
      <c r="X4027" s="53"/>
      <c r="Y4027" s="45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47"/>
      <c r="C4028" s="47"/>
      <c r="D4028" s="46"/>
      <c r="E4028" s="46"/>
      <c r="F4028" s="45"/>
      <c r="G4028" s="48"/>
      <c r="H4028" s="45"/>
      <c r="I4028" s="45"/>
      <c r="L4028" s="47"/>
      <c r="M4028" s="49"/>
      <c r="N4028" s="49"/>
      <c r="O4028" s="47"/>
      <c r="P4028" s="47"/>
      <c r="Q4028" s="50"/>
      <c r="R4028" s="51"/>
      <c r="S4028" s="47"/>
      <c r="T4028" s="52"/>
      <c r="U4028" s="49"/>
      <c r="V4028" s="47"/>
      <c r="W4028" s="46"/>
      <c r="X4028" s="53"/>
      <c r="Y4028" s="45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47"/>
      <c r="C4029" s="47"/>
      <c r="D4029" s="46"/>
      <c r="E4029" s="46"/>
      <c r="F4029" s="45"/>
      <c r="G4029" s="48"/>
      <c r="H4029" s="45"/>
      <c r="I4029" s="45"/>
      <c r="L4029" s="47"/>
      <c r="M4029" s="49"/>
      <c r="N4029" s="49"/>
      <c r="O4029" s="47"/>
      <c r="P4029" s="47"/>
      <c r="Q4029" s="50"/>
      <c r="R4029" s="51"/>
      <c r="S4029" s="47"/>
      <c r="T4029" s="52"/>
      <c r="U4029" s="49"/>
      <c r="V4029" s="47"/>
      <c r="W4029" s="46"/>
      <c r="X4029" s="53"/>
      <c r="Y4029" s="45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47"/>
      <c r="C4030" s="47"/>
      <c r="D4030" s="46"/>
      <c r="E4030" s="46"/>
      <c r="F4030" s="45"/>
      <c r="G4030" s="48"/>
      <c r="H4030" s="45"/>
      <c r="I4030" s="45"/>
      <c r="L4030" s="47"/>
      <c r="M4030" s="49"/>
      <c r="N4030" s="49"/>
      <c r="O4030" s="47"/>
      <c r="P4030" s="47"/>
      <c r="Q4030" s="50"/>
      <c r="R4030" s="51"/>
      <c r="S4030" s="47"/>
      <c r="T4030" s="52"/>
      <c r="U4030" s="49"/>
      <c r="V4030" s="47"/>
      <c r="W4030" s="46"/>
      <c r="X4030" s="53"/>
      <c r="Y4030" s="45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47"/>
      <c r="C4031" s="47"/>
      <c r="D4031" s="46"/>
      <c r="E4031" s="46"/>
      <c r="F4031" s="45"/>
      <c r="G4031" s="48"/>
      <c r="H4031" s="45"/>
      <c r="I4031" s="45"/>
      <c r="L4031" s="47"/>
      <c r="M4031" s="49"/>
      <c r="N4031" s="49"/>
      <c r="O4031" s="47"/>
      <c r="P4031" s="47"/>
      <c r="Q4031" s="50"/>
      <c r="R4031" s="51"/>
      <c r="S4031" s="47"/>
      <c r="T4031" s="52"/>
      <c r="U4031" s="49"/>
      <c r="V4031" s="47"/>
      <c r="W4031" s="46"/>
      <c r="X4031" s="53"/>
      <c r="Y4031" s="45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47"/>
      <c r="C4032" s="47"/>
      <c r="D4032" s="46"/>
      <c r="E4032" s="46"/>
      <c r="F4032" s="45"/>
      <c r="G4032" s="48"/>
      <c r="H4032" s="45"/>
      <c r="I4032" s="45"/>
      <c r="L4032" s="47"/>
      <c r="M4032" s="49"/>
      <c r="N4032" s="49"/>
      <c r="O4032" s="47"/>
      <c r="P4032" s="47"/>
      <c r="Q4032" s="50"/>
      <c r="R4032" s="51"/>
      <c r="S4032" s="47"/>
      <c r="T4032" s="52"/>
      <c r="U4032" s="49"/>
      <c r="V4032" s="47"/>
      <c r="W4032" s="46"/>
      <c r="X4032" s="53"/>
      <c r="Y4032" s="45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47"/>
      <c r="C4033" s="47"/>
      <c r="D4033" s="46"/>
      <c r="E4033" s="46"/>
      <c r="F4033" s="45"/>
      <c r="G4033" s="48"/>
      <c r="H4033" s="45"/>
      <c r="I4033" s="45"/>
      <c r="L4033" s="47"/>
      <c r="M4033" s="49"/>
      <c r="N4033" s="49"/>
      <c r="O4033" s="47"/>
      <c r="P4033" s="47"/>
      <c r="Q4033" s="50"/>
      <c r="R4033" s="51"/>
      <c r="S4033" s="47"/>
      <c r="T4033" s="52"/>
      <c r="U4033" s="49"/>
      <c r="V4033" s="47"/>
      <c r="W4033" s="46"/>
      <c r="X4033" s="53"/>
      <c r="Y4033" s="45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47"/>
      <c r="C4034" s="47"/>
      <c r="D4034" s="46"/>
      <c r="E4034" s="46"/>
      <c r="F4034" s="45"/>
      <c r="G4034" s="48"/>
      <c r="H4034" s="45"/>
      <c r="I4034" s="45"/>
      <c r="L4034" s="47"/>
      <c r="M4034" s="49"/>
      <c r="N4034" s="49"/>
      <c r="O4034" s="47"/>
      <c r="P4034" s="47"/>
      <c r="Q4034" s="50"/>
      <c r="R4034" s="51"/>
      <c r="S4034" s="47"/>
      <c r="T4034" s="52"/>
      <c r="U4034" s="49"/>
      <c r="V4034" s="47"/>
      <c r="W4034" s="46"/>
      <c r="X4034" s="53"/>
      <c r="Y4034" s="45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47"/>
      <c r="C4035" s="47"/>
      <c r="D4035" s="46"/>
      <c r="E4035" s="46"/>
      <c r="F4035" s="45"/>
      <c r="G4035" s="48"/>
      <c r="H4035" s="45"/>
      <c r="I4035" s="45"/>
      <c r="L4035" s="47"/>
      <c r="M4035" s="49"/>
      <c r="N4035" s="49"/>
      <c r="O4035" s="47"/>
      <c r="P4035" s="47"/>
      <c r="Q4035" s="50"/>
      <c r="R4035" s="51"/>
      <c r="S4035" s="47"/>
      <c r="T4035" s="52"/>
      <c r="U4035" s="49"/>
      <c r="V4035" s="47"/>
      <c r="W4035" s="46"/>
      <c r="X4035" s="53"/>
      <c r="Y4035" s="45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47"/>
      <c r="C4036" s="47"/>
      <c r="D4036" s="46"/>
      <c r="E4036" s="46"/>
      <c r="F4036" s="45"/>
      <c r="G4036" s="48"/>
      <c r="H4036" s="45"/>
      <c r="I4036" s="45"/>
      <c r="L4036" s="47"/>
      <c r="M4036" s="49"/>
      <c r="N4036" s="49"/>
      <c r="O4036" s="47"/>
      <c r="P4036" s="47"/>
      <c r="Q4036" s="50"/>
      <c r="R4036" s="51"/>
      <c r="S4036" s="47"/>
      <c r="T4036" s="52"/>
      <c r="U4036" s="49"/>
      <c r="V4036" s="47"/>
      <c r="W4036" s="46"/>
      <c r="X4036" s="53"/>
      <c r="Y4036" s="45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47"/>
      <c r="C4037" s="47"/>
      <c r="D4037" s="46"/>
      <c r="E4037" s="46"/>
      <c r="F4037" s="45"/>
      <c r="G4037" s="48"/>
      <c r="H4037" s="45"/>
      <c r="I4037" s="45"/>
      <c r="L4037" s="47"/>
      <c r="M4037" s="49"/>
      <c r="N4037" s="49"/>
      <c r="O4037" s="47"/>
      <c r="P4037" s="47"/>
      <c r="Q4037" s="50"/>
      <c r="R4037" s="51"/>
      <c r="S4037" s="47"/>
      <c r="T4037" s="52"/>
      <c r="U4037" s="49"/>
      <c r="V4037" s="47"/>
      <c r="W4037" s="46"/>
      <c r="X4037" s="53"/>
      <c r="Y4037" s="45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47"/>
      <c r="C4038" s="47"/>
      <c r="D4038" s="46"/>
      <c r="E4038" s="46"/>
      <c r="F4038" s="45"/>
      <c r="G4038" s="48"/>
      <c r="H4038" s="45"/>
      <c r="I4038" s="45"/>
      <c r="L4038" s="47"/>
      <c r="M4038" s="49"/>
      <c r="N4038" s="49"/>
      <c r="O4038" s="47"/>
      <c r="P4038" s="47"/>
      <c r="Q4038" s="50"/>
      <c r="R4038" s="51"/>
      <c r="S4038" s="47"/>
      <c r="T4038" s="52"/>
      <c r="U4038" s="49"/>
      <c r="V4038" s="47"/>
      <c r="W4038" s="46"/>
      <c r="X4038" s="53"/>
      <c r="Y4038" s="45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47"/>
      <c r="C4039" s="47"/>
      <c r="D4039" s="46"/>
      <c r="E4039" s="46"/>
      <c r="F4039" s="45"/>
      <c r="G4039" s="48"/>
      <c r="H4039" s="45"/>
      <c r="I4039" s="45"/>
      <c r="L4039" s="47"/>
      <c r="M4039" s="49"/>
      <c r="N4039" s="49"/>
      <c r="O4039" s="47"/>
      <c r="P4039" s="47"/>
      <c r="Q4039" s="50"/>
      <c r="R4039" s="51"/>
      <c r="S4039" s="47"/>
      <c r="T4039" s="52"/>
      <c r="U4039" s="49"/>
      <c r="V4039" s="47"/>
      <c r="W4039" s="46"/>
      <c r="X4039" s="53"/>
      <c r="Y4039" s="45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47"/>
      <c r="C4040" s="47"/>
      <c r="D4040" s="46"/>
      <c r="E4040" s="46"/>
      <c r="F4040" s="45"/>
      <c r="G4040" s="48"/>
      <c r="H4040" s="45"/>
      <c r="I4040" s="45"/>
      <c r="L4040" s="47"/>
      <c r="M4040" s="49"/>
      <c r="N4040" s="49"/>
      <c r="O4040" s="47"/>
      <c r="P4040" s="47"/>
      <c r="Q4040" s="50"/>
      <c r="R4040" s="51"/>
      <c r="S4040" s="47"/>
      <c r="T4040" s="52"/>
      <c r="U4040" s="49"/>
      <c r="V4040" s="47"/>
      <c r="W4040" s="46"/>
      <c r="X4040" s="53"/>
      <c r="Y4040" s="45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47"/>
      <c r="C4041" s="47"/>
      <c r="D4041" s="46"/>
      <c r="E4041" s="46"/>
      <c r="F4041" s="45"/>
      <c r="G4041" s="48"/>
      <c r="H4041" s="45"/>
      <c r="I4041" s="45"/>
      <c r="L4041" s="47"/>
      <c r="M4041" s="49"/>
      <c r="N4041" s="49"/>
      <c r="O4041" s="47"/>
      <c r="P4041" s="47"/>
      <c r="Q4041" s="50"/>
      <c r="R4041" s="51"/>
      <c r="S4041" s="47"/>
      <c r="T4041" s="52"/>
      <c r="U4041" s="49"/>
      <c r="V4041" s="47"/>
      <c r="W4041" s="46"/>
      <c r="X4041" s="53"/>
      <c r="Y4041" s="45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47"/>
      <c r="C4042" s="47"/>
      <c r="D4042" s="46"/>
      <c r="E4042" s="46"/>
      <c r="F4042" s="45"/>
      <c r="G4042" s="48"/>
      <c r="H4042" s="45"/>
      <c r="I4042" s="45"/>
      <c r="L4042" s="47"/>
      <c r="M4042" s="49"/>
      <c r="N4042" s="49"/>
      <c r="O4042" s="47"/>
      <c r="P4042" s="47"/>
      <c r="Q4042" s="50"/>
      <c r="R4042" s="51"/>
      <c r="S4042" s="47"/>
      <c r="T4042" s="52"/>
      <c r="U4042" s="49"/>
      <c r="V4042" s="47"/>
      <c r="W4042" s="46"/>
      <c r="X4042" s="53"/>
      <c r="Y4042" s="45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47"/>
      <c r="C4043" s="47"/>
      <c r="D4043" s="46"/>
      <c r="E4043" s="46"/>
      <c r="F4043" s="45"/>
      <c r="G4043" s="48"/>
      <c r="H4043" s="45"/>
      <c r="I4043" s="45"/>
      <c r="L4043" s="47"/>
      <c r="M4043" s="49"/>
      <c r="N4043" s="49"/>
      <c r="O4043" s="47"/>
      <c r="P4043" s="47"/>
      <c r="Q4043" s="50"/>
      <c r="R4043" s="51"/>
      <c r="S4043" s="47"/>
      <c r="T4043" s="52"/>
      <c r="U4043" s="49"/>
      <c r="V4043" s="47"/>
      <c r="W4043" s="46"/>
      <c r="X4043" s="53"/>
      <c r="Y4043" s="45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47"/>
      <c r="C4044" s="47"/>
      <c r="D4044" s="46"/>
      <c r="E4044" s="46"/>
      <c r="F4044" s="45"/>
      <c r="G4044" s="48"/>
      <c r="H4044" s="45"/>
      <c r="I4044" s="45"/>
      <c r="L4044" s="47"/>
      <c r="M4044" s="49"/>
      <c r="N4044" s="49"/>
      <c r="O4044" s="47"/>
      <c r="P4044" s="47"/>
      <c r="Q4044" s="50"/>
      <c r="R4044" s="51"/>
      <c r="S4044" s="47"/>
      <c r="T4044" s="52"/>
      <c r="U4044" s="49"/>
      <c r="V4044" s="47"/>
      <c r="W4044" s="46"/>
      <c r="X4044" s="53"/>
      <c r="Y4044" s="45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47"/>
      <c r="C4045" s="47"/>
      <c r="D4045" s="46"/>
      <c r="E4045" s="46"/>
      <c r="F4045" s="45"/>
      <c r="G4045" s="48"/>
      <c r="H4045" s="45"/>
      <c r="I4045" s="45"/>
      <c r="L4045" s="47"/>
      <c r="M4045" s="49"/>
      <c r="N4045" s="49"/>
      <c r="O4045" s="47"/>
      <c r="P4045" s="47"/>
      <c r="Q4045" s="50"/>
      <c r="R4045" s="51"/>
      <c r="S4045" s="47"/>
      <c r="T4045" s="52"/>
      <c r="U4045" s="49"/>
      <c r="V4045" s="47"/>
      <c r="W4045" s="46"/>
      <c r="X4045" s="53"/>
      <c r="Y4045" s="45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47"/>
      <c r="C4046" s="47"/>
      <c r="D4046" s="46"/>
      <c r="E4046" s="46"/>
      <c r="F4046" s="45"/>
      <c r="G4046" s="48"/>
      <c r="H4046" s="45"/>
      <c r="I4046" s="45"/>
      <c r="L4046" s="47"/>
      <c r="M4046" s="49"/>
      <c r="N4046" s="49"/>
      <c r="O4046" s="47"/>
      <c r="P4046" s="47"/>
      <c r="Q4046" s="50"/>
      <c r="R4046" s="51"/>
      <c r="S4046" s="47"/>
      <c r="T4046" s="52"/>
      <c r="U4046" s="49"/>
      <c r="V4046" s="47"/>
      <c r="W4046" s="46"/>
      <c r="X4046" s="53"/>
      <c r="Y4046" s="45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47"/>
      <c r="C4047" s="47"/>
      <c r="D4047" s="46"/>
      <c r="E4047" s="46"/>
      <c r="F4047" s="45"/>
      <c r="G4047" s="48"/>
      <c r="H4047" s="45"/>
      <c r="I4047" s="45"/>
      <c r="L4047" s="47"/>
      <c r="M4047" s="49"/>
      <c r="N4047" s="49"/>
      <c r="O4047" s="47"/>
      <c r="P4047" s="47"/>
      <c r="Q4047" s="50"/>
      <c r="R4047" s="51"/>
      <c r="S4047" s="47"/>
      <c r="T4047" s="52"/>
      <c r="U4047" s="49"/>
      <c r="V4047" s="47"/>
      <c r="W4047" s="46"/>
      <c r="X4047" s="53"/>
      <c r="Y4047" s="45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47"/>
      <c r="C4048" s="47"/>
      <c r="D4048" s="46"/>
      <c r="E4048" s="46"/>
      <c r="F4048" s="45"/>
      <c r="G4048" s="48"/>
      <c r="H4048" s="45"/>
      <c r="I4048" s="45"/>
      <c r="L4048" s="47"/>
      <c r="M4048" s="49"/>
      <c r="N4048" s="49"/>
      <c r="O4048" s="47"/>
      <c r="P4048" s="47"/>
      <c r="Q4048" s="50"/>
      <c r="R4048" s="51"/>
      <c r="S4048" s="47"/>
      <c r="T4048" s="52"/>
      <c r="U4048" s="49"/>
      <c r="V4048" s="47"/>
      <c r="W4048" s="46"/>
      <c r="X4048" s="53"/>
      <c r="Y4048" s="45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47"/>
      <c r="C4049" s="47"/>
      <c r="D4049" s="46"/>
      <c r="E4049" s="46"/>
      <c r="F4049" s="45"/>
      <c r="G4049" s="48"/>
      <c r="H4049" s="45"/>
      <c r="I4049" s="45"/>
      <c r="L4049" s="47"/>
      <c r="M4049" s="49"/>
      <c r="N4049" s="49"/>
      <c r="O4049" s="47"/>
      <c r="P4049" s="47"/>
      <c r="Q4049" s="50"/>
      <c r="R4049" s="51"/>
      <c r="S4049" s="47"/>
      <c r="T4049" s="52"/>
      <c r="U4049" s="49"/>
      <c r="V4049" s="47"/>
      <c r="W4049" s="46"/>
      <c r="X4049" s="53"/>
      <c r="Y4049" s="45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47"/>
      <c r="C4050" s="47"/>
      <c r="D4050" s="46"/>
      <c r="E4050" s="46"/>
      <c r="F4050" s="45"/>
      <c r="G4050" s="48"/>
      <c r="H4050" s="45"/>
      <c r="I4050" s="45"/>
      <c r="L4050" s="47"/>
      <c r="M4050" s="49"/>
      <c r="N4050" s="49"/>
      <c r="O4050" s="47"/>
      <c r="P4050" s="47"/>
      <c r="Q4050" s="50"/>
      <c r="R4050" s="51"/>
      <c r="S4050" s="47"/>
      <c r="T4050" s="52"/>
      <c r="U4050" s="49"/>
      <c r="V4050" s="47"/>
      <c r="W4050" s="46"/>
      <c r="X4050" s="53"/>
      <c r="Y4050" s="45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47"/>
      <c r="C4051" s="47"/>
      <c r="D4051" s="46"/>
      <c r="E4051" s="46"/>
      <c r="F4051" s="45"/>
      <c r="G4051" s="48"/>
      <c r="H4051" s="45"/>
      <c r="I4051" s="45"/>
      <c r="L4051" s="47"/>
      <c r="M4051" s="49"/>
      <c r="N4051" s="49"/>
      <c r="O4051" s="47"/>
      <c r="P4051" s="47"/>
      <c r="Q4051" s="50"/>
      <c r="R4051" s="51"/>
      <c r="S4051" s="47"/>
      <c r="T4051" s="52"/>
      <c r="U4051" s="49"/>
      <c r="V4051" s="47"/>
      <c r="W4051" s="46"/>
      <c r="X4051" s="53"/>
      <c r="Y4051" s="45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47"/>
      <c r="C4052" s="47"/>
      <c r="D4052" s="46"/>
      <c r="E4052" s="46"/>
      <c r="F4052" s="45"/>
      <c r="G4052" s="48"/>
      <c r="H4052" s="45"/>
      <c r="I4052" s="45"/>
      <c r="L4052" s="47"/>
      <c r="M4052" s="49"/>
      <c r="N4052" s="49"/>
      <c r="O4052" s="47"/>
      <c r="P4052" s="47"/>
      <c r="Q4052" s="50"/>
      <c r="R4052" s="51"/>
      <c r="S4052" s="47"/>
      <c r="T4052" s="52"/>
      <c r="U4052" s="49"/>
      <c r="V4052" s="47"/>
      <c r="W4052" s="46"/>
      <c r="X4052" s="53"/>
      <c r="Y4052" s="45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47"/>
      <c r="C4053" s="47"/>
      <c r="D4053" s="46"/>
      <c r="E4053" s="46"/>
      <c r="F4053" s="45"/>
      <c r="G4053" s="48"/>
      <c r="H4053" s="45"/>
      <c r="I4053" s="45"/>
      <c r="L4053" s="47"/>
      <c r="M4053" s="49"/>
      <c r="N4053" s="49"/>
      <c r="O4053" s="47"/>
      <c r="P4053" s="47"/>
      <c r="Q4053" s="50"/>
      <c r="R4053" s="51"/>
      <c r="S4053" s="47"/>
      <c r="T4053" s="52"/>
      <c r="U4053" s="49"/>
      <c r="V4053" s="47"/>
      <c r="W4053" s="46"/>
      <c r="X4053" s="53"/>
      <c r="Y4053" s="45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47"/>
      <c r="C4054" s="47"/>
      <c r="D4054" s="46"/>
      <c r="E4054" s="46"/>
      <c r="F4054" s="45"/>
      <c r="G4054" s="48"/>
      <c r="H4054" s="45"/>
      <c r="I4054" s="45"/>
      <c r="L4054" s="47"/>
      <c r="M4054" s="49"/>
      <c r="N4054" s="49"/>
      <c r="O4054" s="47"/>
      <c r="P4054" s="47"/>
      <c r="Q4054" s="50"/>
      <c r="R4054" s="51"/>
      <c r="S4054" s="47"/>
      <c r="T4054" s="52"/>
      <c r="U4054" s="49"/>
      <c r="V4054" s="47"/>
      <c r="W4054" s="46"/>
      <c r="X4054" s="53"/>
      <c r="Y4054" s="45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47"/>
      <c r="C4055" s="47"/>
      <c r="D4055" s="46"/>
      <c r="E4055" s="46"/>
      <c r="F4055" s="45"/>
      <c r="G4055" s="48"/>
      <c r="H4055" s="45"/>
      <c r="I4055" s="45"/>
      <c r="L4055" s="47"/>
      <c r="M4055" s="49"/>
      <c r="N4055" s="49"/>
      <c r="O4055" s="47"/>
      <c r="P4055" s="47"/>
      <c r="Q4055" s="50"/>
      <c r="R4055" s="51"/>
      <c r="S4055" s="47"/>
      <c r="T4055" s="52"/>
      <c r="U4055" s="49"/>
      <c r="V4055" s="47"/>
      <c r="W4055" s="46"/>
      <c r="X4055" s="53"/>
      <c r="Y4055" s="45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47"/>
      <c r="C4056" s="47"/>
      <c r="D4056" s="46"/>
      <c r="E4056" s="46"/>
      <c r="F4056" s="45"/>
      <c r="G4056" s="48"/>
      <c r="H4056" s="45"/>
      <c r="I4056" s="45"/>
      <c r="L4056" s="47"/>
      <c r="M4056" s="49"/>
      <c r="N4056" s="49"/>
      <c r="O4056" s="47"/>
      <c r="P4056" s="47"/>
      <c r="Q4056" s="50"/>
      <c r="R4056" s="51"/>
      <c r="S4056" s="47"/>
      <c r="T4056" s="52"/>
      <c r="U4056" s="49"/>
      <c r="V4056" s="47"/>
      <c r="W4056" s="46"/>
      <c r="X4056" s="53"/>
      <c r="Y4056" s="45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47"/>
      <c r="C4057" s="47"/>
      <c r="D4057" s="46"/>
      <c r="E4057" s="46"/>
      <c r="F4057" s="45"/>
      <c r="G4057" s="48"/>
      <c r="H4057" s="45"/>
      <c r="I4057" s="45"/>
      <c r="L4057" s="47"/>
      <c r="M4057" s="49"/>
      <c r="N4057" s="49"/>
      <c r="O4057" s="47"/>
      <c r="P4057" s="47"/>
      <c r="Q4057" s="50"/>
      <c r="R4057" s="51"/>
      <c r="S4057" s="47"/>
      <c r="T4057" s="52"/>
      <c r="U4057" s="49"/>
      <c r="V4057" s="47"/>
      <c r="W4057" s="46"/>
      <c r="X4057" s="53"/>
      <c r="Y4057" s="45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47"/>
      <c r="C4058" s="47"/>
      <c r="D4058" s="46"/>
      <c r="E4058" s="46"/>
      <c r="F4058" s="45"/>
      <c r="G4058" s="48"/>
      <c r="H4058" s="45"/>
      <c r="I4058" s="45"/>
      <c r="L4058" s="47"/>
      <c r="M4058" s="49"/>
      <c r="N4058" s="49"/>
      <c r="O4058" s="47"/>
      <c r="P4058" s="47"/>
      <c r="Q4058" s="50"/>
      <c r="R4058" s="51"/>
      <c r="S4058" s="47"/>
      <c r="T4058" s="52"/>
      <c r="U4058" s="49"/>
      <c r="V4058" s="47"/>
      <c r="W4058" s="46"/>
      <c r="X4058" s="53"/>
      <c r="Y4058" s="45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47"/>
      <c r="C4059" s="47"/>
      <c r="D4059" s="46"/>
      <c r="E4059" s="46"/>
      <c r="F4059" s="45"/>
      <c r="G4059" s="48"/>
      <c r="H4059" s="45"/>
      <c r="I4059" s="45"/>
      <c r="L4059" s="47"/>
      <c r="M4059" s="49"/>
      <c r="N4059" s="49"/>
      <c r="O4059" s="47"/>
      <c r="P4059" s="47"/>
      <c r="Q4059" s="50"/>
      <c r="R4059" s="51"/>
      <c r="S4059" s="47"/>
      <c r="T4059" s="52"/>
      <c r="U4059" s="49"/>
      <c r="V4059" s="47"/>
      <c r="W4059" s="46"/>
      <c r="X4059" s="53"/>
      <c r="Y4059" s="45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47"/>
      <c r="C4060" s="47"/>
      <c r="D4060" s="46"/>
      <c r="E4060" s="46"/>
      <c r="F4060" s="45"/>
      <c r="G4060" s="48"/>
      <c r="H4060" s="45"/>
      <c r="I4060" s="45"/>
      <c r="L4060" s="47"/>
      <c r="M4060" s="49"/>
      <c r="N4060" s="49"/>
      <c r="O4060" s="47"/>
      <c r="P4060" s="47"/>
      <c r="Q4060" s="50"/>
      <c r="R4060" s="51"/>
      <c r="S4060" s="47"/>
      <c r="T4060" s="52"/>
      <c r="U4060" s="49"/>
      <c r="V4060" s="47"/>
      <c r="W4060" s="46"/>
      <c r="X4060" s="53"/>
      <c r="Y4060" s="45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47"/>
      <c r="C4061" s="47"/>
      <c r="D4061" s="46"/>
      <c r="E4061" s="46"/>
      <c r="F4061" s="45"/>
      <c r="G4061" s="48"/>
      <c r="H4061" s="45"/>
      <c r="I4061" s="45"/>
      <c r="L4061" s="47"/>
      <c r="M4061" s="49"/>
      <c r="N4061" s="49"/>
      <c r="O4061" s="47"/>
      <c r="P4061" s="47"/>
      <c r="Q4061" s="50"/>
      <c r="R4061" s="51"/>
      <c r="S4061" s="47"/>
      <c r="T4061" s="52"/>
      <c r="U4061" s="49"/>
      <c r="V4061" s="47"/>
      <c r="W4061" s="46"/>
      <c r="X4061" s="53"/>
      <c r="Y4061" s="45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47"/>
      <c r="C4062" s="47"/>
      <c r="D4062" s="46"/>
      <c r="E4062" s="46"/>
      <c r="F4062" s="45"/>
      <c r="G4062" s="48"/>
      <c r="H4062" s="45"/>
      <c r="I4062" s="45"/>
      <c r="L4062" s="47"/>
      <c r="M4062" s="49"/>
      <c r="N4062" s="49"/>
      <c r="O4062" s="47"/>
      <c r="P4062" s="47"/>
      <c r="Q4062" s="50"/>
      <c r="R4062" s="51"/>
      <c r="S4062" s="47"/>
      <c r="T4062" s="52"/>
      <c r="U4062" s="49"/>
      <c r="V4062" s="47"/>
      <c r="W4062" s="46"/>
      <c r="X4062" s="53"/>
      <c r="Y4062" s="45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47"/>
      <c r="C4063" s="47"/>
      <c r="D4063" s="46"/>
      <c r="E4063" s="46"/>
      <c r="F4063" s="45"/>
      <c r="G4063" s="48"/>
      <c r="H4063" s="45"/>
      <c r="I4063" s="45"/>
      <c r="L4063" s="47"/>
      <c r="M4063" s="49"/>
      <c r="N4063" s="49"/>
      <c r="O4063" s="47"/>
      <c r="P4063" s="47"/>
      <c r="Q4063" s="50"/>
      <c r="R4063" s="51"/>
      <c r="S4063" s="47"/>
      <c r="T4063" s="52"/>
      <c r="U4063" s="49"/>
      <c r="V4063" s="47"/>
      <c r="W4063" s="46"/>
      <c r="X4063" s="53"/>
      <c r="Y4063" s="45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47"/>
      <c r="C4064" s="47"/>
      <c r="D4064" s="46"/>
      <c r="E4064" s="46"/>
      <c r="F4064" s="45"/>
      <c r="G4064" s="48"/>
      <c r="H4064" s="45"/>
      <c r="I4064" s="45"/>
      <c r="L4064" s="47"/>
      <c r="M4064" s="49"/>
      <c r="N4064" s="49"/>
      <c r="O4064" s="47"/>
      <c r="P4064" s="47"/>
      <c r="Q4064" s="50"/>
      <c r="R4064" s="51"/>
      <c r="S4064" s="47"/>
      <c r="T4064" s="52"/>
      <c r="U4064" s="49"/>
      <c r="V4064" s="47"/>
      <c r="W4064" s="46"/>
      <c r="X4064" s="53"/>
      <c r="Y4064" s="45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47"/>
      <c r="C4065" s="47"/>
      <c r="D4065" s="46"/>
      <c r="E4065" s="46"/>
      <c r="F4065" s="45"/>
      <c r="G4065" s="48"/>
      <c r="H4065" s="45"/>
      <c r="I4065" s="45"/>
      <c r="L4065" s="47"/>
      <c r="M4065" s="49"/>
      <c r="N4065" s="49"/>
      <c r="O4065" s="47"/>
      <c r="P4065" s="47"/>
      <c r="Q4065" s="50"/>
      <c r="R4065" s="51"/>
      <c r="S4065" s="47"/>
      <c r="T4065" s="52"/>
      <c r="U4065" s="49"/>
      <c r="V4065" s="47"/>
      <c r="W4065" s="46"/>
      <c r="X4065" s="53"/>
      <c r="Y4065" s="45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47"/>
      <c r="C4066" s="47"/>
      <c r="D4066" s="46"/>
      <c r="E4066" s="46"/>
      <c r="F4066" s="45"/>
      <c r="G4066" s="48"/>
      <c r="H4066" s="45"/>
      <c r="I4066" s="45"/>
      <c r="L4066" s="47"/>
      <c r="M4066" s="49"/>
      <c r="N4066" s="49"/>
      <c r="O4066" s="47"/>
      <c r="P4066" s="47"/>
      <c r="Q4066" s="50"/>
      <c r="R4066" s="51"/>
      <c r="S4066" s="47"/>
      <c r="T4066" s="52"/>
      <c r="U4066" s="49"/>
      <c r="V4066" s="47"/>
      <c r="W4066" s="46"/>
      <c r="X4066" s="53"/>
      <c r="Y4066" s="45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47"/>
      <c r="C4067" s="47"/>
      <c r="D4067" s="46"/>
      <c r="E4067" s="46"/>
      <c r="F4067" s="45"/>
      <c r="G4067" s="48"/>
      <c r="H4067" s="45"/>
      <c r="I4067" s="45"/>
      <c r="L4067" s="47"/>
      <c r="M4067" s="49"/>
      <c r="N4067" s="49"/>
      <c r="O4067" s="47"/>
      <c r="P4067" s="47"/>
      <c r="Q4067" s="50"/>
      <c r="R4067" s="51"/>
      <c r="S4067" s="47"/>
      <c r="T4067" s="52"/>
      <c r="U4067" s="49"/>
      <c r="V4067" s="47"/>
      <c r="W4067" s="46"/>
      <c r="X4067" s="53"/>
      <c r="Y4067" s="45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47"/>
      <c r="C4068" s="47"/>
      <c r="D4068" s="46"/>
      <c r="E4068" s="46"/>
      <c r="F4068" s="45"/>
      <c r="G4068" s="48"/>
      <c r="H4068" s="45"/>
      <c r="I4068" s="45"/>
      <c r="L4068" s="47"/>
      <c r="M4068" s="49"/>
      <c r="N4068" s="49"/>
      <c r="O4068" s="47"/>
      <c r="P4068" s="47"/>
      <c r="Q4068" s="50"/>
      <c r="R4068" s="51"/>
      <c r="S4068" s="47"/>
      <c r="T4068" s="52"/>
      <c r="U4068" s="49"/>
      <c r="V4068" s="47"/>
      <c r="W4068" s="46"/>
      <c r="X4068" s="53"/>
      <c r="Y4068" s="45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47"/>
      <c r="C4069" s="47"/>
      <c r="D4069" s="46"/>
      <c r="E4069" s="46"/>
      <c r="F4069" s="45"/>
      <c r="G4069" s="48"/>
      <c r="H4069" s="45"/>
      <c r="I4069" s="45"/>
      <c r="L4069" s="47"/>
      <c r="M4069" s="49"/>
      <c r="N4069" s="49"/>
      <c r="O4069" s="47"/>
      <c r="P4069" s="47"/>
      <c r="Q4069" s="50"/>
      <c r="R4069" s="51"/>
      <c r="S4069" s="47"/>
      <c r="T4069" s="52"/>
      <c r="U4069" s="49"/>
      <c r="V4069" s="47"/>
      <c r="W4069" s="46"/>
      <c r="X4069" s="53"/>
      <c r="Y4069" s="45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47"/>
      <c r="C4070" s="47"/>
      <c r="D4070" s="46"/>
      <c r="E4070" s="46"/>
      <c r="F4070" s="45"/>
      <c r="G4070" s="48"/>
      <c r="H4070" s="45"/>
      <c r="I4070" s="45"/>
      <c r="L4070" s="47"/>
      <c r="M4070" s="49"/>
      <c r="N4070" s="49"/>
      <c r="O4070" s="47"/>
      <c r="P4070" s="47"/>
      <c r="Q4070" s="50"/>
      <c r="R4070" s="51"/>
      <c r="S4070" s="47"/>
      <c r="T4070" s="52"/>
      <c r="U4070" s="49"/>
      <c r="V4070" s="47"/>
      <c r="W4070" s="46"/>
      <c r="X4070" s="53"/>
      <c r="Y4070" s="45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47"/>
      <c r="C4071" s="47"/>
      <c r="D4071" s="46"/>
      <c r="E4071" s="46"/>
      <c r="F4071" s="45"/>
      <c r="G4071" s="48"/>
      <c r="H4071" s="45"/>
      <c r="I4071" s="45"/>
      <c r="L4071" s="47"/>
      <c r="M4071" s="49"/>
      <c r="N4071" s="49"/>
      <c r="O4071" s="47"/>
      <c r="P4071" s="47"/>
      <c r="Q4071" s="50"/>
      <c r="R4071" s="51"/>
      <c r="S4071" s="47"/>
      <c r="T4071" s="52"/>
      <c r="U4071" s="49"/>
      <c r="V4071" s="47"/>
      <c r="W4071" s="46"/>
      <c r="X4071" s="53"/>
      <c r="Y4071" s="45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47"/>
      <c r="C4072" s="47"/>
      <c r="D4072" s="46"/>
      <c r="E4072" s="46"/>
      <c r="F4072" s="45"/>
      <c r="G4072" s="48"/>
      <c r="H4072" s="45"/>
      <c r="I4072" s="45"/>
      <c r="L4072" s="47"/>
      <c r="M4072" s="49"/>
      <c r="N4072" s="49"/>
      <c r="O4072" s="47"/>
      <c r="P4072" s="47"/>
      <c r="Q4072" s="50"/>
      <c r="R4072" s="51"/>
      <c r="S4072" s="47"/>
      <c r="T4072" s="52"/>
      <c r="U4072" s="49"/>
      <c r="V4072" s="47"/>
      <c r="W4072" s="46"/>
      <c r="X4072" s="53"/>
      <c r="Y4072" s="45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47"/>
      <c r="C4073" s="47"/>
      <c r="D4073" s="46"/>
      <c r="E4073" s="46"/>
      <c r="F4073" s="45"/>
      <c r="G4073" s="48"/>
      <c r="H4073" s="45"/>
      <c r="I4073" s="45"/>
      <c r="L4073" s="47"/>
      <c r="M4073" s="49"/>
      <c r="N4073" s="49"/>
      <c r="O4073" s="47"/>
      <c r="P4073" s="47"/>
      <c r="Q4073" s="50"/>
      <c r="R4073" s="51"/>
      <c r="S4073" s="47"/>
      <c r="T4073" s="52"/>
      <c r="U4073" s="49"/>
      <c r="V4073" s="47"/>
      <c r="W4073" s="46"/>
      <c r="X4073" s="53"/>
      <c r="Y4073" s="45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47"/>
      <c r="C4074" s="47"/>
      <c r="D4074" s="46"/>
      <c r="E4074" s="46"/>
      <c r="F4074" s="45"/>
      <c r="G4074" s="48"/>
      <c r="H4074" s="45"/>
      <c r="I4074" s="45"/>
      <c r="L4074" s="47"/>
      <c r="M4074" s="49"/>
      <c r="N4074" s="49"/>
      <c r="O4074" s="47"/>
      <c r="P4074" s="47"/>
      <c r="Q4074" s="50"/>
      <c r="R4074" s="51"/>
      <c r="S4074" s="47"/>
      <c r="T4074" s="52"/>
      <c r="U4074" s="49"/>
      <c r="V4074" s="47"/>
      <c r="W4074" s="46"/>
      <c r="X4074" s="53"/>
      <c r="Y4074" s="45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47"/>
      <c r="C4075" s="47"/>
      <c r="D4075" s="46"/>
      <c r="E4075" s="46"/>
      <c r="F4075" s="45"/>
      <c r="G4075" s="48"/>
      <c r="H4075" s="45"/>
      <c r="I4075" s="45"/>
      <c r="L4075" s="47"/>
      <c r="M4075" s="49"/>
      <c r="N4075" s="49"/>
      <c r="O4075" s="47"/>
      <c r="P4075" s="47"/>
      <c r="Q4075" s="50"/>
      <c r="R4075" s="51"/>
      <c r="S4075" s="47"/>
      <c r="T4075" s="52"/>
      <c r="U4075" s="49"/>
      <c r="V4075" s="47"/>
      <c r="W4075" s="46"/>
      <c r="X4075" s="53"/>
      <c r="Y4075" s="45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47"/>
      <c r="C4076" s="47"/>
      <c r="D4076" s="46"/>
      <c r="E4076" s="46"/>
      <c r="F4076" s="45"/>
      <c r="G4076" s="48"/>
      <c r="H4076" s="45"/>
      <c r="I4076" s="45"/>
      <c r="L4076" s="47"/>
      <c r="M4076" s="49"/>
      <c r="N4076" s="49"/>
      <c r="O4076" s="47"/>
      <c r="P4076" s="47"/>
      <c r="Q4076" s="50"/>
      <c r="R4076" s="51"/>
      <c r="S4076" s="47"/>
      <c r="T4076" s="52"/>
      <c r="U4076" s="49"/>
      <c r="V4076" s="47"/>
      <c r="W4076" s="46"/>
      <c r="X4076" s="53"/>
      <c r="Y4076" s="45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47"/>
      <c r="C4077" s="47"/>
      <c r="D4077" s="46"/>
      <c r="E4077" s="46"/>
      <c r="F4077" s="45"/>
      <c r="G4077" s="48"/>
      <c r="H4077" s="45"/>
      <c r="I4077" s="45"/>
      <c r="L4077" s="47"/>
      <c r="M4077" s="49"/>
      <c r="N4077" s="49"/>
      <c r="O4077" s="47"/>
      <c r="P4077" s="47"/>
      <c r="Q4077" s="50"/>
      <c r="R4077" s="51"/>
      <c r="S4077" s="47"/>
      <c r="T4077" s="52"/>
      <c r="U4077" s="49"/>
      <c r="V4077" s="47"/>
      <c r="W4077" s="46"/>
      <c r="X4077" s="53"/>
      <c r="Y4077" s="45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47"/>
      <c r="C4078" s="47"/>
      <c r="D4078" s="46"/>
      <c r="E4078" s="46"/>
      <c r="F4078" s="45"/>
      <c r="G4078" s="48"/>
      <c r="H4078" s="45"/>
      <c r="I4078" s="45"/>
      <c r="L4078" s="47"/>
      <c r="M4078" s="49"/>
      <c r="N4078" s="49"/>
      <c r="O4078" s="47"/>
      <c r="P4078" s="47"/>
      <c r="Q4078" s="50"/>
      <c r="R4078" s="51"/>
      <c r="S4078" s="47"/>
      <c r="T4078" s="52"/>
      <c r="U4078" s="49"/>
      <c r="V4078" s="47"/>
      <c r="W4078" s="46"/>
      <c r="X4078" s="53"/>
      <c r="Y4078" s="45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47"/>
      <c r="C4079" s="47"/>
      <c r="D4079" s="46"/>
      <c r="E4079" s="46"/>
      <c r="F4079" s="45"/>
      <c r="G4079" s="48"/>
      <c r="H4079" s="45"/>
      <c r="I4079" s="45"/>
      <c r="L4079" s="47"/>
      <c r="M4079" s="49"/>
      <c r="N4079" s="49"/>
      <c r="O4079" s="47"/>
      <c r="P4079" s="47"/>
      <c r="Q4079" s="50"/>
      <c r="R4079" s="51"/>
      <c r="S4079" s="47"/>
      <c r="T4079" s="52"/>
      <c r="U4079" s="49"/>
      <c r="V4079" s="47"/>
      <c r="W4079" s="46"/>
      <c r="X4079" s="53"/>
      <c r="Y4079" s="45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47"/>
      <c r="C4080" s="47"/>
      <c r="D4080" s="46"/>
      <c r="E4080" s="46"/>
      <c r="F4080" s="45"/>
      <c r="G4080" s="48"/>
      <c r="H4080" s="45"/>
      <c r="I4080" s="45"/>
      <c r="L4080" s="47"/>
      <c r="M4080" s="49"/>
      <c r="N4080" s="49"/>
      <c r="O4080" s="47"/>
      <c r="P4080" s="47"/>
      <c r="Q4080" s="50"/>
      <c r="R4080" s="51"/>
      <c r="S4080" s="47"/>
      <c r="T4080" s="52"/>
      <c r="U4080" s="49"/>
      <c r="V4080" s="47"/>
      <c r="W4080" s="46"/>
      <c r="X4080" s="53"/>
      <c r="Y4080" s="45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47"/>
      <c r="C4081" s="47"/>
      <c r="D4081" s="46"/>
      <c r="E4081" s="46"/>
      <c r="F4081" s="45"/>
      <c r="G4081" s="48"/>
      <c r="H4081" s="45"/>
      <c r="I4081" s="45"/>
      <c r="L4081" s="47"/>
      <c r="M4081" s="49"/>
      <c r="N4081" s="49"/>
      <c r="O4081" s="47"/>
      <c r="P4081" s="47"/>
      <c r="Q4081" s="50"/>
      <c r="R4081" s="51"/>
      <c r="S4081" s="47"/>
      <c r="T4081" s="52"/>
      <c r="U4081" s="49"/>
      <c r="V4081" s="47"/>
      <c r="W4081" s="46"/>
      <c r="X4081" s="53"/>
      <c r="Y4081" s="45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47"/>
      <c r="C4082" s="47"/>
      <c r="D4082" s="46"/>
      <c r="E4082" s="46"/>
      <c r="F4082" s="45"/>
      <c r="G4082" s="48"/>
      <c r="H4082" s="45"/>
      <c r="I4082" s="45"/>
      <c r="L4082" s="47"/>
      <c r="M4082" s="49"/>
      <c r="N4082" s="49"/>
      <c r="O4082" s="47"/>
      <c r="P4082" s="47"/>
      <c r="Q4082" s="50"/>
      <c r="R4082" s="51"/>
      <c r="S4082" s="47"/>
      <c r="T4082" s="52"/>
      <c r="U4082" s="49"/>
      <c r="V4082" s="47"/>
      <c r="W4082" s="46"/>
      <c r="X4082" s="53"/>
      <c r="Y4082" s="45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47"/>
      <c r="C4083" s="47"/>
      <c r="D4083" s="46"/>
      <c r="E4083" s="46"/>
      <c r="F4083" s="45"/>
      <c r="G4083" s="48"/>
      <c r="H4083" s="45"/>
      <c r="I4083" s="45"/>
      <c r="L4083" s="47"/>
      <c r="M4083" s="49"/>
      <c r="N4083" s="49"/>
      <c r="O4083" s="47"/>
      <c r="P4083" s="47"/>
      <c r="Q4083" s="50"/>
      <c r="R4083" s="51"/>
      <c r="S4083" s="47"/>
      <c r="T4083" s="52"/>
      <c r="U4083" s="49"/>
      <c r="V4083" s="47"/>
      <c r="W4083" s="46"/>
      <c r="X4083" s="53"/>
      <c r="Y4083" s="45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47"/>
      <c r="C4084" s="47"/>
      <c r="D4084" s="46"/>
      <c r="E4084" s="46"/>
      <c r="F4084" s="45"/>
      <c r="G4084" s="48"/>
      <c r="H4084" s="45"/>
      <c r="I4084" s="45"/>
      <c r="L4084" s="47"/>
      <c r="M4084" s="49"/>
      <c r="N4084" s="49"/>
      <c r="O4084" s="47"/>
      <c r="P4084" s="47"/>
      <c r="Q4084" s="50"/>
      <c r="R4084" s="51"/>
      <c r="S4084" s="47"/>
      <c r="T4084" s="52"/>
      <c r="U4084" s="49"/>
      <c r="V4084" s="47"/>
      <c r="W4084" s="46"/>
      <c r="X4084" s="53"/>
      <c r="Y4084" s="45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47"/>
      <c r="C4085" s="47"/>
      <c r="D4085" s="46"/>
      <c r="E4085" s="46"/>
      <c r="F4085" s="45"/>
      <c r="G4085" s="48"/>
      <c r="H4085" s="45"/>
      <c r="I4085" s="45"/>
      <c r="L4085" s="47"/>
      <c r="M4085" s="49"/>
      <c r="N4085" s="49"/>
      <c r="O4085" s="47"/>
      <c r="P4085" s="47"/>
      <c r="Q4085" s="50"/>
      <c r="R4085" s="51"/>
      <c r="S4085" s="47"/>
      <c r="T4085" s="52"/>
      <c r="U4085" s="49"/>
      <c r="V4085" s="47"/>
      <c r="W4085" s="46"/>
      <c r="X4085" s="53"/>
      <c r="Y4085" s="45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47"/>
      <c r="C4086" s="47"/>
      <c r="D4086" s="46"/>
      <c r="E4086" s="46"/>
      <c r="F4086" s="45"/>
      <c r="G4086" s="48"/>
      <c r="H4086" s="45"/>
      <c r="I4086" s="45"/>
      <c r="L4086" s="47"/>
      <c r="M4086" s="49"/>
      <c r="N4086" s="49"/>
      <c r="O4086" s="47"/>
      <c r="P4086" s="47"/>
      <c r="Q4086" s="50"/>
      <c r="R4086" s="51"/>
      <c r="S4086" s="47"/>
      <c r="T4086" s="52"/>
      <c r="U4086" s="49"/>
      <c r="V4086" s="47"/>
      <c r="W4086" s="46"/>
      <c r="X4086" s="53"/>
      <c r="Y4086" s="45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47"/>
      <c r="C4087" s="47"/>
      <c r="D4087" s="46"/>
      <c r="E4087" s="46"/>
      <c r="F4087" s="45"/>
      <c r="G4087" s="48"/>
      <c r="H4087" s="45"/>
      <c r="I4087" s="45"/>
      <c r="L4087" s="47"/>
      <c r="M4087" s="49"/>
      <c r="N4087" s="49"/>
      <c r="O4087" s="47"/>
      <c r="P4087" s="47"/>
      <c r="Q4087" s="50"/>
      <c r="R4087" s="51"/>
      <c r="S4087" s="47"/>
      <c r="T4087" s="52"/>
      <c r="U4087" s="49"/>
      <c r="V4087" s="47"/>
      <c r="W4087" s="46"/>
      <c r="X4087" s="53"/>
      <c r="Y4087" s="45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47"/>
      <c r="C4088" s="47"/>
      <c r="D4088" s="46"/>
      <c r="E4088" s="46"/>
      <c r="F4088" s="45"/>
      <c r="G4088" s="48"/>
      <c r="H4088" s="45"/>
      <c r="I4088" s="45"/>
      <c r="L4088" s="47"/>
      <c r="M4088" s="49"/>
      <c r="N4088" s="49"/>
      <c r="O4088" s="47"/>
      <c r="P4088" s="47"/>
      <c r="Q4088" s="50"/>
      <c r="R4088" s="51"/>
      <c r="S4088" s="47"/>
      <c r="T4088" s="52"/>
      <c r="U4088" s="49"/>
      <c r="V4088" s="47"/>
      <c r="W4088" s="46"/>
      <c r="X4088" s="53"/>
      <c r="Y4088" s="45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47"/>
      <c r="C4089" s="47"/>
      <c r="D4089" s="46"/>
      <c r="E4089" s="46"/>
      <c r="F4089" s="45"/>
      <c r="G4089" s="48"/>
      <c r="H4089" s="45"/>
      <c r="I4089" s="45"/>
      <c r="L4089" s="47"/>
      <c r="M4089" s="49"/>
      <c r="N4089" s="49"/>
      <c r="O4089" s="47"/>
      <c r="P4089" s="47"/>
      <c r="Q4089" s="50"/>
      <c r="R4089" s="51"/>
      <c r="S4089" s="47"/>
      <c r="T4089" s="52"/>
      <c r="U4089" s="49"/>
      <c r="V4089" s="47"/>
      <c r="W4089" s="46"/>
      <c r="X4089" s="53"/>
      <c r="Y4089" s="45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47"/>
      <c r="C4090" s="47"/>
      <c r="D4090" s="46"/>
      <c r="E4090" s="46"/>
      <c r="F4090" s="45"/>
      <c r="G4090" s="48"/>
      <c r="H4090" s="45"/>
      <c r="I4090" s="45"/>
      <c r="L4090" s="47"/>
      <c r="M4090" s="49"/>
      <c r="N4090" s="49"/>
      <c r="O4090" s="47"/>
      <c r="P4090" s="47"/>
      <c r="Q4090" s="50"/>
      <c r="R4090" s="51"/>
      <c r="S4090" s="47"/>
      <c r="T4090" s="52"/>
      <c r="U4090" s="49"/>
      <c r="V4090" s="47"/>
      <c r="W4090" s="46"/>
      <c r="X4090" s="53"/>
      <c r="Y4090" s="45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47"/>
      <c r="C4091" s="47"/>
      <c r="D4091" s="46"/>
      <c r="E4091" s="46"/>
      <c r="F4091" s="45"/>
      <c r="G4091" s="48"/>
      <c r="H4091" s="45"/>
      <c r="I4091" s="45"/>
      <c r="L4091" s="47"/>
      <c r="M4091" s="49"/>
      <c r="N4091" s="49"/>
      <c r="O4091" s="47"/>
      <c r="P4091" s="47"/>
      <c r="Q4091" s="50"/>
      <c r="R4091" s="51"/>
      <c r="S4091" s="47"/>
      <c r="T4091" s="52"/>
      <c r="U4091" s="49"/>
      <c r="V4091" s="47"/>
      <c r="W4091" s="46"/>
      <c r="X4091" s="53"/>
      <c r="Y4091" s="45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47"/>
      <c r="C4092" s="47"/>
      <c r="D4092" s="46"/>
      <c r="E4092" s="46"/>
      <c r="F4092" s="45"/>
      <c r="G4092" s="48"/>
      <c r="H4092" s="45"/>
      <c r="I4092" s="45"/>
      <c r="L4092" s="47"/>
      <c r="M4092" s="49"/>
      <c r="N4092" s="49"/>
      <c r="O4092" s="47"/>
      <c r="P4092" s="47"/>
      <c r="Q4092" s="50"/>
      <c r="R4092" s="51"/>
      <c r="S4092" s="47"/>
      <c r="T4092" s="52"/>
      <c r="U4092" s="49"/>
      <c r="V4092" s="47"/>
      <c r="W4092" s="46"/>
      <c r="X4092" s="53"/>
      <c r="Y4092" s="45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47"/>
      <c r="C4093" s="47"/>
      <c r="D4093" s="46"/>
      <c r="E4093" s="46"/>
      <c r="F4093" s="45"/>
      <c r="G4093" s="48"/>
      <c r="H4093" s="45"/>
      <c r="I4093" s="45"/>
      <c r="L4093" s="47"/>
      <c r="M4093" s="49"/>
      <c r="N4093" s="49"/>
      <c r="O4093" s="47"/>
      <c r="P4093" s="47"/>
      <c r="Q4093" s="50"/>
      <c r="R4093" s="51"/>
      <c r="S4093" s="47"/>
      <c r="T4093" s="52"/>
      <c r="U4093" s="49"/>
      <c r="V4093" s="47"/>
      <c r="W4093" s="46"/>
      <c r="X4093" s="53"/>
      <c r="Y4093" s="45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47"/>
      <c r="C4094" s="47"/>
      <c r="D4094" s="46"/>
      <c r="E4094" s="46"/>
      <c r="F4094" s="45"/>
      <c r="G4094" s="48"/>
      <c r="H4094" s="45"/>
      <c r="I4094" s="45"/>
      <c r="L4094" s="47"/>
      <c r="M4094" s="49"/>
      <c r="N4094" s="49"/>
      <c r="O4094" s="47"/>
      <c r="P4094" s="47"/>
      <c r="Q4094" s="50"/>
      <c r="R4094" s="51"/>
      <c r="S4094" s="47"/>
      <c r="T4094" s="52"/>
      <c r="U4094" s="49"/>
      <c r="V4094" s="47"/>
      <c r="W4094" s="46"/>
      <c r="X4094" s="53"/>
      <c r="Y4094" s="45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47"/>
      <c r="C4095" s="47"/>
      <c r="D4095" s="46"/>
      <c r="E4095" s="46"/>
      <c r="F4095" s="45"/>
      <c r="G4095" s="48"/>
      <c r="H4095" s="45"/>
      <c r="I4095" s="45"/>
      <c r="L4095" s="47"/>
      <c r="M4095" s="49"/>
      <c r="N4095" s="49"/>
      <c r="O4095" s="47"/>
      <c r="P4095" s="47"/>
      <c r="Q4095" s="50"/>
      <c r="R4095" s="51"/>
      <c r="S4095" s="47"/>
      <c r="T4095" s="52"/>
      <c r="U4095" s="49"/>
      <c r="V4095" s="47"/>
      <c r="W4095" s="46"/>
      <c r="X4095" s="53"/>
      <c r="Y4095" s="45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47"/>
      <c r="C4096" s="47"/>
      <c r="D4096" s="46"/>
      <c r="E4096" s="46"/>
      <c r="F4096" s="45"/>
      <c r="G4096" s="48"/>
      <c r="H4096" s="45"/>
      <c r="I4096" s="45"/>
      <c r="L4096" s="47"/>
      <c r="M4096" s="49"/>
      <c r="N4096" s="49"/>
      <c r="O4096" s="47"/>
      <c r="P4096" s="47"/>
      <c r="Q4096" s="50"/>
      <c r="R4096" s="51"/>
      <c r="S4096" s="47"/>
      <c r="T4096" s="52"/>
      <c r="U4096" s="49"/>
      <c r="V4096" s="47"/>
      <c r="W4096" s="46"/>
      <c r="X4096" s="53"/>
      <c r="Y4096" s="45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47"/>
      <c r="C4097" s="47"/>
      <c r="D4097" s="46"/>
      <c r="E4097" s="46"/>
      <c r="F4097" s="45"/>
      <c r="G4097" s="48"/>
      <c r="H4097" s="45"/>
      <c r="I4097" s="45"/>
      <c r="L4097" s="47"/>
      <c r="M4097" s="49"/>
      <c r="N4097" s="49"/>
      <c r="O4097" s="47"/>
      <c r="P4097" s="47"/>
      <c r="Q4097" s="50"/>
      <c r="R4097" s="51"/>
      <c r="S4097" s="47"/>
      <c r="T4097" s="52"/>
      <c r="U4097" s="49"/>
      <c r="V4097" s="47"/>
      <c r="W4097" s="46"/>
      <c r="X4097" s="53"/>
      <c r="Y4097" s="45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47"/>
      <c r="C4098" s="47"/>
      <c r="D4098" s="46"/>
      <c r="E4098" s="46"/>
      <c r="F4098" s="45"/>
      <c r="G4098" s="48"/>
      <c r="H4098" s="45"/>
      <c r="I4098" s="45"/>
      <c r="L4098" s="47"/>
      <c r="M4098" s="49"/>
      <c r="N4098" s="49"/>
      <c r="O4098" s="47"/>
      <c r="P4098" s="47"/>
      <c r="Q4098" s="50"/>
      <c r="R4098" s="51"/>
      <c r="S4098" s="47"/>
      <c r="T4098" s="52"/>
      <c r="U4098" s="49"/>
      <c r="V4098" s="47"/>
      <c r="W4098" s="46"/>
      <c r="X4098" s="53"/>
      <c r="Y4098" s="45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47"/>
      <c r="C4099" s="47"/>
      <c r="D4099" s="46"/>
      <c r="E4099" s="46"/>
      <c r="F4099" s="45"/>
      <c r="G4099" s="48"/>
      <c r="H4099" s="45"/>
      <c r="I4099" s="45"/>
      <c r="L4099" s="47"/>
      <c r="M4099" s="49"/>
      <c r="N4099" s="49"/>
      <c r="O4099" s="47"/>
      <c r="P4099" s="47"/>
      <c r="Q4099" s="50"/>
      <c r="R4099" s="51"/>
      <c r="S4099" s="47"/>
      <c r="T4099" s="52"/>
      <c r="U4099" s="49"/>
      <c r="V4099" s="47"/>
      <c r="W4099" s="46"/>
      <c r="X4099" s="53"/>
      <c r="Y4099" s="45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47"/>
      <c r="C4100" s="47"/>
      <c r="D4100" s="46"/>
      <c r="E4100" s="46"/>
      <c r="F4100" s="45"/>
      <c r="G4100" s="48"/>
      <c r="H4100" s="45"/>
      <c r="I4100" s="45"/>
      <c r="L4100" s="47"/>
      <c r="M4100" s="49"/>
      <c r="N4100" s="49"/>
      <c r="O4100" s="47"/>
      <c r="P4100" s="47"/>
      <c r="Q4100" s="50"/>
      <c r="R4100" s="51"/>
      <c r="S4100" s="47"/>
      <c r="T4100" s="52"/>
      <c r="U4100" s="49"/>
      <c r="V4100" s="47"/>
      <c r="W4100" s="46"/>
      <c r="X4100" s="53"/>
      <c r="Y4100" s="45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47"/>
      <c r="C4101" s="47"/>
      <c r="D4101" s="46"/>
      <c r="E4101" s="46"/>
      <c r="F4101" s="45"/>
      <c r="G4101" s="48"/>
      <c r="H4101" s="45"/>
      <c r="I4101" s="45"/>
      <c r="L4101" s="47"/>
      <c r="M4101" s="49"/>
      <c r="N4101" s="49"/>
      <c r="O4101" s="47"/>
      <c r="P4101" s="47"/>
      <c r="Q4101" s="50"/>
      <c r="R4101" s="51"/>
      <c r="S4101" s="47"/>
      <c r="T4101" s="52"/>
      <c r="U4101" s="49"/>
      <c r="V4101" s="47"/>
      <c r="W4101" s="46"/>
      <c r="X4101" s="53"/>
      <c r="Y4101" s="45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47"/>
      <c r="C4102" s="47"/>
      <c r="D4102" s="46"/>
      <c r="E4102" s="46"/>
      <c r="F4102" s="45"/>
      <c r="G4102" s="48"/>
      <c r="H4102" s="45"/>
      <c r="I4102" s="45"/>
      <c r="L4102" s="47"/>
      <c r="M4102" s="49"/>
      <c r="N4102" s="49"/>
      <c r="O4102" s="47"/>
      <c r="P4102" s="47"/>
      <c r="Q4102" s="50"/>
      <c r="R4102" s="51"/>
      <c r="S4102" s="47"/>
      <c r="T4102" s="52"/>
      <c r="U4102" s="49"/>
      <c r="V4102" s="47"/>
      <c r="W4102" s="46"/>
      <c r="X4102" s="53"/>
      <c r="Y4102" s="45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47"/>
      <c r="C4103" s="47"/>
      <c r="D4103" s="46"/>
      <c r="E4103" s="46"/>
      <c r="F4103" s="45"/>
      <c r="G4103" s="48"/>
      <c r="H4103" s="45"/>
      <c r="I4103" s="45"/>
      <c r="L4103" s="47"/>
      <c r="M4103" s="49"/>
      <c r="N4103" s="49"/>
      <c r="O4103" s="47"/>
      <c r="P4103" s="47"/>
      <c r="Q4103" s="50"/>
      <c r="R4103" s="51"/>
      <c r="S4103" s="47"/>
      <c r="T4103" s="52"/>
      <c r="U4103" s="49"/>
      <c r="V4103" s="47"/>
      <c r="W4103" s="46"/>
      <c r="X4103" s="53"/>
      <c r="Y4103" s="45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47"/>
      <c r="C4104" s="47"/>
      <c r="D4104" s="46"/>
      <c r="E4104" s="46"/>
      <c r="F4104" s="45"/>
      <c r="G4104" s="48"/>
      <c r="H4104" s="45"/>
      <c r="I4104" s="45"/>
      <c r="L4104" s="47"/>
      <c r="M4104" s="49"/>
      <c r="N4104" s="49"/>
      <c r="O4104" s="47"/>
      <c r="P4104" s="47"/>
      <c r="Q4104" s="50"/>
      <c r="R4104" s="51"/>
      <c r="S4104" s="47"/>
      <c r="T4104" s="52"/>
      <c r="U4104" s="49"/>
      <c r="V4104" s="47"/>
      <c r="W4104" s="46"/>
      <c r="X4104" s="53"/>
      <c r="Y4104" s="45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47"/>
      <c r="C4105" s="47"/>
      <c r="D4105" s="46"/>
      <c r="E4105" s="46"/>
      <c r="F4105" s="45"/>
      <c r="G4105" s="48"/>
      <c r="H4105" s="45"/>
      <c r="I4105" s="45"/>
      <c r="L4105" s="47"/>
      <c r="M4105" s="49"/>
      <c r="N4105" s="49"/>
      <c r="O4105" s="47"/>
      <c r="P4105" s="47"/>
      <c r="Q4105" s="50"/>
      <c r="R4105" s="51"/>
      <c r="S4105" s="47"/>
      <c r="T4105" s="52"/>
      <c r="U4105" s="49"/>
      <c r="V4105" s="47"/>
      <c r="W4105" s="46"/>
      <c r="X4105" s="53"/>
      <c r="Y4105" s="45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47"/>
      <c r="C4106" s="47"/>
      <c r="D4106" s="46"/>
      <c r="E4106" s="46"/>
      <c r="F4106" s="45"/>
      <c r="G4106" s="48"/>
      <c r="H4106" s="45"/>
      <c r="I4106" s="45"/>
      <c r="L4106" s="47"/>
      <c r="M4106" s="49"/>
      <c r="N4106" s="49"/>
      <c r="O4106" s="47"/>
      <c r="P4106" s="47"/>
      <c r="Q4106" s="50"/>
      <c r="R4106" s="51"/>
      <c r="S4106" s="47"/>
      <c r="T4106" s="52"/>
      <c r="U4106" s="49"/>
      <c r="V4106" s="47"/>
      <c r="W4106" s="46"/>
      <c r="X4106" s="53"/>
      <c r="Y4106" s="45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47"/>
      <c r="C4107" s="47"/>
      <c r="D4107" s="46"/>
      <c r="E4107" s="46"/>
      <c r="F4107" s="45"/>
      <c r="G4107" s="48"/>
      <c r="H4107" s="45"/>
      <c r="I4107" s="45"/>
      <c r="L4107" s="47"/>
      <c r="M4107" s="49"/>
      <c r="N4107" s="49"/>
      <c r="O4107" s="47"/>
      <c r="P4107" s="47"/>
      <c r="Q4107" s="50"/>
      <c r="R4107" s="51"/>
      <c r="S4107" s="47"/>
      <c r="T4107" s="52"/>
      <c r="U4107" s="49"/>
      <c r="V4107" s="47"/>
      <c r="W4107" s="46"/>
      <c r="X4107" s="53"/>
      <c r="Y4107" s="45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47"/>
      <c r="C4108" s="47"/>
      <c r="D4108" s="46"/>
      <c r="E4108" s="46"/>
      <c r="F4108" s="45"/>
      <c r="G4108" s="48"/>
      <c r="H4108" s="45"/>
      <c r="I4108" s="45"/>
      <c r="L4108" s="47"/>
      <c r="M4108" s="49"/>
      <c r="N4108" s="49"/>
      <c r="O4108" s="47"/>
      <c r="P4108" s="47"/>
      <c r="Q4108" s="50"/>
      <c r="R4108" s="51"/>
      <c r="S4108" s="47"/>
      <c r="T4108" s="52"/>
      <c r="U4108" s="49"/>
      <c r="V4108" s="47"/>
      <c r="W4108" s="46"/>
      <c r="X4108" s="53"/>
      <c r="Y4108" s="45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47"/>
      <c r="C4109" s="47"/>
      <c r="D4109" s="46"/>
      <c r="E4109" s="46"/>
      <c r="F4109" s="45"/>
      <c r="G4109" s="48"/>
      <c r="H4109" s="45"/>
      <c r="I4109" s="45"/>
      <c r="L4109" s="47"/>
      <c r="M4109" s="49"/>
      <c r="N4109" s="49"/>
      <c r="O4109" s="47"/>
      <c r="P4109" s="47"/>
      <c r="Q4109" s="50"/>
      <c r="R4109" s="51"/>
      <c r="S4109" s="47"/>
      <c r="T4109" s="52"/>
      <c r="U4109" s="49"/>
      <c r="V4109" s="47"/>
      <c r="W4109" s="46"/>
      <c r="X4109" s="53"/>
      <c r="Y4109" s="45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47"/>
      <c r="C4110" s="47"/>
      <c r="D4110" s="46"/>
      <c r="E4110" s="46"/>
      <c r="F4110" s="45"/>
      <c r="G4110" s="48"/>
      <c r="H4110" s="45"/>
      <c r="I4110" s="45"/>
      <c r="L4110" s="47"/>
      <c r="M4110" s="49"/>
      <c r="N4110" s="49"/>
      <c r="O4110" s="47"/>
      <c r="P4110" s="47"/>
      <c r="Q4110" s="50"/>
      <c r="R4110" s="51"/>
      <c r="S4110" s="47"/>
      <c r="T4110" s="52"/>
      <c r="U4110" s="49"/>
      <c r="V4110" s="47"/>
      <c r="W4110" s="46"/>
      <c r="X4110" s="53"/>
      <c r="Y4110" s="45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47"/>
      <c r="C4111" s="47"/>
      <c r="D4111" s="46"/>
      <c r="E4111" s="46"/>
      <c r="F4111" s="45"/>
      <c r="G4111" s="48"/>
      <c r="H4111" s="45"/>
      <c r="I4111" s="45"/>
      <c r="L4111" s="47"/>
      <c r="M4111" s="49"/>
      <c r="N4111" s="49"/>
      <c r="O4111" s="47"/>
      <c r="P4111" s="47"/>
      <c r="Q4111" s="50"/>
      <c r="R4111" s="51"/>
      <c r="S4111" s="47"/>
      <c r="T4111" s="52"/>
      <c r="U4111" s="49"/>
      <c r="V4111" s="47"/>
      <c r="W4111" s="46"/>
      <c r="X4111" s="53"/>
      <c r="Y4111" s="45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47"/>
      <c r="C4112" s="47"/>
      <c r="D4112" s="46"/>
      <c r="E4112" s="46"/>
      <c r="F4112" s="45"/>
      <c r="G4112" s="48"/>
      <c r="H4112" s="45"/>
      <c r="I4112" s="45"/>
      <c r="L4112" s="47"/>
      <c r="M4112" s="49"/>
      <c r="N4112" s="49"/>
      <c r="O4112" s="47"/>
      <c r="P4112" s="47"/>
      <c r="Q4112" s="50"/>
      <c r="R4112" s="51"/>
      <c r="S4112" s="47"/>
      <c r="T4112" s="52"/>
      <c r="U4112" s="49"/>
      <c r="V4112" s="47"/>
      <c r="W4112" s="46"/>
      <c r="X4112" s="53"/>
      <c r="Y4112" s="45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47"/>
      <c r="C4113" s="47"/>
      <c r="D4113" s="46"/>
      <c r="E4113" s="46"/>
      <c r="F4113" s="45"/>
      <c r="G4113" s="48"/>
      <c r="H4113" s="45"/>
      <c r="I4113" s="45"/>
      <c r="L4113" s="47"/>
      <c r="M4113" s="49"/>
      <c r="N4113" s="49"/>
      <c r="O4113" s="47"/>
      <c r="P4113" s="47"/>
      <c r="Q4113" s="50"/>
      <c r="R4113" s="51"/>
      <c r="S4113" s="47"/>
      <c r="T4113" s="52"/>
      <c r="U4113" s="49"/>
      <c r="V4113" s="47"/>
      <c r="W4113" s="46"/>
      <c r="X4113" s="53"/>
      <c r="Y4113" s="45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47"/>
      <c r="C4114" s="47"/>
      <c r="D4114" s="46"/>
      <c r="E4114" s="46"/>
      <c r="F4114" s="45"/>
      <c r="G4114" s="48"/>
      <c r="H4114" s="45"/>
      <c r="I4114" s="45"/>
      <c r="L4114" s="47"/>
      <c r="M4114" s="49"/>
      <c r="N4114" s="49"/>
      <c r="O4114" s="47"/>
      <c r="P4114" s="47"/>
      <c r="Q4114" s="50"/>
      <c r="R4114" s="51"/>
      <c r="S4114" s="47"/>
      <c r="T4114" s="52"/>
      <c r="U4114" s="49"/>
      <c r="V4114" s="47"/>
      <c r="W4114" s="46"/>
      <c r="X4114" s="53"/>
      <c r="Y4114" s="45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47"/>
      <c r="C4115" s="47"/>
      <c r="D4115" s="46"/>
      <c r="E4115" s="46"/>
      <c r="F4115" s="45"/>
      <c r="G4115" s="48"/>
      <c r="H4115" s="45"/>
      <c r="I4115" s="45"/>
      <c r="L4115" s="47"/>
      <c r="M4115" s="49"/>
      <c r="N4115" s="49"/>
      <c r="O4115" s="47"/>
      <c r="P4115" s="47"/>
      <c r="Q4115" s="50"/>
      <c r="R4115" s="51"/>
      <c r="S4115" s="47"/>
      <c r="T4115" s="52"/>
      <c r="U4115" s="49"/>
      <c r="V4115" s="47"/>
      <c r="W4115" s="46"/>
      <c r="X4115" s="53"/>
      <c r="Y4115" s="45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47"/>
      <c r="C4116" s="47"/>
      <c r="D4116" s="46"/>
      <c r="E4116" s="46"/>
      <c r="F4116" s="45"/>
      <c r="G4116" s="48"/>
      <c r="H4116" s="45"/>
      <c r="I4116" s="45"/>
      <c r="L4116" s="47"/>
      <c r="M4116" s="49"/>
      <c r="N4116" s="49"/>
      <c r="O4116" s="47"/>
      <c r="P4116" s="47"/>
      <c r="Q4116" s="50"/>
      <c r="R4116" s="51"/>
      <c r="S4116" s="47"/>
      <c r="T4116" s="52"/>
      <c r="U4116" s="49"/>
      <c r="V4116" s="47"/>
      <c r="W4116" s="46"/>
      <c r="X4116" s="53"/>
      <c r="Y4116" s="45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47"/>
      <c r="C4117" s="47"/>
      <c r="D4117" s="46"/>
      <c r="E4117" s="46"/>
      <c r="F4117" s="45"/>
      <c r="G4117" s="48"/>
      <c r="H4117" s="45"/>
      <c r="I4117" s="45"/>
      <c r="L4117" s="47"/>
      <c r="M4117" s="49"/>
      <c r="N4117" s="49"/>
      <c r="O4117" s="47"/>
      <c r="P4117" s="47"/>
      <c r="Q4117" s="50"/>
      <c r="R4117" s="51"/>
      <c r="S4117" s="47"/>
      <c r="T4117" s="52"/>
      <c r="U4117" s="49"/>
      <c r="V4117" s="47"/>
      <c r="W4117" s="46"/>
      <c r="X4117" s="53"/>
      <c r="Y4117" s="45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47"/>
      <c r="C4118" s="47"/>
      <c r="D4118" s="46"/>
      <c r="E4118" s="46"/>
      <c r="F4118" s="45"/>
      <c r="G4118" s="48"/>
      <c r="H4118" s="45"/>
      <c r="I4118" s="45"/>
      <c r="L4118" s="47"/>
      <c r="M4118" s="49"/>
      <c r="N4118" s="49"/>
      <c r="O4118" s="47"/>
      <c r="P4118" s="47"/>
      <c r="Q4118" s="50"/>
      <c r="R4118" s="51"/>
      <c r="S4118" s="47"/>
      <c r="T4118" s="52"/>
      <c r="U4118" s="49"/>
      <c r="V4118" s="47"/>
      <c r="W4118" s="46"/>
      <c r="X4118" s="53"/>
      <c r="Y4118" s="45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47"/>
      <c r="C4119" s="47"/>
      <c r="D4119" s="46"/>
      <c r="E4119" s="46"/>
      <c r="F4119" s="45"/>
      <c r="G4119" s="48"/>
      <c r="H4119" s="45"/>
      <c r="I4119" s="45"/>
      <c r="L4119" s="47"/>
      <c r="M4119" s="49"/>
      <c r="N4119" s="49"/>
      <c r="O4119" s="47"/>
      <c r="P4119" s="47"/>
      <c r="Q4119" s="50"/>
      <c r="R4119" s="51"/>
      <c r="S4119" s="47"/>
      <c r="T4119" s="52"/>
      <c r="U4119" s="49"/>
      <c r="V4119" s="47"/>
      <c r="W4119" s="46"/>
      <c r="X4119" s="53"/>
      <c r="Y4119" s="45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47"/>
      <c r="C4120" s="47"/>
      <c r="D4120" s="46"/>
      <c r="E4120" s="46"/>
      <c r="F4120" s="45"/>
      <c r="G4120" s="48"/>
      <c r="H4120" s="45"/>
      <c r="I4120" s="45"/>
      <c r="L4120" s="47"/>
      <c r="M4120" s="49"/>
      <c r="N4120" s="49"/>
      <c r="O4120" s="47"/>
      <c r="P4120" s="47"/>
      <c r="Q4120" s="50"/>
      <c r="R4120" s="51"/>
      <c r="S4120" s="47"/>
      <c r="T4120" s="52"/>
      <c r="U4120" s="49"/>
      <c r="V4120" s="47"/>
      <c r="W4120" s="46"/>
      <c r="X4120" s="53"/>
      <c r="Y4120" s="45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47"/>
      <c r="C4121" s="47"/>
      <c r="D4121" s="46"/>
      <c r="E4121" s="46"/>
      <c r="F4121" s="45"/>
      <c r="G4121" s="48"/>
      <c r="H4121" s="45"/>
      <c r="I4121" s="45"/>
      <c r="L4121" s="47"/>
      <c r="M4121" s="49"/>
      <c r="N4121" s="49"/>
      <c r="O4121" s="47"/>
      <c r="P4121" s="47"/>
      <c r="Q4121" s="50"/>
      <c r="R4121" s="51"/>
      <c r="S4121" s="47"/>
      <c r="T4121" s="52"/>
      <c r="U4121" s="49"/>
      <c r="V4121" s="47"/>
      <c r="W4121" s="46"/>
      <c r="X4121" s="53"/>
      <c r="Y4121" s="45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47"/>
      <c r="C4122" s="47"/>
      <c r="D4122" s="46"/>
      <c r="E4122" s="46"/>
      <c r="F4122" s="45"/>
      <c r="G4122" s="48"/>
      <c r="H4122" s="45"/>
      <c r="I4122" s="45"/>
      <c r="L4122" s="47"/>
      <c r="M4122" s="49"/>
      <c r="N4122" s="49"/>
      <c r="O4122" s="47"/>
      <c r="P4122" s="47"/>
      <c r="Q4122" s="50"/>
      <c r="R4122" s="51"/>
      <c r="S4122" s="47"/>
      <c r="T4122" s="52"/>
      <c r="U4122" s="49"/>
      <c r="V4122" s="47"/>
      <c r="W4122" s="46"/>
      <c r="X4122" s="53"/>
      <c r="Y4122" s="45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47"/>
      <c r="C4123" s="47"/>
      <c r="D4123" s="46"/>
      <c r="E4123" s="46"/>
      <c r="F4123" s="45"/>
      <c r="G4123" s="48"/>
      <c r="H4123" s="45"/>
      <c r="I4123" s="45"/>
      <c r="L4123" s="47"/>
      <c r="M4123" s="49"/>
      <c r="N4123" s="49"/>
      <c r="O4123" s="47"/>
      <c r="P4123" s="47"/>
      <c r="Q4123" s="50"/>
      <c r="R4123" s="51"/>
      <c r="S4123" s="47"/>
      <c r="T4123" s="52"/>
      <c r="U4123" s="49"/>
      <c r="V4123" s="47"/>
      <c r="W4123" s="46"/>
      <c r="X4123" s="53"/>
      <c r="Y4123" s="45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47"/>
      <c r="C4124" s="47"/>
      <c r="D4124" s="46"/>
      <c r="E4124" s="46"/>
      <c r="F4124" s="45"/>
      <c r="G4124" s="48"/>
      <c r="H4124" s="45"/>
      <c r="I4124" s="45"/>
      <c r="L4124" s="47"/>
      <c r="M4124" s="49"/>
      <c r="N4124" s="49"/>
      <c r="O4124" s="47"/>
      <c r="P4124" s="47"/>
      <c r="Q4124" s="50"/>
      <c r="R4124" s="51"/>
      <c r="S4124" s="47"/>
      <c r="T4124" s="52"/>
      <c r="U4124" s="49"/>
      <c r="V4124" s="47"/>
      <c r="W4124" s="46"/>
      <c r="X4124" s="53"/>
      <c r="Y4124" s="45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47"/>
      <c r="C4125" s="47"/>
      <c r="D4125" s="46"/>
      <c r="E4125" s="46"/>
      <c r="F4125" s="45"/>
      <c r="G4125" s="48"/>
      <c r="H4125" s="45"/>
      <c r="I4125" s="45"/>
      <c r="L4125" s="47"/>
      <c r="M4125" s="49"/>
      <c r="N4125" s="49"/>
      <c r="O4125" s="47"/>
      <c r="P4125" s="47"/>
      <c r="Q4125" s="50"/>
      <c r="R4125" s="51"/>
      <c r="S4125" s="47"/>
      <c r="T4125" s="52"/>
      <c r="U4125" s="49"/>
      <c r="V4125" s="47"/>
      <c r="W4125" s="46"/>
      <c r="X4125" s="53"/>
      <c r="Y4125" s="45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47"/>
      <c r="C4126" s="47"/>
      <c r="D4126" s="46"/>
      <c r="E4126" s="46"/>
      <c r="F4126" s="45"/>
      <c r="G4126" s="48"/>
      <c r="H4126" s="45"/>
      <c r="I4126" s="45"/>
      <c r="L4126" s="47"/>
      <c r="M4126" s="49"/>
      <c r="N4126" s="49"/>
      <c r="O4126" s="47"/>
      <c r="P4126" s="47"/>
      <c r="Q4126" s="50"/>
      <c r="R4126" s="51"/>
      <c r="S4126" s="47"/>
      <c r="T4126" s="52"/>
      <c r="U4126" s="49"/>
      <c r="V4126" s="47"/>
      <c r="W4126" s="46"/>
      <c r="X4126" s="53"/>
      <c r="Y4126" s="45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47"/>
      <c r="C4127" s="47"/>
      <c r="D4127" s="46"/>
      <c r="E4127" s="46"/>
      <c r="F4127" s="45"/>
      <c r="G4127" s="48"/>
      <c r="H4127" s="45"/>
      <c r="I4127" s="45"/>
      <c r="L4127" s="47"/>
      <c r="M4127" s="49"/>
      <c r="N4127" s="49"/>
      <c r="O4127" s="47"/>
      <c r="P4127" s="47"/>
      <c r="Q4127" s="50"/>
      <c r="R4127" s="51"/>
      <c r="S4127" s="47"/>
      <c r="T4127" s="52"/>
      <c r="U4127" s="49"/>
      <c r="V4127" s="47"/>
      <c r="W4127" s="46"/>
      <c r="X4127" s="53"/>
      <c r="Y4127" s="45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47"/>
      <c r="C4128" s="47"/>
      <c r="D4128" s="46"/>
      <c r="E4128" s="46"/>
      <c r="F4128" s="45"/>
      <c r="G4128" s="48"/>
      <c r="H4128" s="45"/>
      <c r="I4128" s="45"/>
      <c r="L4128" s="47"/>
      <c r="M4128" s="49"/>
      <c r="N4128" s="49"/>
      <c r="O4128" s="47"/>
      <c r="P4128" s="47"/>
      <c r="Q4128" s="50"/>
      <c r="R4128" s="51"/>
      <c r="S4128" s="47"/>
      <c r="T4128" s="52"/>
      <c r="U4128" s="49"/>
      <c r="V4128" s="47"/>
      <c r="W4128" s="46"/>
      <c r="X4128" s="53"/>
      <c r="Y4128" s="45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47"/>
      <c r="C4129" s="47"/>
      <c r="D4129" s="46"/>
      <c r="E4129" s="46"/>
      <c r="F4129" s="45"/>
      <c r="G4129" s="48"/>
      <c r="H4129" s="45"/>
      <c r="I4129" s="45"/>
      <c r="L4129" s="47"/>
      <c r="M4129" s="49"/>
      <c r="N4129" s="49"/>
      <c r="O4129" s="47"/>
      <c r="P4129" s="47"/>
      <c r="Q4129" s="50"/>
      <c r="R4129" s="51"/>
      <c r="S4129" s="47"/>
      <c r="T4129" s="52"/>
      <c r="U4129" s="49"/>
      <c r="V4129" s="47"/>
      <c r="W4129" s="46"/>
      <c r="X4129" s="53"/>
      <c r="Y4129" s="45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47"/>
      <c r="C4130" s="47"/>
      <c r="D4130" s="46"/>
      <c r="E4130" s="46"/>
      <c r="F4130" s="45"/>
      <c r="G4130" s="48"/>
      <c r="H4130" s="45"/>
      <c r="I4130" s="45"/>
      <c r="L4130" s="47"/>
      <c r="M4130" s="49"/>
      <c r="N4130" s="49"/>
      <c r="O4130" s="47"/>
      <c r="P4130" s="47"/>
      <c r="Q4130" s="50"/>
      <c r="R4130" s="51"/>
      <c r="S4130" s="47"/>
      <c r="T4130" s="52"/>
      <c r="U4130" s="49"/>
      <c r="V4130" s="47"/>
      <c r="W4130" s="46"/>
      <c r="X4130" s="53"/>
      <c r="Y4130" s="45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47"/>
      <c r="C4131" s="47"/>
      <c r="D4131" s="46"/>
      <c r="E4131" s="46"/>
      <c r="F4131" s="45"/>
      <c r="G4131" s="48"/>
      <c r="H4131" s="45"/>
      <c r="I4131" s="45"/>
      <c r="L4131" s="47"/>
      <c r="M4131" s="49"/>
      <c r="N4131" s="49"/>
      <c r="O4131" s="47"/>
      <c r="P4131" s="47"/>
      <c r="Q4131" s="50"/>
      <c r="R4131" s="51"/>
      <c r="S4131" s="47"/>
      <c r="T4131" s="52"/>
      <c r="U4131" s="49"/>
      <c r="V4131" s="47"/>
      <c r="W4131" s="46"/>
      <c r="X4131" s="53"/>
      <c r="Y4131" s="45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47"/>
      <c r="C4132" s="47"/>
      <c r="D4132" s="46"/>
      <c r="E4132" s="46"/>
      <c r="F4132" s="45"/>
      <c r="G4132" s="48"/>
      <c r="H4132" s="45"/>
      <c r="I4132" s="45"/>
      <c r="L4132" s="47"/>
      <c r="M4132" s="49"/>
      <c r="N4132" s="49"/>
      <c r="O4132" s="47"/>
      <c r="P4132" s="47"/>
      <c r="Q4132" s="50"/>
      <c r="R4132" s="51"/>
      <c r="S4132" s="47"/>
      <c r="T4132" s="52"/>
      <c r="U4132" s="49"/>
      <c r="V4132" s="47"/>
      <c r="W4132" s="46"/>
      <c r="X4132" s="53"/>
      <c r="Y4132" s="45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47"/>
      <c r="C4133" s="47"/>
      <c r="D4133" s="46"/>
      <c r="E4133" s="46"/>
      <c r="F4133" s="45"/>
      <c r="G4133" s="48"/>
      <c r="H4133" s="45"/>
      <c r="I4133" s="45"/>
      <c r="L4133" s="47"/>
      <c r="M4133" s="49"/>
      <c r="N4133" s="49"/>
      <c r="O4133" s="47"/>
      <c r="P4133" s="47"/>
      <c r="Q4133" s="50"/>
      <c r="R4133" s="51"/>
      <c r="S4133" s="47"/>
      <c r="T4133" s="52"/>
      <c r="U4133" s="49"/>
      <c r="V4133" s="47"/>
      <c r="W4133" s="46"/>
      <c r="X4133" s="53"/>
      <c r="Y4133" s="45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47"/>
      <c r="C4134" s="47"/>
      <c r="D4134" s="46"/>
      <c r="E4134" s="46"/>
      <c r="F4134" s="45"/>
      <c r="G4134" s="48"/>
      <c r="H4134" s="45"/>
      <c r="I4134" s="45"/>
      <c r="L4134" s="47"/>
      <c r="M4134" s="49"/>
      <c r="N4134" s="49"/>
      <c r="O4134" s="47"/>
      <c r="P4134" s="47"/>
      <c r="Q4134" s="50"/>
      <c r="R4134" s="51"/>
      <c r="S4134" s="47"/>
      <c r="T4134" s="52"/>
      <c r="U4134" s="49"/>
      <c r="V4134" s="47"/>
      <c r="W4134" s="46"/>
      <c r="X4134" s="53"/>
      <c r="Y4134" s="45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47"/>
      <c r="C4135" s="47"/>
      <c r="D4135" s="46"/>
      <c r="E4135" s="46"/>
      <c r="F4135" s="45"/>
      <c r="G4135" s="48"/>
      <c r="H4135" s="45"/>
      <c r="I4135" s="45"/>
      <c r="L4135" s="47"/>
      <c r="M4135" s="49"/>
      <c r="N4135" s="49"/>
      <c r="O4135" s="47"/>
      <c r="P4135" s="47"/>
      <c r="Q4135" s="50"/>
      <c r="R4135" s="51"/>
      <c r="S4135" s="47"/>
      <c r="T4135" s="52"/>
      <c r="U4135" s="49"/>
      <c r="V4135" s="47"/>
      <c r="W4135" s="46"/>
      <c r="X4135" s="53"/>
      <c r="Y4135" s="45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47"/>
      <c r="C4136" s="47"/>
      <c r="D4136" s="46"/>
      <c r="E4136" s="46"/>
      <c r="F4136" s="45"/>
      <c r="G4136" s="48"/>
      <c r="H4136" s="45"/>
      <c r="I4136" s="45"/>
      <c r="L4136" s="47"/>
      <c r="M4136" s="49"/>
      <c r="N4136" s="49"/>
      <c r="O4136" s="47"/>
      <c r="P4136" s="47"/>
      <c r="Q4136" s="50"/>
      <c r="R4136" s="51"/>
      <c r="S4136" s="47"/>
      <c r="T4136" s="52"/>
      <c r="U4136" s="49"/>
      <c r="V4136" s="47"/>
      <c r="W4136" s="46"/>
      <c r="X4136" s="53"/>
      <c r="Y4136" s="45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47"/>
      <c r="C4137" s="47"/>
      <c r="D4137" s="46"/>
      <c r="E4137" s="46"/>
      <c r="F4137" s="45"/>
      <c r="G4137" s="48"/>
      <c r="H4137" s="45"/>
      <c r="I4137" s="45"/>
      <c r="L4137" s="47"/>
      <c r="M4137" s="49"/>
      <c r="N4137" s="49"/>
      <c r="O4137" s="47"/>
      <c r="P4137" s="47"/>
      <c r="Q4137" s="50"/>
      <c r="R4137" s="51"/>
      <c r="S4137" s="47"/>
      <c r="T4137" s="52"/>
      <c r="U4137" s="49"/>
      <c r="V4137" s="47"/>
      <c r="W4137" s="46"/>
      <c r="X4137" s="53"/>
      <c r="Y4137" s="45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47"/>
      <c r="C4138" s="47"/>
      <c r="D4138" s="46"/>
      <c r="E4138" s="46"/>
      <c r="F4138" s="45"/>
      <c r="G4138" s="48"/>
      <c r="H4138" s="45"/>
      <c r="I4138" s="45"/>
      <c r="L4138" s="47"/>
      <c r="M4138" s="49"/>
      <c r="N4138" s="49"/>
      <c r="O4138" s="47"/>
      <c r="P4138" s="47"/>
      <c r="Q4138" s="50"/>
      <c r="R4138" s="51"/>
      <c r="S4138" s="47"/>
      <c r="T4138" s="52"/>
      <c r="U4138" s="49"/>
      <c r="V4138" s="47"/>
      <c r="W4138" s="46"/>
      <c r="X4138" s="53"/>
      <c r="Y4138" s="45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47"/>
      <c r="C4139" s="47"/>
      <c r="D4139" s="46"/>
      <c r="E4139" s="46"/>
      <c r="F4139" s="45"/>
      <c r="G4139" s="48"/>
      <c r="H4139" s="45"/>
      <c r="I4139" s="45"/>
      <c r="L4139" s="47"/>
      <c r="M4139" s="49"/>
      <c r="N4139" s="49"/>
      <c r="O4139" s="47"/>
      <c r="P4139" s="47"/>
      <c r="Q4139" s="50"/>
      <c r="R4139" s="51"/>
      <c r="S4139" s="47"/>
      <c r="T4139" s="52"/>
      <c r="U4139" s="49"/>
      <c r="V4139" s="47"/>
      <c r="W4139" s="46"/>
      <c r="X4139" s="53"/>
      <c r="Y4139" s="45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47"/>
      <c r="C4140" s="47"/>
      <c r="D4140" s="46"/>
      <c r="E4140" s="46"/>
      <c r="F4140" s="45"/>
      <c r="G4140" s="48"/>
      <c r="H4140" s="45"/>
      <c r="I4140" s="45"/>
      <c r="L4140" s="47"/>
      <c r="M4140" s="49"/>
      <c r="N4140" s="49"/>
      <c r="O4140" s="47"/>
      <c r="P4140" s="47"/>
      <c r="Q4140" s="50"/>
      <c r="R4140" s="51"/>
      <c r="S4140" s="47"/>
      <c r="T4140" s="52"/>
      <c r="U4140" s="49"/>
      <c r="V4140" s="47"/>
      <c r="W4140" s="46"/>
      <c r="X4140" s="53"/>
      <c r="Y4140" s="45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47"/>
      <c r="C4141" s="47"/>
      <c r="D4141" s="46"/>
      <c r="E4141" s="46"/>
      <c r="F4141" s="45"/>
      <c r="G4141" s="48"/>
      <c r="H4141" s="45"/>
      <c r="I4141" s="45"/>
      <c r="L4141" s="47"/>
      <c r="M4141" s="49"/>
      <c r="N4141" s="49"/>
      <c r="O4141" s="47"/>
      <c r="P4141" s="47"/>
      <c r="Q4141" s="50"/>
      <c r="R4141" s="51"/>
      <c r="S4141" s="47"/>
      <c r="T4141" s="52"/>
      <c r="U4141" s="49"/>
      <c r="V4141" s="47"/>
      <c r="W4141" s="46"/>
      <c r="X4141" s="53"/>
      <c r="Y4141" s="45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47"/>
      <c r="C4142" s="47"/>
      <c r="D4142" s="46"/>
      <c r="E4142" s="46"/>
      <c r="F4142" s="45"/>
      <c r="G4142" s="48"/>
      <c r="H4142" s="45"/>
      <c r="I4142" s="45"/>
      <c r="L4142" s="47"/>
      <c r="M4142" s="49"/>
      <c r="N4142" s="49"/>
      <c r="O4142" s="47"/>
      <c r="P4142" s="47"/>
      <c r="Q4142" s="50"/>
      <c r="R4142" s="51"/>
      <c r="S4142" s="47"/>
      <c r="T4142" s="52"/>
      <c r="U4142" s="49"/>
      <c r="V4142" s="47"/>
      <c r="W4142" s="46"/>
      <c r="X4142" s="53"/>
      <c r="Y4142" s="45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47"/>
      <c r="C4143" s="47"/>
      <c r="D4143" s="46"/>
      <c r="E4143" s="46"/>
      <c r="F4143" s="45"/>
      <c r="G4143" s="48"/>
      <c r="H4143" s="45"/>
      <c r="I4143" s="45"/>
      <c r="L4143" s="47"/>
      <c r="M4143" s="49"/>
      <c r="N4143" s="49"/>
      <c r="O4143" s="47"/>
      <c r="P4143" s="47"/>
      <c r="Q4143" s="50"/>
      <c r="R4143" s="51"/>
      <c r="S4143" s="47"/>
      <c r="T4143" s="52"/>
      <c r="U4143" s="49"/>
      <c r="V4143" s="47"/>
      <c r="W4143" s="46"/>
      <c r="X4143" s="53"/>
      <c r="Y4143" s="45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47"/>
      <c r="C4144" s="47"/>
      <c r="D4144" s="46"/>
      <c r="E4144" s="46"/>
      <c r="F4144" s="45"/>
      <c r="G4144" s="48"/>
      <c r="H4144" s="45"/>
      <c r="I4144" s="45"/>
      <c r="L4144" s="47"/>
      <c r="M4144" s="49"/>
      <c r="N4144" s="49"/>
      <c r="O4144" s="47"/>
      <c r="P4144" s="47"/>
      <c r="Q4144" s="50"/>
      <c r="R4144" s="51"/>
      <c r="S4144" s="47"/>
      <c r="T4144" s="52"/>
      <c r="U4144" s="49"/>
      <c r="V4144" s="47"/>
      <c r="W4144" s="46"/>
      <c r="X4144" s="53"/>
      <c r="Y4144" s="45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47"/>
      <c r="C4145" s="47"/>
      <c r="D4145" s="46"/>
      <c r="E4145" s="46"/>
      <c r="F4145" s="45"/>
      <c r="G4145" s="48"/>
      <c r="H4145" s="45"/>
      <c r="I4145" s="45"/>
      <c r="L4145" s="47"/>
      <c r="M4145" s="49"/>
      <c r="N4145" s="49"/>
      <c r="O4145" s="47"/>
      <c r="P4145" s="47"/>
      <c r="Q4145" s="50"/>
      <c r="R4145" s="51"/>
      <c r="S4145" s="47"/>
      <c r="T4145" s="52"/>
      <c r="U4145" s="49"/>
      <c r="V4145" s="47"/>
      <c r="W4145" s="46"/>
      <c r="X4145" s="53"/>
      <c r="Y4145" s="45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47"/>
      <c r="C4146" s="47"/>
      <c r="D4146" s="46"/>
      <c r="E4146" s="46"/>
      <c r="F4146" s="45"/>
      <c r="G4146" s="48"/>
      <c r="H4146" s="45"/>
      <c r="I4146" s="45"/>
      <c r="L4146" s="47"/>
      <c r="M4146" s="49"/>
      <c r="N4146" s="49"/>
      <c r="O4146" s="47"/>
      <c r="P4146" s="47"/>
      <c r="Q4146" s="50"/>
      <c r="R4146" s="51"/>
      <c r="S4146" s="47"/>
      <c r="T4146" s="52"/>
      <c r="U4146" s="49"/>
      <c r="V4146" s="47"/>
      <c r="W4146" s="46"/>
      <c r="X4146" s="53"/>
      <c r="Y4146" s="45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47"/>
      <c r="C4147" s="47"/>
      <c r="D4147" s="46"/>
      <c r="E4147" s="46"/>
      <c r="F4147" s="45"/>
      <c r="G4147" s="48"/>
      <c r="H4147" s="45"/>
      <c r="I4147" s="45"/>
      <c r="L4147" s="47"/>
      <c r="M4147" s="49"/>
      <c r="N4147" s="49"/>
      <c r="O4147" s="47"/>
      <c r="P4147" s="47"/>
      <c r="Q4147" s="50"/>
      <c r="R4147" s="51"/>
      <c r="S4147" s="47"/>
      <c r="T4147" s="52"/>
      <c r="U4147" s="49"/>
      <c r="V4147" s="47"/>
      <c r="W4147" s="46"/>
      <c r="X4147" s="53"/>
      <c r="Y4147" s="45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47"/>
      <c r="C4148" s="47"/>
      <c r="D4148" s="46"/>
      <c r="E4148" s="46"/>
      <c r="F4148" s="45"/>
      <c r="G4148" s="48"/>
      <c r="H4148" s="45"/>
      <c r="I4148" s="45"/>
      <c r="L4148" s="47"/>
      <c r="M4148" s="49"/>
      <c r="N4148" s="49"/>
      <c r="O4148" s="47"/>
      <c r="P4148" s="47"/>
      <c r="Q4148" s="50"/>
      <c r="R4148" s="51"/>
      <c r="S4148" s="47"/>
      <c r="T4148" s="52"/>
      <c r="U4148" s="49"/>
      <c r="V4148" s="47"/>
      <c r="W4148" s="46"/>
      <c r="X4148" s="53"/>
      <c r="Y4148" s="45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47"/>
      <c r="C4149" s="47"/>
      <c r="D4149" s="46"/>
      <c r="E4149" s="46"/>
      <c r="F4149" s="45"/>
      <c r="G4149" s="48"/>
      <c r="H4149" s="45"/>
      <c r="I4149" s="45"/>
      <c r="L4149" s="47"/>
      <c r="M4149" s="49"/>
      <c r="N4149" s="49"/>
      <c r="O4149" s="47"/>
      <c r="P4149" s="47"/>
      <c r="Q4149" s="50"/>
      <c r="R4149" s="51"/>
      <c r="S4149" s="47"/>
      <c r="T4149" s="52"/>
      <c r="U4149" s="49"/>
      <c r="V4149" s="47"/>
      <c r="W4149" s="46"/>
      <c r="X4149" s="53"/>
      <c r="Y4149" s="45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47"/>
      <c r="C4150" s="47"/>
      <c r="D4150" s="46"/>
      <c r="E4150" s="46"/>
      <c r="F4150" s="45"/>
      <c r="G4150" s="48"/>
      <c r="H4150" s="45"/>
      <c r="I4150" s="45"/>
      <c r="L4150" s="47"/>
      <c r="M4150" s="49"/>
      <c r="N4150" s="49"/>
      <c r="O4150" s="47"/>
      <c r="P4150" s="47"/>
      <c r="Q4150" s="50"/>
      <c r="R4150" s="51"/>
      <c r="S4150" s="47"/>
      <c r="T4150" s="52"/>
      <c r="U4150" s="49"/>
      <c r="V4150" s="47"/>
      <c r="W4150" s="46"/>
      <c r="X4150" s="53"/>
      <c r="Y4150" s="45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47"/>
      <c r="C4151" s="47"/>
      <c r="D4151" s="46"/>
      <c r="E4151" s="46"/>
      <c r="F4151" s="45"/>
      <c r="G4151" s="48"/>
      <c r="H4151" s="45"/>
      <c r="I4151" s="45"/>
      <c r="L4151" s="47"/>
      <c r="M4151" s="49"/>
      <c r="N4151" s="49"/>
      <c r="O4151" s="47"/>
      <c r="P4151" s="47"/>
      <c r="Q4151" s="50"/>
      <c r="R4151" s="51"/>
      <c r="S4151" s="47"/>
      <c r="T4151" s="52"/>
      <c r="U4151" s="49"/>
      <c r="V4151" s="47"/>
      <c r="W4151" s="46"/>
      <c r="X4151" s="53"/>
      <c r="Y4151" s="45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47"/>
      <c r="C4152" s="47"/>
      <c r="D4152" s="46"/>
      <c r="E4152" s="46"/>
      <c r="F4152" s="45"/>
      <c r="G4152" s="48"/>
      <c r="H4152" s="45"/>
      <c r="I4152" s="45"/>
      <c r="L4152" s="47"/>
      <c r="M4152" s="49"/>
      <c r="N4152" s="49"/>
      <c r="O4152" s="47"/>
      <c r="P4152" s="47"/>
      <c r="Q4152" s="50"/>
      <c r="R4152" s="51"/>
      <c r="S4152" s="47"/>
      <c r="T4152" s="52"/>
      <c r="U4152" s="49"/>
      <c r="V4152" s="47"/>
      <c r="W4152" s="46"/>
      <c r="X4152" s="53"/>
      <c r="Y4152" s="45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47"/>
      <c r="C4153" s="47"/>
      <c r="D4153" s="46"/>
      <c r="E4153" s="46"/>
      <c r="F4153" s="45"/>
      <c r="G4153" s="48"/>
      <c r="H4153" s="45"/>
      <c r="I4153" s="45"/>
      <c r="L4153" s="47"/>
      <c r="M4153" s="49"/>
      <c r="N4153" s="49"/>
      <c r="O4153" s="47"/>
      <c r="P4153" s="47"/>
      <c r="Q4153" s="50"/>
      <c r="R4153" s="51"/>
      <c r="S4153" s="47"/>
      <c r="T4153" s="52"/>
      <c r="U4153" s="49"/>
      <c r="V4153" s="47"/>
      <c r="W4153" s="46"/>
      <c r="X4153" s="53"/>
      <c r="Y4153" s="45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47"/>
      <c r="C4154" s="47"/>
      <c r="D4154" s="46"/>
      <c r="E4154" s="46"/>
      <c r="F4154" s="45"/>
      <c r="G4154" s="48"/>
      <c r="H4154" s="45"/>
      <c r="I4154" s="45"/>
      <c r="L4154" s="47"/>
      <c r="M4154" s="49"/>
      <c r="N4154" s="49"/>
      <c r="O4154" s="47"/>
      <c r="P4154" s="47"/>
      <c r="Q4154" s="50"/>
      <c r="R4154" s="51"/>
      <c r="S4154" s="47"/>
      <c r="T4154" s="52"/>
      <c r="U4154" s="49"/>
      <c r="V4154" s="47"/>
      <c r="W4154" s="46"/>
      <c r="X4154" s="53"/>
      <c r="Y4154" s="45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47"/>
      <c r="C4155" s="47"/>
      <c r="D4155" s="46"/>
      <c r="E4155" s="46"/>
      <c r="F4155" s="45"/>
      <c r="G4155" s="48"/>
      <c r="H4155" s="45"/>
      <c r="I4155" s="45"/>
      <c r="L4155" s="47"/>
      <c r="M4155" s="49"/>
      <c r="N4155" s="49"/>
      <c r="O4155" s="47"/>
      <c r="P4155" s="47"/>
      <c r="Q4155" s="50"/>
      <c r="R4155" s="51"/>
      <c r="S4155" s="47"/>
      <c r="T4155" s="52"/>
      <c r="U4155" s="49"/>
      <c r="V4155" s="47"/>
      <c r="W4155" s="46"/>
      <c r="X4155" s="53"/>
      <c r="Y4155" s="45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47"/>
      <c r="C4156" s="47"/>
      <c r="D4156" s="46"/>
      <c r="E4156" s="46"/>
      <c r="F4156" s="45"/>
      <c r="G4156" s="48"/>
      <c r="H4156" s="45"/>
      <c r="I4156" s="45"/>
      <c r="L4156" s="47"/>
      <c r="M4156" s="49"/>
      <c r="N4156" s="49"/>
      <c r="O4156" s="47"/>
      <c r="P4156" s="47"/>
      <c r="Q4156" s="50"/>
      <c r="R4156" s="51"/>
      <c r="S4156" s="47"/>
      <c r="T4156" s="52"/>
      <c r="U4156" s="49"/>
      <c r="V4156" s="47"/>
      <c r="W4156" s="46"/>
      <c r="X4156" s="53"/>
      <c r="Y4156" s="45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47"/>
      <c r="C4157" s="47"/>
      <c r="D4157" s="46"/>
      <c r="E4157" s="46"/>
      <c r="F4157" s="45"/>
      <c r="G4157" s="48"/>
      <c r="H4157" s="45"/>
      <c r="I4157" s="45"/>
      <c r="L4157" s="47"/>
      <c r="M4157" s="49"/>
      <c r="N4157" s="49"/>
      <c r="O4157" s="47"/>
      <c r="P4157" s="47"/>
      <c r="Q4157" s="50"/>
      <c r="R4157" s="51"/>
      <c r="S4157" s="47"/>
      <c r="T4157" s="52"/>
      <c r="U4157" s="49"/>
      <c r="V4157" s="47"/>
      <c r="W4157" s="46"/>
      <c r="X4157" s="53"/>
      <c r="Y4157" s="45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47"/>
      <c r="C4158" s="47"/>
      <c r="D4158" s="46"/>
      <c r="E4158" s="46"/>
      <c r="F4158" s="45"/>
      <c r="G4158" s="48"/>
      <c r="H4158" s="45"/>
      <c r="I4158" s="45"/>
      <c r="L4158" s="47"/>
      <c r="M4158" s="49"/>
      <c r="N4158" s="49"/>
      <c r="O4158" s="47"/>
      <c r="P4158" s="47"/>
      <c r="Q4158" s="50"/>
      <c r="R4158" s="51"/>
      <c r="S4158" s="47"/>
      <c r="T4158" s="52"/>
      <c r="U4158" s="49"/>
      <c r="V4158" s="47"/>
      <c r="W4158" s="46"/>
      <c r="X4158" s="53"/>
      <c r="Y4158" s="45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47"/>
      <c r="C4159" s="47"/>
      <c r="D4159" s="46"/>
      <c r="E4159" s="46"/>
      <c r="F4159" s="45"/>
      <c r="G4159" s="48"/>
      <c r="H4159" s="45"/>
      <c r="I4159" s="45"/>
      <c r="L4159" s="47"/>
      <c r="M4159" s="49"/>
      <c r="N4159" s="49"/>
      <c r="O4159" s="47"/>
      <c r="P4159" s="47"/>
      <c r="Q4159" s="50"/>
      <c r="R4159" s="51"/>
      <c r="S4159" s="47"/>
      <c r="T4159" s="52"/>
      <c r="U4159" s="49"/>
      <c r="V4159" s="47"/>
      <c r="W4159" s="46"/>
      <c r="X4159" s="53"/>
      <c r="Y4159" s="45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47"/>
      <c r="C4160" s="47"/>
      <c r="D4160" s="46"/>
      <c r="E4160" s="46"/>
      <c r="F4160" s="45"/>
      <c r="G4160" s="48"/>
      <c r="H4160" s="45"/>
      <c r="I4160" s="45"/>
      <c r="L4160" s="47"/>
      <c r="M4160" s="49"/>
      <c r="N4160" s="49"/>
      <c r="O4160" s="47"/>
      <c r="P4160" s="47"/>
      <c r="Q4160" s="50"/>
      <c r="R4160" s="51"/>
      <c r="S4160" s="47"/>
      <c r="T4160" s="52"/>
      <c r="U4160" s="49"/>
      <c r="V4160" s="47"/>
      <c r="W4160" s="46"/>
      <c r="X4160" s="53"/>
      <c r="Y4160" s="45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47"/>
      <c r="C4161" s="47"/>
      <c r="D4161" s="46"/>
      <c r="E4161" s="46"/>
      <c r="F4161" s="45"/>
      <c r="G4161" s="48"/>
      <c r="H4161" s="45"/>
      <c r="I4161" s="45"/>
      <c r="L4161" s="47"/>
      <c r="M4161" s="49"/>
      <c r="N4161" s="49"/>
      <c r="O4161" s="47"/>
      <c r="P4161" s="47"/>
      <c r="Q4161" s="50"/>
      <c r="R4161" s="51"/>
      <c r="S4161" s="47"/>
      <c r="T4161" s="52"/>
      <c r="U4161" s="49"/>
      <c r="V4161" s="47"/>
      <c r="W4161" s="46"/>
      <c r="X4161" s="53"/>
      <c r="Y4161" s="45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47"/>
      <c r="C4162" s="47"/>
      <c r="D4162" s="46"/>
      <c r="E4162" s="46"/>
      <c r="F4162" s="45"/>
      <c r="G4162" s="48"/>
      <c r="H4162" s="45"/>
      <c r="I4162" s="45"/>
      <c r="L4162" s="47"/>
      <c r="M4162" s="49"/>
      <c r="N4162" s="49"/>
      <c r="O4162" s="47"/>
      <c r="P4162" s="47"/>
      <c r="Q4162" s="50"/>
      <c r="R4162" s="51"/>
      <c r="S4162" s="47"/>
      <c r="T4162" s="52"/>
      <c r="U4162" s="49"/>
      <c r="V4162" s="47"/>
      <c r="W4162" s="46"/>
      <c r="X4162" s="53"/>
      <c r="Y4162" s="45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47"/>
      <c r="C4163" s="47"/>
      <c r="D4163" s="46"/>
      <c r="E4163" s="46"/>
      <c r="F4163" s="45"/>
      <c r="G4163" s="48"/>
      <c r="H4163" s="45"/>
      <c r="I4163" s="45"/>
      <c r="L4163" s="47"/>
      <c r="M4163" s="49"/>
      <c r="N4163" s="49"/>
      <c r="O4163" s="47"/>
      <c r="P4163" s="47"/>
      <c r="Q4163" s="50"/>
      <c r="R4163" s="51"/>
      <c r="S4163" s="47"/>
      <c r="T4163" s="52"/>
      <c r="U4163" s="49"/>
      <c r="V4163" s="47"/>
      <c r="W4163" s="46"/>
      <c r="X4163" s="53"/>
      <c r="Y4163" s="45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47"/>
      <c r="C4164" s="47"/>
      <c r="D4164" s="46"/>
      <c r="E4164" s="46"/>
      <c r="F4164" s="45"/>
      <c r="G4164" s="48"/>
      <c r="H4164" s="45"/>
      <c r="I4164" s="45"/>
      <c r="L4164" s="47"/>
      <c r="M4164" s="49"/>
      <c r="N4164" s="49"/>
      <c r="O4164" s="47"/>
      <c r="P4164" s="47"/>
      <c r="Q4164" s="50"/>
      <c r="R4164" s="51"/>
      <c r="S4164" s="47"/>
      <c r="T4164" s="52"/>
      <c r="U4164" s="49"/>
      <c r="V4164" s="47"/>
      <c r="W4164" s="46"/>
      <c r="X4164" s="53"/>
      <c r="Y4164" s="45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47"/>
      <c r="C4165" s="47"/>
      <c r="D4165" s="46"/>
      <c r="E4165" s="46"/>
      <c r="F4165" s="45"/>
      <c r="G4165" s="48"/>
      <c r="H4165" s="45"/>
      <c r="I4165" s="45"/>
      <c r="L4165" s="47"/>
      <c r="M4165" s="49"/>
      <c r="N4165" s="49"/>
      <c r="O4165" s="47"/>
      <c r="P4165" s="47"/>
      <c r="Q4165" s="50"/>
      <c r="R4165" s="51"/>
      <c r="S4165" s="47"/>
      <c r="T4165" s="52"/>
      <c r="U4165" s="49"/>
      <c r="V4165" s="47"/>
      <c r="W4165" s="46"/>
      <c r="X4165" s="53"/>
      <c r="Y4165" s="45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47"/>
      <c r="C4166" s="47"/>
      <c r="D4166" s="46"/>
      <c r="E4166" s="46"/>
      <c r="F4166" s="45"/>
      <c r="G4166" s="48"/>
      <c r="H4166" s="45"/>
      <c r="I4166" s="45"/>
      <c r="L4166" s="47"/>
      <c r="M4166" s="49"/>
      <c r="N4166" s="49"/>
      <c r="O4166" s="47"/>
      <c r="P4166" s="47"/>
      <c r="Q4166" s="50"/>
      <c r="R4166" s="51"/>
      <c r="S4166" s="47"/>
      <c r="T4166" s="52"/>
      <c r="U4166" s="49"/>
      <c r="V4166" s="47"/>
      <c r="W4166" s="46"/>
      <c r="X4166" s="53"/>
      <c r="Y4166" s="45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47"/>
      <c r="C4167" s="47"/>
      <c r="D4167" s="46"/>
      <c r="E4167" s="46"/>
      <c r="F4167" s="45"/>
      <c r="G4167" s="48"/>
      <c r="H4167" s="45"/>
      <c r="I4167" s="45"/>
      <c r="L4167" s="47"/>
      <c r="M4167" s="49"/>
      <c r="N4167" s="49"/>
      <c r="O4167" s="47"/>
      <c r="P4167" s="47"/>
      <c r="Q4167" s="50"/>
      <c r="R4167" s="51"/>
      <c r="S4167" s="47"/>
      <c r="T4167" s="52"/>
      <c r="U4167" s="49"/>
      <c r="V4167" s="47"/>
      <c r="W4167" s="46"/>
      <c r="X4167" s="53"/>
      <c r="Y4167" s="45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47"/>
      <c r="C4168" s="47"/>
      <c r="D4168" s="46"/>
      <c r="E4168" s="46"/>
      <c r="F4168" s="45"/>
      <c r="G4168" s="48"/>
      <c r="H4168" s="45"/>
      <c r="I4168" s="45"/>
      <c r="L4168" s="47"/>
      <c r="M4168" s="49"/>
      <c r="N4168" s="49"/>
      <c r="O4168" s="47"/>
      <c r="P4168" s="47"/>
      <c r="Q4168" s="50"/>
      <c r="R4168" s="51"/>
      <c r="S4168" s="47"/>
      <c r="T4168" s="52"/>
      <c r="U4168" s="49"/>
      <c r="V4168" s="47"/>
      <c r="W4168" s="46"/>
      <c r="X4168" s="53"/>
      <c r="Y4168" s="45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47"/>
      <c r="C4169" s="47"/>
      <c r="D4169" s="46"/>
      <c r="E4169" s="46"/>
      <c r="F4169" s="45"/>
      <c r="G4169" s="48"/>
      <c r="H4169" s="45"/>
      <c r="I4169" s="45"/>
      <c r="L4169" s="47"/>
      <c r="M4169" s="49"/>
      <c r="N4169" s="49"/>
      <c r="O4169" s="47"/>
      <c r="P4169" s="47"/>
      <c r="Q4169" s="50"/>
      <c r="R4169" s="51"/>
      <c r="S4169" s="47"/>
      <c r="T4169" s="52"/>
      <c r="U4169" s="49"/>
      <c r="V4169" s="47"/>
      <c r="W4169" s="46"/>
      <c r="X4169" s="53"/>
      <c r="Y4169" s="45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47"/>
      <c r="C4170" s="47"/>
      <c r="D4170" s="46"/>
      <c r="E4170" s="46"/>
      <c r="F4170" s="45"/>
      <c r="G4170" s="48"/>
      <c r="H4170" s="45"/>
      <c r="I4170" s="45"/>
      <c r="L4170" s="47"/>
      <c r="M4170" s="49"/>
      <c r="N4170" s="49"/>
      <c r="O4170" s="47"/>
      <c r="P4170" s="47"/>
      <c r="Q4170" s="50"/>
      <c r="R4170" s="51"/>
      <c r="S4170" s="47"/>
      <c r="T4170" s="52"/>
      <c r="U4170" s="49"/>
      <c r="V4170" s="47"/>
      <c r="W4170" s="46"/>
      <c r="X4170" s="53"/>
      <c r="Y4170" s="45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47"/>
      <c r="C4171" s="47"/>
      <c r="D4171" s="46"/>
      <c r="E4171" s="46"/>
      <c r="F4171" s="45"/>
      <c r="G4171" s="48"/>
      <c r="H4171" s="45"/>
      <c r="I4171" s="45"/>
      <c r="L4171" s="47"/>
      <c r="M4171" s="49"/>
      <c r="N4171" s="49"/>
      <c r="O4171" s="47"/>
      <c r="P4171" s="47"/>
      <c r="Q4171" s="50"/>
      <c r="R4171" s="51"/>
      <c r="S4171" s="47"/>
      <c r="T4171" s="52"/>
      <c r="U4171" s="49"/>
      <c r="V4171" s="47"/>
      <c r="W4171" s="46"/>
      <c r="X4171" s="53"/>
      <c r="Y4171" s="45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47"/>
      <c r="C4172" s="47"/>
      <c r="D4172" s="46"/>
      <c r="E4172" s="46"/>
      <c r="F4172" s="45"/>
      <c r="G4172" s="48"/>
      <c r="H4172" s="45"/>
      <c r="I4172" s="45"/>
      <c r="L4172" s="47"/>
      <c r="M4172" s="49"/>
      <c r="N4172" s="49"/>
      <c r="O4172" s="47"/>
      <c r="P4172" s="47"/>
      <c r="Q4172" s="50"/>
      <c r="R4172" s="51"/>
      <c r="S4172" s="47"/>
      <c r="T4172" s="52"/>
      <c r="U4172" s="49"/>
      <c r="V4172" s="47"/>
      <c r="W4172" s="46"/>
      <c r="X4172" s="53"/>
      <c r="Y4172" s="45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47"/>
      <c r="C4173" s="47"/>
      <c r="D4173" s="46"/>
      <c r="E4173" s="46"/>
      <c r="F4173" s="45"/>
      <c r="G4173" s="48"/>
      <c r="H4173" s="45"/>
      <c r="I4173" s="45"/>
      <c r="L4173" s="47"/>
      <c r="M4173" s="49"/>
      <c r="N4173" s="49"/>
      <c r="O4173" s="47"/>
      <c r="P4173" s="47"/>
      <c r="Q4173" s="50"/>
      <c r="R4173" s="51"/>
      <c r="S4173" s="47"/>
      <c r="T4173" s="52"/>
      <c r="U4173" s="49"/>
      <c r="V4173" s="47"/>
      <c r="W4173" s="46"/>
      <c r="X4173" s="53"/>
      <c r="Y4173" s="45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47"/>
      <c r="C4174" s="47"/>
      <c r="D4174" s="46"/>
      <c r="E4174" s="46"/>
      <c r="F4174" s="45"/>
      <c r="G4174" s="48"/>
      <c r="H4174" s="45"/>
      <c r="I4174" s="45"/>
      <c r="L4174" s="47"/>
      <c r="M4174" s="49"/>
      <c r="N4174" s="49"/>
      <c r="O4174" s="47"/>
      <c r="P4174" s="47"/>
      <c r="Q4174" s="50"/>
      <c r="R4174" s="51"/>
      <c r="S4174" s="47"/>
      <c r="T4174" s="52"/>
      <c r="U4174" s="49"/>
      <c r="V4174" s="47"/>
      <c r="W4174" s="46"/>
      <c r="X4174" s="53"/>
      <c r="Y4174" s="45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47"/>
      <c r="C4175" s="47"/>
      <c r="D4175" s="46"/>
      <c r="E4175" s="46"/>
      <c r="F4175" s="45"/>
      <c r="G4175" s="48"/>
      <c r="H4175" s="45"/>
      <c r="I4175" s="45"/>
      <c r="L4175" s="47"/>
      <c r="M4175" s="49"/>
      <c r="N4175" s="49"/>
      <c r="O4175" s="47"/>
      <c r="P4175" s="47"/>
      <c r="Q4175" s="50"/>
      <c r="R4175" s="51"/>
      <c r="S4175" s="47"/>
      <c r="T4175" s="52"/>
      <c r="U4175" s="49"/>
      <c r="V4175" s="47"/>
      <c r="W4175" s="46"/>
      <c r="X4175" s="53"/>
      <c r="Y4175" s="45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47"/>
      <c r="C4176" s="47"/>
      <c r="D4176" s="46"/>
      <c r="E4176" s="46"/>
      <c r="F4176" s="45"/>
      <c r="G4176" s="48"/>
      <c r="H4176" s="45"/>
      <c r="I4176" s="45"/>
      <c r="L4176" s="47"/>
      <c r="M4176" s="49"/>
      <c r="N4176" s="49"/>
      <c r="O4176" s="47"/>
      <c r="P4176" s="47"/>
      <c r="Q4176" s="50"/>
      <c r="R4176" s="51"/>
      <c r="S4176" s="47"/>
      <c r="T4176" s="52"/>
      <c r="U4176" s="49"/>
      <c r="V4176" s="47"/>
      <c r="W4176" s="46"/>
      <c r="X4176" s="53"/>
      <c r="Y4176" s="45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47"/>
      <c r="C4177" s="47"/>
      <c r="D4177" s="46"/>
      <c r="E4177" s="46"/>
      <c r="F4177" s="45"/>
      <c r="G4177" s="48"/>
      <c r="H4177" s="45"/>
      <c r="I4177" s="45"/>
      <c r="L4177" s="47"/>
      <c r="M4177" s="49"/>
      <c r="N4177" s="49"/>
      <c r="O4177" s="47"/>
      <c r="P4177" s="47"/>
      <c r="Q4177" s="50"/>
      <c r="R4177" s="51"/>
      <c r="S4177" s="47"/>
      <c r="T4177" s="52"/>
      <c r="U4177" s="49"/>
      <c r="V4177" s="47"/>
      <c r="W4177" s="46"/>
      <c r="X4177" s="53"/>
      <c r="Y4177" s="45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47"/>
      <c r="C4178" s="47"/>
      <c r="D4178" s="46"/>
      <c r="E4178" s="46"/>
      <c r="F4178" s="45"/>
      <c r="G4178" s="48"/>
      <c r="H4178" s="45"/>
      <c r="I4178" s="45"/>
      <c r="L4178" s="47"/>
      <c r="M4178" s="49"/>
      <c r="N4178" s="49"/>
      <c r="O4178" s="47"/>
      <c r="P4178" s="47"/>
      <c r="Q4178" s="50"/>
      <c r="R4178" s="51"/>
      <c r="S4178" s="47"/>
      <c r="T4178" s="52"/>
      <c r="U4178" s="49"/>
      <c r="V4178" s="47"/>
      <c r="W4178" s="46"/>
      <c r="X4178" s="53"/>
      <c r="Y4178" s="45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47"/>
      <c r="C4179" s="47"/>
      <c r="D4179" s="46"/>
      <c r="E4179" s="46"/>
      <c r="F4179" s="45"/>
      <c r="G4179" s="48"/>
      <c r="H4179" s="45"/>
      <c r="I4179" s="45"/>
      <c r="L4179" s="47"/>
      <c r="M4179" s="49"/>
      <c r="N4179" s="49"/>
      <c r="O4179" s="47"/>
      <c r="P4179" s="47"/>
      <c r="Q4179" s="50"/>
      <c r="R4179" s="51"/>
      <c r="S4179" s="47"/>
      <c r="T4179" s="52"/>
      <c r="U4179" s="49"/>
      <c r="V4179" s="47"/>
      <c r="W4179" s="46"/>
      <c r="X4179" s="53"/>
      <c r="Y4179" s="45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47"/>
      <c r="C4180" s="47"/>
      <c r="D4180" s="46"/>
      <c r="E4180" s="46"/>
      <c r="F4180" s="45"/>
      <c r="G4180" s="48"/>
      <c r="H4180" s="45"/>
      <c r="I4180" s="45"/>
      <c r="L4180" s="47"/>
      <c r="M4180" s="49"/>
      <c r="N4180" s="49"/>
      <c r="O4180" s="47"/>
      <c r="P4180" s="47"/>
      <c r="Q4180" s="50"/>
      <c r="R4180" s="51"/>
      <c r="S4180" s="47"/>
      <c r="T4180" s="52"/>
      <c r="U4180" s="49"/>
      <c r="V4180" s="47"/>
      <c r="W4180" s="46"/>
      <c r="X4180" s="53"/>
      <c r="Y4180" s="45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47"/>
      <c r="C4181" s="47"/>
      <c r="D4181" s="46"/>
      <c r="E4181" s="46"/>
      <c r="F4181" s="45"/>
      <c r="G4181" s="48"/>
      <c r="H4181" s="45"/>
      <c r="I4181" s="45"/>
      <c r="L4181" s="47"/>
      <c r="M4181" s="49"/>
      <c r="N4181" s="49"/>
      <c r="O4181" s="47"/>
      <c r="P4181" s="47"/>
      <c r="Q4181" s="50"/>
      <c r="R4181" s="51"/>
      <c r="S4181" s="47"/>
      <c r="T4181" s="52"/>
      <c r="U4181" s="49"/>
      <c r="V4181" s="47"/>
      <c r="W4181" s="46"/>
      <c r="X4181" s="53"/>
      <c r="Y4181" s="45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47"/>
      <c r="C4182" s="47"/>
      <c r="D4182" s="46"/>
      <c r="E4182" s="46"/>
      <c r="F4182" s="45"/>
      <c r="G4182" s="48"/>
      <c r="H4182" s="45"/>
      <c r="I4182" s="45"/>
      <c r="L4182" s="47"/>
      <c r="M4182" s="49"/>
      <c r="N4182" s="49"/>
      <c r="O4182" s="47"/>
      <c r="P4182" s="47"/>
      <c r="Q4182" s="50"/>
      <c r="R4182" s="51"/>
      <c r="S4182" s="47"/>
      <c r="T4182" s="52"/>
      <c r="U4182" s="49"/>
      <c r="V4182" s="47"/>
      <c r="W4182" s="46"/>
      <c r="X4182" s="53"/>
      <c r="Y4182" s="45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47"/>
      <c r="C4183" s="47"/>
      <c r="D4183" s="46"/>
      <c r="E4183" s="46"/>
      <c r="F4183" s="45"/>
      <c r="G4183" s="48"/>
      <c r="H4183" s="45"/>
      <c r="I4183" s="45"/>
      <c r="L4183" s="47"/>
      <c r="M4183" s="49"/>
      <c r="N4183" s="49"/>
      <c r="O4183" s="47"/>
      <c r="P4183" s="47"/>
      <c r="Q4183" s="50"/>
      <c r="R4183" s="51"/>
      <c r="S4183" s="47"/>
      <c r="T4183" s="52"/>
      <c r="U4183" s="49"/>
      <c r="V4183" s="47"/>
      <c r="W4183" s="46"/>
      <c r="X4183" s="53"/>
      <c r="Y4183" s="45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47"/>
      <c r="C4184" s="47"/>
      <c r="D4184" s="46"/>
      <c r="E4184" s="46"/>
      <c r="F4184" s="45"/>
      <c r="G4184" s="48"/>
      <c r="H4184" s="45"/>
      <c r="I4184" s="45"/>
      <c r="L4184" s="47"/>
      <c r="M4184" s="49"/>
      <c r="N4184" s="49"/>
      <c r="O4184" s="47"/>
      <c r="P4184" s="47"/>
      <c r="Q4184" s="50"/>
      <c r="R4184" s="51"/>
      <c r="S4184" s="47"/>
      <c r="T4184" s="52"/>
      <c r="U4184" s="49"/>
      <c r="V4184" s="47"/>
      <c r="W4184" s="46"/>
      <c r="X4184" s="53"/>
      <c r="Y4184" s="45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47"/>
      <c r="C4185" s="47"/>
      <c r="D4185" s="46"/>
      <c r="E4185" s="46"/>
      <c r="F4185" s="45"/>
      <c r="G4185" s="48"/>
      <c r="H4185" s="45"/>
      <c r="I4185" s="45"/>
      <c r="L4185" s="47"/>
      <c r="M4185" s="49"/>
      <c r="N4185" s="49"/>
      <c r="O4185" s="47"/>
      <c r="P4185" s="47"/>
      <c r="Q4185" s="50"/>
      <c r="R4185" s="51"/>
      <c r="S4185" s="47"/>
      <c r="T4185" s="52"/>
      <c r="U4185" s="49"/>
      <c r="V4185" s="47"/>
      <c r="W4185" s="46"/>
      <c r="X4185" s="53"/>
      <c r="Y4185" s="45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47"/>
      <c r="C4186" s="47"/>
      <c r="D4186" s="46"/>
      <c r="E4186" s="46"/>
      <c r="F4186" s="45"/>
      <c r="G4186" s="48"/>
      <c r="H4186" s="45"/>
      <c r="I4186" s="45"/>
      <c r="L4186" s="47"/>
      <c r="M4186" s="49"/>
      <c r="N4186" s="49"/>
      <c r="O4186" s="47"/>
      <c r="P4186" s="47"/>
      <c r="Q4186" s="50"/>
      <c r="R4186" s="51"/>
      <c r="S4186" s="47"/>
      <c r="T4186" s="52"/>
      <c r="U4186" s="49"/>
      <c r="V4186" s="47"/>
      <c r="W4186" s="46"/>
      <c r="X4186" s="53"/>
      <c r="Y4186" s="45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47"/>
      <c r="C4187" s="47"/>
      <c r="D4187" s="46"/>
      <c r="E4187" s="46"/>
      <c r="F4187" s="45"/>
      <c r="G4187" s="48"/>
      <c r="H4187" s="45"/>
      <c r="I4187" s="45"/>
      <c r="L4187" s="47"/>
      <c r="M4187" s="49"/>
      <c r="N4187" s="49"/>
      <c r="O4187" s="47"/>
      <c r="P4187" s="47"/>
      <c r="Q4187" s="50"/>
      <c r="R4187" s="51"/>
      <c r="S4187" s="47"/>
      <c r="T4187" s="52"/>
      <c r="U4187" s="49"/>
      <c r="V4187" s="47"/>
      <c r="W4187" s="46"/>
      <c r="X4187" s="53"/>
      <c r="Y4187" s="45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47"/>
      <c r="C4188" s="47"/>
      <c r="D4188" s="46"/>
      <c r="E4188" s="46"/>
      <c r="F4188" s="45"/>
      <c r="G4188" s="48"/>
      <c r="H4188" s="45"/>
      <c r="I4188" s="45"/>
      <c r="L4188" s="47"/>
      <c r="M4188" s="49"/>
      <c r="N4188" s="49"/>
      <c r="O4188" s="47"/>
      <c r="P4188" s="47"/>
      <c r="Q4188" s="50"/>
      <c r="R4188" s="51"/>
      <c r="S4188" s="47"/>
      <c r="T4188" s="52"/>
      <c r="U4188" s="49"/>
      <c r="V4188" s="47"/>
      <c r="W4188" s="46"/>
      <c r="X4188" s="53"/>
      <c r="Y4188" s="45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47"/>
      <c r="C4189" s="47"/>
      <c r="D4189" s="46"/>
      <c r="E4189" s="46"/>
      <c r="F4189" s="45"/>
      <c r="G4189" s="48"/>
      <c r="H4189" s="45"/>
      <c r="I4189" s="45"/>
      <c r="L4189" s="47"/>
      <c r="M4189" s="49"/>
      <c r="N4189" s="49"/>
      <c r="O4189" s="47"/>
      <c r="P4189" s="47"/>
      <c r="Q4189" s="50"/>
      <c r="R4189" s="51"/>
      <c r="S4189" s="47"/>
      <c r="T4189" s="52"/>
      <c r="U4189" s="49"/>
      <c r="V4189" s="47"/>
      <c r="W4189" s="46"/>
      <c r="X4189" s="53"/>
      <c r="Y4189" s="45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47"/>
      <c r="C4190" s="47"/>
      <c r="D4190" s="46"/>
      <c r="E4190" s="46"/>
      <c r="F4190" s="45"/>
      <c r="G4190" s="48"/>
      <c r="H4190" s="45"/>
      <c r="I4190" s="45"/>
      <c r="L4190" s="47"/>
      <c r="M4190" s="49"/>
      <c r="N4190" s="49"/>
      <c r="O4190" s="47"/>
      <c r="P4190" s="47"/>
      <c r="Q4190" s="50"/>
      <c r="R4190" s="51"/>
      <c r="S4190" s="47"/>
      <c r="T4190" s="52"/>
      <c r="U4190" s="49"/>
      <c r="V4190" s="47"/>
      <c r="W4190" s="46"/>
      <c r="X4190" s="53"/>
      <c r="Y4190" s="45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47"/>
      <c r="C4191" s="47"/>
      <c r="D4191" s="46"/>
      <c r="E4191" s="46"/>
      <c r="F4191" s="45"/>
      <c r="G4191" s="48"/>
      <c r="H4191" s="45"/>
      <c r="I4191" s="45"/>
      <c r="L4191" s="47"/>
      <c r="M4191" s="49"/>
      <c r="N4191" s="49"/>
      <c r="O4191" s="47"/>
      <c r="P4191" s="47"/>
      <c r="Q4191" s="50"/>
      <c r="R4191" s="51"/>
      <c r="S4191" s="47"/>
      <c r="T4191" s="52"/>
      <c r="U4191" s="49"/>
      <c r="V4191" s="47"/>
      <c r="W4191" s="46"/>
      <c r="X4191" s="53"/>
      <c r="Y4191" s="45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47"/>
      <c r="C4192" s="47"/>
      <c r="D4192" s="46"/>
      <c r="E4192" s="46"/>
      <c r="F4192" s="45"/>
      <c r="G4192" s="48"/>
      <c r="H4192" s="45"/>
      <c r="I4192" s="45"/>
      <c r="L4192" s="47"/>
      <c r="M4192" s="49"/>
      <c r="N4192" s="49"/>
      <c r="O4192" s="47"/>
      <c r="P4192" s="47"/>
      <c r="Q4192" s="50"/>
      <c r="R4192" s="51"/>
      <c r="S4192" s="47"/>
      <c r="T4192" s="52"/>
      <c r="U4192" s="49"/>
      <c r="V4192" s="47"/>
      <c r="W4192" s="46"/>
      <c r="X4192" s="53"/>
      <c r="Y4192" s="45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47"/>
      <c r="C4193" s="47"/>
      <c r="D4193" s="46"/>
      <c r="E4193" s="46"/>
      <c r="F4193" s="45"/>
      <c r="G4193" s="48"/>
      <c r="H4193" s="45"/>
      <c r="I4193" s="45"/>
      <c r="L4193" s="47"/>
      <c r="M4193" s="49"/>
      <c r="N4193" s="49"/>
      <c r="O4193" s="47"/>
      <c r="P4193" s="47"/>
      <c r="Q4193" s="50"/>
      <c r="R4193" s="51"/>
      <c r="S4193" s="47"/>
      <c r="T4193" s="52"/>
      <c r="U4193" s="49"/>
      <c r="V4193" s="47"/>
      <c r="W4193" s="46"/>
      <c r="X4193" s="53"/>
      <c r="Y4193" s="45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47"/>
      <c r="C4194" s="47"/>
      <c r="D4194" s="46"/>
      <c r="E4194" s="46"/>
      <c r="F4194" s="45"/>
      <c r="G4194" s="48"/>
      <c r="H4194" s="45"/>
      <c r="I4194" s="45"/>
      <c r="L4194" s="47"/>
      <c r="M4194" s="49"/>
      <c r="N4194" s="49"/>
      <c r="O4194" s="47"/>
      <c r="P4194" s="47"/>
      <c r="Q4194" s="50"/>
      <c r="R4194" s="51"/>
      <c r="S4194" s="47"/>
      <c r="T4194" s="52"/>
      <c r="U4194" s="49"/>
      <c r="V4194" s="47"/>
      <c r="W4194" s="46"/>
      <c r="X4194" s="53"/>
      <c r="Y4194" s="45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47"/>
      <c r="C4195" s="47"/>
      <c r="D4195" s="46"/>
      <c r="E4195" s="46"/>
      <c r="F4195" s="45"/>
      <c r="G4195" s="48"/>
      <c r="H4195" s="45"/>
      <c r="I4195" s="45"/>
      <c r="L4195" s="47"/>
      <c r="M4195" s="49"/>
      <c r="N4195" s="49"/>
      <c r="O4195" s="47"/>
      <c r="P4195" s="47"/>
      <c r="Q4195" s="50"/>
      <c r="R4195" s="51"/>
      <c r="S4195" s="47"/>
      <c r="T4195" s="52"/>
      <c r="U4195" s="49"/>
      <c r="V4195" s="47"/>
      <c r="W4195" s="46"/>
      <c r="X4195" s="53"/>
      <c r="Y4195" s="45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47"/>
      <c r="C4196" s="47"/>
      <c r="D4196" s="46"/>
      <c r="E4196" s="46"/>
      <c r="F4196" s="45"/>
      <c r="G4196" s="48"/>
      <c r="H4196" s="45"/>
      <c r="I4196" s="45"/>
      <c r="L4196" s="47"/>
      <c r="M4196" s="49"/>
      <c r="N4196" s="49"/>
      <c r="O4196" s="47"/>
      <c r="P4196" s="47"/>
      <c r="Q4196" s="50"/>
      <c r="R4196" s="51"/>
      <c r="S4196" s="47"/>
      <c r="T4196" s="52"/>
      <c r="U4196" s="49"/>
      <c r="V4196" s="47"/>
      <c r="W4196" s="46"/>
      <c r="X4196" s="53"/>
      <c r="Y4196" s="45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47"/>
      <c r="C4197" s="47"/>
      <c r="D4197" s="46"/>
      <c r="E4197" s="46"/>
      <c r="F4197" s="45"/>
      <c r="G4197" s="48"/>
      <c r="H4197" s="45"/>
      <c r="I4197" s="45"/>
      <c r="L4197" s="47"/>
      <c r="M4197" s="49"/>
      <c r="N4197" s="49"/>
      <c r="O4197" s="47"/>
      <c r="P4197" s="47"/>
      <c r="Q4197" s="50"/>
      <c r="R4197" s="51"/>
      <c r="S4197" s="47"/>
      <c r="T4197" s="52"/>
      <c r="U4197" s="49"/>
      <c r="V4197" s="47"/>
      <c r="W4197" s="46"/>
      <c r="X4197" s="53"/>
      <c r="Y4197" s="45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47"/>
      <c r="C4198" s="47"/>
      <c r="D4198" s="46"/>
      <c r="E4198" s="46"/>
      <c r="F4198" s="45"/>
      <c r="G4198" s="48"/>
      <c r="H4198" s="45"/>
      <c r="I4198" s="45"/>
      <c r="L4198" s="47"/>
      <c r="M4198" s="49"/>
      <c r="N4198" s="49"/>
      <c r="O4198" s="47"/>
      <c r="P4198" s="47"/>
      <c r="Q4198" s="50"/>
      <c r="R4198" s="51"/>
      <c r="S4198" s="47"/>
      <c r="T4198" s="52"/>
      <c r="U4198" s="49"/>
      <c r="V4198" s="47"/>
      <c r="W4198" s="46"/>
      <c r="X4198" s="53"/>
      <c r="Y4198" s="45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47"/>
      <c r="C4199" s="47"/>
      <c r="D4199" s="46"/>
      <c r="E4199" s="46"/>
      <c r="F4199" s="45"/>
      <c r="G4199" s="48"/>
      <c r="H4199" s="45"/>
      <c r="I4199" s="45"/>
      <c r="L4199" s="47"/>
      <c r="M4199" s="49"/>
      <c r="N4199" s="49"/>
      <c r="O4199" s="47"/>
      <c r="P4199" s="47"/>
      <c r="Q4199" s="50"/>
      <c r="R4199" s="51"/>
      <c r="S4199" s="47"/>
      <c r="T4199" s="52"/>
      <c r="U4199" s="49"/>
      <c r="V4199" s="47"/>
      <c r="W4199" s="46"/>
      <c r="X4199" s="53"/>
      <c r="Y4199" s="45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47"/>
      <c r="C4200" s="47"/>
      <c r="D4200" s="46"/>
      <c r="E4200" s="46"/>
      <c r="F4200" s="45"/>
      <c r="G4200" s="48"/>
      <c r="H4200" s="45"/>
      <c r="I4200" s="45"/>
      <c r="L4200" s="47"/>
      <c r="M4200" s="49"/>
      <c r="N4200" s="49"/>
      <c r="O4200" s="47"/>
      <c r="P4200" s="47"/>
      <c r="Q4200" s="50"/>
      <c r="R4200" s="51"/>
      <c r="S4200" s="47"/>
      <c r="T4200" s="52"/>
      <c r="U4200" s="49"/>
      <c r="V4200" s="47"/>
      <c r="W4200" s="46"/>
      <c r="X4200" s="53"/>
      <c r="Y4200" s="45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47"/>
      <c r="C4201" s="47"/>
      <c r="D4201" s="46"/>
      <c r="E4201" s="46"/>
      <c r="F4201" s="45"/>
      <c r="G4201" s="48"/>
      <c r="H4201" s="45"/>
      <c r="I4201" s="45"/>
      <c r="L4201" s="47"/>
      <c r="M4201" s="49"/>
      <c r="N4201" s="49"/>
      <c r="O4201" s="47"/>
      <c r="P4201" s="47"/>
      <c r="Q4201" s="50"/>
      <c r="R4201" s="51"/>
      <c r="S4201" s="47"/>
      <c r="T4201" s="52"/>
      <c r="U4201" s="49"/>
      <c r="V4201" s="47"/>
      <c r="W4201" s="46"/>
      <c r="X4201" s="53"/>
      <c r="Y4201" s="45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47"/>
      <c r="C4202" s="47"/>
      <c r="D4202" s="46"/>
      <c r="E4202" s="46"/>
      <c r="F4202" s="45"/>
      <c r="G4202" s="48"/>
      <c r="H4202" s="45"/>
      <c r="I4202" s="45"/>
      <c r="L4202" s="47"/>
      <c r="M4202" s="49"/>
      <c r="N4202" s="49"/>
      <c r="O4202" s="47"/>
      <c r="P4202" s="47"/>
      <c r="Q4202" s="50"/>
      <c r="R4202" s="51"/>
      <c r="S4202" s="47"/>
      <c r="T4202" s="52"/>
      <c r="U4202" s="49"/>
      <c r="V4202" s="47"/>
      <c r="W4202" s="46"/>
      <c r="X4202" s="53"/>
      <c r="Y4202" s="45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47"/>
      <c r="C4203" s="47"/>
      <c r="D4203" s="46"/>
      <c r="E4203" s="46"/>
      <c r="F4203" s="45"/>
      <c r="G4203" s="48"/>
      <c r="H4203" s="45"/>
      <c r="I4203" s="45"/>
      <c r="L4203" s="47"/>
      <c r="M4203" s="49"/>
      <c r="N4203" s="49"/>
      <c r="O4203" s="47"/>
      <c r="P4203" s="47"/>
      <c r="Q4203" s="50"/>
      <c r="R4203" s="51"/>
      <c r="S4203" s="47"/>
      <c r="T4203" s="52"/>
      <c r="U4203" s="49"/>
      <c r="V4203" s="47"/>
      <c r="W4203" s="46"/>
      <c r="X4203" s="53"/>
      <c r="Y4203" s="45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47"/>
      <c r="C4204" s="47"/>
      <c r="D4204" s="46"/>
      <c r="E4204" s="46"/>
      <c r="F4204" s="45"/>
      <c r="G4204" s="48"/>
      <c r="H4204" s="45"/>
      <c r="I4204" s="45"/>
      <c r="L4204" s="47"/>
      <c r="M4204" s="49"/>
      <c r="N4204" s="49"/>
      <c r="O4204" s="47"/>
      <c r="P4204" s="47"/>
      <c r="Q4204" s="50"/>
      <c r="R4204" s="51"/>
      <c r="S4204" s="47"/>
      <c r="T4204" s="52"/>
      <c r="U4204" s="49"/>
      <c r="V4204" s="47"/>
      <c r="W4204" s="46"/>
      <c r="X4204" s="53"/>
      <c r="Y4204" s="45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47"/>
      <c r="C4205" s="47"/>
      <c r="D4205" s="46"/>
      <c r="E4205" s="46"/>
      <c r="F4205" s="45"/>
      <c r="G4205" s="48"/>
      <c r="H4205" s="45"/>
      <c r="I4205" s="45"/>
      <c r="L4205" s="47"/>
      <c r="M4205" s="49"/>
      <c r="N4205" s="49"/>
      <c r="O4205" s="47"/>
      <c r="P4205" s="47"/>
      <c r="Q4205" s="50"/>
      <c r="R4205" s="51"/>
      <c r="S4205" s="47"/>
      <c r="T4205" s="52"/>
      <c r="U4205" s="49"/>
      <c r="V4205" s="47"/>
      <c r="W4205" s="46"/>
      <c r="X4205" s="53"/>
      <c r="Y4205" s="45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47"/>
      <c r="C4206" s="47"/>
      <c r="D4206" s="46"/>
      <c r="E4206" s="46"/>
      <c r="F4206" s="45"/>
      <c r="G4206" s="48"/>
      <c r="H4206" s="45"/>
      <c r="I4206" s="45"/>
      <c r="L4206" s="47"/>
      <c r="M4206" s="49"/>
      <c r="N4206" s="49"/>
      <c r="O4206" s="47"/>
      <c r="P4206" s="47"/>
      <c r="Q4206" s="50"/>
      <c r="R4206" s="51"/>
      <c r="S4206" s="47"/>
      <c r="T4206" s="52"/>
      <c r="U4206" s="49"/>
      <c r="V4206" s="47"/>
      <c r="W4206" s="46"/>
      <c r="X4206" s="53"/>
      <c r="Y4206" s="45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47"/>
      <c r="C4207" s="47"/>
      <c r="D4207" s="46"/>
      <c r="E4207" s="46"/>
      <c r="F4207" s="45"/>
      <c r="G4207" s="48"/>
      <c r="H4207" s="45"/>
      <c r="I4207" s="45"/>
      <c r="L4207" s="47"/>
      <c r="M4207" s="49"/>
      <c r="N4207" s="49"/>
      <c r="O4207" s="47"/>
      <c r="P4207" s="47"/>
      <c r="Q4207" s="50"/>
      <c r="R4207" s="51"/>
      <c r="S4207" s="47"/>
      <c r="T4207" s="52"/>
      <c r="U4207" s="49"/>
      <c r="V4207" s="47"/>
      <c r="W4207" s="46"/>
      <c r="X4207" s="53"/>
      <c r="Y4207" s="45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47"/>
      <c r="C4208" s="47"/>
      <c r="D4208" s="46"/>
      <c r="E4208" s="46"/>
      <c r="F4208" s="45"/>
      <c r="G4208" s="48"/>
      <c r="H4208" s="45"/>
      <c r="I4208" s="45"/>
      <c r="L4208" s="47"/>
      <c r="M4208" s="49"/>
      <c r="N4208" s="49"/>
      <c r="O4208" s="47"/>
      <c r="P4208" s="47"/>
      <c r="Q4208" s="50"/>
      <c r="R4208" s="51"/>
      <c r="S4208" s="47"/>
      <c r="T4208" s="52"/>
      <c r="U4208" s="49"/>
      <c r="V4208" s="47"/>
      <c r="W4208" s="46"/>
      <c r="X4208" s="53"/>
      <c r="Y4208" s="45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47"/>
      <c r="C4209" s="47"/>
      <c r="D4209" s="46"/>
      <c r="E4209" s="46"/>
      <c r="F4209" s="45"/>
      <c r="G4209" s="48"/>
      <c r="H4209" s="45"/>
      <c r="I4209" s="45"/>
      <c r="L4209" s="47"/>
      <c r="M4209" s="49"/>
      <c r="N4209" s="49"/>
      <c r="O4209" s="47"/>
      <c r="P4209" s="47"/>
      <c r="Q4209" s="50"/>
      <c r="R4209" s="51"/>
      <c r="S4209" s="47"/>
      <c r="T4209" s="52"/>
      <c r="U4209" s="49"/>
      <c r="V4209" s="47"/>
      <c r="W4209" s="46"/>
      <c r="X4209" s="53"/>
      <c r="Y4209" s="45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47"/>
      <c r="C4210" s="47"/>
      <c r="D4210" s="46"/>
      <c r="E4210" s="46"/>
      <c r="F4210" s="45"/>
      <c r="G4210" s="48"/>
      <c r="H4210" s="45"/>
      <c r="I4210" s="45"/>
      <c r="L4210" s="47"/>
      <c r="M4210" s="49"/>
      <c r="N4210" s="49"/>
      <c r="O4210" s="47"/>
      <c r="P4210" s="47"/>
      <c r="Q4210" s="50"/>
      <c r="R4210" s="51"/>
      <c r="S4210" s="47"/>
      <c r="T4210" s="52"/>
      <c r="U4210" s="49"/>
      <c r="V4210" s="47"/>
      <c r="W4210" s="46"/>
      <c r="X4210" s="53"/>
      <c r="Y4210" s="45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47"/>
      <c r="C4211" s="47"/>
      <c r="D4211" s="46"/>
      <c r="E4211" s="46"/>
      <c r="F4211" s="45"/>
      <c r="G4211" s="48"/>
      <c r="H4211" s="45"/>
      <c r="I4211" s="45"/>
      <c r="L4211" s="47"/>
      <c r="M4211" s="49"/>
      <c r="N4211" s="49"/>
      <c r="O4211" s="47"/>
      <c r="P4211" s="47"/>
      <c r="Q4211" s="50"/>
      <c r="R4211" s="51"/>
      <c r="S4211" s="47"/>
      <c r="T4211" s="52"/>
      <c r="U4211" s="49"/>
      <c r="V4211" s="47"/>
      <c r="W4211" s="46"/>
      <c r="X4211" s="53"/>
      <c r="Y4211" s="45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47"/>
      <c r="C4212" s="47"/>
      <c r="D4212" s="46"/>
      <c r="E4212" s="46"/>
      <c r="F4212" s="45"/>
      <c r="G4212" s="48"/>
      <c r="H4212" s="45"/>
      <c r="I4212" s="45"/>
      <c r="L4212" s="47"/>
      <c r="M4212" s="49"/>
      <c r="N4212" s="49"/>
      <c r="O4212" s="47"/>
      <c r="P4212" s="47"/>
      <c r="Q4212" s="50"/>
      <c r="R4212" s="51"/>
      <c r="S4212" s="47"/>
      <c r="T4212" s="52"/>
      <c r="U4212" s="49"/>
      <c r="V4212" s="47"/>
      <c r="W4212" s="46"/>
      <c r="X4212" s="53"/>
      <c r="Y4212" s="45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47"/>
      <c r="C4213" s="47"/>
      <c r="D4213" s="46"/>
      <c r="E4213" s="46"/>
      <c r="F4213" s="45"/>
      <c r="G4213" s="48"/>
      <c r="H4213" s="45"/>
      <c r="I4213" s="45"/>
      <c r="L4213" s="47"/>
      <c r="M4213" s="49"/>
      <c r="N4213" s="49"/>
      <c r="O4213" s="47"/>
      <c r="P4213" s="47"/>
      <c r="Q4213" s="50"/>
      <c r="R4213" s="51"/>
      <c r="S4213" s="47"/>
      <c r="T4213" s="52"/>
      <c r="U4213" s="49"/>
      <c r="V4213" s="47"/>
      <c r="W4213" s="46"/>
      <c r="X4213" s="53"/>
      <c r="Y4213" s="45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47"/>
      <c r="C4214" s="47"/>
      <c r="D4214" s="46"/>
      <c r="E4214" s="46"/>
      <c r="F4214" s="45"/>
      <c r="G4214" s="48"/>
      <c r="H4214" s="45"/>
      <c r="I4214" s="45"/>
      <c r="L4214" s="47"/>
      <c r="M4214" s="49"/>
      <c r="N4214" s="49"/>
      <c r="O4214" s="47"/>
      <c r="P4214" s="47"/>
      <c r="Q4214" s="50"/>
      <c r="R4214" s="51"/>
      <c r="S4214" s="47"/>
      <c r="T4214" s="52"/>
      <c r="U4214" s="49"/>
      <c r="V4214" s="47"/>
      <c r="W4214" s="46"/>
      <c r="X4214" s="53"/>
      <c r="Y4214" s="45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47"/>
      <c r="C4215" s="47"/>
      <c r="D4215" s="46"/>
      <c r="E4215" s="46"/>
      <c r="F4215" s="45"/>
      <c r="G4215" s="48"/>
      <c r="H4215" s="45"/>
      <c r="I4215" s="45"/>
      <c r="L4215" s="47"/>
      <c r="M4215" s="49"/>
      <c r="N4215" s="49"/>
      <c r="O4215" s="47"/>
      <c r="P4215" s="47"/>
      <c r="Q4215" s="50"/>
      <c r="R4215" s="51"/>
      <c r="S4215" s="47"/>
      <c r="T4215" s="52"/>
      <c r="U4215" s="49"/>
      <c r="V4215" s="47"/>
      <c r="W4215" s="46"/>
      <c r="X4215" s="53"/>
      <c r="Y4215" s="45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47"/>
      <c r="C4216" s="47"/>
      <c r="D4216" s="46"/>
      <c r="E4216" s="46"/>
      <c r="F4216" s="45"/>
      <c r="G4216" s="48"/>
      <c r="H4216" s="45"/>
      <c r="I4216" s="45"/>
      <c r="L4216" s="47"/>
      <c r="M4216" s="49"/>
      <c r="N4216" s="49"/>
      <c r="O4216" s="47"/>
      <c r="P4216" s="47"/>
      <c r="Q4216" s="50"/>
      <c r="R4216" s="51"/>
      <c r="S4216" s="47"/>
      <c r="T4216" s="52"/>
      <c r="U4216" s="49"/>
      <c r="V4216" s="47"/>
      <c r="W4216" s="46"/>
      <c r="X4216" s="53"/>
      <c r="Y4216" s="45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47"/>
      <c r="C4217" s="47"/>
      <c r="D4217" s="46"/>
      <c r="E4217" s="46"/>
      <c r="F4217" s="45"/>
      <c r="G4217" s="48"/>
      <c r="H4217" s="45"/>
      <c r="I4217" s="45"/>
      <c r="L4217" s="47"/>
      <c r="M4217" s="49"/>
      <c r="N4217" s="49"/>
      <c r="O4217" s="47"/>
      <c r="P4217" s="47"/>
      <c r="Q4217" s="50"/>
      <c r="R4217" s="51"/>
      <c r="S4217" s="47"/>
      <c r="T4217" s="52"/>
      <c r="U4217" s="49"/>
      <c r="V4217" s="47"/>
      <c r="W4217" s="46"/>
      <c r="X4217" s="53"/>
      <c r="Y4217" s="45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47"/>
      <c r="C4218" s="47"/>
      <c r="D4218" s="46"/>
      <c r="E4218" s="46"/>
      <c r="F4218" s="45"/>
      <c r="G4218" s="48"/>
      <c r="H4218" s="45"/>
      <c r="I4218" s="45"/>
      <c r="L4218" s="47"/>
      <c r="M4218" s="49"/>
      <c r="N4218" s="49"/>
      <c r="O4218" s="47"/>
      <c r="P4218" s="47"/>
      <c r="Q4218" s="50"/>
      <c r="R4218" s="51"/>
      <c r="S4218" s="47"/>
      <c r="T4218" s="52"/>
      <c r="U4218" s="49"/>
      <c r="V4218" s="47"/>
      <c r="W4218" s="46"/>
      <c r="X4218" s="53"/>
      <c r="Y4218" s="45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47"/>
      <c r="C4219" s="47"/>
      <c r="D4219" s="46"/>
      <c r="E4219" s="46"/>
      <c r="F4219" s="45"/>
      <c r="G4219" s="48"/>
      <c r="H4219" s="45"/>
      <c r="I4219" s="45"/>
      <c r="L4219" s="47"/>
      <c r="M4219" s="49"/>
      <c r="N4219" s="49"/>
      <c r="O4219" s="47"/>
      <c r="P4219" s="47"/>
      <c r="Q4219" s="50"/>
      <c r="R4219" s="51"/>
      <c r="S4219" s="47"/>
      <c r="T4219" s="52"/>
      <c r="U4219" s="49"/>
      <c r="V4219" s="47"/>
      <c r="W4219" s="46"/>
      <c r="X4219" s="53"/>
      <c r="Y4219" s="45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47"/>
      <c r="C4220" s="47"/>
      <c r="D4220" s="46"/>
      <c r="E4220" s="46"/>
      <c r="F4220" s="45"/>
      <c r="G4220" s="48"/>
      <c r="H4220" s="45"/>
      <c r="I4220" s="45"/>
      <c r="L4220" s="47"/>
      <c r="M4220" s="49"/>
      <c r="N4220" s="49"/>
      <c r="O4220" s="47"/>
      <c r="P4220" s="47"/>
      <c r="Q4220" s="50"/>
      <c r="R4220" s="51"/>
      <c r="S4220" s="47"/>
      <c r="T4220" s="52"/>
      <c r="U4220" s="49"/>
      <c r="V4220" s="47"/>
      <c r="W4220" s="46"/>
      <c r="X4220" s="53"/>
      <c r="Y4220" s="45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47"/>
      <c r="C4221" s="47"/>
      <c r="D4221" s="46"/>
      <c r="E4221" s="46"/>
      <c r="F4221" s="45"/>
      <c r="G4221" s="48"/>
      <c r="H4221" s="45"/>
      <c r="I4221" s="45"/>
      <c r="L4221" s="47"/>
      <c r="M4221" s="49"/>
      <c r="N4221" s="49"/>
      <c r="O4221" s="47"/>
      <c r="P4221" s="47"/>
      <c r="Q4221" s="50"/>
      <c r="R4221" s="51"/>
      <c r="S4221" s="47"/>
      <c r="T4221" s="52"/>
      <c r="U4221" s="49"/>
      <c r="V4221" s="47"/>
      <c r="W4221" s="46"/>
      <c r="X4221" s="53"/>
      <c r="Y4221" s="45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47"/>
      <c r="C4222" s="47"/>
      <c r="D4222" s="46"/>
      <c r="E4222" s="46"/>
      <c r="F4222" s="45"/>
      <c r="G4222" s="48"/>
      <c r="H4222" s="45"/>
      <c r="I4222" s="45"/>
      <c r="L4222" s="47"/>
      <c r="M4222" s="49"/>
      <c r="N4222" s="49"/>
      <c r="O4222" s="47"/>
      <c r="P4222" s="47"/>
      <c r="Q4222" s="50"/>
      <c r="R4222" s="51"/>
      <c r="S4222" s="47"/>
      <c r="T4222" s="52"/>
      <c r="U4222" s="49"/>
      <c r="V4222" s="47"/>
      <c r="W4222" s="46"/>
      <c r="X4222" s="53"/>
      <c r="Y4222" s="45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47"/>
      <c r="C4223" s="47"/>
      <c r="D4223" s="46"/>
      <c r="E4223" s="46"/>
      <c r="F4223" s="45"/>
      <c r="G4223" s="48"/>
      <c r="H4223" s="45"/>
      <c r="I4223" s="45"/>
      <c r="L4223" s="47"/>
      <c r="M4223" s="49"/>
      <c r="N4223" s="49"/>
      <c r="O4223" s="47"/>
      <c r="P4223" s="47"/>
      <c r="Q4223" s="50"/>
      <c r="R4223" s="51"/>
      <c r="S4223" s="47"/>
      <c r="T4223" s="52"/>
      <c r="U4223" s="49"/>
      <c r="V4223" s="47"/>
      <c r="W4223" s="46"/>
      <c r="X4223" s="53"/>
      <c r="Y4223" s="45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47"/>
      <c r="C4224" s="47"/>
      <c r="D4224" s="46"/>
      <c r="E4224" s="46"/>
      <c r="F4224" s="45"/>
      <c r="G4224" s="48"/>
      <c r="H4224" s="45"/>
      <c r="I4224" s="45"/>
      <c r="L4224" s="47"/>
      <c r="M4224" s="49"/>
      <c r="N4224" s="49"/>
      <c r="O4224" s="47"/>
      <c r="P4224" s="47"/>
      <c r="Q4224" s="50"/>
      <c r="R4224" s="51"/>
      <c r="S4224" s="47"/>
      <c r="T4224" s="52"/>
      <c r="U4224" s="49"/>
      <c r="V4224" s="47"/>
      <c r="W4224" s="46"/>
      <c r="X4224" s="53"/>
      <c r="Y4224" s="45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47"/>
      <c r="C4225" s="47"/>
      <c r="D4225" s="46"/>
      <c r="E4225" s="46"/>
      <c r="F4225" s="45"/>
      <c r="G4225" s="48"/>
      <c r="H4225" s="45"/>
      <c r="I4225" s="45"/>
      <c r="L4225" s="47"/>
      <c r="M4225" s="49"/>
      <c r="N4225" s="49"/>
      <c r="O4225" s="47"/>
      <c r="P4225" s="47"/>
      <c r="Q4225" s="50"/>
      <c r="R4225" s="51"/>
      <c r="S4225" s="47"/>
      <c r="T4225" s="52"/>
      <c r="U4225" s="49"/>
      <c r="V4225" s="47"/>
      <c r="W4225" s="46"/>
      <c r="X4225" s="53"/>
      <c r="Y4225" s="45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47"/>
      <c r="C4226" s="47"/>
      <c r="D4226" s="46"/>
      <c r="E4226" s="46"/>
      <c r="F4226" s="45"/>
      <c r="G4226" s="48"/>
      <c r="H4226" s="45"/>
      <c r="I4226" s="45"/>
      <c r="L4226" s="47"/>
      <c r="M4226" s="49"/>
      <c r="N4226" s="49"/>
      <c r="O4226" s="47"/>
      <c r="P4226" s="47"/>
      <c r="Q4226" s="50"/>
      <c r="R4226" s="51"/>
      <c r="S4226" s="47"/>
      <c r="T4226" s="52"/>
      <c r="U4226" s="49"/>
      <c r="V4226" s="47"/>
      <c r="W4226" s="46"/>
      <c r="X4226" s="53"/>
      <c r="Y4226" s="45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47"/>
      <c r="C4227" s="47"/>
      <c r="D4227" s="46"/>
      <c r="E4227" s="46"/>
      <c r="F4227" s="45"/>
      <c r="G4227" s="48"/>
      <c r="H4227" s="45"/>
      <c r="I4227" s="45"/>
      <c r="L4227" s="47"/>
      <c r="M4227" s="49"/>
      <c r="N4227" s="49"/>
      <c r="O4227" s="47"/>
      <c r="P4227" s="47"/>
      <c r="Q4227" s="50"/>
      <c r="R4227" s="51"/>
      <c r="S4227" s="47"/>
      <c r="T4227" s="52"/>
      <c r="U4227" s="49"/>
      <c r="V4227" s="47"/>
      <c r="W4227" s="46"/>
      <c r="X4227" s="53"/>
      <c r="Y4227" s="45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47"/>
      <c r="C4228" s="47"/>
      <c r="D4228" s="46"/>
      <c r="E4228" s="46"/>
      <c r="F4228" s="45"/>
      <c r="G4228" s="48"/>
      <c r="H4228" s="45"/>
      <c r="I4228" s="45"/>
      <c r="L4228" s="47"/>
      <c r="M4228" s="49"/>
      <c r="N4228" s="49"/>
      <c r="O4228" s="47"/>
      <c r="P4228" s="47"/>
      <c r="Q4228" s="50"/>
      <c r="R4228" s="51"/>
      <c r="S4228" s="47"/>
      <c r="T4228" s="52"/>
      <c r="U4228" s="49"/>
      <c r="V4228" s="47"/>
      <c r="W4228" s="46"/>
      <c r="X4228" s="53"/>
      <c r="Y4228" s="45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47"/>
      <c r="C4229" s="47"/>
      <c r="D4229" s="46"/>
      <c r="E4229" s="46"/>
      <c r="F4229" s="45"/>
      <c r="G4229" s="48"/>
      <c r="H4229" s="45"/>
      <c r="I4229" s="45"/>
      <c r="L4229" s="47"/>
      <c r="M4229" s="49"/>
      <c r="N4229" s="49"/>
      <c r="O4229" s="47"/>
      <c r="P4229" s="47"/>
      <c r="Q4229" s="50"/>
      <c r="R4229" s="51"/>
      <c r="S4229" s="47"/>
      <c r="T4229" s="52"/>
      <c r="U4229" s="49"/>
      <c r="V4229" s="47"/>
      <c r="W4229" s="46"/>
      <c r="X4229" s="53"/>
      <c r="Y4229" s="45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47"/>
      <c r="C4230" s="47"/>
      <c r="D4230" s="46"/>
      <c r="E4230" s="46"/>
      <c r="F4230" s="45"/>
      <c r="G4230" s="48"/>
      <c r="H4230" s="45"/>
      <c r="I4230" s="45"/>
      <c r="L4230" s="47"/>
      <c r="M4230" s="49"/>
      <c r="N4230" s="49"/>
      <c r="O4230" s="47"/>
      <c r="P4230" s="47"/>
      <c r="Q4230" s="50"/>
      <c r="R4230" s="51"/>
      <c r="S4230" s="47"/>
      <c r="T4230" s="52"/>
      <c r="U4230" s="49"/>
      <c r="V4230" s="47"/>
      <c r="W4230" s="46"/>
      <c r="X4230" s="53"/>
      <c r="Y4230" s="45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47"/>
      <c r="C4231" s="47"/>
      <c r="D4231" s="46"/>
      <c r="E4231" s="46"/>
      <c r="F4231" s="45"/>
      <c r="G4231" s="48"/>
      <c r="H4231" s="45"/>
      <c r="I4231" s="45"/>
      <c r="L4231" s="47"/>
      <c r="M4231" s="49"/>
      <c r="N4231" s="49"/>
      <c r="O4231" s="47"/>
      <c r="P4231" s="47"/>
      <c r="Q4231" s="50"/>
      <c r="R4231" s="51"/>
      <c r="S4231" s="47"/>
      <c r="T4231" s="52"/>
      <c r="U4231" s="49"/>
      <c r="V4231" s="47"/>
      <c r="W4231" s="46"/>
      <c r="X4231" s="53"/>
      <c r="Y4231" s="45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47"/>
      <c r="C4232" s="47"/>
      <c r="D4232" s="46"/>
      <c r="E4232" s="46"/>
      <c r="F4232" s="45"/>
      <c r="G4232" s="48"/>
      <c r="H4232" s="45"/>
      <c r="I4232" s="45"/>
      <c r="L4232" s="47"/>
      <c r="M4232" s="49"/>
      <c r="N4232" s="49"/>
      <c r="O4232" s="47"/>
      <c r="P4232" s="47"/>
      <c r="Q4232" s="50"/>
      <c r="R4232" s="51"/>
      <c r="S4232" s="47"/>
      <c r="T4232" s="52"/>
      <c r="U4232" s="49"/>
      <c r="V4232" s="47"/>
      <c r="W4232" s="46"/>
      <c r="X4232" s="53"/>
      <c r="Y4232" s="45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47"/>
      <c r="C4233" s="47"/>
      <c r="D4233" s="46"/>
      <c r="E4233" s="46"/>
      <c r="F4233" s="45"/>
      <c r="G4233" s="48"/>
      <c r="H4233" s="45"/>
      <c r="I4233" s="45"/>
      <c r="L4233" s="47"/>
      <c r="M4233" s="49"/>
      <c r="N4233" s="49"/>
      <c r="O4233" s="47"/>
      <c r="P4233" s="47"/>
      <c r="Q4233" s="50"/>
      <c r="R4233" s="51"/>
      <c r="S4233" s="47"/>
      <c r="T4233" s="52"/>
      <c r="U4233" s="49"/>
      <c r="V4233" s="47"/>
      <c r="W4233" s="46"/>
      <c r="X4233" s="53"/>
      <c r="Y4233" s="45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47"/>
      <c r="C4234" s="47"/>
      <c r="D4234" s="46"/>
      <c r="E4234" s="46"/>
      <c r="F4234" s="45"/>
      <c r="G4234" s="48"/>
      <c r="H4234" s="45"/>
      <c r="I4234" s="45"/>
      <c r="L4234" s="47"/>
      <c r="M4234" s="49"/>
      <c r="N4234" s="49"/>
      <c r="O4234" s="47"/>
      <c r="P4234" s="47"/>
      <c r="Q4234" s="50"/>
      <c r="R4234" s="51"/>
      <c r="S4234" s="47"/>
      <c r="T4234" s="52"/>
      <c r="U4234" s="49"/>
      <c r="V4234" s="47"/>
      <c r="W4234" s="46"/>
      <c r="X4234" s="53"/>
      <c r="Y4234" s="45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47"/>
      <c r="C4235" s="47"/>
      <c r="D4235" s="46"/>
      <c r="E4235" s="46"/>
      <c r="F4235" s="45"/>
      <c r="G4235" s="48"/>
      <c r="H4235" s="45"/>
      <c r="I4235" s="45"/>
      <c r="L4235" s="47"/>
      <c r="M4235" s="49"/>
      <c r="N4235" s="49"/>
      <c r="O4235" s="47"/>
      <c r="P4235" s="47"/>
      <c r="Q4235" s="50"/>
      <c r="R4235" s="51"/>
      <c r="S4235" s="47"/>
      <c r="T4235" s="52"/>
      <c r="U4235" s="49"/>
      <c r="V4235" s="47"/>
      <c r="W4235" s="46"/>
      <c r="X4235" s="53"/>
      <c r="Y4235" s="45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47"/>
      <c r="C4236" s="47"/>
      <c r="D4236" s="46"/>
      <c r="E4236" s="46"/>
      <c r="F4236" s="45"/>
      <c r="G4236" s="48"/>
      <c r="H4236" s="45"/>
      <c r="I4236" s="45"/>
      <c r="L4236" s="47"/>
      <c r="M4236" s="49"/>
      <c r="N4236" s="49"/>
      <c r="O4236" s="47"/>
      <c r="P4236" s="47"/>
      <c r="Q4236" s="50"/>
      <c r="R4236" s="51"/>
      <c r="S4236" s="47"/>
      <c r="T4236" s="52"/>
      <c r="U4236" s="49"/>
      <c r="V4236" s="47"/>
      <c r="W4236" s="46"/>
      <c r="X4236" s="53"/>
      <c r="Y4236" s="45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47"/>
      <c r="C4237" s="47"/>
      <c r="D4237" s="46"/>
      <c r="E4237" s="46"/>
      <c r="F4237" s="45"/>
      <c r="G4237" s="48"/>
      <c r="H4237" s="45"/>
      <c r="I4237" s="45"/>
      <c r="L4237" s="47"/>
      <c r="M4237" s="49"/>
      <c r="N4237" s="49"/>
      <c r="O4237" s="47"/>
      <c r="P4237" s="47"/>
      <c r="Q4237" s="50"/>
      <c r="R4237" s="51"/>
      <c r="S4237" s="47"/>
      <c r="T4237" s="52"/>
      <c r="U4237" s="49"/>
      <c r="V4237" s="47"/>
      <c r="W4237" s="46"/>
      <c r="X4237" s="53"/>
      <c r="Y4237" s="45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47"/>
      <c r="C4238" s="47"/>
      <c r="D4238" s="46"/>
      <c r="E4238" s="46"/>
      <c r="F4238" s="45"/>
      <c r="G4238" s="48"/>
      <c r="H4238" s="45"/>
      <c r="I4238" s="45"/>
      <c r="L4238" s="47"/>
      <c r="M4238" s="49"/>
      <c r="N4238" s="49"/>
      <c r="O4238" s="47"/>
      <c r="P4238" s="47"/>
      <c r="Q4238" s="50"/>
      <c r="R4238" s="51"/>
      <c r="S4238" s="47"/>
      <c r="T4238" s="52"/>
      <c r="U4238" s="49"/>
      <c r="V4238" s="47"/>
      <c r="W4238" s="46"/>
      <c r="X4238" s="53"/>
      <c r="Y4238" s="45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47"/>
      <c r="C4239" s="47"/>
      <c r="D4239" s="46"/>
      <c r="E4239" s="46"/>
      <c r="F4239" s="45"/>
      <c r="G4239" s="48"/>
      <c r="H4239" s="45"/>
      <c r="I4239" s="45"/>
      <c r="L4239" s="47"/>
      <c r="M4239" s="49"/>
      <c r="N4239" s="49"/>
      <c r="O4239" s="47"/>
      <c r="P4239" s="47"/>
      <c r="Q4239" s="50"/>
      <c r="R4239" s="51"/>
      <c r="S4239" s="47"/>
      <c r="T4239" s="52"/>
      <c r="U4239" s="49"/>
      <c r="V4239" s="47"/>
      <c r="W4239" s="46"/>
      <c r="X4239" s="53"/>
      <c r="Y4239" s="45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47"/>
      <c r="C4240" s="47"/>
      <c r="D4240" s="46"/>
      <c r="E4240" s="46"/>
      <c r="F4240" s="45"/>
      <c r="G4240" s="48"/>
      <c r="H4240" s="45"/>
      <c r="I4240" s="45"/>
      <c r="L4240" s="47"/>
      <c r="M4240" s="49"/>
      <c r="N4240" s="49"/>
      <c r="O4240" s="47"/>
      <c r="P4240" s="47"/>
      <c r="Q4240" s="50"/>
      <c r="R4240" s="51"/>
      <c r="S4240" s="47"/>
      <c r="T4240" s="52"/>
      <c r="U4240" s="49"/>
      <c r="V4240" s="47"/>
      <c r="W4240" s="46"/>
      <c r="X4240" s="53"/>
      <c r="Y4240" s="45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47"/>
      <c r="C4241" s="47"/>
      <c r="D4241" s="46"/>
      <c r="E4241" s="46"/>
      <c r="F4241" s="45"/>
      <c r="G4241" s="48"/>
      <c r="H4241" s="45"/>
      <c r="I4241" s="45"/>
      <c r="L4241" s="47"/>
      <c r="M4241" s="49"/>
      <c r="N4241" s="49"/>
      <c r="O4241" s="47"/>
      <c r="P4241" s="47"/>
      <c r="Q4241" s="50"/>
      <c r="R4241" s="51"/>
      <c r="S4241" s="47"/>
      <c r="T4241" s="52"/>
      <c r="U4241" s="49"/>
      <c r="V4241" s="47"/>
      <c r="W4241" s="46"/>
      <c r="X4241" s="53"/>
      <c r="Y4241" s="45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47"/>
      <c r="C4242" s="47"/>
      <c r="D4242" s="46"/>
      <c r="E4242" s="46"/>
      <c r="F4242" s="45"/>
      <c r="G4242" s="48"/>
      <c r="H4242" s="45"/>
      <c r="I4242" s="45"/>
      <c r="L4242" s="47"/>
      <c r="M4242" s="49"/>
      <c r="N4242" s="49"/>
      <c r="O4242" s="47"/>
      <c r="P4242" s="47"/>
      <c r="Q4242" s="50"/>
      <c r="R4242" s="51"/>
      <c r="S4242" s="47"/>
      <c r="T4242" s="52"/>
      <c r="U4242" s="49"/>
      <c r="V4242" s="47"/>
      <c r="W4242" s="46"/>
      <c r="X4242" s="53"/>
      <c r="Y4242" s="45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47"/>
      <c r="C4243" s="47"/>
      <c r="D4243" s="46"/>
      <c r="E4243" s="46"/>
      <c r="F4243" s="45"/>
      <c r="G4243" s="48"/>
      <c r="H4243" s="45"/>
      <c r="I4243" s="45"/>
      <c r="L4243" s="47"/>
      <c r="M4243" s="49"/>
      <c r="N4243" s="49"/>
      <c r="O4243" s="47"/>
      <c r="P4243" s="47"/>
      <c r="Q4243" s="50"/>
      <c r="R4243" s="51"/>
      <c r="S4243" s="47"/>
      <c r="T4243" s="52"/>
      <c r="U4243" s="49"/>
      <c r="V4243" s="47"/>
      <c r="W4243" s="46"/>
      <c r="X4243" s="53"/>
      <c r="Y4243" s="45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47"/>
      <c r="C4244" s="47"/>
      <c r="D4244" s="46"/>
      <c r="E4244" s="46"/>
      <c r="F4244" s="45"/>
      <c r="G4244" s="48"/>
      <c r="H4244" s="45"/>
      <c r="I4244" s="45"/>
      <c r="L4244" s="47"/>
      <c r="M4244" s="49"/>
      <c r="N4244" s="49"/>
      <c r="O4244" s="47"/>
      <c r="P4244" s="47"/>
      <c r="Q4244" s="50"/>
      <c r="R4244" s="51"/>
      <c r="S4244" s="47"/>
      <c r="T4244" s="52"/>
      <c r="U4244" s="49"/>
      <c r="V4244" s="47"/>
      <c r="W4244" s="46"/>
      <c r="X4244" s="53"/>
      <c r="Y4244" s="45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47"/>
      <c r="C4245" s="47"/>
      <c r="D4245" s="46"/>
      <c r="E4245" s="46"/>
      <c r="F4245" s="45"/>
      <c r="G4245" s="48"/>
      <c r="H4245" s="45"/>
      <c r="I4245" s="45"/>
      <c r="L4245" s="47"/>
      <c r="M4245" s="49"/>
      <c r="N4245" s="49"/>
      <c r="O4245" s="47"/>
      <c r="P4245" s="47"/>
      <c r="Q4245" s="50"/>
      <c r="R4245" s="51"/>
      <c r="S4245" s="47"/>
      <c r="T4245" s="52"/>
      <c r="U4245" s="49"/>
      <c r="V4245" s="47"/>
      <c r="W4245" s="46"/>
      <c r="X4245" s="53"/>
      <c r="Y4245" s="45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47"/>
      <c r="C4246" s="47"/>
      <c r="D4246" s="46"/>
      <c r="E4246" s="46"/>
      <c r="F4246" s="45"/>
      <c r="G4246" s="48"/>
      <c r="H4246" s="45"/>
      <c r="I4246" s="45"/>
      <c r="L4246" s="47"/>
      <c r="M4246" s="49"/>
      <c r="N4246" s="49"/>
      <c r="O4246" s="47"/>
      <c r="P4246" s="47"/>
      <c r="Q4246" s="50"/>
      <c r="R4246" s="51"/>
      <c r="S4246" s="47"/>
      <c r="T4246" s="52"/>
      <c r="U4246" s="49"/>
      <c r="V4246" s="47"/>
      <c r="W4246" s="46"/>
      <c r="X4246" s="53"/>
      <c r="Y4246" s="45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47"/>
      <c r="C4247" s="47"/>
      <c r="D4247" s="46"/>
      <c r="E4247" s="46"/>
      <c r="F4247" s="45"/>
      <c r="G4247" s="48"/>
      <c r="H4247" s="45"/>
      <c r="I4247" s="45"/>
      <c r="L4247" s="47"/>
      <c r="M4247" s="49"/>
      <c r="N4247" s="49"/>
      <c r="O4247" s="47"/>
      <c r="P4247" s="47"/>
      <c r="Q4247" s="50"/>
      <c r="R4247" s="51"/>
      <c r="S4247" s="47"/>
      <c r="T4247" s="52"/>
      <c r="U4247" s="49"/>
      <c r="V4247" s="47"/>
      <c r="W4247" s="46"/>
      <c r="X4247" s="53"/>
      <c r="Y4247" s="45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47"/>
      <c r="C4248" s="47"/>
      <c r="D4248" s="46"/>
      <c r="E4248" s="46"/>
      <c r="F4248" s="45"/>
      <c r="G4248" s="48"/>
      <c r="H4248" s="45"/>
      <c r="I4248" s="45"/>
      <c r="L4248" s="47"/>
      <c r="M4248" s="49"/>
      <c r="N4248" s="49"/>
      <c r="O4248" s="47"/>
      <c r="P4248" s="47"/>
      <c r="Q4248" s="50"/>
      <c r="R4248" s="51"/>
      <c r="S4248" s="47"/>
      <c r="T4248" s="52"/>
      <c r="U4248" s="49"/>
      <c r="V4248" s="47"/>
      <c r="W4248" s="46"/>
      <c r="X4248" s="53"/>
      <c r="Y4248" s="45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47"/>
      <c r="C4249" s="47"/>
      <c r="D4249" s="46"/>
      <c r="E4249" s="46"/>
      <c r="F4249" s="45"/>
      <c r="G4249" s="48"/>
      <c r="H4249" s="45"/>
      <c r="I4249" s="45"/>
      <c r="L4249" s="47"/>
      <c r="M4249" s="49"/>
      <c r="N4249" s="49"/>
      <c r="O4249" s="47"/>
      <c r="P4249" s="47"/>
      <c r="Q4249" s="50"/>
      <c r="R4249" s="51"/>
      <c r="S4249" s="47"/>
      <c r="T4249" s="52"/>
      <c r="U4249" s="49"/>
      <c r="V4249" s="47"/>
      <c r="W4249" s="46"/>
      <c r="X4249" s="53"/>
      <c r="Y4249" s="45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47"/>
      <c r="C4250" s="47"/>
      <c r="D4250" s="46"/>
      <c r="E4250" s="46"/>
      <c r="F4250" s="45"/>
      <c r="G4250" s="48"/>
      <c r="H4250" s="45"/>
      <c r="I4250" s="45"/>
      <c r="L4250" s="47"/>
      <c r="M4250" s="49"/>
      <c r="N4250" s="49"/>
      <c r="O4250" s="47"/>
      <c r="P4250" s="47"/>
      <c r="Q4250" s="50"/>
      <c r="R4250" s="51"/>
      <c r="S4250" s="47"/>
      <c r="T4250" s="52"/>
      <c r="U4250" s="49"/>
      <c r="V4250" s="47"/>
      <c r="W4250" s="46"/>
      <c r="X4250" s="53"/>
      <c r="Y4250" s="45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47"/>
      <c r="C4251" s="47"/>
      <c r="D4251" s="46"/>
      <c r="E4251" s="46"/>
      <c r="F4251" s="45"/>
      <c r="G4251" s="48"/>
      <c r="H4251" s="45"/>
      <c r="I4251" s="45"/>
      <c r="L4251" s="47"/>
      <c r="M4251" s="49"/>
      <c r="N4251" s="49"/>
      <c r="O4251" s="47"/>
      <c r="P4251" s="47"/>
      <c r="Q4251" s="50"/>
      <c r="R4251" s="51"/>
      <c r="S4251" s="47"/>
      <c r="T4251" s="52"/>
      <c r="U4251" s="49"/>
      <c r="V4251" s="47"/>
      <c r="W4251" s="46"/>
      <c r="X4251" s="53"/>
      <c r="Y4251" s="45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47"/>
      <c r="C4252" s="47"/>
      <c r="D4252" s="46"/>
      <c r="E4252" s="46"/>
      <c r="F4252" s="45"/>
      <c r="G4252" s="48"/>
      <c r="H4252" s="45"/>
      <c r="I4252" s="45"/>
      <c r="L4252" s="47"/>
      <c r="M4252" s="49"/>
      <c r="N4252" s="49"/>
      <c r="O4252" s="47"/>
      <c r="P4252" s="47"/>
      <c r="Q4252" s="50"/>
      <c r="R4252" s="51"/>
      <c r="S4252" s="47"/>
      <c r="T4252" s="52"/>
      <c r="U4252" s="49"/>
      <c r="V4252" s="47"/>
      <c r="W4252" s="46"/>
      <c r="X4252" s="53"/>
      <c r="Y4252" s="45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47"/>
      <c r="C4253" s="47"/>
      <c r="D4253" s="46"/>
      <c r="E4253" s="46"/>
      <c r="F4253" s="45"/>
      <c r="G4253" s="48"/>
      <c r="H4253" s="45"/>
      <c r="I4253" s="45"/>
      <c r="L4253" s="47"/>
      <c r="M4253" s="49"/>
      <c r="N4253" s="49"/>
      <c r="O4253" s="47"/>
      <c r="P4253" s="47"/>
      <c r="Q4253" s="50"/>
      <c r="R4253" s="51"/>
      <c r="S4253" s="47"/>
      <c r="T4253" s="52"/>
      <c r="U4253" s="49"/>
      <c r="V4253" s="47"/>
      <c r="W4253" s="46"/>
      <c r="X4253" s="53"/>
      <c r="Y4253" s="45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47"/>
      <c r="C4254" s="47"/>
      <c r="D4254" s="46"/>
      <c r="E4254" s="46"/>
      <c r="F4254" s="45"/>
      <c r="G4254" s="48"/>
      <c r="H4254" s="45"/>
      <c r="I4254" s="45"/>
      <c r="L4254" s="47"/>
      <c r="M4254" s="49"/>
      <c r="N4254" s="49"/>
      <c r="O4254" s="47"/>
      <c r="P4254" s="47"/>
      <c r="Q4254" s="50"/>
      <c r="R4254" s="51"/>
      <c r="S4254" s="47"/>
      <c r="T4254" s="52"/>
      <c r="U4254" s="49"/>
      <c r="V4254" s="47"/>
      <c r="W4254" s="46"/>
      <c r="X4254" s="53"/>
      <c r="Y4254" s="45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47"/>
      <c r="C4255" s="47"/>
      <c r="D4255" s="46"/>
      <c r="E4255" s="46"/>
      <c r="F4255" s="45"/>
      <c r="G4255" s="48"/>
      <c r="H4255" s="45"/>
      <c r="I4255" s="45"/>
      <c r="L4255" s="47"/>
      <c r="M4255" s="49"/>
      <c r="N4255" s="49"/>
      <c r="O4255" s="47"/>
      <c r="P4255" s="47"/>
      <c r="Q4255" s="50"/>
      <c r="R4255" s="51"/>
      <c r="S4255" s="47"/>
      <c r="T4255" s="52"/>
      <c r="U4255" s="49"/>
      <c r="V4255" s="47"/>
      <c r="W4255" s="46"/>
      <c r="X4255" s="53"/>
      <c r="Y4255" s="45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47"/>
      <c r="C4256" s="47"/>
      <c r="D4256" s="46"/>
      <c r="E4256" s="46"/>
      <c r="F4256" s="45"/>
      <c r="G4256" s="48"/>
      <c r="H4256" s="45"/>
      <c r="I4256" s="45"/>
      <c r="L4256" s="47"/>
      <c r="M4256" s="49"/>
      <c r="N4256" s="49"/>
      <c r="O4256" s="47"/>
      <c r="P4256" s="47"/>
      <c r="Q4256" s="50"/>
      <c r="R4256" s="51"/>
      <c r="S4256" s="47"/>
      <c r="T4256" s="52"/>
      <c r="U4256" s="49"/>
      <c r="V4256" s="47"/>
      <c r="W4256" s="46"/>
      <c r="X4256" s="53"/>
      <c r="Y4256" s="45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47"/>
      <c r="C4257" s="47"/>
      <c r="D4257" s="46"/>
      <c r="E4257" s="46"/>
      <c r="F4257" s="45"/>
      <c r="G4257" s="48"/>
      <c r="H4257" s="45"/>
      <c r="I4257" s="45"/>
      <c r="L4257" s="47"/>
      <c r="M4257" s="49"/>
      <c r="N4257" s="49"/>
      <c r="O4257" s="47"/>
      <c r="P4257" s="47"/>
      <c r="Q4257" s="50"/>
      <c r="R4257" s="51"/>
      <c r="S4257" s="47"/>
      <c r="T4257" s="52"/>
      <c r="U4257" s="49"/>
      <c r="V4257" s="47"/>
      <c r="W4257" s="46"/>
      <c r="X4257" s="53"/>
      <c r="Y4257" s="45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47"/>
      <c r="C4258" s="47"/>
      <c r="D4258" s="46"/>
      <c r="E4258" s="46"/>
      <c r="F4258" s="45"/>
      <c r="G4258" s="48"/>
      <c r="H4258" s="45"/>
      <c r="I4258" s="45"/>
      <c r="L4258" s="47"/>
      <c r="M4258" s="49"/>
      <c r="N4258" s="49"/>
      <c r="O4258" s="47"/>
      <c r="P4258" s="47"/>
      <c r="Q4258" s="50"/>
      <c r="R4258" s="51"/>
      <c r="S4258" s="47"/>
      <c r="T4258" s="52"/>
      <c r="U4258" s="49"/>
      <c r="V4258" s="47"/>
      <c r="W4258" s="46"/>
      <c r="X4258" s="53"/>
      <c r="Y4258" s="45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47"/>
      <c r="C4259" s="47"/>
      <c r="D4259" s="46"/>
      <c r="E4259" s="46"/>
      <c r="F4259" s="45"/>
      <c r="G4259" s="48"/>
      <c r="H4259" s="45"/>
      <c r="I4259" s="45"/>
      <c r="L4259" s="47"/>
      <c r="M4259" s="49"/>
      <c r="N4259" s="49"/>
      <c r="O4259" s="47"/>
      <c r="P4259" s="47"/>
      <c r="Q4259" s="50"/>
      <c r="R4259" s="51"/>
      <c r="S4259" s="47"/>
      <c r="T4259" s="52"/>
      <c r="U4259" s="49"/>
      <c r="V4259" s="47"/>
      <c r="W4259" s="46"/>
      <c r="X4259" s="53"/>
      <c r="Y4259" s="45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47"/>
      <c r="C4260" s="47"/>
      <c r="D4260" s="46"/>
      <c r="E4260" s="46"/>
      <c r="F4260" s="45"/>
      <c r="G4260" s="48"/>
      <c r="H4260" s="45"/>
      <c r="I4260" s="45"/>
      <c r="L4260" s="47"/>
      <c r="M4260" s="49"/>
      <c r="N4260" s="49"/>
      <c r="O4260" s="47"/>
      <c r="P4260" s="47"/>
      <c r="Q4260" s="50"/>
      <c r="R4260" s="51"/>
      <c r="S4260" s="47"/>
      <c r="T4260" s="52"/>
      <c r="U4260" s="49"/>
      <c r="V4260" s="47"/>
      <c r="W4260" s="46"/>
      <c r="X4260" s="53"/>
      <c r="Y4260" s="45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47"/>
      <c r="C4261" s="47"/>
      <c r="D4261" s="46"/>
      <c r="E4261" s="46"/>
      <c r="F4261" s="45"/>
      <c r="G4261" s="48"/>
      <c r="H4261" s="45"/>
      <c r="I4261" s="45"/>
      <c r="L4261" s="47"/>
      <c r="M4261" s="49"/>
      <c r="N4261" s="49"/>
      <c r="O4261" s="47"/>
      <c r="P4261" s="47"/>
      <c r="Q4261" s="50"/>
      <c r="R4261" s="51"/>
      <c r="S4261" s="47"/>
      <c r="T4261" s="52"/>
      <c r="U4261" s="49"/>
      <c r="V4261" s="47"/>
      <c r="W4261" s="46"/>
      <c r="X4261" s="53"/>
      <c r="Y4261" s="45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47"/>
      <c r="C4262" s="47"/>
      <c r="D4262" s="46"/>
      <c r="E4262" s="46"/>
      <c r="F4262" s="45"/>
      <c r="G4262" s="48"/>
      <c r="H4262" s="45"/>
      <c r="I4262" s="45"/>
      <c r="L4262" s="47"/>
      <c r="M4262" s="49"/>
      <c r="N4262" s="49"/>
      <c r="O4262" s="47"/>
      <c r="P4262" s="47"/>
      <c r="Q4262" s="50"/>
      <c r="R4262" s="51"/>
      <c r="S4262" s="47"/>
      <c r="T4262" s="52"/>
      <c r="U4262" s="49"/>
      <c r="V4262" s="47"/>
      <c r="W4262" s="46"/>
      <c r="X4262" s="53"/>
      <c r="Y4262" s="45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47"/>
      <c r="C4263" s="47"/>
      <c r="D4263" s="46"/>
      <c r="E4263" s="46"/>
      <c r="F4263" s="45"/>
      <c r="G4263" s="48"/>
      <c r="H4263" s="45"/>
      <c r="I4263" s="45"/>
      <c r="L4263" s="47"/>
      <c r="M4263" s="49"/>
      <c r="N4263" s="49"/>
      <c r="O4263" s="47"/>
      <c r="P4263" s="47"/>
      <c r="Q4263" s="50"/>
      <c r="R4263" s="51"/>
      <c r="S4263" s="47"/>
      <c r="T4263" s="52"/>
      <c r="U4263" s="49"/>
      <c r="V4263" s="47"/>
      <c r="W4263" s="46"/>
      <c r="X4263" s="53"/>
      <c r="Y4263" s="45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47"/>
      <c r="C4264" s="47"/>
      <c r="D4264" s="46"/>
      <c r="E4264" s="46"/>
      <c r="F4264" s="45"/>
      <c r="G4264" s="48"/>
      <c r="H4264" s="45"/>
      <c r="I4264" s="45"/>
      <c r="L4264" s="47"/>
      <c r="M4264" s="49"/>
      <c r="N4264" s="49"/>
      <c r="O4264" s="47"/>
      <c r="P4264" s="47"/>
      <c r="Q4264" s="50"/>
      <c r="R4264" s="51"/>
      <c r="S4264" s="47"/>
      <c r="T4264" s="52"/>
      <c r="U4264" s="49"/>
      <c r="V4264" s="47"/>
      <c r="W4264" s="46"/>
      <c r="X4264" s="53"/>
      <c r="Y4264" s="45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47"/>
      <c r="C4265" s="47"/>
      <c r="D4265" s="46"/>
      <c r="E4265" s="46"/>
      <c r="F4265" s="45"/>
      <c r="G4265" s="48"/>
      <c r="H4265" s="45"/>
      <c r="I4265" s="45"/>
      <c r="L4265" s="47"/>
      <c r="M4265" s="49"/>
      <c r="N4265" s="49"/>
      <c r="O4265" s="47"/>
      <c r="P4265" s="47"/>
      <c r="Q4265" s="50"/>
      <c r="R4265" s="51"/>
      <c r="S4265" s="47"/>
      <c r="T4265" s="52"/>
      <c r="U4265" s="49"/>
      <c r="V4265" s="47"/>
      <c r="W4265" s="46"/>
      <c r="X4265" s="53"/>
      <c r="Y4265" s="45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47"/>
      <c r="C4266" s="47"/>
      <c r="D4266" s="46"/>
      <c r="E4266" s="46"/>
      <c r="F4266" s="45"/>
      <c r="G4266" s="48"/>
      <c r="H4266" s="45"/>
      <c r="I4266" s="45"/>
      <c r="L4266" s="47"/>
      <c r="M4266" s="49"/>
      <c r="N4266" s="49"/>
      <c r="O4266" s="47"/>
      <c r="P4266" s="47"/>
      <c r="Q4266" s="50"/>
      <c r="R4266" s="51"/>
      <c r="S4266" s="47"/>
      <c r="T4266" s="52"/>
      <c r="U4266" s="49"/>
      <c r="V4266" s="47"/>
      <c r="W4266" s="46"/>
      <c r="X4266" s="53"/>
      <c r="Y4266" s="45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47"/>
      <c r="C4267" s="47"/>
      <c r="D4267" s="46"/>
      <c r="E4267" s="46"/>
      <c r="F4267" s="45"/>
      <c r="G4267" s="48"/>
      <c r="H4267" s="45"/>
      <c r="I4267" s="45"/>
      <c r="L4267" s="47"/>
      <c r="M4267" s="49"/>
      <c r="N4267" s="49"/>
      <c r="O4267" s="47"/>
      <c r="P4267" s="47"/>
      <c r="Q4267" s="50"/>
      <c r="R4267" s="51"/>
      <c r="S4267" s="47"/>
      <c r="T4267" s="52"/>
      <c r="U4267" s="49"/>
      <c r="V4267" s="47"/>
      <c r="W4267" s="46"/>
      <c r="X4267" s="53"/>
      <c r="Y4267" s="45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47"/>
      <c r="C4268" s="47"/>
      <c r="D4268" s="46"/>
      <c r="E4268" s="46"/>
      <c r="F4268" s="45"/>
      <c r="G4268" s="48"/>
      <c r="H4268" s="45"/>
      <c r="I4268" s="45"/>
      <c r="L4268" s="47"/>
      <c r="M4268" s="49"/>
      <c r="N4268" s="49"/>
      <c r="O4268" s="47"/>
      <c r="P4268" s="47"/>
      <c r="Q4268" s="50"/>
      <c r="R4268" s="51"/>
      <c r="S4268" s="47"/>
      <c r="T4268" s="52"/>
      <c r="U4268" s="49"/>
      <c r="V4268" s="47"/>
      <c r="W4268" s="46"/>
      <c r="X4268" s="53"/>
      <c r="Y4268" s="45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47"/>
      <c r="C4269" s="47"/>
      <c r="D4269" s="46"/>
      <c r="E4269" s="46"/>
      <c r="F4269" s="45"/>
      <c r="G4269" s="48"/>
      <c r="H4269" s="45"/>
      <c r="I4269" s="45"/>
      <c r="L4269" s="47"/>
      <c r="M4269" s="49"/>
      <c r="N4269" s="49"/>
      <c r="O4269" s="47"/>
      <c r="P4269" s="47"/>
      <c r="Q4269" s="50"/>
      <c r="R4269" s="51"/>
      <c r="S4269" s="47"/>
      <c r="T4269" s="52"/>
      <c r="U4269" s="49"/>
      <c r="V4269" s="47"/>
      <c r="W4269" s="46"/>
      <c r="X4269" s="53"/>
      <c r="Y4269" s="45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47"/>
      <c r="C4270" s="47"/>
      <c r="D4270" s="46"/>
      <c r="E4270" s="46"/>
      <c r="F4270" s="45"/>
      <c r="G4270" s="48"/>
      <c r="H4270" s="45"/>
      <c r="I4270" s="45"/>
      <c r="L4270" s="47"/>
      <c r="M4270" s="49"/>
      <c r="N4270" s="49"/>
      <c r="O4270" s="47"/>
      <c r="P4270" s="47"/>
      <c r="Q4270" s="50"/>
      <c r="R4270" s="51"/>
      <c r="S4270" s="47"/>
      <c r="T4270" s="52"/>
      <c r="U4270" s="49"/>
      <c r="V4270" s="47"/>
      <c r="W4270" s="46"/>
      <c r="X4270" s="53"/>
      <c r="Y4270" s="45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47"/>
      <c r="C4271" s="47"/>
      <c r="D4271" s="46"/>
      <c r="E4271" s="46"/>
      <c r="F4271" s="45"/>
      <c r="G4271" s="48"/>
      <c r="H4271" s="45"/>
      <c r="I4271" s="45"/>
      <c r="L4271" s="47"/>
      <c r="M4271" s="49"/>
      <c r="N4271" s="49"/>
      <c r="O4271" s="47"/>
      <c r="P4271" s="47"/>
      <c r="Q4271" s="50"/>
      <c r="R4271" s="51"/>
      <c r="S4271" s="47"/>
      <c r="T4271" s="52"/>
      <c r="U4271" s="49"/>
      <c r="V4271" s="47"/>
      <c r="W4271" s="46"/>
      <c r="X4271" s="53"/>
      <c r="Y4271" s="45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47"/>
      <c r="C4272" s="47"/>
      <c r="D4272" s="46"/>
      <c r="E4272" s="46"/>
      <c r="F4272" s="45"/>
      <c r="G4272" s="48"/>
      <c r="H4272" s="45"/>
      <c r="I4272" s="45"/>
      <c r="L4272" s="47"/>
      <c r="M4272" s="49"/>
      <c r="N4272" s="49"/>
      <c r="O4272" s="47"/>
      <c r="P4272" s="47"/>
      <c r="Q4272" s="50"/>
      <c r="R4272" s="51"/>
      <c r="S4272" s="47"/>
      <c r="T4272" s="52"/>
      <c r="U4272" s="49"/>
      <c r="V4272" s="47"/>
      <c r="W4272" s="46"/>
      <c r="X4272" s="53"/>
      <c r="Y4272" s="45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47"/>
      <c r="C4273" s="47"/>
      <c r="D4273" s="46"/>
      <c r="E4273" s="46"/>
      <c r="F4273" s="45"/>
      <c r="G4273" s="48"/>
      <c r="H4273" s="45"/>
      <c r="I4273" s="45"/>
      <c r="L4273" s="47"/>
      <c r="M4273" s="49"/>
      <c r="N4273" s="49"/>
      <c r="O4273" s="47"/>
      <c r="P4273" s="47"/>
      <c r="Q4273" s="50"/>
      <c r="R4273" s="51"/>
      <c r="S4273" s="47"/>
      <c r="T4273" s="52"/>
      <c r="U4273" s="49"/>
      <c r="V4273" s="47"/>
      <c r="W4273" s="46"/>
      <c r="X4273" s="53"/>
      <c r="Y4273" s="45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47"/>
      <c r="C4274" s="47"/>
      <c r="D4274" s="46"/>
      <c r="E4274" s="46"/>
      <c r="F4274" s="45"/>
      <c r="G4274" s="48"/>
      <c r="H4274" s="45"/>
      <c r="I4274" s="45"/>
      <c r="L4274" s="47"/>
      <c r="M4274" s="49"/>
      <c r="N4274" s="49"/>
      <c r="O4274" s="47"/>
      <c r="P4274" s="47"/>
      <c r="Q4274" s="50"/>
      <c r="R4274" s="51"/>
      <c r="S4274" s="47"/>
      <c r="T4274" s="52"/>
      <c r="U4274" s="49"/>
      <c r="V4274" s="47"/>
      <c r="W4274" s="46"/>
      <c r="X4274" s="53"/>
      <c r="Y4274" s="45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47"/>
      <c r="C4275" s="47"/>
      <c r="D4275" s="46"/>
      <c r="E4275" s="46"/>
      <c r="F4275" s="45"/>
      <c r="G4275" s="48"/>
      <c r="H4275" s="45"/>
      <c r="I4275" s="45"/>
      <c r="L4275" s="47"/>
      <c r="M4275" s="49"/>
      <c r="N4275" s="49"/>
      <c r="O4275" s="47"/>
      <c r="P4275" s="47"/>
      <c r="Q4275" s="50"/>
      <c r="R4275" s="51"/>
      <c r="S4275" s="47"/>
      <c r="T4275" s="52"/>
      <c r="U4275" s="49"/>
      <c r="V4275" s="47"/>
      <c r="W4275" s="46"/>
      <c r="X4275" s="53"/>
      <c r="Y4275" s="45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47"/>
      <c r="C4276" s="47"/>
      <c r="D4276" s="46"/>
      <c r="E4276" s="46"/>
      <c r="F4276" s="45"/>
      <c r="G4276" s="48"/>
      <c r="H4276" s="45"/>
      <c r="I4276" s="45"/>
      <c r="L4276" s="47"/>
      <c r="M4276" s="49"/>
      <c r="N4276" s="49"/>
      <c r="O4276" s="47"/>
      <c r="P4276" s="47"/>
      <c r="Q4276" s="50"/>
      <c r="R4276" s="51"/>
      <c r="S4276" s="47"/>
      <c r="T4276" s="52"/>
      <c r="U4276" s="49"/>
      <c r="V4276" s="47"/>
      <c r="W4276" s="46"/>
      <c r="X4276" s="53"/>
      <c r="Y4276" s="45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47"/>
      <c r="C4277" s="47"/>
      <c r="D4277" s="46"/>
      <c r="E4277" s="46"/>
      <c r="F4277" s="45"/>
      <c r="G4277" s="48"/>
      <c r="H4277" s="45"/>
      <c r="I4277" s="45"/>
      <c r="L4277" s="47"/>
      <c r="M4277" s="49"/>
      <c r="N4277" s="49"/>
      <c r="O4277" s="47"/>
      <c r="P4277" s="47"/>
      <c r="Q4277" s="50"/>
      <c r="R4277" s="51"/>
      <c r="S4277" s="47"/>
      <c r="T4277" s="52"/>
      <c r="U4277" s="49"/>
      <c r="V4277" s="47"/>
      <c r="W4277" s="46"/>
      <c r="X4277" s="53"/>
      <c r="Y4277" s="45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47"/>
      <c r="C4278" s="47"/>
      <c r="D4278" s="46"/>
      <c r="E4278" s="46"/>
      <c r="F4278" s="45"/>
      <c r="G4278" s="48"/>
      <c r="H4278" s="45"/>
      <c r="I4278" s="45"/>
      <c r="L4278" s="47"/>
      <c r="M4278" s="49"/>
      <c r="N4278" s="49"/>
      <c r="O4278" s="47"/>
      <c r="P4278" s="47"/>
      <c r="Q4278" s="50"/>
      <c r="R4278" s="51"/>
      <c r="S4278" s="47"/>
      <c r="T4278" s="52"/>
      <c r="U4278" s="49"/>
      <c r="V4278" s="47"/>
      <c r="W4278" s="46"/>
      <c r="X4278" s="53"/>
      <c r="Y4278" s="45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47"/>
      <c r="C4279" s="47"/>
      <c r="D4279" s="46"/>
      <c r="E4279" s="46"/>
      <c r="F4279" s="45"/>
      <c r="G4279" s="48"/>
      <c r="H4279" s="45"/>
      <c r="I4279" s="45"/>
      <c r="L4279" s="47"/>
      <c r="M4279" s="49"/>
      <c r="N4279" s="49"/>
      <c r="O4279" s="47"/>
      <c r="P4279" s="47"/>
      <c r="Q4279" s="50"/>
      <c r="R4279" s="51"/>
      <c r="S4279" s="47"/>
      <c r="T4279" s="52"/>
      <c r="U4279" s="49"/>
      <c r="V4279" s="47"/>
      <c r="W4279" s="46"/>
      <c r="X4279" s="53"/>
      <c r="Y4279" s="45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47"/>
      <c r="C4280" s="47"/>
      <c r="D4280" s="46"/>
      <c r="E4280" s="46"/>
      <c r="F4280" s="45"/>
      <c r="G4280" s="48"/>
      <c r="H4280" s="45"/>
      <c r="I4280" s="45"/>
      <c r="L4280" s="47"/>
      <c r="M4280" s="49"/>
      <c r="N4280" s="49"/>
      <c r="O4280" s="47"/>
      <c r="P4280" s="47"/>
      <c r="Q4280" s="50"/>
      <c r="R4280" s="51"/>
      <c r="S4280" s="47"/>
      <c r="T4280" s="52"/>
      <c r="U4280" s="49"/>
      <c r="V4280" s="47"/>
      <c r="W4280" s="46"/>
      <c r="X4280" s="53"/>
      <c r="Y4280" s="45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47"/>
      <c r="C4281" s="47"/>
      <c r="D4281" s="46"/>
      <c r="E4281" s="46"/>
      <c r="F4281" s="45"/>
      <c r="G4281" s="48"/>
      <c r="H4281" s="45"/>
      <c r="I4281" s="45"/>
      <c r="L4281" s="47"/>
      <c r="M4281" s="49"/>
      <c r="N4281" s="49"/>
      <c r="O4281" s="47"/>
      <c r="P4281" s="47"/>
      <c r="Q4281" s="50"/>
      <c r="R4281" s="51"/>
      <c r="S4281" s="47"/>
      <c r="T4281" s="52"/>
      <c r="U4281" s="49"/>
      <c r="V4281" s="47"/>
      <c r="W4281" s="46"/>
      <c r="X4281" s="53"/>
      <c r="Y4281" s="45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47"/>
      <c r="C4282" s="47"/>
      <c r="D4282" s="46"/>
      <c r="E4282" s="46"/>
      <c r="F4282" s="45"/>
      <c r="G4282" s="48"/>
      <c r="H4282" s="45"/>
      <c r="I4282" s="45"/>
      <c r="L4282" s="47"/>
      <c r="M4282" s="49"/>
      <c r="N4282" s="49"/>
      <c r="O4282" s="47"/>
      <c r="P4282" s="47"/>
      <c r="Q4282" s="50"/>
      <c r="R4282" s="51"/>
      <c r="S4282" s="47"/>
      <c r="T4282" s="52"/>
      <c r="U4282" s="49"/>
      <c r="V4282" s="47"/>
      <c r="W4282" s="46"/>
      <c r="X4282" s="53"/>
      <c r="Y4282" s="45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47"/>
      <c r="C4283" s="47"/>
      <c r="D4283" s="46"/>
      <c r="E4283" s="46"/>
      <c r="F4283" s="45"/>
      <c r="G4283" s="48"/>
      <c r="H4283" s="45"/>
      <c r="I4283" s="45"/>
      <c r="L4283" s="47"/>
      <c r="M4283" s="49"/>
      <c r="N4283" s="49"/>
      <c r="O4283" s="47"/>
      <c r="P4283" s="47"/>
      <c r="Q4283" s="50"/>
      <c r="R4283" s="51"/>
      <c r="S4283" s="47"/>
      <c r="T4283" s="52"/>
      <c r="U4283" s="49"/>
      <c r="V4283" s="47"/>
      <c r="W4283" s="46"/>
      <c r="X4283" s="53"/>
      <c r="Y4283" s="45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47"/>
      <c r="C4284" s="47"/>
      <c r="D4284" s="46"/>
      <c r="E4284" s="46"/>
      <c r="F4284" s="45"/>
      <c r="G4284" s="48"/>
      <c r="H4284" s="45"/>
      <c r="I4284" s="45"/>
      <c r="L4284" s="47"/>
      <c r="M4284" s="49"/>
      <c r="N4284" s="49"/>
      <c r="O4284" s="47"/>
      <c r="P4284" s="47"/>
      <c r="Q4284" s="50"/>
      <c r="R4284" s="51"/>
      <c r="S4284" s="47"/>
      <c r="T4284" s="52"/>
      <c r="U4284" s="49"/>
      <c r="V4284" s="47"/>
      <c r="W4284" s="46"/>
      <c r="X4284" s="53"/>
      <c r="Y4284" s="45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47"/>
      <c r="C4285" s="47"/>
      <c r="D4285" s="46"/>
      <c r="E4285" s="46"/>
      <c r="F4285" s="45"/>
      <c r="G4285" s="48"/>
      <c r="H4285" s="45"/>
      <c r="I4285" s="45"/>
      <c r="L4285" s="47"/>
      <c r="M4285" s="49"/>
      <c r="N4285" s="49"/>
      <c r="O4285" s="47"/>
      <c r="P4285" s="47"/>
      <c r="Q4285" s="50"/>
      <c r="R4285" s="51"/>
      <c r="S4285" s="47"/>
      <c r="T4285" s="52"/>
      <c r="U4285" s="49"/>
      <c r="V4285" s="47"/>
      <c r="W4285" s="46"/>
      <c r="X4285" s="53"/>
      <c r="Y4285" s="45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47"/>
      <c r="C4286" s="47"/>
      <c r="D4286" s="46"/>
      <c r="E4286" s="46"/>
      <c r="F4286" s="45"/>
      <c r="G4286" s="48"/>
      <c r="H4286" s="45"/>
      <c r="I4286" s="45"/>
      <c r="L4286" s="47"/>
      <c r="M4286" s="49"/>
      <c r="N4286" s="49"/>
      <c r="O4286" s="47"/>
      <c r="P4286" s="47"/>
      <c r="Q4286" s="50"/>
      <c r="R4286" s="51"/>
      <c r="S4286" s="47"/>
      <c r="T4286" s="52"/>
      <c r="U4286" s="49"/>
      <c r="V4286" s="47"/>
      <c r="W4286" s="46"/>
      <c r="X4286" s="53"/>
      <c r="Y4286" s="45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47"/>
      <c r="C4287" s="47"/>
      <c r="D4287" s="46"/>
      <c r="E4287" s="46"/>
      <c r="F4287" s="45"/>
      <c r="G4287" s="48"/>
      <c r="H4287" s="45"/>
      <c r="I4287" s="45"/>
      <c r="L4287" s="47"/>
      <c r="M4287" s="49"/>
      <c r="N4287" s="49"/>
      <c r="O4287" s="47"/>
      <c r="P4287" s="47"/>
      <c r="Q4287" s="50"/>
      <c r="R4287" s="51"/>
      <c r="S4287" s="47"/>
      <c r="T4287" s="52"/>
      <c r="U4287" s="49"/>
      <c r="V4287" s="47"/>
      <c r="W4287" s="46"/>
      <c r="X4287" s="53"/>
      <c r="Y4287" s="45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47"/>
      <c r="C4288" s="47"/>
      <c r="D4288" s="46"/>
      <c r="E4288" s="46"/>
      <c r="F4288" s="45"/>
      <c r="G4288" s="48"/>
      <c r="H4288" s="45"/>
      <c r="I4288" s="45"/>
      <c r="L4288" s="47"/>
      <c r="M4288" s="49"/>
      <c r="N4288" s="49"/>
      <c r="O4288" s="47"/>
      <c r="P4288" s="47"/>
      <c r="Q4288" s="50"/>
      <c r="R4288" s="51"/>
      <c r="S4288" s="47"/>
      <c r="T4288" s="52"/>
      <c r="U4288" s="49"/>
      <c r="V4288" s="47"/>
      <c r="W4288" s="46"/>
      <c r="X4288" s="53"/>
      <c r="Y4288" s="45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47"/>
      <c r="C4289" s="47"/>
      <c r="D4289" s="46"/>
      <c r="E4289" s="46"/>
      <c r="F4289" s="45"/>
      <c r="G4289" s="48"/>
      <c r="H4289" s="45"/>
      <c r="I4289" s="45"/>
      <c r="L4289" s="47"/>
      <c r="M4289" s="49"/>
      <c r="N4289" s="49"/>
      <c r="O4289" s="47"/>
      <c r="P4289" s="47"/>
      <c r="Q4289" s="50"/>
      <c r="R4289" s="51"/>
      <c r="S4289" s="47"/>
      <c r="T4289" s="52"/>
      <c r="U4289" s="49"/>
      <c r="V4289" s="47"/>
      <c r="W4289" s="46"/>
      <c r="X4289" s="53"/>
      <c r="Y4289" s="45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47"/>
      <c r="C4290" s="47"/>
      <c r="D4290" s="46"/>
      <c r="E4290" s="46"/>
      <c r="F4290" s="45"/>
      <c r="G4290" s="48"/>
      <c r="H4290" s="45"/>
      <c r="I4290" s="45"/>
      <c r="L4290" s="47"/>
      <c r="M4290" s="49"/>
      <c r="N4290" s="49"/>
      <c r="O4290" s="47"/>
      <c r="P4290" s="47"/>
      <c r="Q4290" s="50"/>
      <c r="R4290" s="51"/>
      <c r="S4290" s="47"/>
      <c r="T4290" s="52"/>
      <c r="U4290" s="49"/>
      <c r="V4290" s="47"/>
      <c r="W4290" s="46"/>
      <c r="X4290" s="53"/>
      <c r="Y4290" s="45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47"/>
      <c r="C4291" s="47"/>
      <c r="D4291" s="46"/>
      <c r="E4291" s="46"/>
      <c r="F4291" s="45"/>
      <c r="G4291" s="48"/>
      <c r="H4291" s="45"/>
      <c r="I4291" s="45"/>
      <c r="L4291" s="47"/>
      <c r="M4291" s="49"/>
      <c r="N4291" s="49"/>
      <c r="O4291" s="47"/>
      <c r="P4291" s="47"/>
      <c r="Q4291" s="50"/>
      <c r="R4291" s="51"/>
      <c r="S4291" s="47"/>
      <c r="T4291" s="52"/>
      <c r="U4291" s="49"/>
      <c r="V4291" s="47"/>
      <c r="W4291" s="46"/>
      <c r="X4291" s="53"/>
      <c r="Y4291" s="45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47"/>
      <c r="C4292" s="47"/>
      <c r="D4292" s="46"/>
      <c r="E4292" s="46"/>
      <c r="F4292" s="45"/>
      <c r="G4292" s="48"/>
      <c r="H4292" s="45"/>
      <c r="I4292" s="45"/>
      <c r="L4292" s="47"/>
      <c r="M4292" s="49"/>
      <c r="N4292" s="49"/>
      <c r="O4292" s="47"/>
      <c r="P4292" s="47"/>
      <c r="Q4292" s="50"/>
      <c r="R4292" s="51"/>
      <c r="S4292" s="47"/>
      <c r="T4292" s="52"/>
      <c r="U4292" s="49"/>
      <c r="V4292" s="47"/>
      <c r="W4292" s="46"/>
      <c r="X4292" s="53"/>
      <c r="Y4292" s="45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47"/>
      <c r="C4293" s="47"/>
      <c r="D4293" s="46"/>
      <c r="E4293" s="46"/>
      <c r="F4293" s="45"/>
      <c r="G4293" s="48"/>
      <c r="H4293" s="45"/>
      <c r="I4293" s="45"/>
      <c r="L4293" s="47"/>
      <c r="M4293" s="49"/>
      <c r="N4293" s="49"/>
      <c r="O4293" s="47"/>
      <c r="P4293" s="47"/>
      <c r="Q4293" s="50"/>
      <c r="R4293" s="51"/>
      <c r="S4293" s="47"/>
      <c r="T4293" s="52"/>
      <c r="U4293" s="49"/>
      <c r="V4293" s="47"/>
      <c r="W4293" s="46"/>
      <c r="X4293" s="53"/>
      <c r="Y4293" s="45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47"/>
      <c r="C4294" s="47"/>
      <c r="D4294" s="46"/>
      <c r="E4294" s="46"/>
      <c r="F4294" s="45"/>
      <c r="G4294" s="48"/>
      <c r="H4294" s="45"/>
      <c r="I4294" s="45"/>
      <c r="L4294" s="47"/>
      <c r="M4294" s="49"/>
      <c r="N4294" s="49"/>
      <c r="O4294" s="47"/>
      <c r="P4294" s="47"/>
      <c r="Q4294" s="50"/>
      <c r="R4294" s="51"/>
      <c r="S4294" s="47"/>
      <c r="T4294" s="52"/>
      <c r="U4294" s="49"/>
      <c r="V4294" s="47"/>
      <c r="W4294" s="46"/>
      <c r="X4294" s="53"/>
      <c r="Y4294" s="45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47"/>
      <c r="C4295" s="47"/>
      <c r="D4295" s="46"/>
      <c r="E4295" s="46"/>
      <c r="F4295" s="45"/>
      <c r="G4295" s="48"/>
      <c r="H4295" s="45"/>
      <c r="I4295" s="45"/>
      <c r="L4295" s="47"/>
      <c r="M4295" s="49"/>
      <c r="N4295" s="49"/>
      <c r="O4295" s="47"/>
      <c r="P4295" s="47"/>
      <c r="Q4295" s="50"/>
      <c r="R4295" s="51"/>
      <c r="S4295" s="47"/>
      <c r="T4295" s="52"/>
      <c r="U4295" s="49"/>
      <c r="V4295" s="47"/>
      <c r="W4295" s="46"/>
      <c r="X4295" s="53"/>
      <c r="Y4295" s="45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47"/>
      <c r="C4296" s="47"/>
      <c r="D4296" s="46"/>
      <c r="E4296" s="46"/>
      <c r="F4296" s="45"/>
      <c r="G4296" s="48"/>
      <c r="H4296" s="45"/>
      <c r="I4296" s="45"/>
      <c r="L4296" s="47"/>
      <c r="M4296" s="49"/>
      <c r="N4296" s="49"/>
      <c r="O4296" s="47"/>
      <c r="P4296" s="47"/>
      <c r="Q4296" s="50"/>
      <c r="R4296" s="51"/>
      <c r="S4296" s="47"/>
      <c r="T4296" s="52"/>
      <c r="U4296" s="49"/>
      <c r="V4296" s="47"/>
      <c r="W4296" s="46"/>
      <c r="X4296" s="53"/>
      <c r="Y4296" s="45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47"/>
      <c r="C4297" s="47"/>
      <c r="D4297" s="46"/>
      <c r="E4297" s="46"/>
      <c r="F4297" s="45"/>
      <c r="G4297" s="48"/>
      <c r="H4297" s="45"/>
      <c r="I4297" s="45"/>
      <c r="L4297" s="47"/>
      <c r="M4297" s="49"/>
      <c r="N4297" s="49"/>
      <c r="O4297" s="47"/>
      <c r="P4297" s="47"/>
      <c r="Q4297" s="50"/>
      <c r="R4297" s="51"/>
      <c r="S4297" s="47"/>
      <c r="T4297" s="52"/>
      <c r="U4297" s="49"/>
      <c r="V4297" s="47"/>
      <c r="W4297" s="46"/>
      <c r="X4297" s="53"/>
      <c r="Y4297" s="45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47"/>
      <c r="C4298" s="47"/>
      <c r="D4298" s="46"/>
      <c r="E4298" s="46"/>
      <c r="F4298" s="45"/>
      <c r="G4298" s="48"/>
      <c r="H4298" s="45"/>
      <c r="I4298" s="45"/>
      <c r="L4298" s="47"/>
      <c r="M4298" s="49"/>
      <c r="N4298" s="49"/>
      <c r="O4298" s="47"/>
      <c r="P4298" s="47"/>
      <c r="Q4298" s="50"/>
      <c r="R4298" s="51"/>
      <c r="S4298" s="47"/>
      <c r="T4298" s="52"/>
      <c r="U4298" s="49"/>
      <c r="V4298" s="47"/>
      <c r="W4298" s="46"/>
      <c r="X4298" s="53"/>
      <c r="Y4298" s="45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47"/>
      <c r="C4299" s="47"/>
      <c r="D4299" s="46"/>
      <c r="E4299" s="46"/>
      <c r="F4299" s="45"/>
      <c r="G4299" s="48"/>
      <c r="H4299" s="45"/>
      <c r="I4299" s="45"/>
      <c r="L4299" s="47"/>
      <c r="M4299" s="49"/>
      <c r="N4299" s="49"/>
      <c r="O4299" s="47"/>
      <c r="P4299" s="47"/>
      <c r="Q4299" s="50"/>
      <c r="R4299" s="51"/>
      <c r="S4299" s="47"/>
      <c r="T4299" s="52"/>
      <c r="U4299" s="49"/>
      <c r="V4299" s="47"/>
      <c r="W4299" s="46"/>
      <c r="X4299" s="53"/>
      <c r="Y4299" s="45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47"/>
      <c r="C4300" s="47"/>
      <c r="D4300" s="46"/>
      <c r="E4300" s="46"/>
      <c r="F4300" s="45"/>
      <c r="G4300" s="48"/>
      <c r="H4300" s="45"/>
      <c r="I4300" s="45"/>
      <c r="L4300" s="47"/>
      <c r="M4300" s="49"/>
      <c r="N4300" s="49"/>
      <c r="O4300" s="47"/>
      <c r="P4300" s="47"/>
      <c r="Q4300" s="50"/>
      <c r="R4300" s="51"/>
      <c r="S4300" s="47"/>
      <c r="T4300" s="52"/>
      <c r="U4300" s="49"/>
      <c r="V4300" s="47"/>
      <c r="W4300" s="46"/>
      <c r="X4300" s="53"/>
      <c r="Y4300" s="45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47"/>
      <c r="C4301" s="47"/>
      <c r="D4301" s="46"/>
      <c r="E4301" s="46"/>
      <c r="F4301" s="45"/>
      <c r="G4301" s="48"/>
      <c r="H4301" s="45"/>
      <c r="I4301" s="45"/>
      <c r="L4301" s="47"/>
      <c r="M4301" s="49"/>
      <c r="N4301" s="49"/>
      <c r="O4301" s="47"/>
      <c r="P4301" s="47"/>
      <c r="Q4301" s="50"/>
      <c r="R4301" s="51"/>
      <c r="S4301" s="47"/>
      <c r="T4301" s="52"/>
      <c r="U4301" s="49"/>
      <c r="V4301" s="47"/>
      <c r="W4301" s="46"/>
      <c r="X4301" s="53"/>
      <c r="Y4301" s="45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47"/>
      <c r="C4302" s="47"/>
      <c r="D4302" s="46"/>
      <c r="E4302" s="46"/>
      <c r="F4302" s="45"/>
      <c r="G4302" s="48"/>
      <c r="H4302" s="45"/>
      <c r="I4302" s="45"/>
      <c r="L4302" s="47"/>
      <c r="M4302" s="49"/>
      <c r="N4302" s="49"/>
      <c r="O4302" s="47"/>
      <c r="P4302" s="47"/>
      <c r="Q4302" s="50"/>
      <c r="R4302" s="51"/>
      <c r="S4302" s="47"/>
      <c r="T4302" s="52"/>
      <c r="U4302" s="49"/>
      <c r="V4302" s="47"/>
      <c r="W4302" s="46"/>
      <c r="X4302" s="53"/>
      <c r="Y4302" s="45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47"/>
      <c r="C4303" s="47"/>
      <c r="D4303" s="46"/>
      <c r="E4303" s="46"/>
      <c r="F4303" s="45"/>
      <c r="G4303" s="48"/>
      <c r="H4303" s="45"/>
      <c r="I4303" s="45"/>
      <c r="L4303" s="47"/>
      <c r="M4303" s="49"/>
      <c r="N4303" s="49"/>
      <c r="O4303" s="47"/>
      <c r="P4303" s="47"/>
      <c r="Q4303" s="50"/>
      <c r="R4303" s="51"/>
      <c r="S4303" s="47"/>
      <c r="T4303" s="52"/>
      <c r="U4303" s="49"/>
      <c r="V4303" s="47"/>
      <c r="W4303" s="46"/>
      <c r="X4303" s="53"/>
      <c r="Y4303" s="45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47"/>
      <c r="C4304" s="47"/>
      <c r="D4304" s="46"/>
      <c r="E4304" s="46"/>
      <c r="F4304" s="45"/>
      <c r="G4304" s="48"/>
      <c r="H4304" s="45"/>
      <c r="I4304" s="45"/>
      <c r="L4304" s="47"/>
      <c r="M4304" s="49"/>
      <c r="N4304" s="49"/>
      <c r="O4304" s="47"/>
      <c r="P4304" s="47"/>
      <c r="Q4304" s="50"/>
      <c r="R4304" s="51"/>
      <c r="S4304" s="47"/>
      <c r="T4304" s="52"/>
      <c r="U4304" s="49"/>
      <c r="V4304" s="47"/>
      <c r="W4304" s="46"/>
      <c r="X4304" s="53"/>
      <c r="Y4304" s="45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47"/>
      <c r="C4305" s="47"/>
      <c r="D4305" s="46"/>
      <c r="E4305" s="46"/>
      <c r="F4305" s="45"/>
      <c r="G4305" s="48"/>
      <c r="H4305" s="45"/>
      <c r="I4305" s="45"/>
      <c r="L4305" s="47"/>
      <c r="M4305" s="49"/>
      <c r="N4305" s="49"/>
      <c r="O4305" s="47"/>
      <c r="P4305" s="47"/>
      <c r="Q4305" s="50"/>
      <c r="R4305" s="51"/>
      <c r="S4305" s="47"/>
      <c r="T4305" s="52"/>
      <c r="U4305" s="49"/>
      <c r="V4305" s="47"/>
      <c r="W4305" s="46"/>
      <c r="X4305" s="53"/>
      <c r="Y4305" s="45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47"/>
      <c r="C4306" s="47"/>
      <c r="D4306" s="46"/>
      <c r="E4306" s="46"/>
      <c r="F4306" s="45"/>
      <c r="G4306" s="48"/>
      <c r="H4306" s="45"/>
      <c r="I4306" s="45"/>
      <c r="L4306" s="47"/>
      <c r="M4306" s="49"/>
      <c r="N4306" s="49"/>
      <c r="O4306" s="47"/>
      <c r="P4306" s="47"/>
      <c r="Q4306" s="50"/>
      <c r="R4306" s="51"/>
      <c r="S4306" s="47"/>
      <c r="T4306" s="52"/>
      <c r="U4306" s="49"/>
      <c r="V4306" s="47"/>
      <c r="W4306" s="46"/>
      <c r="X4306" s="53"/>
      <c r="Y4306" s="45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47"/>
      <c r="C4307" s="47"/>
      <c r="D4307" s="46"/>
      <c r="E4307" s="46"/>
      <c r="F4307" s="45"/>
      <c r="G4307" s="48"/>
      <c r="H4307" s="45"/>
      <c r="I4307" s="45"/>
      <c r="L4307" s="47"/>
      <c r="M4307" s="49"/>
      <c r="N4307" s="49"/>
      <c r="O4307" s="47"/>
      <c r="P4307" s="47"/>
      <c r="Q4307" s="50"/>
      <c r="R4307" s="51"/>
      <c r="S4307" s="47"/>
      <c r="T4307" s="52"/>
      <c r="U4307" s="49"/>
      <c r="V4307" s="47"/>
      <c r="W4307" s="46"/>
      <c r="X4307" s="53"/>
      <c r="Y4307" s="45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47"/>
      <c r="C4308" s="47"/>
      <c r="D4308" s="46"/>
      <c r="E4308" s="46"/>
      <c r="F4308" s="45"/>
      <c r="G4308" s="48"/>
      <c r="H4308" s="45"/>
      <c r="I4308" s="45"/>
      <c r="L4308" s="47"/>
      <c r="M4308" s="49"/>
      <c r="N4308" s="49"/>
      <c r="O4308" s="47"/>
      <c r="P4308" s="47"/>
      <c r="Q4308" s="50"/>
      <c r="R4308" s="51"/>
      <c r="S4308" s="47"/>
      <c r="T4308" s="52"/>
      <c r="U4308" s="49"/>
      <c r="V4308" s="47"/>
      <c r="W4308" s="46"/>
      <c r="X4308" s="53"/>
      <c r="Y4308" s="45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47"/>
      <c r="C4309" s="47"/>
      <c r="D4309" s="46"/>
      <c r="E4309" s="46"/>
      <c r="F4309" s="45"/>
      <c r="G4309" s="48"/>
      <c r="H4309" s="45"/>
      <c r="I4309" s="45"/>
      <c r="L4309" s="47"/>
      <c r="M4309" s="49"/>
      <c r="N4309" s="49"/>
      <c r="O4309" s="47"/>
      <c r="P4309" s="47"/>
      <c r="Q4309" s="50"/>
      <c r="R4309" s="51"/>
      <c r="S4309" s="47"/>
      <c r="T4309" s="52"/>
      <c r="U4309" s="49"/>
      <c r="V4309" s="47"/>
      <c r="W4309" s="46"/>
      <c r="X4309" s="53"/>
      <c r="Y4309" s="45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47"/>
      <c r="C4310" s="47"/>
      <c r="D4310" s="46"/>
      <c r="E4310" s="46"/>
      <c r="F4310" s="45"/>
      <c r="G4310" s="48"/>
      <c r="H4310" s="45"/>
      <c r="I4310" s="45"/>
      <c r="L4310" s="47"/>
      <c r="M4310" s="49"/>
      <c r="N4310" s="49"/>
      <c r="O4310" s="47"/>
      <c r="P4310" s="47"/>
      <c r="Q4310" s="50"/>
      <c r="R4310" s="51"/>
      <c r="S4310" s="47"/>
      <c r="T4310" s="52"/>
      <c r="U4310" s="49"/>
      <c r="V4310" s="47"/>
      <c r="W4310" s="46"/>
      <c r="X4310" s="53"/>
      <c r="Y4310" s="45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47"/>
      <c r="C4311" s="47"/>
      <c r="D4311" s="46"/>
      <c r="E4311" s="46"/>
      <c r="F4311" s="45"/>
      <c r="G4311" s="48"/>
      <c r="H4311" s="45"/>
      <c r="I4311" s="45"/>
      <c r="L4311" s="47"/>
      <c r="M4311" s="49"/>
      <c r="N4311" s="49"/>
      <c r="O4311" s="47"/>
      <c r="P4311" s="47"/>
      <c r="Q4311" s="50"/>
      <c r="R4311" s="51"/>
      <c r="S4311" s="47"/>
      <c r="T4311" s="52"/>
      <c r="U4311" s="49"/>
      <c r="V4311" s="47"/>
      <c r="W4311" s="46"/>
      <c r="X4311" s="53"/>
      <c r="Y4311" s="45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47"/>
      <c r="C4312" s="47"/>
      <c r="D4312" s="46"/>
      <c r="E4312" s="46"/>
      <c r="F4312" s="45"/>
      <c r="G4312" s="48"/>
      <c r="H4312" s="45"/>
      <c r="I4312" s="45"/>
      <c r="L4312" s="47"/>
      <c r="M4312" s="49"/>
      <c r="N4312" s="49"/>
      <c r="O4312" s="47"/>
      <c r="P4312" s="47"/>
      <c r="Q4312" s="50"/>
      <c r="R4312" s="51"/>
      <c r="S4312" s="47"/>
      <c r="T4312" s="52"/>
      <c r="U4312" s="49"/>
      <c r="V4312" s="47"/>
      <c r="W4312" s="46"/>
      <c r="X4312" s="53"/>
      <c r="Y4312" s="45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47"/>
      <c r="C4313" s="47"/>
      <c r="D4313" s="46"/>
      <c r="E4313" s="46"/>
      <c r="F4313" s="45"/>
      <c r="G4313" s="48"/>
      <c r="H4313" s="45"/>
      <c r="I4313" s="45"/>
      <c r="L4313" s="47"/>
      <c r="M4313" s="49"/>
      <c r="N4313" s="49"/>
      <c r="O4313" s="47"/>
      <c r="P4313" s="47"/>
      <c r="Q4313" s="50"/>
      <c r="R4313" s="51"/>
      <c r="S4313" s="47"/>
      <c r="T4313" s="52"/>
      <c r="U4313" s="49"/>
      <c r="V4313" s="47"/>
      <c r="W4313" s="46"/>
      <c r="X4313" s="53"/>
      <c r="Y4313" s="45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47"/>
      <c r="C4314" s="47"/>
      <c r="D4314" s="46"/>
      <c r="E4314" s="46"/>
      <c r="F4314" s="45"/>
      <c r="G4314" s="48"/>
      <c r="H4314" s="45"/>
      <c r="I4314" s="45"/>
      <c r="L4314" s="47"/>
      <c r="M4314" s="49"/>
      <c r="N4314" s="49"/>
      <c r="O4314" s="47"/>
      <c r="P4314" s="47"/>
      <c r="Q4314" s="50"/>
      <c r="R4314" s="51"/>
      <c r="S4314" s="47"/>
      <c r="T4314" s="52"/>
      <c r="U4314" s="49"/>
      <c r="V4314" s="47"/>
      <c r="W4314" s="46"/>
      <c r="X4314" s="53"/>
      <c r="Y4314" s="45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47"/>
      <c r="C4315" s="47"/>
      <c r="D4315" s="46"/>
      <c r="E4315" s="46"/>
      <c r="F4315" s="45"/>
      <c r="G4315" s="48"/>
      <c r="H4315" s="45"/>
      <c r="I4315" s="45"/>
      <c r="L4315" s="47"/>
      <c r="M4315" s="49"/>
      <c r="N4315" s="49"/>
      <c r="O4315" s="47"/>
      <c r="P4315" s="47"/>
      <c r="Q4315" s="50"/>
      <c r="R4315" s="51"/>
      <c r="S4315" s="47"/>
      <c r="T4315" s="52"/>
      <c r="U4315" s="49"/>
      <c r="V4315" s="47"/>
      <c r="W4315" s="46"/>
      <c r="X4315" s="53"/>
      <c r="Y4315" s="45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47"/>
      <c r="C4316" s="47"/>
      <c r="D4316" s="46"/>
      <c r="E4316" s="46"/>
      <c r="F4316" s="45"/>
      <c r="G4316" s="48"/>
      <c r="H4316" s="45"/>
      <c r="I4316" s="45"/>
      <c r="L4316" s="47"/>
      <c r="M4316" s="49"/>
      <c r="N4316" s="49"/>
      <c r="O4316" s="47"/>
      <c r="P4316" s="47"/>
      <c r="Q4316" s="50"/>
      <c r="R4316" s="51"/>
      <c r="S4316" s="47"/>
      <c r="T4316" s="52"/>
      <c r="U4316" s="49"/>
      <c r="V4316" s="47"/>
      <c r="W4316" s="46"/>
      <c r="X4316" s="53"/>
      <c r="Y4316" s="45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47"/>
      <c r="C4317" s="47"/>
      <c r="D4317" s="46"/>
      <c r="E4317" s="46"/>
      <c r="F4317" s="45"/>
      <c r="G4317" s="48"/>
      <c r="H4317" s="45"/>
      <c r="I4317" s="45"/>
      <c r="L4317" s="47"/>
      <c r="M4317" s="49"/>
      <c r="N4317" s="49"/>
      <c r="O4317" s="47"/>
      <c r="P4317" s="47"/>
      <c r="Q4317" s="50"/>
      <c r="R4317" s="51"/>
      <c r="S4317" s="47"/>
      <c r="T4317" s="52"/>
      <c r="U4317" s="49"/>
      <c r="V4317" s="47"/>
      <c r="W4317" s="46"/>
      <c r="X4317" s="53"/>
      <c r="Y4317" s="45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47"/>
      <c r="C4318" s="47"/>
      <c r="D4318" s="46"/>
      <c r="E4318" s="46"/>
      <c r="F4318" s="45"/>
      <c r="G4318" s="48"/>
      <c r="H4318" s="45"/>
      <c r="I4318" s="45"/>
      <c r="L4318" s="47"/>
      <c r="M4318" s="49"/>
      <c r="N4318" s="49"/>
      <c r="O4318" s="47"/>
      <c r="P4318" s="47"/>
      <c r="Q4318" s="50"/>
      <c r="R4318" s="51"/>
      <c r="S4318" s="47"/>
      <c r="T4318" s="52"/>
      <c r="U4318" s="49"/>
      <c r="V4318" s="47"/>
      <c r="W4318" s="46"/>
      <c r="X4318" s="53"/>
      <c r="Y4318" s="45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47"/>
      <c r="C4319" s="47"/>
      <c r="D4319" s="46"/>
      <c r="E4319" s="46"/>
      <c r="F4319" s="45"/>
      <c r="G4319" s="48"/>
      <c r="H4319" s="45"/>
      <c r="I4319" s="45"/>
      <c r="L4319" s="47"/>
      <c r="M4319" s="49"/>
      <c r="N4319" s="49"/>
      <c r="O4319" s="47"/>
      <c r="P4319" s="47"/>
      <c r="Q4319" s="50"/>
      <c r="R4319" s="51"/>
      <c r="S4319" s="47"/>
      <c r="T4319" s="52"/>
      <c r="U4319" s="49"/>
      <c r="V4319" s="47"/>
      <c r="W4319" s="46"/>
      <c r="X4319" s="53"/>
      <c r="Y4319" s="45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47"/>
      <c r="C4320" s="47"/>
      <c r="D4320" s="46"/>
      <c r="E4320" s="46"/>
      <c r="F4320" s="45"/>
      <c r="G4320" s="48"/>
      <c r="H4320" s="45"/>
      <c r="I4320" s="45"/>
      <c r="L4320" s="47"/>
      <c r="M4320" s="49"/>
      <c r="N4320" s="49"/>
      <c r="O4320" s="47"/>
      <c r="P4320" s="47"/>
      <c r="Q4320" s="50"/>
      <c r="R4320" s="51"/>
      <c r="S4320" s="47"/>
      <c r="T4320" s="52"/>
      <c r="U4320" s="49"/>
      <c r="V4320" s="47"/>
      <c r="W4320" s="46"/>
      <c r="X4320" s="53"/>
      <c r="Y4320" s="45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47"/>
      <c r="C4321" s="47"/>
      <c r="D4321" s="46"/>
      <c r="E4321" s="46"/>
      <c r="F4321" s="45"/>
      <c r="G4321" s="48"/>
      <c r="H4321" s="45"/>
      <c r="I4321" s="45"/>
      <c r="L4321" s="47"/>
      <c r="M4321" s="49"/>
      <c r="N4321" s="49"/>
      <c r="O4321" s="47"/>
      <c r="P4321" s="47"/>
      <c r="Q4321" s="50"/>
      <c r="R4321" s="51"/>
      <c r="S4321" s="47"/>
      <c r="T4321" s="52"/>
      <c r="U4321" s="49"/>
      <c r="V4321" s="47"/>
      <c r="W4321" s="46"/>
      <c r="X4321" s="53"/>
      <c r="Y4321" s="45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47"/>
      <c r="C4322" s="47"/>
      <c r="D4322" s="46"/>
      <c r="E4322" s="46"/>
      <c r="F4322" s="45"/>
      <c r="G4322" s="48"/>
      <c r="H4322" s="45"/>
      <c r="I4322" s="45"/>
      <c r="L4322" s="47"/>
      <c r="M4322" s="49"/>
      <c r="N4322" s="49"/>
      <c r="O4322" s="47"/>
      <c r="P4322" s="47"/>
      <c r="Q4322" s="50"/>
      <c r="R4322" s="51"/>
      <c r="S4322" s="47"/>
      <c r="T4322" s="52"/>
      <c r="U4322" s="49"/>
      <c r="V4322" s="47"/>
      <c r="W4322" s="46"/>
      <c r="X4322" s="53"/>
      <c r="Y4322" s="45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47"/>
      <c r="C4323" s="47"/>
      <c r="D4323" s="46"/>
      <c r="E4323" s="46"/>
      <c r="F4323" s="45"/>
      <c r="G4323" s="48"/>
      <c r="H4323" s="45"/>
      <c r="I4323" s="45"/>
      <c r="L4323" s="47"/>
      <c r="M4323" s="49"/>
      <c r="N4323" s="49"/>
      <c r="O4323" s="47"/>
      <c r="P4323" s="47"/>
      <c r="Q4323" s="50"/>
      <c r="R4323" s="51"/>
      <c r="S4323" s="47"/>
      <c r="T4323" s="52"/>
      <c r="U4323" s="49"/>
      <c r="V4323" s="47"/>
      <c r="W4323" s="46"/>
      <c r="X4323" s="53"/>
      <c r="Y4323" s="45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47"/>
      <c r="C4324" s="47"/>
      <c r="D4324" s="46"/>
      <c r="E4324" s="46"/>
      <c r="F4324" s="45"/>
      <c r="G4324" s="48"/>
      <c r="H4324" s="45"/>
      <c r="I4324" s="45"/>
      <c r="L4324" s="47"/>
      <c r="M4324" s="49"/>
      <c r="N4324" s="49"/>
      <c r="O4324" s="47"/>
      <c r="P4324" s="47"/>
      <c r="Q4324" s="50"/>
      <c r="R4324" s="51"/>
      <c r="S4324" s="47"/>
      <c r="T4324" s="52"/>
      <c r="U4324" s="49"/>
      <c r="V4324" s="47"/>
      <c r="W4324" s="46"/>
      <c r="X4324" s="53"/>
      <c r="Y4324" s="45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47"/>
      <c r="C4325" s="47"/>
      <c r="D4325" s="46"/>
      <c r="E4325" s="46"/>
      <c r="F4325" s="45"/>
      <c r="G4325" s="48"/>
      <c r="H4325" s="45"/>
      <c r="I4325" s="45"/>
      <c r="L4325" s="47"/>
      <c r="M4325" s="49"/>
      <c r="N4325" s="49"/>
      <c r="O4325" s="47"/>
      <c r="P4325" s="47"/>
      <c r="Q4325" s="50"/>
      <c r="R4325" s="51"/>
      <c r="S4325" s="47"/>
      <c r="T4325" s="52"/>
      <c r="U4325" s="49"/>
      <c r="V4325" s="47"/>
      <c r="W4325" s="46"/>
      <c r="X4325" s="53"/>
      <c r="Y4325" s="45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47"/>
      <c r="C4326" s="47"/>
      <c r="D4326" s="46"/>
      <c r="E4326" s="46"/>
      <c r="F4326" s="45"/>
      <c r="G4326" s="48"/>
      <c r="H4326" s="45"/>
      <c r="I4326" s="45"/>
      <c r="L4326" s="47"/>
      <c r="M4326" s="49"/>
      <c r="N4326" s="49"/>
      <c r="O4326" s="47"/>
      <c r="P4326" s="47"/>
      <c r="Q4326" s="50"/>
      <c r="R4326" s="51"/>
      <c r="S4326" s="47"/>
      <c r="T4326" s="52"/>
      <c r="U4326" s="49"/>
      <c r="V4326" s="47"/>
      <c r="W4326" s="46"/>
      <c r="X4326" s="53"/>
      <c r="Y4326" s="45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47"/>
      <c r="C4327" s="47"/>
      <c r="D4327" s="46"/>
      <c r="E4327" s="46"/>
      <c r="F4327" s="45"/>
      <c r="G4327" s="48"/>
      <c r="H4327" s="45"/>
      <c r="I4327" s="45"/>
      <c r="L4327" s="47"/>
      <c r="M4327" s="49"/>
      <c r="N4327" s="49"/>
      <c r="O4327" s="47"/>
      <c r="P4327" s="47"/>
      <c r="Q4327" s="50"/>
      <c r="R4327" s="51"/>
      <c r="S4327" s="47"/>
      <c r="T4327" s="52"/>
      <c r="U4327" s="49"/>
      <c r="V4327" s="47"/>
      <c r="W4327" s="46"/>
      <c r="X4327" s="53"/>
      <c r="Y4327" s="45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47"/>
      <c r="C4328" s="47"/>
      <c r="D4328" s="46"/>
      <c r="E4328" s="46"/>
      <c r="F4328" s="45"/>
      <c r="G4328" s="48"/>
      <c r="H4328" s="45"/>
      <c r="I4328" s="45"/>
      <c r="L4328" s="47"/>
      <c r="M4328" s="49"/>
      <c r="N4328" s="49"/>
      <c r="O4328" s="47"/>
      <c r="P4328" s="47"/>
      <c r="Q4328" s="50"/>
      <c r="R4328" s="51"/>
      <c r="S4328" s="47"/>
      <c r="T4328" s="52"/>
      <c r="U4328" s="49"/>
      <c r="V4328" s="47"/>
      <c r="W4328" s="46"/>
      <c r="X4328" s="53"/>
      <c r="Y4328" s="45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47"/>
      <c r="C4329" s="47"/>
      <c r="D4329" s="46"/>
      <c r="E4329" s="46"/>
      <c r="F4329" s="45"/>
      <c r="G4329" s="48"/>
      <c r="H4329" s="45"/>
      <c r="I4329" s="45"/>
      <c r="L4329" s="47"/>
      <c r="M4329" s="49"/>
      <c r="N4329" s="49"/>
      <c r="O4329" s="47"/>
      <c r="P4329" s="47"/>
      <c r="Q4329" s="50"/>
      <c r="R4329" s="51"/>
      <c r="S4329" s="47"/>
      <c r="T4329" s="52"/>
      <c r="U4329" s="49"/>
      <c r="V4329" s="47"/>
      <c r="W4329" s="46"/>
      <c r="X4329" s="53"/>
      <c r="Y4329" s="45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47"/>
      <c r="C4330" s="47"/>
      <c r="D4330" s="46"/>
      <c r="E4330" s="46"/>
      <c r="F4330" s="45"/>
      <c r="G4330" s="48"/>
      <c r="H4330" s="45"/>
      <c r="I4330" s="45"/>
      <c r="L4330" s="47"/>
      <c r="M4330" s="49"/>
      <c r="N4330" s="49"/>
      <c r="O4330" s="47"/>
      <c r="P4330" s="47"/>
      <c r="Q4330" s="50"/>
      <c r="R4330" s="51"/>
      <c r="S4330" s="47"/>
      <c r="T4330" s="52"/>
      <c r="U4330" s="49"/>
      <c r="V4330" s="47"/>
      <c r="W4330" s="46"/>
      <c r="X4330" s="53"/>
      <c r="Y4330" s="45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47"/>
      <c r="C4331" s="47"/>
      <c r="D4331" s="46"/>
      <c r="E4331" s="46"/>
      <c r="F4331" s="45"/>
      <c r="G4331" s="48"/>
      <c r="H4331" s="45"/>
      <c r="I4331" s="45"/>
      <c r="L4331" s="47"/>
      <c r="M4331" s="49"/>
      <c r="N4331" s="49"/>
      <c r="O4331" s="47"/>
      <c r="P4331" s="47"/>
      <c r="Q4331" s="50"/>
      <c r="R4331" s="51"/>
      <c r="S4331" s="47"/>
      <c r="T4331" s="52"/>
      <c r="U4331" s="49"/>
      <c r="V4331" s="47"/>
      <c r="W4331" s="46"/>
      <c r="X4331" s="53"/>
      <c r="Y4331" s="45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47"/>
      <c r="C4332" s="47"/>
      <c r="D4332" s="46"/>
      <c r="E4332" s="46"/>
      <c r="F4332" s="45"/>
      <c r="G4332" s="48"/>
      <c r="H4332" s="45"/>
      <c r="I4332" s="45"/>
      <c r="L4332" s="47"/>
      <c r="M4332" s="49"/>
      <c r="N4332" s="49"/>
      <c r="O4332" s="47"/>
      <c r="P4332" s="47"/>
      <c r="Q4332" s="50"/>
      <c r="R4332" s="51"/>
      <c r="S4332" s="47"/>
      <c r="T4332" s="52"/>
      <c r="U4332" s="49"/>
      <c r="V4332" s="47"/>
      <c r="W4332" s="46"/>
      <c r="X4332" s="53"/>
      <c r="Y4332" s="45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47"/>
      <c r="C4333" s="47"/>
      <c r="D4333" s="46"/>
      <c r="E4333" s="46"/>
      <c r="F4333" s="45"/>
      <c r="G4333" s="48"/>
      <c r="H4333" s="45"/>
      <c r="I4333" s="45"/>
      <c r="L4333" s="47"/>
      <c r="M4333" s="49"/>
      <c r="N4333" s="49"/>
      <c r="O4333" s="47"/>
      <c r="P4333" s="47"/>
      <c r="Q4333" s="50"/>
      <c r="R4333" s="51"/>
      <c r="S4333" s="47"/>
      <c r="T4333" s="52"/>
      <c r="U4333" s="49"/>
      <c r="V4333" s="47"/>
      <c r="W4333" s="46"/>
      <c r="X4333" s="53"/>
      <c r="Y4333" s="45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47"/>
      <c r="C4334" s="47"/>
      <c r="D4334" s="46"/>
      <c r="E4334" s="46"/>
      <c r="F4334" s="45"/>
      <c r="G4334" s="48"/>
      <c r="H4334" s="45"/>
      <c r="I4334" s="45"/>
      <c r="L4334" s="47"/>
      <c r="M4334" s="49"/>
      <c r="N4334" s="49"/>
      <c r="O4334" s="47"/>
      <c r="P4334" s="47"/>
      <c r="Q4334" s="50"/>
      <c r="R4334" s="51"/>
      <c r="S4334" s="47"/>
      <c r="T4334" s="52"/>
      <c r="U4334" s="49"/>
      <c r="V4334" s="47"/>
      <c r="W4334" s="46"/>
      <c r="X4334" s="53"/>
      <c r="Y4334" s="45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47"/>
      <c r="C4335" s="47"/>
      <c r="D4335" s="46"/>
      <c r="E4335" s="46"/>
      <c r="F4335" s="45"/>
      <c r="G4335" s="48"/>
      <c r="H4335" s="45"/>
      <c r="I4335" s="45"/>
      <c r="L4335" s="47"/>
      <c r="M4335" s="49"/>
      <c r="N4335" s="49"/>
      <c r="O4335" s="47"/>
      <c r="P4335" s="47"/>
      <c r="Q4335" s="50"/>
      <c r="R4335" s="51"/>
      <c r="S4335" s="47"/>
      <c r="T4335" s="52"/>
      <c r="U4335" s="49"/>
      <c r="V4335" s="47"/>
      <c r="W4335" s="46"/>
      <c r="X4335" s="53"/>
      <c r="Y4335" s="45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47"/>
      <c r="C4336" s="47"/>
      <c r="D4336" s="46"/>
      <c r="E4336" s="46"/>
      <c r="F4336" s="45"/>
      <c r="G4336" s="48"/>
      <c r="H4336" s="45"/>
      <c r="I4336" s="45"/>
      <c r="L4336" s="47"/>
      <c r="M4336" s="49"/>
      <c r="N4336" s="49"/>
      <c r="O4336" s="47"/>
      <c r="P4336" s="47"/>
      <c r="Q4336" s="50"/>
      <c r="R4336" s="51"/>
      <c r="S4336" s="47"/>
      <c r="T4336" s="52"/>
      <c r="U4336" s="49"/>
      <c r="V4336" s="47"/>
      <c r="W4336" s="46"/>
      <c r="X4336" s="53"/>
      <c r="Y4336" s="45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47"/>
      <c r="C4337" s="47"/>
      <c r="D4337" s="46"/>
      <c r="E4337" s="46"/>
      <c r="F4337" s="45"/>
      <c r="G4337" s="48"/>
      <c r="H4337" s="45"/>
      <c r="I4337" s="45"/>
      <c r="L4337" s="47"/>
      <c r="M4337" s="49"/>
      <c r="N4337" s="49"/>
      <c r="O4337" s="47"/>
      <c r="P4337" s="47"/>
      <c r="Q4337" s="50"/>
      <c r="R4337" s="51"/>
      <c r="S4337" s="47"/>
      <c r="T4337" s="52"/>
      <c r="U4337" s="49"/>
      <c r="V4337" s="47"/>
      <c r="W4337" s="46"/>
      <c r="X4337" s="53"/>
      <c r="Y4337" s="45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47"/>
      <c r="C4338" s="47"/>
      <c r="D4338" s="46"/>
      <c r="E4338" s="46"/>
      <c r="F4338" s="45"/>
      <c r="G4338" s="48"/>
      <c r="H4338" s="45"/>
      <c r="I4338" s="45"/>
      <c r="L4338" s="47"/>
      <c r="M4338" s="49"/>
      <c r="N4338" s="49"/>
      <c r="O4338" s="47"/>
      <c r="P4338" s="47"/>
      <c r="Q4338" s="50"/>
      <c r="R4338" s="51"/>
      <c r="S4338" s="47"/>
      <c r="T4338" s="52"/>
      <c r="U4338" s="49"/>
      <c r="V4338" s="47"/>
      <c r="W4338" s="46"/>
      <c r="X4338" s="53"/>
      <c r="Y4338" s="45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47"/>
      <c r="C4339" s="47"/>
      <c r="D4339" s="46"/>
      <c r="E4339" s="46"/>
      <c r="F4339" s="45"/>
      <c r="G4339" s="48"/>
      <c r="H4339" s="45"/>
      <c r="I4339" s="45"/>
      <c r="L4339" s="47"/>
      <c r="M4339" s="49"/>
      <c r="N4339" s="49"/>
      <c r="O4339" s="47"/>
      <c r="P4339" s="47"/>
      <c r="Q4339" s="50"/>
      <c r="R4339" s="51"/>
      <c r="S4339" s="47"/>
      <c r="T4339" s="52"/>
      <c r="U4339" s="49"/>
      <c r="V4339" s="47"/>
      <c r="W4339" s="46"/>
      <c r="X4339" s="53"/>
      <c r="Y4339" s="45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47"/>
      <c r="C4340" s="47"/>
      <c r="D4340" s="46"/>
      <c r="E4340" s="46"/>
      <c r="F4340" s="45"/>
      <c r="G4340" s="48"/>
      <c r="H4340" s="45"/>
      <c r="I4340" s="45"/>
      <c r="L4340" s="47"/>
      <c r="M4340" s="49"/>
      <c r="N4340" s="49"/>
      <c r="O4340" s="47"/>
      <c r="P4340" s="47"/>
      <c r="Q4340" s="50"/>
      <c r="R4340" s="51"/>
      <c r="S4340" s="47"/>
      <c r="T4340" s="52"/>
      <c r="U4340" s="49"/>
      <c r="V4340" s="47"/>
      <c r="W4340" s="46"/>
      <c r="X4340" s="53"/>
      <c r="Y4340" s="45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47"/>
      <c r="C4341" s="47"/>
      <c r="D4341" s="46"/>
      <c r="E4341" s="46"/>
      <c r="F4341" s="45"/>
      <c r="G4341" s="48"/>
      <c r="H4341" s="45"/>
      <c r="I4341" s="45"/>
      <c r="L4341" s="47"/>
      <c r="M4341" s="49"/>
      <c r="N4341" s="49"/>
      <c r="O4341" s="47"/>
      <c r="P4341" s="47"/>
      <c r="Q4341" s="50"/>
      <c r="R4341" s="51"/>
      <c r="S4341" s="47"/>
      <c r="T4341" s="52"/>
      <c r="U4341" s="49"/>
      <c r="V4341" s="47"/>
      <c r="W4341" s="46"/>
      <c r="X4341" s="53"/>
      <c r="Y4341" s="45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47"/>
      <c r="C4342" s="47"/>
      <c r="D4342" s="46"/>
      <c r="E4342" s="46"/>
      <c r="F4342" s="45"/>
      <c r="G4342" s="48"/>
      <c r="H4342" s="45"/>
      <c r="I4342" s="45"/>
      <c r="L4342" s="47"/>
      <c r="M4342" s="49"/>
      <c r="N4342" s="49"/>
      <c r="O4342" s="47"/>
      <c r="P4342" s="47"/>
      <c r="Q4342" s="50"/>
      <c r="R4342" s="51"/>
      <c r="S4342" s="47"/>
      <c r="T4342" s="52"/>
      <c r="U4342" s="49"/>
      <c r="V4342" s="47"/>
      <c r="W4342" s="46"/>
      <c r="X4342" s="53"/>
      <c r="Y4342" s="45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47"/>
      <c r="C4343" s="47"/>
      <c r="D4343" s="46"/>
      <c r="E4343" s="46"/>
      <c r="F4343" s="45"/>
      <c r="G4343" s="48"/>
      <c r="H4343" s="45"/>
      <c r="I4343" s="45"/>
      <c r="L4343" s="47"/>
      <c r="M4343" s="49"/>
      <c r="N4343" s="49"/>
      <c r="O4343" s="47"/>
      <c r="P4343" s="47"/>
      <c r="Q4343" s="50"/>
      <c r="R4343" s="51"/>
      <c r="S4343" s="47"/>
      <c r="T4343" s="52"/>
      <c r="U4343" s="49"/>
      <c r="V4343" s="47"/>
      <c r="W4343" s="46"/>
      <c r="X4343" s="53"/>
      <c r="Y4343" s="45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47"/>
      <c r="C4344" s="47"/>
      <c r="D4344" s="46"/>
      <c r="E4344" s="46"/>
      <c r="F4344" s="45"/>
      <c r="G4344" s="48"/>
      <c r="H4344" s="45"/>
      <c r="I4344" s="45"/>
      <c r="L4344" s="47"/>
      <c r="M4344" s="49"/>
      <c r="N4344" s="49"/>
      <c r="O4344" s="47"/>
      <c r="P4344" s="47"/>
      <c r="Q4344" s="50"/>
      <c r="R4344" s="51"/>
      <c r="S4344" s="47"/>
      <c r="T4344" s="52"/>
      <c r="U4344" s="49"/>
      <c r="V4344" s="47"/>
      <c r="W4344" s="46"/>
      <c r="X4344" s="53"/>
      <c r="Y4344" s="45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47"/>
      <c r="C4345" s="47"/>
      <c r="D4345" s="46"/>
      <c r="E4345" s="46"/>
      <c r="F4345" s="45"/>
      <c r="G4345" s="48"/>
      <c r="H4345" s="45"/>
      <c r="I4345" s="45"/>
      <c r="L4345" s="47"/>
      <c r="M4345" s="49"/>
      <c r="N4345" s="49"/>
      <c r="O4345" s="47"/>
      <c r="P4345" s="47"/>
      <c r="Q4345" s="50"/>
      <c r="R4345" s="51"/>
      <c r="S4345" s="47"/>
      <c r="T4345" s="52"/>
      <c r="U4345" s="49"/>
      <c r="V4345" s="47"/>
      <c r="W4345" s="46"/>
      <c r="X4345" s="53"/>
      <c r="Y4345" s="45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47"/>
      <c r="C4346" s="47"/>
      <c r="D4346" s="46"/>
      <c r="E4346" s="46"/>
      <c r="F4346" s="45"/>
      <c r="G4346" s="48"/>
      <c r="H4346" s="45"/>
      <c r="I4346" s="45"/>
      <c r="L4346" s="47"/>
      <c r="M4346" s="49"/>
      <c r="N4346" s="49"/>
      <c r="O4346" s="47"/>
      <c r="P4346" s="47"/>
      <c r="Q4346" s="50"/>
      <c r="R4346" s="51"/>
      <c r="S4346" s="47"/>
      <c r="T4346" s="52"/>
      <c r="U4346" s="49"/>
      <c r="V4346" s="47"/>
      <c r="W4346" s="46"/>
      <c r="X4346" s="53"/>
      <c r="Y4346" s="45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47"/>
      <c r="C4347" s="47"/>
      <c r="D4347" s="46"/>
      <c r="E4347" s="46"/>
      <c r="F4347" s="45"/>
      <c r="G4347" s="48"/>
      <c r="H4347" s="45"/>
      <c r="I4347" s="45"/>
      <c r="L4347" s="47"/>
      <c r="M4347" s="49"/>
      <c r="N4347" s="49"/>
      <c r="O4347" s="47"/>
      <c r="P4347" s="47"/>
      <c r="Q4347" s="50"/>
      <c r="R4347" s="51"/>
      <c r="S4347" s="47"/>
      <c r="T4347" s="52"/>
      <c r="U4347" s="49"/>
      <c r="V4347" s="47"/>
      <c r="W4347" s="46"/>
      <c r="X4347" s="53"/>
      <c r="Y4347" s="45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47"/>
      <c r="C4348" s="47"/>
      <c r="D4348" s="46"/>
      <c r="E4348" s="46"/>
      <c r="F4348" s="45"/>
      <c r="G4348" s="48"/>
      <c r="H4348" s="45"/>
      <c r="I4348" s="45"/>
      <c r="L4348" s="47"/>
      <c r="M4348" s="49"/>
      <c r="N4348" s="49"/>
      <c r="O4348" s="47"/>
      <c r="P4348" s="47"/>
      <c r="Q4348" s="50"/>
      <c r="R4348" s="51"/>
      <c r="S4348" s="47"/>
      <c r="T4348" s="52"/>
      <c r="U4348" s="49"/>
      <c r="V4348" s="47"/>
      <c r="W4348" s="46"/>
      <c r="X4348" s="53"/>
      <c r="Y4348" s="45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47"/>
      <c r="C4349" s="47"/>
      <c r="D4349" s="46"/>
      <c r="E4349" s="46"/>
      <c r="F4349" s="45"/>
      <c r="G4349" s="48"/>
      <c r="H4349" s="45"/>
      <c r="I4349" s="45"/>
      <c r="L4349" s="47"/>
      <c r="M4349" s="49"/>
      <c r="N4349" s="49"/>
      <c r="O4349" s="47"/>
      <c r="P4349" s="47"/>
      <c r="Q4349" s="50"/>
      <c r="R4349" s="51"/>
      <c r="S4349" s="47"/>
      <c r="T4349" s="52"/>
      <c r="U4349" s="49"/>
      <c r="V4349" s="47"/>
      <c r="W4349" s="46"/>
      <c r="X4349" s="53"/>
      <c r="Y4349" s="45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47"/>
      <c r="C4350" s="47"/>
      <c r="D4350" s="46"/>
      <c r="E4350" s="46"/>
      <c r="F4350" s="45"/>
      <c r="G4350" s="48"/>
      <c r="H4350" s="45"/>
      <c r="I4350" s="45"/>
      <c r="L4350" s="47"/>
      <c r="M4350" s="49"/>
      <c r="N4350" s="49"/>
      <c r="O4350" s="47"/>
      <c r="P4350" s="47"/>
      <c r="Q4350" s="50"/>
      <c r="R4350" s="51"/>
      <c r="S4350" s="47"/>
      <c r="T4350" s="52"/>
      <c r="U4350" s="49"/>
      <c r="V4350" s="47"/>
      <c r="W4350" s="46"/>
      <c r="X4350" s="53"/>
      <c r="Y4350" s="45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47"/>
      <c r="C4351" s="47"/>
      <c r="D4351" s="46"/>
      <c r="E4351" s="46"/>
      <c r="F4351" s="45"/>
      <c r="G4351" s="48"/>
      <c r="H4351" s="45"/>
      <c r="I4351" s="45"/>
      <c r="L4351" s="47"/>
      <c r="M4351" s="49"/>
      <c r="N4351" s="49"/>
      <c r="O4351" s="47"/>
      <c r="P4351" s="47"/>
      <c r="Q4351" s="50"/>
      <c r="R4351" s="51"/>
      <c r="S4351" s="47"/>
      <c r="T4351" s="52"/>
      <c r="U4351" s="49"/>
      <c r="V4351" s="47"/>
      <c r="W4351" s="46"/>
      <c r="X4351" s="53"/>
      <c r="Y4351" s="45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47"/>
      <c r="C4352" s="47"/>
      <c r="D4352" s="46"/>
      <c r="E4352" s="46"/>
      <c r="F4352" s="45"/>
      <c r="G4352" s="48"/>
      <c r="H4352" s="45"/>
      <c r="I4352" s="45"/>
      <c r="L4352" s="47"/>
      <c r="M4352" s="49"/>
      <c r="N4352" s="49"/>
      <c r="O4352" s="47"/>
      <c r="P4352" s="47"/>
      <c r="Q4352" s="50"/>
      <c r="R4352" s="51"/>
      <c r="S4352" s="47"/>
      <c r="T4352" s="52"/>
      <c r="U4352" s="49"/>
      <c r="V4352" s="47"/>
      <c r="W4352" s="46"/>
      <c r="X4352" s="53"/>
      <c r="Y4352" s="45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47"/>
      <c r="C4353" s="47"/>
      <c r="D4353" s="46"/>
      <c r="E4353" s="46"/>
      <c r="F4353" s="45"/>
      <c r="G4353" s="48"/>
      <c r="H4353" s="45"/>
      <c r="I4353" s="45"/>
      <c r="L4353" s="47"/>
      <c r="M4353" s="49"/>
      <c r="N4353" s="49"/>
      <c r="O4353" s="47"/>
      <c r="P4353" s="47"/>
      <c r="Q4353" s="50"/>
      <c r="R4353" s="51"/>
      <c r="S4353" s="47"/>
      <c r="T4353" s="52"/>
      <c r="U4353" s="49"/>
      <c r="V4353" s="47"/>
      <c r="W4353" s="46"/>
      <c r="X4353" s="53"/>
      <c r="Y4353" s="45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47"/>
      <c r="C4354" s="47"/>
      <c r="D4354" s="46"/>
      <c r="E4354" s="46"/>
      <c r="F4354" s="45"/>
      <c r="G4354" s="48"/>
      <c r="H4354" s="45"/>
      <c r="I4354" s="45"/>
      <c r="L4354" s="47"/>
      <c r="M4354" s="49"/>
      <c r="N4354" s="49"/>
      <c r="O4354" s="47"/>
      <c r="P4354" s="47"/>
      <c r="Q4354" s="50"/>
      <c r="R4354" s="51"/>
      <c r="S4354" s="47"/>
      <c r="T4354" s="52"/>
      <c r="U4354" s="49"/>
      <c r="V4354" s="47"/>
      <c r="W4354" s="46"/>
      <c r="X4354" s="53"/>
      <c r="Y4354" s="45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47"/>
      <c r="C4355" s="47"/>
      <c r="D4355" s="46"/>
      <c r="E4355" s="46"/>
      <c r="F4355" s="45"/>
      <c r="G4355" s="48"/>
      <c r="H4355" s="45"/>
      <c r="I4355" s="45"/>
      <c r="L4355" s="47"/>
      <c r="M4355" s="49"/>
      <c r="N4355" s="49"/>
      <c r="O4355" s="47"/>
      <c r="P4355" s="47"/>
      <c r="Q4355" s="50"/>
      <c r="R4355" s="51"/>
      <c r="S4355" s="47"/>
      <c r="T4355" s="52"/>
      <c r="U4355" s="49"/>
      <c r="V4355" s="47"/>
      <c r="W4355" s="46"/>
      <c r="X4355" s="53"/>
      <c r="Y4355" s="45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47"/>
      <c r="C4356" s="47"/>
      <c r="D4356" s="46"/>
      <c r="E4356" s="46"/>
      <c r="F4356" s="45"/>
      <c r="G4356" s="48"/>
      <c r="H4356" s="45"/>
      <c r="I4356" s="45"/>
      <c r="L4356" s="47"/>
      <c r="M4356" s="49"/>
      <c r="N4356" s="49"/>
      <c r="O4356" s="47"/>
      <c r="P4356" s="47"/>
      <c r="Q4356" s="50"/>
      <c r="R4356" s="51"/>
      <c r="S4356" s="47"/>
      <c r="T4356" s="52"/>
      <c r="U4356" s="49"/>
      <c r="V4356" s="47"/>
      <c r="W4356" s="46"/>
      <c r="X4356" s="53"/>
      <c r="Y4356" s="45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47"/>
      <c r="C4357" s="47"/>
      <c r="D4357" s="46"/>
      <c r="E4357" s="46"/>
      <c r="F4357" s="45"/>
      <c r="G4357" s="48"/>
      <c r="H4357" s="45"/>
      <c r="I4357" s="45"/>
      <c r="L4357" s="47"/>
      <c r="M4357" s="49"/>
      <c r="N4357" s="49"/>
      <c r="O4357" s="47"/>
      <c r="P4357" s="47"/>
      <c r="Q4357" s="50"/>
      <c r="R4357" s="51"/>
      <c r="S4357" s="47"/>
      <c r="T4357" s="52"/>
      <c r="U4357" s="49"/>
      <c r="V4357" s="47"/>
      <c r="W4357" s="46"/>
      <c r="X4357" s="53"/>
      <c r="Y4357" s="45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47"/>
      <c r="C4358" s="47"/>
      <c r="D4358" s="46"/>
      <c r="E4358" s="46"/>
      <c r="F4358" s="45"/>
      <c r="G4358" s="48"/>
      <c r="H4358" s="45"/>
      <c r="I4358" s="45"/>
      <c r="L4358" s="47"/>
      <c r="M4358" s="49"/>
      <c r="N4358" s="49"/>
      <c r="O4358" s="47"/>
      <c r="P4358" s="47"/>
      <c r="Q4358" s="50"/>
      <c r="R4358" s="51"/>
      <c r="S4358" s="47"/>
      <c r="T4358" s="52"/>
      <c r="U4358" s="49"/>
      <c r="V4358" s="47"/>
      <c r="W4358" s="46"/>
      <c r="X4358" s="53"/>
      <c r="Y4358" s="45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47"/>
      <c r="C4359" s="47"/>
      <c r="D4359" s="46"/>
      <c r="E4359" s="46"/>
      <c r="F4359" s="45"/>
      <c r="G4359" s="48"/>
      <c r="H4359" s="45"/>
      <c r="I4359" s="45"/>
      <c r="L4359" s="47"/>
      <c r="M4359" s="49"/>
      <c r="N4359" s="49"/>
      <c r="O4359" s="47"/>
      <c r="P4359" s="47"/>
      <c r="Q4359" s="50"/>
      <c r="R4359" s="51"/>
      <c r="S4359" s="47"/>
      <c r="T4359" s="52"/>
      <c r="U4359" s="49"/>
      <c r="V4359" s="47"/>
      <c r="W4359" s="46"/>
      <c r="X4359" s="53"/>
      <c r="Y4359" s="45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47"/>
      <c r="C4360" s="47"/>
      <c r="D4360" s="46"/>
      <c r="E4360" s="46"/>
      <c r="F4360" s="45"/>
      <c r="G4360" s="48"/>
      <c r="H4360" s="45"/>
      <c r="I4360" s="45"/>
      <c r="L4360" s="47"/>
      <c r="M4360" s="49"/>
      <c r="N4360" s="49"/>
      <c r="O4360" s="47"/>
      <c r="P4360" s="47"/>
      <c r="Q4360" s="50"/>
      <c r="R4360" s="51"/>
      <c r="S4360" s="47"/>
      <c r="T4360" s="52"/>
      <c r="U4360" s="49"/>
      <c r="V4360" s="47"/>
      <c r="W4360" s="46"/>
      <c r="X4360" s="53"/>
      <c r="Y4360" s="45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47"/>
      <c r="C4361" s="47"/>
      <c r="D4361" s="46"/>
      <c r="E4361" s="46"/>
      <c r="F4361" s="45"/>
      <c r="G4361" s="48"/>
      <c r="H4361" s="45"/>
      <c r="I4361" s="45"/>
      <c r="L4361" s="47"/>
      <c r="M4361" s="49"/>
      <c r="N4361" s="49"/>
      <c r="O4361" s="47"/>
      <c r="P4361" s="47"/>
      <c r="Q4361" s="50"/>
      <c r="R4361" s="51"/>
      <c r="S4361" s="47"/>
      <c r="T4361" s="52"/>
      <c r="U4361" s="49"/>
      <c r="V4361" s="47"/>
      <c r="W4361" s="46"/>
      <c r="X4361" s="53"/>
      <c r="Y4361" s="45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47"/>
      <c r="C4362" s="47"/>
      <c r="D4362" s="46"/>
      <c r="E4362" s="46"/>
      <c r="F4362" s="45"/>
      <c r="G4362" s="48"/>
      <c r="H4362" s="45"/>
      <c r="I4362" s="45"/>
      <c r="L4362" s="47"/>
      <c r="M4362" s="49"/>
      <c r="N4362" s="49"/>
      <c r="O4362" s="47"/>
      <c r="P4362" s="47"/>
      <c r="Q4362" s="50"/>
      <c r="R4362" s="51"/>
      <c r="S4362" s="47"/>
      <c r="T4362" s="52"/>
      <c r="U4362" s="49"/>
      <c r="V4362" s="47"/>
      <c r="W4362" s="46"/>
      <c r="X4362" s="53"/>
      <c r="Y4362" s="45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47"/>
      <c r="C4363" s="47"/>
      <c r="D4363" s="46"/>
      <c r="E4363" s="46"/>
      <c r="F4363" s="45"/>
      <c r="G4363" s="48"/>
      <c r="H4363" s="45"/>
      <c r="I4363" s="45"/>
      <c r="L4363" s="47"/>
      <c r="M4363" s="49"/>
      <c r="N4363" s="49"/>
      <c r="O4363" s="47"/>
      <c r="P4363" s="47"/>
      <c r="Q4363" s="50"/>
      <c r="R4363" s="51"/>
      <c r="S4363" s="47"/>
      <c r="T4363" s="52"/>
      <c r="U4363" s="49"/>
      <c r="V4363" s="47"/>
      <c r="W4363" s="46"/>
      <c r="X4363" s="53"/>
      <c r="Y4363" s="45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47"/>
      <c r="C4364" s="47"/>
      <c r="D4364" s="46"/>
      <c r="E4364" s="46"/>
      <c r="F4364" s="45"/>
      <c r="G4364" s="48"/>
      <c r="H4364" s="45"/>
      <c r="I4364" s="45"/>
      <c r="L4364" s="47"/>
      <c r="M4364" s="49"/>
      <c r="N4364" s="49"/>
      <c r="O4364" s="47"/>
      <c r="P4364" s="47"/>
      <c r="Q4364" s="50"/>
      <c r="R4364" s="51"/>
      <c r="S4364" s="47"/>
      <c r="T4364" s="52"/>
      <c r="U4364" s="49"/>
      <c r="V4364" s="47"/>
      <c r="W4364" s="46"/>
      <c r="X4364" s="53"/>
      <c r="Y4364" s="45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47"/>
      <c r="C4365" s="47"/>
      <c r="D4365" s="46"/>
      <c r="E4365" s="46"/>
      <c r="F4365" s="45"/>
      <c r="G4365" s="48"/>
      <c r="H4365" s="45"/>
      <c r="I4365" s="45"/>
      <c r="L4365" s="47"/>
      <c r="M4365" s="49"/>
      <c r="N4365" s="49"/>
      <c r="O4365" s="47"/>
      <c r="P4365" s="47"/>
      <c r="Q4365" s="50"/>
      <c r="R4365" s="51"/>
      <c r="S4365" s="47"/>
      <c r="T4365" s="52"/>
      <c r="U4365" s="49"/>
      <c r="V4365" s="47"/>
      <c r="W4365" s="46"/>
      <c r="X4365" s="53"/>
      <c r="Y4365" s="45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47"/>
      <c r="C4366" s="47"/>
      <c r="D4366" s="46"/>
      <c r="E4366" s="46"/>
      <c r="F4366" s="45"/>
      <c r="G4366" s="48"/>
      <c r="H4366" s="45"/>
      <c r="I4366" s="45"/>
      <c r="L4366" s="47"/>
      <c r="M4366" s="49"/>
      <c r="N4366" s="49"/>
      <c r="O4366" s="47"/>
      <c r="P4366" s="47"/>
      <c r="Q4366" s="50"/>
      <c r="R4366" s="51"/>
      <c r="S4366" s="47"/>
      <c r="T4366" s="52"/>
      <c r="U4366" s="49"/>
      <c r="V4366" s="47"/>
      <c r="W4366" s="46"/>
      <c r="X4366" s="53"/>
      <c r="Y4366" s="45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47"/>
      <c r="C4367" s="47"/>
      <c r="D4367" s="46"/>
      <c r="E4367" s="46"/>
      <c r="F4367" s="45"/>
      <c r="G4367" s="48"/>
      <c r="H4367" s="45"/>
      <c r="I4367" s="45"/>
      <c r="L4367" s="47"/>
      <c r="M4367" s="49"/>
      <c r="N4367" s="49"/>
      <c r="O4367" s="47"/>
      <c r="P4367" s="47"/>
      <c r="Q4367" s="50"/>
      <c r="R4367" s="51"/>
      <c r="S4367" s="47"/>
      <c r="T4367" s="52"/>
      <c r="U4367" s="49"/>
      <c r="V4367" s="47"/>
      <c r="W4367" s="46"/>
      <c r="X4367" s="53"/>
      <c r="Y4367" s="45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47"/>
      <c r="C4368" s="47"/>
      <c r="D4368" s="46"/>
      <c r="E4368" s="46"/>
      <c r="F4368" s="45"/>
      <c r="G4368" s="48"/>
      <c r="H4368" s="45"/>
      <c r="I4368" s="45"/>
      <c r="L4368" s="47"/>
      <c r="M4368" s="49"/>
      <c r="N4368" s="49"/>
      <c r="O4368" s="47"/>
      <c r="P4368" s="47"/>
      <c r="Q4368" s="50"/>
      <c r="R4368" s="51"/>
      <c r="S4368" s="47"/>
      <c r="T4368" s="52"/>
      <c r="U4368" s="49"/>
      <c r="V4368" s="47"/>
      <c r="W4368" s="46"/>
      <c r="X4368" s="53"/>
      <c r="Y4368" s="45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47"/>
      <c r="C4369" s="47"/>
      <c r="D4369" s="46"/>
      <c r="E4369" s="46"/>
      <c r="F4369" s="45"/>
      <c r="G4369" s="48"/>
      <c r="H4369" s="45"/>
      <c r="I4369" s="45"/>
      <c r="L4369" s="47"/>
      <c r="M4369" s="49"/>
      <c r="N4369" s="49"/>
      <c r="O4369" s="47"/>
      <c r="P4369" s="47"/>
      <c r="Q4369" s="50"/>
      <c r="R4369" s="51"/>
      <c r="S4369" s="47"/>
      <c r="T4369" s="52"/>
      <c r="U4369" s="49"/>
      <c r="V4369" s="47"/>
      <c r="W4369" s="46"/>
      <c r="X4369" s="53"/>
      <c r="Y4369" s="45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47"/>
      <c r="C4370" s="47"/>
      <c r="D4370" s="46"/>
      <c r="E4370" s="46"/>
      <c r="F4370" s="45"/>
      <c r="G4370" s="48"/>
      <c r="H4370" s="45"/>
      <c r="I4370" s="45"/>
      <c r="L4370" s="47"/>
      <c r="M4370" s="49"/>
      <c r="N4370" s="49"/>
      <c r="O4370" s="47"/>
      <c r="P4370" s="47"/>
      <c r="Q4370" s="50"/>
      <c r="R4370" s="51"/>
      <c r="S4370" s="47"/>
      <c r="T4370" s="52"/>
      <c r="U4370" s="49"/>
      <c r="V4370" s="47"/>
      <c r="W4370" s="46"/>
      <c r="X4370" s="53"/>
      <c r="Y4370" s="45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47"/>
      <c r="C4371" s="47"/>
      <c r="D4371" s="46"/>
      <c r="E4371" s="46"/>
      <c r="F4371" s="45"/>
      <c r="G4371" s="48"/>
      <c r="H4371" s="45"/>
      <c r="I4371" s="45"/>
      <c r="L4371" s="47"/>
      <c r="M4371" s="49"/>
      <c r="N4371" s="49"/>
      <c r="O4371" s="47"/>
      <c r="P4371" s="47"/>
      <c r="Q4371" s="50"/>
      <c r="R4371" s="51"/>
      <c r="S4371" s="47"/>
      <c r="T4371" s="52"/>
      <c r="U4371" s="49"/>
      <c r="V4371" s="47"/>
      <c r="W4371" s="46"/>
      <c r="X4371" s="53"/>
      <c r="Y4371" s="45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47"/>
      <c r="C4372" s="47"/>
      <c r="D4372" s="46"/>
      <c r="E4372" s="46"/>
      <c r="F4372" s="45"/>
      <c r="G4372" s="48"/>
      <c r="H4372" s="45"/>
      <c r="I4372" s="45"/>
      <c r="L4372" s="47"/>
      <c r="M4372" s="49"/>
      <c r="N4372" s="49"/>
      <c r="O4372" s="47"/>
      <c r="P4372" s="47"/>
      <c r="Q4372" s="50"/>
      <c r="R4372" s="51"/>
      <c r="S4372" s="47"/>
      <c r="T4372" s="52"/>
      <c r="U4372" s="49"/>
      <c r="V4372" s="47"/>
      <c r="W4372" s="46"/>
      <c r="X4372" s="53"/>
      <c r="Y4372" s="45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47"/>
      <c r="C4373" s="47"/>
      <c r="D4373" s="46"/>
      <c r="E4373" s="46"/>
      <c r="F4373" s="45"/>
      <c r="G4373" s="48"/>
      <c r="H4373" s="45"/>
      <c r="I4373" s="45"/>
      <c r="L4373" s="47"/>
      <c r="M4373" s="49"/>
      <c r="N4373" s="49"/>
      <c r="O4373" s="47"/>
      <c r="P4373" s="47"/>
      <c r="Q4373" s="50"/>
      <c r="R4373" s="51"/>
      <c r="S4373" s="47"/>
      <c r="T4373" s="52"/>
      <c r="U4373" s="49"/>
      <c r="V4373" s="47"/>
      <c r="W4373" s="46"/>
      <c r="X4373" s="53"/>
      <c r="Y4373" s="45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47"/>
      <c r="C4374" s="47"/>
      <c r="D4374" s="46"/>
      <c r="E4374" s="46"/>
      <c r="F4374" s="45"/>
      <c r="G4374" s="48"/>
      <c r="H4374" s="45"/>
      <c r="I4374" s="45"/>
      <c r="L4374" s="47"/>
      <c r="M4374" s="49"/>
      <c r="N4374" s="49"/>
      <c r="O4374" s="47"/>
      <c r="P4374" s="47"/>
      <c r="Q4374" s="50"/>
      <c r="R4374" s="51"/>
      <c r="S4374" s="47"/>
      <c r="T4374" s="52"/>
      <c r="U4374" s="49"/>
      <c r="V4374" s="47"/>
      <c r="W4374" s="46"/>
      <c r="X4374" s="53"/>
      <c r="Y4374" s="45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47"/>
      <c r="C4375" s="47"/>
      <c r="D4375" s="46"/>
      <c r="E4375" s="46"/>
      <c r="F4375" s="45"/>
      <c r="G4375" s="48"/>
      <c r="H4375" s="45"/>
      <c r="I4375" s="45"/>
      <c r="L4375" s="47"/>
      <c r="M4375" s="49"/>
      <c r="N4375" s="49"/>
      <c r="O4375" s="47"/>
      <c r="P4375" s="47"/>
      <c r="Q4375" s="50"/>
      <c r="R4375" s="51"/>
      <c r="S4375" s="47"/>
      <c r="T4375" s="52"/>
      <c r="U4375" s="49"/>
      <c r="V4375" s="47"/>
      <c r="W4375" s="46"/>
      <c r="X4375" s="53"/>
      <c r="Y4375" s="45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47"/>
      <c r="C4376" s="47"/>
      <c r="D4376" s="46"/>
      <c r="E4376" s="46"/>
      <c r="F4376" s="45"/>
      <c r="G4376" s="48"/>
      <c r="H4376" s="45"/>
      <c r="I4376" s="45"/>
      <c r="L4376" s="47"/>
      <c r="M4376" s="49"/>
      <c r="N4376" s="49"/>
      <c r="O4376" s="47"/>
      <c r="P4376" s="47"/>
      <c r="Q4376" s="50"/>
      <c r="R4376" s="51"/>
      <c r="S4376" s="47"/>
      <c r="T4376" s="52"/>
      <c r="U4376" s="49"/>
      <c r="V4376" s="47"/>
      <c r="W4376" s="46"/>
      <c r="X4376" s="53"/>
      <c r="Y4376" s="45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47"/>
      <c r="C4377" s="47"/>
      <c r="D4377" s="46"/>
      <c r="E4377" s="46"/>
      <c r="F4377" s="45"/>
      <c r="G4377" s="48"/>
      <c r="H4377" s="45"/>
      <c r="I4377" s="45"/>
      <c r="L4377" s="47"/>
      <c r="M4377" s="49"/>
      <c r="N4377" s="49"/>
      <c r="O4377" s="47"/>
      <c r="P4377" s="47"/>
      <c r="Q4377" s="50"/>
      <c r="R4377" s="51"/>
      <c r="S4377" s="47"/>
      <c r="T4377" s="52"/>
      <c r="U4377" s="49"/>
      <c r="V4377" s="47"/>
      <c r="W4377" s="46"/>
      <c r="X4377" s="53"/>
      <c r="Y4377" s="45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47"/>
      <c r="C4378" s="47"/>
      <c r="D4378" s="46"/>
      <c r="E4378" s="46"/>
      <c r="F4378" s="45"/>
      <c r="G4378" s="48"/>
      <c r="H4378" s="45"/>
      <c r="I4378" s="45"/>
      <c r="L4378" s="47"/>
      <c r="M4378" s="49"/>
      <c r="N4378" s="49"/>
      <c r="O4378" s="47"/>
      <c r="P4378" s="47"/>
      <c r="Q4378" s="50"/>
      <c r="R4378" s="51"/>
      <c r="S4378" s="47"/>
      <c r="T4378" s="52"/>
      <c r="U4378" s="49"/>
      <c r="V4378" s="47"/>
      <c r="W4378" s="46"/>
      <c r="X4378" s="53"/>
      <c r="Y4378" s="45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47"/>
      <c r="C4379" s="47"/>
      <c r="D4379" s="46"/>
      <c r="E4379" s="46"/>
      <c r="F4379" s="45"/>
      <c r="G4379" s="48"/>
      <c r="H4379" s="45"/>
      <c r="I4379" s="45"/>
      <c r="L4379" s="47"/>
      <c r="M4379" s="49"/>
      <c r="N4379" s="49"/>
      <c r="O4379" s="47"/>
      <c r="P4379" s="47"/>
      <c r="Q4379" s="50"/>
      <c r="R4379" s="51"/>
      <c r="S4379" s="47"/>
      <c r="T4379" s="52"/>
      <c r="U4379" s="49"/>
      <c r="V4379" s="47"/>
      <c r="W4379" s="46"/>
      <c r="X4379" s="53"/>
      <c r="Y4379" s="45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47"/>
      <c r="C4380" s="47"/>
      <c r="D4380" s="46"/>
      <c r="E4380" s="46"/>
      <c r="F4380" s="45"/>
      <c r="G4380" s="48"/>
      <c r="H4380" s="45"/>
      <c r="I4380" s="45"/>
      <c r="L4380" s="47"/>
      <c r="M4380" s="49"/>
      <c r="N4380" s="49"/>
      <c r="O4380" s="47"/>
      <c r="P4380" s="47"/>
      <c r="Q4380" s="50"/>
      <c r="R4380" s="51"/>
      <c r="S4380" s="47"/>
      <c r="T4380" s="52"/>
      <c r="U4380" s="49"/>
      <c r="V4380" s="47"/>
      <c r="W4380" s="46"/>
      <c r="X4380" s="53"/>
      <c r="Y4380" s="45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47"/>
      <c r="C4381" s="47"/>
      <c r="D4381" s="46"/>
      <c r="E4381" s="46"/>
      <c r="F4381" s="45"/>
      <c r="G4381" s="48"/>
      <c r="H4381" s="45"/>
      <c r="I4381" s="45"/>
      <c r="L4381" s="47"/>
      <c r="M4381" s="49"/>
      <c r="N4381" s="49"/>
      <c r="O4381" s="47"/>
      <c r="P4381" s="47"/>
      <c r="Q4381" s="50"/>
      <c r="R4381" s="51"/>
      <c r="S4381" s="47"/>
      <c r="T4381" s="52"/>
      <c r="U4381" s="49"/>
      <c r="V4381" s="47"/>
      <c r="W4381" s="46"/>
      <c r="X4381" s="53"/>
      <c r="Y4381" s="45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47"/>
      <c r="C4382" s="47"/>
      <c r="D4382" s="46"/>
      <c r="E4382" s="46"/>
      <c r="F4382" s="45"/>
      <c r="G4382" s="48"/>
      <c r="H4382" s="45"/>
      <c r="I4382" s="45"/>
      <c r="L4382" s="47"/>
      <c r="M4382" s="49"/>
      <c r="N4382" s="49"/>
      <c r="O4382" s="47"/>
      <c r="P4382" s="47"/>
      <c r="Q4382" s="50"/>
      <c r="R4382" s="51"/>
      <c r="S4382" s="47"/>
      <c r="T4382" s="52"/>
      <c r="U4382" s="49"/>
      <c r="V4382" s="47"/>
      <c r="W4382" s="46"/>
      <c r="X4382" s="53"/>
      <c r="Y4382" s="45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47"/>
      <c r="C4383" s="47"/>
      <c r="D4383" s="46"/>
      <c r="E4383" s="46"/>
      <c r="F4383" s="45"/>
      <c r="G4383" s="48"/>
      <c r="H4383" s="45"/>
      <c r="I4383" s="45"/>
      <c r="L4383" s="47"/>
      <c r="M4383" s="49"/>
      <c r="N4383" s="49"/>
      <c r="O4383" s="47"/>
      <c r="P4383" s="47"/>
      <c r="Q4383" s="50"/>
      <c r="R4383" s="51"/>
      <c r="S4383" s="47"/>
      <c r="T4383" s="52"/>
      <c r="U4383" s="49"/>
      <c r="V4383" s="47"/>
      <c r="W4383" s="46"/>
      <c r="X4383" s="53"/>
      <c r="Y4383" s="45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47"/>
      <c r="C4384" s="47"/>
      <c r="D4384" s="46"/>
      <c r="E4384" s="46"/>
      <c r="F4384" s="45"/>
      <c r="G4384" s="48"/>
      <c r="H4384" s="45"/>
      <c r="I4384" s="45"/>
      <c r="L4384" s="47"/>
      <c r="M4384" s="49"/>
      <c r="N4384" s="49"/>
      <c r="O4384" s="47"/>
      <c r="P4384" s="47"/>
      <c r="Q4384" s="50"/>
      <c r="R4384" s="51"/>
      <c r="S4384" s="47"/>
      <c r="T4384" s="52"/>
      <c r="U4384" s="49"/>
      <c r="V4384" s="47"/>
      <c r="W4384" s="46"/>
      <c r="X4384" s="53"/>
      <c r="Y4384" s="45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47"/>
      <c r="C4385" s="47"/>
      <c r="D4385" s="46"/>
      <c r="E4385" s="46"/>
      <c r="F4385" s="45"/>
      <c r="G4385" s="48"/>
      <c r="H4385" s="45"/>
      <c r="I4385" s="45"/>
      <c r="L4385" s="47"/>
      <c r="M4385" s="49"/>
      <c r="N4385" s="49"/>
      <c r="O4385" s="47"/>
      <c r="P4385" s="47"/>
      <c r="Q4385" s="50"/>
      <c r="R4385" s="51"/>
      <c r="S4385" s="47"/>
      <c r="T4385" s="52"/>
      <c r="U4385" s="49"/>
      <c r="V4385" s="47"/>
      <c r="W4385" s="46"/>
      <c r="X4385" s="53"/>
      <c r="Y4385" s="45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47"/>
      <c r="C4386" s="47"/>
      <c r="D4386" s="46"/>
      <c r="E4386" s="46"/>
      <c r="F4386" s="45"/>
      <c r="G4386" s="48"/>
      <c r="H4386" s="45"/>
      <c r="I4386" s="45"/>
      <c r="L4386" s="47"/>
      <c r="M4386" s="49"/>
      <c r="N4386" s="49"/>
      <c r="O4386" s="47"/>
      <c r="P4386" s="47"/>
      <c r="Q4386" s="50"/>
      <c r="R4386" s="51"/>
      <c r="S4386" s="47"/>
      <c r="T4386" s="52"/>
      <c r="U4386" s="49"/>
      <c r="V4386" s="47"/>
      <c r="W4386" s="46"/>
      <c r="X4386" s="53"/>
      <c r="Y4386" s="45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47"/>
      <c r="C4387" s="47"/>
      <c r="D4387" s="46"/>
      <c r="E4387" s="46"/>
      <c r="F4387" s="45"/>
      <c r="G4387" s="48"/>
      <c r="H4387" s="45"/>
      <c r="I4387" s="45"/>
      <c r="L4387" s="47"/>
      <c r="M4387" s="49"/>
      <c r="N4387" s="49"/>
      <c r="O4387" s="47"/>
      <c r="P4387" s="47"/>
      <c r="Q4387" s="50"/>
      <c r="R4387" s="51"/>
      <c r="S4387" s="47"/>
      <c r="T4387" s="52"/>
      <c r="U4387" s="49"/>
      <c r="V4387" s="47"/>
      <c r="W4387" s="46"/>
      <c r="X4387" s="53"/>
      <c r="Y4387" s="45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47"/>
      <c r="C4388" s="47"/>
      <c r="D4388" s="46"/>
      <c r="E4388" s="46"/>
      <c r="F4388" s="45"/>
      <c r="G4388" s="48"/>
      <c r="H4388" s="45"/>
      <c r="I4388" s="45"/>
      <c r="L4388" s="47"/>
      <c r="M4388" s="49"/>
      <c r="N4388" s="49"/>
      <c r="O4388" s="47"/>
      <c r="P4388" s="47"/>
      <c r="Q4388" s="50"/>
      <c r="R4388" s="51"/>
      <c r="S4388" s="47"/>
      <c r="T4388" s="52"/>
      <c r="U4388" s="49"/>
      <c r="V4388" s="47"/>
      <c r="W4388" s="46"/>
      <c r="X4388" s="53"/>
      <c r="Y4388" s="45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47"/>
      <c r="C4389" s="47"/>
      <c r="D4389" s="46"/>
      <c r="E4389" s="46"/>
      <c r="F4389" s="45"/>
      <c r="G4389" s="48"/>
      <c r="H4389" s="45"/>
      <c r="I4389" s="45"/>
      <c r="L4389" s="47"/>
      <c r="M4389" s="49"/>
      <c r="N4389" s="49"/>
      <c r="O4389" s="47"/>
      <c r="P4389" s="47"/>
      <c r="Q4389" s="50"/>
      <c r="R4389" s="51"/>
      <c r="S4389" s="47"/>
      <c r="T4389" s="52"/>
      <c r="U4389" s="49"/>
      <c r="V4389" s="47"/>
      <c r="W4389" s="46"/>
      <c r="X4389" s="53"/>
      <c r="Y4389" s="45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47"/>
      <c r="C4390" s="47"/>
      <c r="D4390" s="46"/>
      <c r="E4390" s="46"/>
      <c r="F4390" s="45"/>
      <c r="G4390" s="48"/>
      <c r="H4390" s="45"/>
      <c r="I4390" s="45"/>
      <c r="L4390" s="47"/>
      <c r="M4390" s="49"/>
      <c r="N4390" s="49"/>
      <c r="O4390" s="47"/>
      <c r="P4390" s="47"/>
      <c r="Q4390" s="50"/>
      <c r="R4390" s="51"/>
      <c r="S4390" s="47"/>
      <c r="T4390" s="52"/>
      <c r="U4390" s="49"/>
      <c r="V4390" s="47"/>
      <c r="W4390" s="46"/>
      <c r="X4390" s="53"/>
      <c r="Y4390" s="45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47"/>
      <c r="C4391" s="47"/>
      <c r="D4391" s="46"/>
      <c r="E4391" s="46"/>
      <c r="F4391" s="45"/>
      <c r="G4391" s="48"/>
      <c r="H4391" s="45"/>
      <c r="I4391" s="45"/>
      <c r="L4391" s="47"/>
      <c r="M4391" s="49"/>
      <c r="N4391" s="49"/>
      <c r="O4391" s="47"/>
      <c r="P4391" s="47"/>
      <c r="Q4391" s="50"/>
      <c r="R4391" s="51"/>
      <c r="S4391" s="47"/>
      <c r="T4391" s="52"/>
      <c r="U4391" s="49"/>
      <c r="V4391" s="47"/>
      <c r="W4391" s="46"/>
      <c r="X4391" s="53"/>
      <c r="Y4391" s="45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47"/>
      <c r="C4392" s="47"/>
      <c r="D4392" s="46"/>
      <c r="E4392" s="46"/>
      <c r="F4392" s="45"/>
      <c r="G4392" s="48"/>
      <c r="H4392" s="45"/>
      <c r="I4392" s="45"/>
      <c r="L4392" s="47"/>
      <c r="M4392" s="49"/>
      <c r="N4392" s="49"/>
      <c r="O4392" s="47"/>
      <c r="P4392" s="47"/>
      <c r="Q4392" s="50"/>
      <c r="R4392" s="51"/>
      <c r="S4392" s="47"/>
      <c r="T4392" s="52"/>
      <c r="U4392" s="49"/>
      <c r="V4392" s="47"/>
      <c r="W4392" s="46"/>
      <c r="X4392" s="53"/>
      <c r="Y4392" s="45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47"/>
      <c r="C4393" s="47"/>
      <c r="D4393" s="46"/>
      <c r="E4393" s="46"/>
      <c r="F4393" s="45"/>
      <c r="G4393" s="48"/>
      <c r="H4393" s="45"/>
      <c r="I4393" s="45"/>
      <c r="L4393" s="47"/>
      <c r="M4393" s="49"/>
      <c r="N4393" s="49"/>
      <c r="O4393" s="47"/>
      <c r="P4393" s="47"/>
      <c r="Q4393" s="50"/>
      <c r="R4393" s="51"/>
      <c r="S4393" s="47"/>
      <c r="T4393" s="52"/>
      <c r="U4393" s="49"/>
      <c r="V4393" s="47"/>
      <c r="W4393" s="46"/>
      <c r="X4393" s="53"/>
      <c r="Y4393" s="45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47"/>
      <c r="C4394" s="47"/>
      <c r="D4394" s="46"/>
      <c r="E4394" s="46"/>
      <c r="F4394" s="45"/>
      <c r="G4394" s="48"/>
      <c r="H4394" s="45"/>
      <c r="I4394" s="45"/>
      <c r="L4394" s="47"/>
      <c r="M4394" s="49"/>
      <c r="N4394" s="49"/>
      <c r="O4394" s="47"/>
      <c r="P4394" s="47"/>
      <c r="Q4394" s="50"/>
      <c r="R4394" s="51"/>
      <c r="S4394" s="47"/>
      <c r="T4394" s="52"/>
      <c r="U4394" s="49"/>
      <c r="V4394" s="47"/>
      <c r="W4394" s="46"/>
      <c r="X4394" s="53"/>
      <c r="Y4394" s="45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47"/>
      <c r="C4395" s="47"/>
      <c r="D4395" s="46"/>
      <c r="E4395" s="46"/>
      <c r="F4395" s="45"/>
      <c r="G4395" s="48"/>
      <c r="H4395" s="45"/>
      <c r="I4395" s="45"/>
      <c r="L4395" s="47"/>
      <c r="M4395" s="49"/>
      <c r="N4395" s="49"/>
      <c r="O4395" s="47"/>
      <c r="P4395" s="47"/>
      <c r="Q4395" s="50"/>
      <c r="R4395" s="51"/>
      <c r="S4395" s="47"/>
      <c r="T4395" s="52"/>
      <c r="U4395" s="49"/>
      <c r="V4395" s="47"/>
      <c r="W4395" s="46"/>
      <c r="X4395" s="53"/>
      <c r="Y4395" s="45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47"/>
      <c r="C4396" s="47"/>
      <c r="D4396" s="46"/>
      <c r="E4396" s="46"/>
      <c r="F4396" s="45"/>
      <c r="G4396" s="48"/>
      <c r="H4396" s="45"/>
      <c r="I4396" s="45"/>
      <c r="L4396" s="47"/>
      <c r="M4396" s="49"/>
      <c r="N4396" s="49"/>
      <c r="O4396" s="47"/>
      <c r="P4396" s="47"/>
      <c r="Q4396" s="50"/>
      <c r="R4396" s="51"/>
      <c r="S4396" s="47"/>
      <c r="T4396" s="52"/>
      <c r="U4396" s="49"/>
      <c r="V4396" s="47"/>
      <c r="W4396" s="46"/>
      <c r="X4396" s="53"/>
      <c r="Y4396" s="45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47"/>
      <c r="C4397" s="47"/>
      <c r="D4397" s="46"/>
      <c r="E4397" s="46"/>
      <c r="F4397" s="45"/>
      <c r="G4397" s="48"/>
      <c r="H4397" s="45"/>
      <c r="I4397" s="45"/>
      <c r="L4397" s="47"/>
      <c r="M4397" s="49"/>
      <c r="N4397" s="49"/>
      <c r="O4397" s="47"/>
      <c r="P4397" s="47"/>
      <c r="Q4397" s="50"/>
      <c r="R4397" s="51"/>
      <c r="S4397" s="47"/>
      <c r="T4397" s="52"/>
      <c r="U4397" s="49"/>
      <c r="V4397" s="47"/>
      <c r="W4397" s="46"/>
      <c r="X4397" s="53"/>
      <c r="Y4397" s="45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47"/>
      <c r="C4398" s="47"/>
      <c r="D4398" s="46"/>
      <c r="E4398" s="46"/>
      <c r="F4398" s="45"/>
      <c r="G4398" s="48"/>
      <c r="H4398" s="45"/>
      <c r="I4398" s="45"/>
      <c r="L4398" s="47"/>
      <c r="M4398" s="49"/>
      <c r="N4398" s="49"/>
      <c r="O4398" s="47"/>
      <c r="P4398" s="47"/>
      <c r="Q4398" s="50"/>
      <c r="R4398" s="51"/>
      <c r="S4398" s="47"/>
      <c r="T4398" s="52"/>
      <c r="U4398" s="49"/>
      <c r="V4398" s="47"/>
      <c r="W4398" s="46"/>
      <c r="X4398" s="53"/>
      <c r="Y4398" s="45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47"/>
      <c r="C4399" s="47"/>
      <c r="D4399" s="46"/>
      <c r="E4399" s="46"/>
      <c r="F4399" s="45"/>
      <c r="G4399" s="48"/>
      <c r="H4399" s="45"/>
      <c r="I4399" s="45"/>
      <c r="L4399" s="47"/>
      <c r="M4399" s="49"/>
      <c r="N4399" s="49"/>
      <c r="O4399" s="47"/>
      <c r="P4399" s="47"/>
      <c r="Q4399" s="50"/>
      <c r="R4399" s="51"/>
      <c r="S4399" s="47"/>
      <c r="T4399" s="52"/>
      <c r="U4399" s="49"/>
      <c r="V4399" s="47"/>
      <c r="W4399" s="46"/>
      <c r="X4399" s="53"/>
      <c r="Y4399" s="45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47"/>
      <c r="C4400" s="47"/>
      <c r="D4400" s="46"/>
      <c r="E4400" s="46"/>
      <c r="F4400" s="45"/>
      <c r="G4400" s="48"/>
      <c r="H4400" s="45"/>
      <c r="I4400" s="45"/>
      <c r="L4400" s="47"/>
      <c r="M4400" s="49"/>
      <c r="N4400" s="49"/>
      <c r="O4400" s="47"/>
      <c r="P4400" s="47"/>
      <c r="Q4400" s="50"/>
      <c r="R4400" s="51"/>
      <c r="S4400" s="47"/>
      <c r="T4400" s="52"/>
      <c r="U4400" s="49"/>
      <c r="V4400" s="47"/>
      <c r="W4400" s="46"/>
      <c r="X4400" s="53"/>
      <c r="Y4400" s="45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47"/>
      <c r="C4401" s="47"/>
      <c r="D4401" s="46"/>
      <c r="E4401" s="46"/>
      <c r="F4401" s="45"/>
      <c r="G4401" s="48"/>
      <c r="H4401" s="45"/>
      <c r="I4401" s="45"/>
      <c r="L4401" s="47"/>
      <c r="M4401" s="49"/>
      <c r="N4401" s="49"/>
      <c r="O4401" s="47"/>
      <c r="P4401" s="47"/>
      <c r="Q4401" s="50"/>
      <c r="R4401" s="51"/>
      <c r="S4401" s="47"/>
      <c r="T4401" s="52"/>
      <c r="U4401" s="49"/>
      <c r="V4401" s="47"/>
      <c r="W4401" s="46"/>
      <c r="X4401" s="53"/>
      <c r="Y4401" s="45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47"/>
      <c r="C4402" s="47"/>
      <c r="D4402" s="46"/>
      <c r="E4402" s="46"/>
      <c r="F4402" s="45"/>
      <c r="G4402" s="48"/>
      <c r="H4402" s="45"/>
      <c r="I4402" s="45"/>
      <c r="L4402" s="47"/>
      <c r="M4402" s="49"/>
      <c r="N4402" s="49"/>
      <c r="O4402" s="47"/>
      <c r="P4402" s="47"/>
      <c r="Q4402" s="50"/>
      <c r="R4402" s="51"/>
      <c r="S4402" s="47"/>
      <c r="T4402" s="52"/>
      <c r="U4402" s="49"/>
      <c r="V4402" s="47"/>
      <c r="W4402" s="46"/>
      <c r="X4402" s="53"/>
      <c r="Y4402" s="45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47"/>
      <c r="C4403" s="47"/>
      <c r="D4403" s="46"/>
      <c r="E4403" s="46"/>
      <c r="F4403" s="45"/>
      <c r="G4403" s="48"/>
      <c r="H4403" s="45"/>
      <c r="I4403" s="45"/>
      <c r="L4403" s="47"/>
      <c r="M4403" s="49"/>
      <c r="N4403" s="49"/>
      <c r="O4403" s="47"/>
      <c r="P4403" s="47"/>
      <c r="Q4403" s="50"/>
      <c r="R4403" s="51"/>
      <c r="S4403" s="47"/>
      <c r="T4403" s="52"/>
      <c r="U4403" s="49"/>
      <c r="V4403" s="47"/>
      <c r="W4403" s="46"/>
      <c r="X4403" s="53"/>
      <c r="Y4403" s="45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47"/>
      <c r="C4404" s="47"/>
      <c r="D4404" s="46"/>
      <c r="E4404" s="46"/>
      <c r="F4404" s="45"/>
      <c r="G4404" s="48"/>
      <c r="H4404" s="45"/>
      <c r="I4404" s="45"/>
      <c r="L4404" s="47"/>
      <c r="M4404" s="49"/>
      <c r="N4404" s="49"/>
      <c r="O4404" s="47"/>
      <c r="P4404" s="47"/>
      <c r="Q4404" s="50"/>
      <c r="R4404" s="51"/>
      <c r="S4404" s="47"/>
      <c r="T4404" s="52"/>
      <c r="U4404" s="49"/>
      <c r="V4404" s="47"/>
      <c r="W4404" s="46"/>
      <c r="X4404" s="53"/>
      <c r="Y4404" s="45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47"/>
      <c r="C4405" s="47"/>
      <c r="D4405" s="46"/>
      <c r="E4405" s="46"/>
      <c r="F4405" s="45"/>
      <c r="G4405" s="48"/>
      <c r="H4405" s="45"/>
      <c r="I4405" s="45"/>
      <c r="L4405" s="47"/>
      <c r="M4405" s="49"/>
      <c r="N4405" s="49"/>
      <c r="O4405" s="47"/>
      <c r="P4405" s="47"/>
      <c r="Q4405" s="50"/>
      <c r="R4405" s="51"/>
      <c r="S4405" s="47"/>
      <c r="T4405" s="52"/>
      <c r="U4405" s="49"/>
      <c r="V4405" s="47"/>
      <c r="W4405" s="46"/>
      <c r="X4405" s="53"/>
      <c r="Y4405" s="45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47"/>
      <c r="C4406" s="47"/>
      <c r="D4406" s="46"/>
      <c r="E4406" s="46"/>
      <c r="F4406" s="45"/>
      <c r="G4406" s="48"/>
      <c r="H4406" s="45"/>
      <c r="I4406" s="45"/>
      <c r="L4406" s="47"/>
      <c r="M4406" s="49"/>
      <c r="N4406" s="49"/>
      <c r="O4406" s="47"/>
      <c r="P4406" s="47"/>
      <c r="Q4406" s="50"/>
      <c r="R4406" s="51"/>
      <c r="S4406" s="47"/>
      <c r="T4406" s="52"/>
      <c r="U4406" s="49"/>
      <c r="V4406" s="47"/>
      <c r="W4406" s="46"/>
      <c r="X4406" s="53"/>
      <c r="Y4406" s="45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47"/>
      <c r="C4407" s="47"/>
      <c r="D4407" s="46"/>
      <c r="E4407" s="46"/>
      <c r="F4407" s="45"/>
      <c r="G4407" s="48"/>
      <c r="H4407" s="45"/>
      <c r="I4407" s="45"/>
      <c r="L4407" s="47"/>
      <c r="M4407" s="49"/>
      <c r="N4407" s="49"/>
      <c r="O4407" s="47"/>
      <c r="P4407" s="47"/>
      <c r="Q4407" s="50"/>
      <c r="R4407" s="51"/>
      <c r="S4407" s="47"/>
      <c r="T4407" s="52"/>
      <c r="U4407" s="49"/>
      <c r="V4407" s="47"/>
      <c r="W4407" s="46"/>
      <c r="X4407" s="53"/>
      <c r="Y4407" s="45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47"/>
      <c r="C4408" s="47"/>
      <c r="D4408" s="46"/>
      <c r="E4408" s="46"/>
      <c r="F4408" s="45"/>
      <c r="G4408" s="48"/>
      <c r="H4408" s="45"/>
      <c r="I4408" s="45"/>
      <c r="L4408" s="47"/>
      <c r="M4408" s="49"/>
      <c r="N4408" s="49"/>
      <c r="O4408" s="47"/>
      <c r="P4408" s="47"/>
      <c r="Q4408" s="50"/>
      <c r="R4408" s="51"/>
      <c r="S4408" s="47"/>
      <c r="T4408" s="52"/>
      <c r="U4408" s="49"/>
      <c r="V4408" s="47"/>
      <c r="W4408" s="46"/>
      <c r="X4408" s="53"/>
      <c r="Y4408" s="45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47"/>
      <c r="C4409" s="47"/>
      <c r="D4409" s="46"/>
      <c r="E4409" s="46"/>
      <c r="F4409" s="45"/>
      <c r="G4409" s="48"/>
      <c r="H4409" s="45"/>
      <c r="I4409" s="45"/>
      <c r="L4409" s="47"/>
      <c r="M4409" s="49"/>
      <c r="N4409" s="49"/>
      <c r="O4409" s="47"/>
      <c r="P4409" s="47"/>
      <c r="Q4409" s="50"/>
      <c r="R4409" s="51"/>
      <c r="S4409" s="47"/>
      <c r="T4409" s="52"/>
      <c r="U4409" s="49"/>
      <c r="V4409" s="47"/>
      <c r="W4409" s="46"/>
      <c r="X4409" s="53"/>
      <c r="Y4409" s="45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47"/>
      <c r="C4410" s="47"/>
      <c r="D4410" s="46"/>
      <c r="E4410" s="46"/>
      <c r="F4410" s="45"/>
      <c r="G4410" s="48"/>
      <c r="H4410" s="45"/>
      <c r="I4410" s="45"/>
      <c r="L4410" s="47"/>
      <c r="M4410" s="49"/>
      <c r="N4410" s="49"/>
      <c r="O4410" s="47"/>
      <c r="P4410" s="47"/>
      <c r="Q4410" s="50"/>
      <c r="R4410" s="51"/>
      <c r="S4410" s="47"/>
      <c r="T4410" s="52"/>
      <c r="U4410" s="49"/>
      <c r="V4410" s="47"/>
      <c r="W4410" s="46"/>
      <c r="X4410" s="53"/>
      <c r="Y4410" s="45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47"/>
      <c r="C4411" s="47"/>
      <c r="D4411" s="46"/>
      <c r="E4411" s="46"/>
      <c r="F4411" s="45"/>
      <c r="G4411" s="48"/>
      <c r="H4411" s="45"/>
      <c r="I4411" s="45"/>
      <c r="L4411" s="47"/>
      <c r="M4411" s="49"/>
      <c r="N4411" s="49"/>
      <c r="O4411" s="47"/>
      <c r="P4411" s="47"/>
      <c r="Q4411" s="50"/>
      <c r="R4411" s="51"/>
      <c r="S4411" s="47"/>
      <c r="T4411" s="52"/>
      <c r="U4411" s="49"/>
      <c r="V4411" s="47"/>
      <c r="W4411" s="46"/>
      <c r="X4411" s="53"/>
      <c r="Y4411" s="45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47"/>
      <c r="C4412" s="47"/>
      <c r="D4412" s="46"/>
      <c r="E4412" s="46"/>
      <c r="F4412" s="45"/>
      <c r="G4412" s="48"/>
      <c r="H4412" s="45"/>
      <c r="I4412" s="45"/>
      <c r="L4412" s="47"/>
      <c r="M4412" s="49"/>
      <c r="N4412" s="49"/>
      <c r="O4412" s="47"/>
      <c r="P4412" s="47"/>
      <c r="Q4412" s="50"/>
      <c r="R4412" s="51"/>
      <c r="S4412" s="47"/>
      <c r="T4412" s="52"/>
      <c r="U4412" s="49"/>
      <c r="V4412" s="47"/>
      <c r="W4412" s="46"/>
      <c r="X4412" s="53"/>
      <c r="Y4412" s="45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47"/>
      <c r="C4413" s="47"/>
      <c r="D4413" s="46"/>
      <c r="E4413" s="46"/>
      <c r="F4413" s="45"/>
      <c r="G4413" s="48"/>
      <c r="H4413" s="45"/>
      <c r="I4413" s="45"/>
      <c r="L4413" s="47"/>
      <c r="M4413" s="49"/>
      <c r="N4413" s="49"/>
      <c r="O4413" s="47"/>
      <c r="P4413" s="47"/>
      <c r="Q4413" s="50"/>
      <c r="R4413" s="51"/>
      <c r="S4413" s="47"/>
      <c r="T4413" s="52"/>
      <c r="U4413" s="49"/>
      <c r="V4413" s="47"/>
      <c r="W4413" s="46"/>
      <c r="X4413" s="53"/>
      <c r="Y4413" s="45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47"/>
      <c r="C4414" s="47"/>
      <c r="D4414" s="46"/>
      <c r="E4414" s="46"/>
      <c r="F4414" s="45"/>
      <c r="G4414" s="48"/>
      <c r="H4414" s="45"/>
      <c r="I4414" s="45"/>
      <c r="L4414" s="47"/>
      <c r="M4414" s="49"/>
      <c r="N4414" s="49"/>
      <c r="O4414" s="47"/>
      <c r="P4414" s="47"/>
      <c r="Q4414" s="50"/>
      <c r="R4414" s="51"/>
      <c r="S4414" s="47"/>
      <c r="T4414" s="52"/>
      <c r="U4414" s="49"/>
      <c r="V4414" s="47"/>
      <c r="W4414" s="46"/>
      <c r="X4414" s="53"/>
      <c r="Y4414" s="45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47"/>
      <c r="C4415" s="47"/>
      <c r="D4415" s="46"/>
      <c r="E4415" s="46"/>
      <c r="F4415" s="45"/>
      <c r="G4415" s="48"/>
      <c r="H4415" s="45"/>
      <c r="I4415" s="45"/>
      <c r="L4415" s="47"/>
      <c r="M4415" s="49"/>
      <c r="N4415" s="49"/>
      <c r="O4415" s="47"/>
      <c r="P4415" s="47"/>
      <c r="Q4415" s="50"/>
      <c r="R4415" s="51"/>
      <c r="S4415" s="47"/>
      <c r="T4415" s="52"/>
      <c r="U4415" s="49"/>
      <c r="V4415" s="47"/>
      <c r="W4415" s="46"/>
      <c r="X4415" s="53"/>
      <c r="Y4415" s="45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47"/>
      <c r="C4416" s="47"/>
      <c r="D4416" s="46"/>
      <c r="E4416" s="46"/>
      <c r="F4416" s="45"/>
      <c r="G4416" s="48"/>
      <c r="H4416" s="45"/>
      <c r="I4416" s="45"/>
      <c r="L4416" s="47"/>
      <c r="M4416" s="49"/>
      <c r="N4416" s="49"/>
      <c r="O4416" s="47"/>
      <c r="P4416" s="47"/>
      <c r="Q4416" s="50"/>
      <c r="R4416" s="51"/>
      <c r="S4416" s="47"/>
      <c r="T4416" s="52"/>
      <c r="U4416" s="49"/>
      <c r="V4416" s="47"/>
      <c r="W4416" s="46"/>
      <c r="X4416" s="53"/>
      <c r="Y4416" s="45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47"/>
      <c r="C4417" s="47"/>
      <c r="D4417" s="46"/>
      <c r="E4417" s="46"/>
      <c r="F4417" s="45"/>
      <c r="G4417" s="48"/>
      <c r="H4417" s="45"/>
      <c r="I4417" s="45"/>
      <c r="L4417" s="47"/>
      <c r="M4417" s="49"/>
      <c r="N4417" s="49"/>
      <c r="O4417" s="47"/>
      <c r="P4417" s="47"/>
      <c r="Q4417" s="50"/>
      <c r="R4417" s="51"/>
      <c r="S4417" s="47"/>
      <c r="T4417" s="52"/>
      <c r="U4417" s="49"/>
      <c r="V4417" s="47"/>
      <c r="W4417" s="46"/>
      <c r="X4417" s="53"/>
      <c r="Y4417" s="45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47"/>
      <c r="C4418" s="47"/>
      <c r="D4418" s="46"/>
      <c r="E4418" s="46"/>
      <c r="F4418" s="45"/>
      <c r="G4418" s="48"/>
      <c r="H4418" s="45"/>
      <c r="I4418" s="45"/>
      <c r="L4418" s="47"/>
      <c r="M4418" s="49"/>
      <c r="N4418" s="49"/>
      <c r="O4418" s="47"/>
      <c r="P4418" s="47"/>
      <c r="Q4418" s="50"/>
      <c r="R4418" s="51"/>
      <c r="S4418" s="47"/>
      <c r="T4418" s="52"/>
      <c r="U4418" s="49"/>
      <c r="V4418" s="47"/>
      <c r="W4418" s="46"/>
      <c r="X4418" s="53"/>
      <c r="Y4418" s="45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47"/>
      <c r="C4419" s="47"/>
      <c r="D4419" s="46"/>
      <c r="E4419" s="46"/>
      <c r="F4419" s="45"/>
      <c r="G4419" s="48"/>
      <c r="H4419" s="45"/>
      <c r="I4419" s="45"/>
      <c r="L4419" s="47"/>
      <c r="M4419" s="49"/>
      <c r="N4419" s="49"/>
      <c r="O4419" s="47"/>
      <c r="P4419" s="47"/>
      <c r="Q4419" s="50"/>
      <c r="R4419" s="51"/>
      <c r="S4419" s="47"/>
      <c r="T4419" s="52"/>
      <c r="U4419" s="49"/>
      <c r="V4419" s="47"/>
      <c r="W4419" s="46"/>
      <c r="X4419" s="53"/>
      <c r="Y4419" s="45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47"/>
      <c r="C4420" s="47"/>
      <c r="D4420" s="46"/>
      <c r="E4420" s="46"/>
      <c r="F4420" s="45"/>
      <c r="G4420" s="48"/>
      <c r="H4420" s="45"/>
      <c r="I4420" s="45"/>
      <c r="L4420" s="47"/>
      <c r="M4420" s="49"/>
      <c r="N4420" s="49"/>
      <c r="O4420" s="47"/>
      <c r="P4420" s="47"/>
      <c r="Q4420" s="50"/>
      <c r="R4420" s="51"/>
      <c r="S4420" s="47"/>
      <c r="T4420" s="52"/>
      <c r="U4420" s="49"/>
      <c r="V4420" s="47"/>
      <c r="W4420" s="46"/>
      <c r="X4420" s="53"/>
      <c r="Y4420" s="45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47"/>
      <c r="C4421" s="47"/>
      <c r="D4421" s="46"/>
      <c r="E4421" s="46"/>
      <c r="F4421" s="45"/>
      <c r="G4421" s="48"/>
      <c r="H4421" s="45"/>
      <c r="I4421" s="45"/>
      <c r="L4421" s="47"/>
      <c r="M4421" s="49"/>
      <c r="N4421" s="49"/>
      <c r="O4421" s="47"/>
      <c r="P4421" s="47"/>
      <c r="Q4421" s="50"/>
      <c r="R4421" s="51"/>
      <c r="S4421" s="47"/>
      <c r="T4421" s="52"/>
      <c r="U4421" s="49"/>
      <c r="V4421" s="47"/>
      <c r="W4421" s="46"/>
      <c r="X4421" s="53"/>
      <c r="Y4421" s="45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47"/>
      <c r="C4422" s="47"/>
      <c r="D4422" s="46"/>
      <c r="E4422" s="46"/>
      <c r="F4422" s="45"/>
      <c r="G4422" s="48"/>
      <c r="H4422" s="45"/>
      <c r="I4422" s="45"/>
      <c r="L4422" s="47"/>
      <c r="M4422" s="49"/>
      <c r="N4422" s="49"/>
      <c r="O4422" s="47"/>
      <c r="P4422" s="47"/>
      <c r="Q4422" s="50"/>
      <c r="R4422" s="51"/>
      <c r="S4422" s="47"/>
      <c r="T4422" s="52"/>
      <c r="U4422" s="49"/>
      <c r="V4422" s="47"/>
      <c r="W4422" s="46"/>
      <c r="X4422" s="53"/>
      <c r="Y4422" s="45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47"/>
      <c r="C4423" s="47"/>
      <c r="D4423" s="46"/>
      <c r="E4423" s="46"/>
      <c r="F4423" s="45"/>
      <c r="G4423" s="48"/>
      <c r="H4423" s="45"/>
      <c r="I4423" s="45"/>
      <c r="L4423" s="47"/>
      <c r="M4423" s="49"/>
      <c r="N4423" s="49"/>
      <c r="O4423" s="47"/>
      <c r="P4423" s="47"/>
      <c r="Q4423" s="50"/>
      <c r="R4423" s="51"/>
      <c r="S4423" s="47"/>
      <c r="T4423" s="52"/>
      <c r="U4423" s="49"/>
      <c r="V4423" s="47"/>
      <c r="W4423" s="46"/>
      <c r="X4423" s="53"/>
      <c r="Y4423" s="45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47"/>
      <c r="C4424" s="47"/>
      <c r="D4424" s="46"/>
      <c r="E4424" s="46"/>
      <c r="F4424" s="45"/>
      <c r="G4424" s="48"/>
      <c r="H4424" s="45"/>
      <c r="I4424" s="45"/>
      <c r="L4424" s="47"/>
      <c r="M4424" s="49"/>
      <c r="N4424" s="49"/>
      <c r="O4424" s="47"/>
      <c r="P4424" s="47"/>
      <c r="Q4424" s="50"/>
      <c r="R4424" s="51"/>
      <c r="S4424" s="47"/>
      <c r="T4424" s="52"/>
      <c r="U4424" s="49"/>
      <c r="V4424" s="47"/>
      <c r="W4424" s="46"/>
      <c r="X4424" s="53"/>
      <c r="Y4424" s="45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47"/>
      <c r="C4425" s="47"/>
      <c r="D4425" s="46"/>
      <c r="E4425" s="46"/>
      <c r="F4425" s="45"/>
      <c r="G4425" s="48"/>
      <c r="H4425" s="45"/>
      <c r="I4425" s="45"/>
      <c r="L4425" s="47"/>
      <c r="M4425" s="49"/>
      <c r="N4425" s="49"/>
      <c r="O4425" s="47"/>
      <c r="P4425" s="47"/>
      <c r="Q4425" s="50"/>
      <c r="R4425" s="51"/>
      <c r="S4425" s="47"/>
      <c r="T4425" s="52"/>
      <c r="U4425" s="49"/>
      <c r="V4425" s="47"/>
      <c r="W4425" s="46"/>
      <c r="X4425" s="53"/>
      <c r="Y4425" s="45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47"/>
      <c r="C4426" s="47"/>
      <c r="D4426" s="46"/>
      <c r="E4426" s="46"/>
      <c r="F4426" s="45"/>
      <c r="G4426" s="48"/>
      <c r="H4426" s="45"/>
      <c r="I4426" s="45"/>
      <c r="L4426" s="47"/>
      <c r="M4426" s="49"/>
      <c r="N4426" s="49"/>
      <c r="O4426" s="47"/>
      <c r="P4426" s="47"/>
      <c r="Q4426" s="50"/>
      <c r="R4426" s="51"/>
      <c r="S4426" s="47"/>
      <c r="T4426" s="52"/>
      <c r="U4426" s="49"/>
      <c r="V4426" s="47"/>
      <c r="W4426" s="46"/>
      <c r="X4426" s="53"/>
      <c r="Y4426" s="45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47"/>
      <c r="C4427" s="47"/>
      <c r="D4427" s="46"/>
      <c r="E4427" s="46"/>
      <c r="F4427" s="45"/>
      <c r="G4427" s="48"/>
      <c r="H4427" s="45"/>
      <c r="I4427" s="45"/>
      <c r="L4427" s="47"/>
      <c r="M4427" s="49"/>
      <c r="N4427" s="49"/>
      <c r="O4427" s="47"/>
      <c r="P4427" s="47"/>
      <c r="Q4427" s="50"/>
      <c r="R4427" s="51"/>
      <c r="S4427" s="47"/>
      <c r="T4427" s="52"/>
      <c r="U4427" s="49"/>
      <c r="V4427" s="47"/>
      <c r="W4427" s="46"/>
      <c r="X4427" s="53"/>
      <c r="Y4427" s="45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47"/>
      <c r="C4428" s="47"/>
      <c r="D4428" s="46"/>
      <c r="E4428" s="46"/>
      <c r="F4428" s="45"/>
      <c r="G4428" s="48"/>
      <c r="H4428" s="45"/>
      <c r="I4428" s="45"/>
      <c r="L4428" s="47"/>
      <c r="M4428" s="49"/>
      <c r="N4428" s="49"/>
      <c r="O4428" s="47"/>
      <c r="P4428" s="47"/>
      <c r="Q4428" s="50"/>
      <c r="R4428" s="51"/>
      <c r="S4428" s="47"/>
      <c r="T4428" s="52"/>
      <c r="U4428" s="49"/>
      <c r="V4428" s="47"/>
      <c r="W4428" s="46"/>
      <c r="X4428" s="53"/>
      <c r="Y4428" s="45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47"/>
      <c r="C4429" s="47"/>
      <c r="D4429" s="46"/>
      <c r="E4429" s="46"/>
      <c r="F4429" s="45"/>
      <c r="G4429" s="48"/>
      <c r="H4429" s="45"/>
      <c r="I4429" s="45"/>
      <c r="L4429" s="47"/>
      <c r="M4429" s="49"/>
      <c r="N4429" s="49"/>
      <c r="O4429" s="47"/>
      <c r="P4429" s="47"/>
      <c r="Q4429" s="50"/>
      <c r="R4429" s="51"/>
      <c r="S4429" s="47"/>
      <c r="T4429" s="52"/>
      <c r="U4429" s="49"/>
      <c r="V4429" s="47"/>
      <c r="W4429" s="46"/>
      <c r="X4429" s="53"/>
      <c r="Y4429" s="45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47"/>
      <c r="C4430" s="47"/>
      <c r="D4430" s="46"/>
      <c r="E4430" s="46"/>
      <c r="F4430" s="45"/>
      <c r="G4430" s="48"/>
      <c r="H4430" s="45"/>
      <c r="I4430" s="45"/>
      <c r="L4430" s="47"/>
      <c r="M4430" s="49"/>
      <c r="N4430" s="49"/>
      <c r="O4430" s="47"/>
      <c r="P4430" s="47"/>
      <c r="Q4430" s="50"/>
      <c r="R4430" s="51"/>
      <c r="S4430" s="47"/>
      <c r="T4430" s="52"/>
      <c r="U4430" s="49"/>
      <c r="V4430" s="47"/>
      <c r="W4430" s="46"/>
      <c r="X4430" s="53"/>
      <c r="Y4430" s="45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47"/>
      <c r="C4431" s="47"/>
      <c r="D4431" s="46"/>
      <c r="E4431" s="46"/>
      <c r="F4431" s="45"/>
      <c r="G4431" s="48"/>
      <c r="H4431" s="45"/>
      <c r="I4431" s="45"/>
      <c r="L4431" s="47"/>
      <c r="M4431" s="49"/>
      <c r="N4431" s="49"/>
      <c r="O4431" s="47"/>
      <c r="P4431" s="47"/>
      <c r="Q4431" s="50"/>
      <c r="R4431" s="51"/>
      <c r="S4431" s="47"/>
      <c r="T4431" s="52"/>
      <c r="U4431" s="49"/>
      <c r="V4431" s="47"/>
      <c r="W4431" s="46"/>
      <c r="X4431" s="53"/>
      <c r="Y4431" s="45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47"/>
      <c r="C4432" s="47"/>
      <c r="D4432" s="46"/>
      <c r="E4432" s="46"/>
      <c r="F4432" s="45"/>
      <c r="G4432" s="48"/>
      <c r="H4432" s="45"/>
      <c r="I4432" s="45"/>
      <c r="L4432" s="47"/>
      <c r="M4432" s="49"/>
      <c r="N4432" s="49"/>
      <c r="O4432" s="47"/>
      <c r="P4432" s="47"/>
      <c r="Q4432" s="50"/>
      <c r="R4432" s="51"/>
      <c r="S4432" s="47"/>
      <c r="T4432" s="52"/>
      <c r="U4432" s="49"/>
      <c r="V4432" s="47"/>
      <c r="W4432" s="46"/>
      <c r="X4432" s="53"/>
      <c r="Y4432" s="45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47"/>
      <c r="C4433" s="47"/>
      <c r="D4433" s="46"/>
      <c r="E4433" s="46"/>
      <c r="F4433" s="45"/>
      <c r="G4433" s="48"/>
      <c r="H4433" s="45"/>
      <c r="I4433" s="45"/>
      <c r="L4433" s="47"/>
      <c r="M4433" s="49"/>
      <c r="N4433" s="49"/>
      <c r="O4433" s="47"/>
      <c r="P4433" s="47"/>
      <c r="Q4433" s="50"/>
      <c r="R4433" s="51"/>
      <c r="S4433" s="47"/>
      <c r="T4433" s="52"/>
      <c r="U4433" s="49"/>
      <c r="V4433" s="47"/>
      <c r="W4433" s="46"/>
      <c r="X4433" s="53"/>
      <c r="Y4433" s="45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47"/>
      <c r="C4434" s="47"/>
      <c r="D4434" s="46"/>
      <c r="E4434" s="46"/>
      <c r="F4434" s="45"/>
      <c r="G4434" s="48"/>
      <c r="H4434" s="45"/>
      <c r="I4434" s="45"/>
      <c r="L4434" s="47"/>
      <c r="M4434" s="49"/>
      <c r="N4434" s="49"/>
      <c r="O4434" s="47"/>
      <c r="P4434" s="47"/>
      <c r="Q4434" s="50"/>
      <c r="R4434" s="51"/>
      <c r="S4434" s="47"/>
      <c r="T4434" s="52"/>
      <c r="U4434" s="49"/>
      <c r="V4434" s="47"/>
      <c r="W4434" s="46"/>
      <c r="X4434" s="53"/>
      <c r="Y4434" s="45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47"/>
      <c r="C4435" s="47"/>
      <c r="D4435" s="46"/>
      <c r="E4435" s="46"/>
      <c r="F4435" s="45"/>
      <c r="G4435" s="48"/>
      <c r="H4435" s="45"/>
      <c r="I4435" s="45"/>
      <c r="L4435" s="47"/>
      <c r="M4435" s="49"/>
      <c r="N4435" s="49"/>
      <c r="O4435" s="47"/>
      <c r="P4435" s="47"/>
      <c r="Q4435" s="50"/>
      <c r="R4435" s="51"/>
      <c r="S4435" s="47"/>
      <c r="T4435" s="52"/>
      <c r="U4435" s="49"/>
      <c r="V4435" s="47"/>
      <c r="W4435" s="46"/>
      <c r="X4435" s="53"/>
      <c r="Y4435" s="45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47"/>
      <c r="C4436" s="47"/>
      <c r="D4436" s="46"/>
      <c r="E4436" s="46"/>
      <c r="F4436" s="45"/>
      <c r="G4436" s="48"/>
      <c r="H4436" s="45"/>
      <c r="I4436" s="45"/>
      <c r="L4436" s="47"/>
      <c r="M4436" s="49"/>
      <c r="N4436" s="49"/>
      <c r="O4436" s="47"/>
      <c r="P4436" s="47"/>
      <c r="Q4436" s="50"/>
      <c r="R4436" s="51"/>
      <c r="S4436" s="47"/>
      <c r="T4436" s="52"/>
      <c r="U4436" s="49"/>
      <c r="V4436" s="47"/>
      <c r="W4436" s="46"/>
      <c r="X4436" s="53"/>
      <c r="Y4436" s="45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47"/>
      <c r="C4437" s="47"/>
      <c r="D4437" s="46"/>
      <c r="E4437" s="46"/>
      <c r="F4437" s="45"/>
      <c r="G4437" s="48"/>
      <c r="H4437" s="45"/>
      <c r="I4437" s="45"/>
      <c r="L4437" s="47"/>
      <c r="M4437" s="49"/>
      <c r="N4437" s="49"/>
      <c r="O4437" s="47"/>
      <c r="P4437" s="47"/>
      <c r="Q4437" s="50"/>
      <c r="R4437" s="51"/>
      <c r="S4437" s="47"/>
      <c r="T4437" s="52"/>
      <c r="U4437" s="49"/>
      <c r="V4437" s="47"/>
      <c r="W4437" s="46"/>
      <c r="X4437" s="53"/>
      <c r="Y4437" s="45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47"/>
      <c r="C4438" s="47"/>
      <c r="D4438" s="46"/>
      <c r="E4438" s="46"/>
      <c r="F4438" s="45"/>
      <c r="G4438" s="48"/>
      <c r="H4438" s="45"/>
      <c r="I4438" s="45"/>
      <c r="L4438" s="47"/>
      <c r="M4438" s="49"/>
      <c r="N4438" s="49"/>
      <c r="O4438" s="47"/>
      <c r="P4438" s="47"/>
      <c r="Q4438" s="50"/>
      <c r="R4438" s="51"/>
      <c r="S4438" s="47"/>
      <c r="T4438" s="52"/>
      <c r="U4438" s="49"/>
      <c r="V4438" s="47"/>
      <c r="W4438" s="46"/>
      <c r="X4438" s="53"/>
      <c r="Y4438" s="45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47"/>
      <c r="C4439" s="47"/>
      <c r="D4439" s="46"/>
      <c r="E4439" s="46"/>
      <c r="F4439" s="45"/>
      <c r="G4439" s="48"/>
      <c r="H4439" s="45"/>
      <c r="I4439" s="45"/>
      <c r="L4439" s="47"/>
      <c r="M4439" s="49"/>
      <c r="N4439" s="49"/>
      <c r="O4439" s="47"/>
      <c r="P4439" s="47"/>
      <c r="Q4439" s="50"/>
      <c r="R4439" s="51"/>
      <c r="S4439" s="47"/>
      <c r="T4439" s="52"/>
      <c r="U4439" s="49"/>
      <c r="V4439" s="47"/>
      <c r="W4439" s="46"/>
      <c r="X4439" s="53"/>
      <c r="Y4439" s="45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47"/>
      <c r="C4440" s="47"/>
      <c r="D4440" s="46"/>
      <c r="E4440" s="46"/>
      <c r="F4440" s="45"/>
      <c r="G4440" s="48"/>
      <c r="H4440" s="45"/>
      <c r="I4440" s="45"/>
      <c r="L4440" s="47"/>
      <c r="M4440" s="49"/>
      <c r="N4440" s="49"/>
      <c r="O4440" s="47"/>
      <c r="P4440" s="47"/>
      <c r="Q4440" s="50"/>
      <c r="R4440" s="51"/>
      <c r="S4440" s="47"/>
      <c r="T4440" s="52"/>
      <c r="U4440" s="49"/>
      <c r="V4440" s="47"/>
      <c r="W4440" s="46"/>
      <c r="X4440" s="53"/>
      <c r="Y4440" s="45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47"/>
      <c r="C4441" s="47"/>
      <c r="D4441" s="46"/>
      <c r="E4441" s="46"/>
      <c r="F4441" s="45"/>
      <c r="G4441" s="48"/>
      <c r="H4441" s="45"/>
      <c r="I4441" s="45"/>
      <c r="L4441" s="47"/>
      <c r="M4441" s="49"/>
      <c r="N4441" s="49"/>
      <c r="O4441" s="47"/>
      <c r="P4441" s="47"/>
      <c r="Q4441" s="50"/>
      <c r="R4441" s="51"/>
      <c r="S4441" s="47"/>
      <c r="T4441" s="52"/>
      <c r="U4441" s="49"/>
      <c r="V4441" s="47"/>
      <c r="W4441" s="46"/>
      <c r="X4441" s="53"/>
      <c r="Y4441" s="45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47"/>
      <c r="C4442" s="47"/>
      <c r="D4442" s="46"/>
      <c r="E4442" s="46"/>
      <c r="F4442" s="45"/>
      <c r="G4442" s="48"/>
      <c r="H4442" s="45"/>
      <c r="I4442" s="45"/>
      <c r="L4442" s="47"/>
      <c r="M4442" s="49"/>
      <c r="N4442" s="49"/>
      <c r="O4442" s="47"/>
      <c r="P4442" s="47"/>
      <c r="Q4442" s="50"/>
      <c r="R4442" s="51"/>
      <c r="S4442" s="47"/>
      <c r="T4442" s="52"/>
      <c r="U4442" s="49"/>
      <c r="V4442" s="47"/>
      <c r="W4442" s="46"/>
      <c r="X4442" s="53"/>
      <c r="Y4442" s="45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47"/>
      <c r="C4443" s="47"/>
      <c r="D4443" s="46"/>
      <c r="E4443" s="46"/>
      <c r="F4443" s="45"/>
      <c r="G4443" s="48"/>
      <c r="H4443" s="45"/>
      <c r="I4443" s="45"/>
      <c r="L4443" s="47"/>
      <c r="M4443" s="49"/>
      <c r="N4443" s="49"/>
      <c r="O4443" s="47"/>
      <c r="P4443" s="47"/>
      <c r="Q4443" s="50"/>
      <c r="R4443" s="51"/>
      <c r="S4443" s="47"/>
      <c r="T4443" s="52"/>
      <c r="U4443" s="49"/>
      <c r="V4443" s="47"/>
      <c r="W4443" s="46"/>
      <c r="X4443" s="53"/>
      <c r="Y4443" s="45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47"/>
      <c r="C4444" s="47"/>
      <c r="D4444" s="46"/>
      <c r="E4444" s="46"/>
      <c r="F4444" s="45"/>
      <c r="G4444" s="48"/>
      <c r="H4444" s="45"/>
      <c r="I4444" s="45"/>
      <c r="L4444" s="47"/>
      <c r="M4444" s="49"/>
      <c r="N4444" s="49"/>
      <c r="O4444" s="47"/>
      <c r="P4444" s="47"/>
      <c r="Q4444" s="50"/>
      <c r="R4444" s="51"/>
      <c r="S4444" s="47"/>
      <c r="T4444" s="52"/>
      <c r="U4444" s="49"/>
      <c r="V4444" s="47"/>
      <c r="W4444" s="46"/>
      <c r="X4444" s="53"/>
      <c r="Y4444" s="45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47"/>
      <c r="C4445" s="47"/>
      <c r="D4445" s="46"/>
      <c r="E4445" s="46"/>
      <c r="F4445" s="45"/>
      <c r="G4445" s="48"/>
      <c r="H4445" s="45"/>
      <c r="I4445" s="45"/>
      <c r="L4445" s="47"/>
      <c r="M4445" s="49"/>
      <c r="N4445" s="49"/>
      <c r="O4445" s="47"/>
      <c r="P4445" s="47"/>
      <c r="Q4445" s="50"/>
      <c r="R4445" s="51"/>
      <c r="S4445" s="47"/>
      <c r="T4445" s="52"/>
      <c r="U4445" s="49"/>
      <c r="V4445" s="47"/>
      <c r="W4445" s="46"/>
      <c r="X4445" s="53"/>
      <c r="Y4445" s="45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47"/>
      <c r="C4446" s="47"/>
      <c r="D4446" s="46"/>
      <c r="E4446" s="46"/>
      <c r="F4446" s="45"/>
      <c r="G4446" s="48"/>
      <c r="H4446" s="45"/>
      <c r="I4446" s="45"/>
      <c r="L4446" s="47"/>
      <c r="M4446" s="49"/>
      <c r="N4446" s="49"/>
      <c r="O4446" s="47"/>
      <c r="P4446" s="47"/>
      <c r="Q4446" s="50"/>
      <c r="R4446" s="51"/>
      <c r="S4446" s="47"/>
      <c r="T4446" s="52"/>
      <c r="U4446" s="49"/>
      <c r="V4446" s="47"/>
      <c r="W4446" s="46"/>
      <c r="X4446" s="53"/>
      <c r="Y4446" s="45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47"/>
      <c r="C4447" s="47"/>
      <c r="D4447" s="46"/>
      <c r="E4447" s="46"/>
      <c r="F4447" s="45"/>
      <c r="G4447" s="48"/>
      <c r="H4447" s="45"/>
      <c r="I4447" s="45"/>
      <c r="L4447" s="47"/>
      <c r="M4447" s="49"/>
      <c r="N4447" s="49"/>
      <c r="O4447" s="47"/>
      <c r="P4447" s="47"/>
      <c r="Q4447" s="50"/>
      <c r="R4447" s="51"/>
      <c r="S4447" s="47"/>
      <c r="T4447" s="52"/>
      <c r="U4447" s="49"/>
      <c r="V4447" s="47"/>
      <c r="W4447" s="46"/>
      <c r="X4447" s="53"/>
      <c r="Y4447" s="45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47"/>
      <c r="C4448" s="47"/>
      <c r="D4448" s="46"/>
      <c r="E4448" s="46"/>
      <c r="F4448" s="45"/>
      <c r="G4448" s="48"/>
      <c r="H4448" s="45"/>
      <c r="I4448" s="45"/>
      <c r="L4448" s="47"/>
      <c r="M4448" s="49"/>
      <c r="N4448" s="49"/>
      <c r="O4448" s="47"/>
      <c r="P4448" s="47"/>
      <c r="Q4448" s="50"/>
      <c r="R4448" s="51"/>
      <c r="S4448" s="47"/>
      <c r="T4448" s="52"/>
      <c r="U4448" s="49"/>
      <c r="V4448" s="47"/>
      <c r="W4448" s="46"/>
      <c r="X4448" s="53"/>
      <c r="Y4448" s="45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47"/>
      <c r="C4449" s="47"/>
      <c r="D4449" s="46"/>
      <c r="E4449" s="46"/>
      <c r="F4449" s="45"/>
      <c r="G4449" s="48"/>
      <c r="H4449" s="45"/>
      <c r="I4449" s="45"/>
      <c r="L4449" s="47"/>
      <c r="M4449" s="49"/>
      <c r="N4449" s="49"/>
      <c r="O4449" s="47"/>
      <c r="P4449" s="47"/>
      <c r="Q4449" s="50"/>
      <c r="R4449" s="51"/>
      <c r="S4449" s="47"/>
      <c r="T4449" s="52"/>
      <c r="U4449" s="49"/>
      <c r="V4449" s="47"/>
      <c r="W4449" s="46"/>
      <c r="X4449" s="53"/>
      <c r="Y4449" s="45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47"/>
      <c r="C4450" s="47"/>
      <c r="D4450" s="46"/>
      <c r="E4450" s="46"/>
      <c r="F4450" s="45"/>
      <c r="G4450" s="48"/>
      <c r="H4450" s="45"/>
      <c r="I4450" s="45"/>
      <c r="L4450" s="47"/>
      <c r="M4450" s="49"/>
      <c r="N4450" s="49"/>
      <c r="O4450" s="47"/>
      <c r="P4450" s="47"/>
      <c r="Q4450" s="50"/>
      <c r="R4450" s="51"/>
      <c r="S4450" s="47"/>
      <c r="T4450" s="52"/>
      <c r="U4450" s="49"/>
      <c r="V4450" s="47"/>
      <c r="W4450" s="46"/>
      <c r="X4450" s="53"/>
      <c r="Y4450" s="45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47"/>
      <c r="C4451" s="47"/>
      <c r="D4451" s="46"/>
      <c r="E4451" s="46"/>
      <c r="F4451" s="45"/>
      <c r="G4451" s="48"/>
      <c r="H4451" s="45"/>
      <c r="I4451" s="45"/>
      <c r="L4451" s="47"/>
      <c r="M4451" s="49"/>
      <c r="N4451" s="49"/>
      <c r="O4451" s="47"/>
      <c r="P4451" s="47"/>
      <c r="Q4451" s="50"/>
      <c r="R4451" s="51"/>
      <c r="S4451" s="47"/>
      <c r="T4451" s="52"/>
      <c r="U4451" s="49"/>
      <c r="V4451" s="47"/>
      <c r="W4451" s="46"/>
      <c r="X4451" s="53"/>
      <c r="Y4451" s="45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47"/>
      <c r="C4452" s="47"/>
      <c r="D4452" s="46"/>
      <c r="E4452" s="46"/>
      <c r="F4452" s="45"/>
      <c r="G4452" s="48"/>
      <c r="H4452" s="45"/>
      <c r="I4452" s="45"/>
      <c r="L4452" s="47"/>
      <c r="M4452" s="49"/>
      <c r="N4452" s="49"/>
      <c r="O4452" s="47"/>
      <c r="P4452" s="47"/>
      <c r="Q4452" s="50"/>
      <c r="R4452" s="51"/>
      <c r="S4452" s="47"/>
      <c r="T4452" s="52"/>
      <c r="U4452" s="49"/>
      <c r="V4452" s="47"/>
      <c r="W4452" s="46"/>
      <c r="X4452" s="53"/>
      <c r="Y4452" s="45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47"/>
      <c r="C4453" s="47"/>
      <c r="D4453" s="46"/>
      <c r="E4453" s="46"/>
      <c r="F4453" s="45"/>
      <c r="G4453" s="48"/>
      <c r="H4453" s="45"/>
      <c r="I4453" s="45"/>
      <c r="L4453" s="47"/>
      <c r="M4453" s="49"/>
      <c r="N4453" s="49"/>
      <c r="O4453" s="47"/>
      <c r="P4453" s="47"/>
      <c r="Q4453" s="50"/>
      <c r="R4453" s="51"/>
      <c r="S4453" s="47"/>
      <c r="T4453" s="52"/>
      <c r="U4453" s="49"/>
      <c r="V4453" s="47"/>
      <c r="W4453" s="46"/>
      <c r="X4453" s="53"/>
      <c r="Y4453" s="45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47"/>
      <c r="C4454" s="47"/>
      <c r="D4454" s="46"/>
      <c r="E4454" s="46"/>
      <c r="F4454" s="45"/>
      <c r="G4454" s="48"/>
      <c r="H4454" s="45"/>
      <c r="I4454" s="45"/>
      <c r="L4454" s="47"/>
      <c r="M4454" s="49"/>
      <c r="N4454" s="49"/>
      <c r="O4454" s="47"/>
      <c r="P4454" s="47"/>
      <c r="Q4454" s="50"/>
      <c r="R4454" s="51"/>
      <c r="S4454" s="47"/>
      <c r="T4454" s="52"/>
      <c r="U4454" s="49"/>
      <c r="V4454" s="47"/>
      <c r="W4454" s="46"/>
      <c r="X4454" s="53"/>
      <c r="Y4454" s="45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47"/>
      <c r="C4455" s="47"/>
      <c r="D4455" s="46"/>
      <c r="E4455" s="46"/>
      <c r="F4455" s="45"/>
      <c r="G4455" s="48"/>
      <c r="H4455" s="45"/>
      <c r="I4455" s="45"/>
      <c r="L4455" s="47"/>
      <c r="M4455" s="49"/>
      <c r="N4455" s="49"/>
      <c r="O4455" s="47"/>
      <c r="P4455" s="47"/>
      <c r="Q4455" s="50"/>
      <c r="R4455" s="51"/>
      <c r="S4455" s="47"/>
      <c r="T4455" s="52"/>
      <c r="U4455" s="49"/>
      <c r="V4455" s="47"/>
      <c r="W4455" s="46"/>
      <c r="X4455" s="53"/>
      <c r="Y4455" s="45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47"/>
      <c r="C4456" s="47"/>
      <c r="D4456" s="46"/>
      <c r="E4456" s="46"/>
      <c r="F4456" s="45"/>
      <c r="G4456" s="48"/>
      <c r="H4456" s="45"/>
      <c r="I4456" s="45"/>
      <c r="L4456" s="47"/>
      <c r="M4456" s="49"/>
      <c r="N4456" s="49"/>
      <c r="O4456" s="47"/>
      <c r="P4456" s="47"/>
      <c r="Q4456" s="50"/>
      <c r="R4456" s="51"/>
      <c r="S4456" s="47"/>
      <c r="T4456" s="52"/>
      <c r="U4456" s="49"/>
      <c r="V4456" s="47"/>
      <c r="W4456" s="46"/>
      <c r="X4456" s="53"/>
      <c r="Y4456" s="45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47"/>
      <c r="C4457" s="47"/>
      <c r="D4457" s="46"/>
      <c r="E4457" s="46"/>
      <c r="F4457" s="45"/>
      <c r="G4457" s="48"/>
      <c r="H4457" s="45"/>
      <c r="I4457" s="45"/>
      <c r="L4457" s="47"/>
      <c r="M4457" s="49"/>
      <c r="N4457" s="49"/>
      <c r="O4457" s="47"/>
      <c r="P4457" s="47"/>
      <c r="Q4457" s="50"/>
      <c r="R4457" s="51"/>
      <c r="S4457" s="47"/>
      <c r="T4457" s="52"/>
      <c r="U4457" s="49"/>
      <c r="V4457" s="47"/>
      <c r="W4457" s="46"/>
      <c r="X4457" s="53"/>
      <c r="Y4457" s="45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47"/>
      <c r="C4458" s="47"/>
      <c r="D4458" s="46"/>
      <c r="E4458" s="46"/>
      <c r="F4458" s="45"/>
      <c r="G4458" s="48"/>
      <c r="H4458" s="45"/>
      <c r="I4458" s="45"/>
      <c r="L4458" s="47"/>
      <c r="M4458" s="49"/>
      <c r="N4458" s="49"/>
      <c r="O4458" s="47"/>
      <c r="P4458" s="47"/>
      <c r="Q4458" s="50"/>
      <c r="R4458" s="51"/>
      <c r="S4458" s="47"/>
      <c r="T4458" s="52"/>
      <c r="U4458" s="49"/>
      <c r="V4458" s="47"/>
      <c r="W4458" s="46"/>
      <c r="X4458" s="53"/>
      <c r="Y4458" s="45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47"/>
      <c r="C4459" s="47"/>
      <c r="D4459" s="46"/>
      <c r="E4459" s="46"/>
      <c r="F4459" s="45"/>
      <c r="G4459" s="48"/>
      <c r="H4459" s="45"/>
      <c r="I4459" s="45"/>
      <c r="L4459" s="47"/>
      <c r="M4459" s="49"/>
      <c r="N4459" s="49"/>
      <c r="O4459" s="47"/>
      <c r="P4459" s="47"/>
      <c r="Q4459" s="50"/>
      <c r="R4459" s="51"/>
      <c r="S4459" s="47"/>
      <c r="T4459" s="52"/>
      <c r="U4459" s="49"/>
      <c r="V4459" s="47"/>
      <c r="W4459" s="46"/>
      <c r="X4459" s="53"/>
      <c r="Y4459" s="45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47"/>
      <c r="C4460" s="47"/>
      <c r="D4460" s="46"/>
      <c r="E4460" s="46"/>
      <c r="F4460" s="45"/>
      <c r="G4460" s="48"/>
      <c r="H4460" s="45"/>
      <c r="I4460" s="45"/>
      <c r="L4460" s="47"/>
      <c r="M4460" s="49"/>
      <c r="N4460" s="49"/>
      <c r="O4460" s="47"/>
      <c r="P4460" s="47"/>
      <c r="Q4460" s="50"/>
      <c r="R4460" s="51"/>
      <c r="S4460" s="47"/>
      <c r="T4460" s="52"/>
      <c r="U4460" s="49"/>
      <c r="V4460" s="47"/>
      <c r="W4460" s="46"/>
      <c r="X4460" s="53"/>
      <c r="Y4460" s="45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47"/>
      <c r="C4461" s="47"/>
      <c r="D4461" s="46"/>
      <c r="E4461" s="46"/>
      <c r="F4461" s="45"/>
      <c r="G4461" s="48"/>
      <c r="H4461" s="45"/>
      <c r="I4461" s="45"/>
      <c r="L4461" s="47"/>
      <c r="M4461" s="49"/>
      <c r="N4461" s="49"/>
      <c r="O4461" s="47"/>
      <c r="P4461" s="47"/>
      <c r="Q4461" s="50"/>
      <c r="R4461" s="51"/>
      <c r="S4461" s="47"/>
      <c r="T4461" s="52"/>
      <c r="U4461" s="49"/>
      <c r="V4461" s="47"/>
      <c r="W4461" s="46"/>
      <c r="X4461" s="53"/>
      <c r="Y4461" s="45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47"/>
      <c r="C4462" s="47"/>
      <c r="D4462" s="46"/>
      <c r="E4462" s="46"/>
      <c r="F4462" s="45"/>
      <c r="G4462" s="48"/>
      <c r="H4462" s="45"/>
      <c r="I4462" s="45"/>
      <c r="L4462" s="47"/>
      <c r="M4462" s="49"/>
      <c r="N4462" s="49"/>
      <c r="O4462" s="47"/>
      <c r="P4462" s="47"/>
      <c r="Q4462" s="50"/>
      <c r="R4462" s="51"/>
      <c r="S4462" s="47"/>
      <c r="T4462" s="52"/>
      <c r="U4462" s="49"/>
      <c r="V4462" s="47"/>
      <c r="W4462" s="46"/>
      <c r="X4462" s="53"/>
      <c r="Y4462" s="45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47"/>
      <c r="C4463" s="47"/>
      <c r="D4463" s="46"/>
      <c r="E4463" s="46"/>
      <c r="F4463" s="45"/>
      <c r="G4463" s="48"/>
      <c r="H4463" s="45"/>
      <c r="I4463" s="45"/>
      <c r="L4463" s="47"/>
      <c r="M4463" s="49"/>
      <c r="N4463" s="49"/>
      <c r="O4463" s="47"/>
      <c r="P4463" s="47"/>
      <c r="Q4463" s="50"/>
      <c r="R4463" s="51"/>
      <c r="S4463" s="47"/>
      <c r="T4463" s="52"/>
      <c r="U4463" s="49"/>
      <c r="V4463" s="47"/>
      <c r="W4463" s="46"/>
      <c r="X4463" s="53"/>
      <c r="Y4463" s="45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47"/>
      <c r="C4464" s="47"/>
      <c r="D4464" s="46"/>
      <c r="E4464" s="46"/>
      <c r="F4464" s="45"/>
      <c r="G4464" s="48"/>
      <c r="H4464" s="45"/>
      <c r="I4464" s="45"/>
      <c r="L4464" s="47"/>
      <c r="M4464" s="49"/>
      <c r="N4464" s="49"/>
      <c r="O4464" s="47"/>
      <c r="P4464" s="47"/>
      <c r="Q4464" s="50"/>
      <c r="R4464" s="51"/>
      <c r="S4464" s="47"/>
      <c r="T4464" s="52"/>
      <c r="U4464" s="49"/>
      <c r="V4464" s="47"/>
      <c r="W4464" s="46"/>
      <c r="X4464" s="53"/>
      <c r="Y4464" s="45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47"/>
      <c r="C4465" s="47"/>
      <c r="D4465" s="46"/>
      <c r="E4465" s="46"/>
      <c r="F4465" s="45"/>
      <c r="G4465" s="48"/>
      <c r="H4465" s="45"/>
      <c r="I4465" s="45"/>
      <c r="L4465" s="47"/>
      <c r="M4465" s="49"/>
      <c r="N4465" s="49"/>
      <c r="O4465" s="47"/>
      <c r="P4465" s="47"/>
      <c r="Q4465" s="50"/>
      <c r="R4465" s="51"/>
      <c r="S4465" s="47"/>
      <c r="T4465" s="52"/>
      <c r="U4465" s="49"/>
      <c r="V4465" s="47"/>
      <c r="W4465" s="46"/>
      <c r="X4465" s="53"/>
      <c r="Y4465" s="45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47"/>
      <c r="C4466" s="47"/>
      <c r="D4466" s="46"/>
      <c r="E4466" s="46"/>
      <c r="F4466" s="45"/>
      <c r="G4466" s="48"/>
      <c r="H4466" s="45"/>
      <c r="I4466" s="45"/>
      <c r="L4466" s="47"/>
      <c r="M4466" s="49"/>
      <c r="N4466" s="49"/>
      <c r="O4466" s="47"/>
      <c r="P4466" s="47"/>
      <c r="Q4466" s="50"/>
      <c r="R4466" s="51"/>
      <c r="S4466" s="47"/>
      <c r="T4466" s="52"/>
      <c r="U4466" s="49"/>
      <c r="V4466" s="47"/>
      <c r="W4466" s="46"/>
      <c r="X4466" s="53"/>
      <c r="Y4466" s="45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47"/>
      <c r="C4467" s="47"/>
      <c r="D4467" s="46"/>
      <c r="E4467" s="46"/>
      <c r="F4467" s="45"/>
      <c r="G4467" s="48"/>
      <c r="H4467" s="45"/>
      <c r="I4467" s="45"/>
      <c r="L4467" s="47"/>
      <c r="M4467" s="49"/>
      <c r="N4467" s="49"/>
      <c r="O4467" s="47"/>
      <c r="P4467" s="47"/>
      <c r="Q4467" s="50"/>
      <c r="R4467" s="51"/>
      <c r="S4467" s="47"/>
      <c r="T4467" s="52"/>
      <c r="U4467" s="49"/>
      <c r="V4467" s="47"/>
      <c r="W4467" s="46"/>
      <c r="X4467" s="53"/>
      <c r="Y4467" s="45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47"/>
      <c r="C4468" s="47"/>
      <c r="D4468" s="46"/>
      <c r="E4468" s="46"/>
      <c r="F4468" s="45"/>
      <c r="G4468" s="48"/>
      <c r="H4468" s="45"/>
      <c r="I4468" s="45"/>
      <c r="L4468" s="47"/>
      <c r="M4468" s="49"/>
      <c r="N4468" s="49"/>
      <c r="O4468" s="47"/>
      <c r="P4468" s="47"/>
      <c r="Q4468" s="50"/>
      <c r="R4468" s="51"/>
      <c r="S4468" s="47"/>
      <c r="T4468" s="52"/>
      <c r="U4468" s="49"/>
      <c r="V4468" s="47"/>
      <c r="W4468" s="46"/>
      <c r="X4468" s="53"/>
      <c r="Y4468" s="45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47"/>
      <c r="C4469" s="47"/>
      <c r="D4469" s="46"/>
      <c r="E4469" s="46"/>
      <c r="F4469" s="45"/>
      <c r="G4469" s="48"/>
      <c r="H4469" s="45"/>
      <c r="I4469" s="45"/>
      <c r="L4469" s="47"/>
      <c r="M4469" s="49"/>
      <c r="N4469" s="49"/>
      <c r="O4469" s="47"/>
      <c r="P4469" s="47"/>
      <c r="Q4469" s="50"/>
      <c r="R4469" s="51"/>
      <c r="S4469" s="47"/>
      <c r="T4469" s="52"/>
      <c r="U4469" s="49"/>
      <c r="V4469" s="47"/>
      <c r="W4469" s="46"/>
      <c r="X4469" s="53"/>
      <c r="Y4469" s="45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47"/>
      <c r="C4470" s="47"/>
      <c r="D4470" s="46"/>
      <c r="E4470" s="46"/>
      <c r="F4470" s="45"/>
      <c r="G4470" s="48"/>
      <c r="H4470" s="45"/>
      <c r="I4470" s="45"/>
      <c r="L4470" s="47"/>
      <c r="M4470" s="49"/>
      <c r="N4470" s="49"/>
      <c r="O4470" s="47"/>
      <c r="P4470" s="47"/>
      <c r="Q4470" s="50"/>
      <c r="R4470" s="51"/>
      <c r="S4470" s="47"/>
      <c r="T4470" s="52"/>
      <c r="U4470" s="49"/>
      <c r="V4470" s="47"/>
      <c r="W4470" s="46"/>
      <c r="X4470" s="53"/>
      <c r="Y4470" s="45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47"/>
      <c r="C4471" s="47"/>
      <c r="D4471" s="46"/>
      <c r="E4471" s="46"/>
      <c r="F4471" s="45"/>
      <c r="G4471" s="48"/>
      <c r="H4471" s="45"/>
      <c r="I4471" s="45"/>
      <c r="L4471" s="47"/>
      <c r="M4471" s="49"/>
      <c r="N4471" s="49"/>
      <c r="O4471" s="47"/>
      <c r="P4471" s="47"/>
      <c r="Q4471" s="50"/>
      <c r="R4471" s="51"/>
      <c r="S4471" s="47"/>
      <c r="T4471" s="52"/>
      <c r="U4471" s="49"/>
      <c r="V4471" s="47"/>
      <c r="W4471" s="46"/>
      <c r="X4471" s="53"/>
      <c r="Y4471" s="45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47"/>
      <c r="C4472" s="47"/>
      <c r="D4472" s="46"/>
      <c r="E4472" s="46"/>
      <c r="F4472" s="45"/>
      <c r="G4472" s="48"/>
      <c r="H4472" s="45"/>
      <c r="I4472" s="45"/>
      <c r="L4472" s="47"/>
      <c r="M4472" s="49"/>
      <c r="N4472" s="49"/>
      <c r="O4472" s="47"/>
      <c r="P4472" s="47"/>
      <c r="Q4472" s="50"/>
      <c r="R4472" s="51"/>
      <c r="S4472" s="47"/>
      <c r="T4472" s="52"/>
      <c r="U4472" s="49"/>
      <c r="V4472" s="47"/>
      <c r="W4472" s="46"/>
      <c r="X4472" s="53"/>
      <c r="Y4472" s="45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47"/>
      <c r="C4473" s="47"/>
      <c r="D4473" s="46"/>
      <c r="E4473" s="46"/>
      <c r="F4473" s="45"/>
      <c r="G4473" s="48"/>
      <c r="H4473" s="45"/>
      <c r="I4473" s="45"/>
      <c r="L4473" s="47"/>
      <c r="M4473" s="49"/>
      <c r="N4473" s="49"/>
      <c r="O4473" s="47"/>
      <c r="P4473" s="47"/>
      <c r="Q4473" s="50"/>
      <c r="R4473" s="51"/>
      <c r="S4473" s="47"/>
      <c r="T4473" s="52"/>
      <c r="U4473" s="49"/>
      <c r="V4473" s="47"/>
      <c r="W4473" s="46"/>
      <c r="X4473" s="53"/>
      <c r="Y4473" s="45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47"/>
      <c r="C4474" s="47"/>
      <c r="D4474" s="46"/>
      <c r="E4474" s="46"/>
      <c r="F4474" s="45"/>
      <c r="G4474" s="48"/>
      <c r="H4474" s="45"/>
      <c r="I4474" s="45"/>
      <c r="L4474" s="47"/>
      <c r="M4474" s="49"/>
      <c r="N4474" s="49"/>
      <c r="O4474" s="47"/>
      <c r="P4474" s="47"/>
      <c r="Q4474" s="50"/>
      <c r="R4474" s="51"/>
      <c r="S4474" s="47"/>
      <c r="T4474" s="52"/>
      <c r="U4474" s="49"/>
      <c r="V4474" s="47"/>
      <c r="W4474" s="46"/>
      <c r="X4474" s="53"/>
      <c r="Y4474" s="45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47"/>
      <c r="C4475" s="47"/>
      <c r="D4475" s="46"/>
      <c r="E4475" s="46"/>
      <c r="F4475" s="45"/>
      <c r="G4475" s="48"/>
      <c r="H4475" s="45"/>
      <c r="I4475" s="45"/>
      <c r="L4475" s="47"/>
      <c r="M4475" s="49"/>
      <c r="N4475" s="49"/>
      <c r="O4475" s="47"/>
      <c r="P4475" s="47"/>
      <c r="Q4475" s="50"/>
      <c r="R4475" s="51"/>
      <c r="S4475" s="47"/>
      <c r="T4475" s="52"/>
      <c r="U4475" s="49"/>
      <c r="V4475" s="47"/>
      <c r="W4475" s="46"/>
      <c r="X4475" s="53"/>
      <c r="Y4475" s="45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47"/>
      <c r="C4476" s="47"/>
      <c r="D4476" s="46"/>
      <c r="E4476" s="46"/>
      <c r="F4476" s="45"/>
      <c r="G4476" s="48"/>
      <c r="H4476" s="45"/>
      <c r="I4476" s="45"/>
      <c r="L4476" s="47"/>
      <c r="M4476" s="49"/>
      <c r="N4476" s="49"/>
      <c r="O4476" s="47"/>
      <c r="P4476" s="47"/>
      <c r="Q4476" s="50"/>
      <c r="R4476" s="51"/>
      <c r="S4476" s="47"/>
      <c r="T4476" s="52"/>
      <c r="U4476" s="49"/>
      <c r="V4476" s="47"/>
      <c r="W4476" s="46"/>
      <c r="X4476" s="53"/>
      <c r="Y4476" s="45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47"/>
      <c r="C4477" s="47"/>
      <c r="D4477" s="46"/>
      <c r="E4477" s="46"/>
      <c r="F4477" s="45"/>
      <c r="G4477" s="48"/>
      <c r="H4477" s="45"/>
      <c r="I4477" s="45"/>
      <c r="L4477" s="47"/>
      <c r="M4477" s="49"/>
      <c r="N4477" s="49"/>
      <c r="O4477" s="47"/>
      <c r="P4477" s="47"/>
      <c r="Q4477" s="50"/>
      <c r="R4477" s="51"/>
      <c r="S4477" s="47"/>
      <c r="T4477" s="52"/>
      <c r="U4477" s="49"/>
      <c r="V4477" s="47"/>
      <c r="W4477" s="46"/>
      <c r="X4477" s="53"/>
      <c r="Y4477" s="45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47"/>
      <c r="C4478" s="47"/>
      <c r="D4478" s="46"/>
      <c r="E4478" s="46"/>
      <c r="F4478" s="45"/>
      <c r="G4478" s="48"/>
      <c r="H4478" s="45"/>
      <c r="I4478" s="45"/>
      <c r="L4478" s="47"/>
      <c r="M4478" s="49"/>
      <c r="N4478" s="49"/>
      <c r="O4478" s="47"/>
      <c r="P4478" s="47"/>
      <c r="Q4478" s="50"/>
      <c r="R4478" s="51"/>
      <c r="S4478" s="47"/>
      <c r="T4478" s="52"/>
      <c r="U4478" s="49"/>
      <c r="V4478" s="47"/>
      <c r="W4478" s="46"/>
      <c r="X4478" s="53"/>
      <c r="Y4478" s="45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47"/>
      <c r="C4479" s="47"/>
      <c r="D4479" s="46"/>
      <c r="E4479" s="46"/>
      <c r="F4479" s="45"/>
      <c r="G4479" s="48"/>
      <c r="H4479" s="45"/>
      <c r="I4479" s="45"/>
      <c r="L4479" s="47"/>
      <c r="M4479" s="49"/>
      <c r="N4479" s="49"/>
      <c r="O4479" s="47"/>
      <c r="P4479" s="47"/>
      <c r="Q4479" s="50"/>
      <c r="R4479" s="51"/>
      <c r="S4479" s="47"/>
      <c r="T4479" s="52"/>
      <c r="U4479" s="49"/>
      <c r="V4479" s="47"/>
      <c r="W4479" s="46"/>
      <c r="X4479" s="53"/>
      <c r="Y4479" s="45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47"/>
      <c r="C4480" s="47"/>
      <c r="D4480" s="46"/>
      <c r="E4480" s="46"/>
      <c r="F4480" s="45"/>
      <c r="G4480" s="48"/>
      <c r="H4480" s="45"/>
      <c r="I4480" s="45"/>
      <c r="L4480" s="47"/>
      <c r="M4480" s="49"/>
      <c r="N4480" s="49"/>
      <c r="O4480" s="47"/>
      <c r="P4480" s="47"/>
      <c r="Q4480" s="50"/>
      <c r="R4480" s="51"/>
      <c r="S4480" s="47"/>
      <c r="T4480" s="52"/>
      <c r="U4480" s="49"/>
      <c r="V4480" s="47"/>
      <c r="W4480" s="46"/>
      <c r="X4480" s="53"/>
      <c r="Y4480" s="45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47"/>
      <c r="C4481" s="47"/>
      <c r="D4481" s="46"/>
      <c r="E4481" s="46"/>
      <c r="F4481" s="45"/>
      <c r="G4481" s="48"/>
      <c r="H4481" s="45"/>
      <c r="I4481" s="45"/>
      <c r="L4481" s="47"/>
      <c r="M4481" s="49"/>
      <c r="N4481" s="49"/>
      <c r="O4481" s="47"/>
      <c r="P4481" s="47"/>
      <c r="Q4481" s="50"/>
      <c r="R4481" s="51"/>
      <c r="S4481" s="47"/>
      <c r="T4481" s="52"/>
      <c r="U4481" s="49"/>
      <c r="V4481" s="47"/>
      <c r="W4481" s="46"/>
      <c r="X4481" s="53"/>
      <c r="Y4481" s="45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47"/>
      <c r="C4482" s="47"/>
      <c r="D4482" s="46"/>
      <c r="E4482" s="46"/>
      <c r="F4482" s="45"/>
      <c r="G4482" s="48"/>
      <c r="H4482" s="45"/>
      <c r="I4482" s="45"/>
      <c r="L4482" s="47"/>
      <c r="M4482" s="49"/>
      <c r="N4482" s="49"/>
      <c r="O4482" s="47"/>
      <c r="P4482" s="47"/>
      <c r="Q4482" s="50"/>
      <c r="R4482" s="51"/>
      <c r="S4482" s="47"/>
      <c r="T4482" s="52"/>
      <c r="U4482" s="49"/>
      <c r="V4482" s="47"/>
      <c r="W4482" s="46"/>
      <c r="X4482" s="53"/>
      <c r="Y4482" s="45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47"/>
      <c r="C4483" s="47"/>
      <c r="D4483" s="46"/>
      <c r="E4483" s="46"/>
      <c r="F4483" s="45"/>
      <c r="G4483" s="48"/>
      <c r="H4483" s="45"/>
      <c r="I4483" s="45"/>
      <c r="L4483" s="47"/>
      <c r="M4483" s="49"/>
      <c r="N4483" s="49"/>
      <c r="O4483" s="47"/>
      <c r="P4483" s="47"/>
      <c r="Q4483" s="50"/>
      <c r="R4483" s="51"/>
      <c r="S4483" s="47"/>
      <c r="T4483" s="52"/>
      <c r="U4483" s="49"/>
      <c r="V4483" s="47"/>
      <c r="W4483" s="46"/>
      <c r="X4483" s="53"/>
      <c r="Y4483" s="45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47"/>
      <c r="C4484" s="47"/>
      <c r="D4484" s="46"/>
      <c r="E4484" s="46"/>
      <c r="F4484" s="45"/>
      <c r="G4484" s="48"/>
      <c r="H4484" s="45"/>
      <c r="I4484" s="45"/>
      <c r="L4484" s="47"/>
      <c r="M4484" s="49"/>
      <c r="N4484" s="49"/>
      <c r="O4484" s="47"/>
      <c r="P4484" s="47"/>
      <c r="Q4484" s="50"/>
      <c r="R4484" s="51"/>
      <c r="S4484" s="47"/>
      <c r="T4484" s="52"/>
      <c r="U4484" s="49"/>
      <c r="V4484" s="47"/>
      <c r="W4484" s="46"/>
      <c r="X4484" s="53"/>
      <c r="Y4484" s="45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47"/>
      <c r="C4485" s="47"/>
      <c r="D4485" s="46"/>
      <c r="E4485" s="46"/>
      <c r="F4485" s="45"/>
      <c r="G4485" s="48"/>
      <c r="H4485" s="45"/>
      <c r="I4485" s="45"/>
      <c r="L4485" s="47"/>
      <c r="M4485" s="49"/>
      <c r="N4485" s="49"/>
      <c r="O4485" s="47"/>
      <c r="P4485" s="47"/>
      <c r="Q4485" s="50"/>
      <c r="R4485" s="51"/>
      <c r="S4485" s="47"/>
      <c r="T4485" s="52"/>
      <c r="U4485" s="49"/>
      <c r="V4485" s="47"/>
      <c r="W4485" s="46"/>
      <c r="X4485" s="53"/>
      <c r="Y4485" s="45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47"/>
      <c r="C4486" s="47"/>
      <c r="D4486" s="46"/>
      <c r="E4486" s="46"/>
      <c r="F4486" s="45"/>
      <c r="G4486" s="48"/>
      <c r="H4486" s="45"/>
      <c r="I4486" s="45"/>
      <c r="L4486" s="47"/>
      <c r="M4486" s="49"/>
      <c r="N4486" s="49"/>
      <c r="O4486" s="47"/>
      <c r="P4486" s="47"/>
      <c r="Q4486" s="50"/>
      <c r="R4486" s="51"/>
      <c r="S4486" s="47"/>
      <c r="T4486" s="52"/>
      <c r="U4486" s="49"/>
      <c r="V4486" s="47"/>
      <c r="W4486" s="46"/>
      <c r="X4486" s="53"/>
      <c r="Y4486" s="45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47"/>
      <c r="C4487" s="47"/>
      <c r="D4487" s="46"/>
      <c r="E4487" s="46"/>
      <c r="F4487" s="45"/>
      <c r="G4487" s="48"/>
      <c r="H4487" s="45"/>
      <c r="I4487" s="45"/>
      <c r="L4487" s="47"/>
      <c r="M4487" s="49"/>
      <c r="N4487" s="49"/>
      <c r="O4487" s="47"/>
      <c r="P4487" s="47"/>
      <c r="Q4487" s="50"/>
      <c r="R4487" s="51"/>
      <c r="S4487" s="47"/>
      <c r="T4487" s="52"/>
      <c r="U4487" s="49"/>
      <c r="V4487" s="47"/>
      <c r="W4487" s="46"/>
      <c r="X4487" s="53"/>
      <c r="Y4487" s="45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47"/>
      <c r="C4488" s="47"/>
      <c r="D4488" s="46"/>
      <c r="E4488" s="46"/>
      <c r="F4488" s="45"/>
      <c r="G4488" s="48"/>
      <c r="H4488" s="45"/>
      <c r="I4488" s="45"/>
      <c r="L4488" s="47"/>
      <c r="M4488" s="49"/>
      <c r="N4488" s="49"/>
      <c r="O4488" s="47"/>
      <c r="P4488" s="47"/>
      <c r="Q4488" s="50"/>
      <c r="R4488" s="51"/>
      <c r="S4488" s="47"/>
      <c r="T4488" s="52"/>
      <c r="U4488" s="49"/>
      <c r="V4488" s="47"/>
      <c r="W4488" s="46"/>
      <c r="X4488" s="53"/>
      <c r="Y4488" s="45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47"/>
      <c r="C4489" s="47"/>
      <c r="D4489" s="46"/>
      <c r="E4489" s="46"/>
      <c r="F4489" s="45"/>
      <c r="G4489" s="48"/>
      <c r="H4489" s="45"/>
      <c r="I4489" s="45"/>
      <c r="L4489" s="47"/>
      <c r="M4489" s="49"/>
      <c r="N4489" s="49"/>
      <c r="O4489" s="47"/>
      <c r="P4489" s="47"/>
      <c r="Q4489" s="50"/>
      <c r="R4489" s="51"/>
      <c r="S4489" s="47"/>
      <c r="T4489" s="52"/>
      <c r="U4489" s="49"/>
      <c r="V4489" s="47"/>
      <c r="W4489" s="46"/>
      <c r="X4489" s="53"/>
      <c r="Y4489" s="45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47"/>
      <c r="C4490" s="47"/>
      <c r="D4490" s="46"/>
      <c r="E4490" s="46"/>
      <c r="F4490" s="45"/>
      <c r="G4490" s="48"/>
      <c r="H4490" s="45"/>
      <c r="I4490" s="45"/>
      <c r="L4490" s="47"/>
      <c r="M4490" s="49"/>
      <c r="N4490" s="49"/>
      <c r="O4490" s="47"/>
      <c r="P4490" s="47"/>
      <c r="Q4490" s="50"/>
      <c r="R4490" s="51"/>
      <c r="S4490" s="47"/>
      <c r="T4490" s="52"/>
      <c r="U4490" s="49"/>
      <c r="V4490" s="47"/>
      <c r="W4490" s="46"/>
      <c r="X4490" s="53"/>
      <c r="Y4490" s="45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47"/>
      <c r="C4491" s="47"/>
      <c r="D4491" s="46"/>
      <c r="E4491" s="46"/>
      <c r="F4491" s="45"/>
      <c r="G4491" s="48"/>
      <c r="H4491" s="45"/>
      <c r="I4491" s="45"/>
      <c r="L4491" s="47"/>
      <c r="M4491" s="49"/>
      <c r="N4491" s="49"/>
      <c r="O4491" s="47"/>
      <c r="P4491" s="47"/>
      <c r="Q4491" s="50"/>
      <c r="R4491" s="51"/>
      <c r="S4491" s="47"/>
      <c r="T4491" s="52"/>
      <c r="U4491" s="49"/>
      <c r="V4491" s="47"/>
      <c r="W4491" s="46"/>
      <c r="X4491" s="53"/>
      <c r="Y4491" s="45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47"/>
      <c r="C4492" s="47"/>
      <c r="D4492" s="46"/>
      <c r="E4492" s="46"/>
      <c r="F4492" s="45"/>
      <c r="G4492" s="48"/>
      <c r="H4492" s="45"/>
      <c r="I4492" s="45"/>
      <c r="L4492" s="47"/>
      <c r="M4492" s="49"/>
      <c r="N4492" s="49"/>
      <c r="O4492" s="47"/>
      <c r="P4492" s="47"/>
      <c r="Q4492" s="50"/>
      <c r="R4492" s="51"/>
      <c r="S4492" s="47"/>
      <c r="T4492" s="52"/>
      <c r="U4492" s="49"/>
      <c r="V4492" s="47"/>
      <c r="W4492" s="46"/>
      <c r="X4492" s="53"/>
      <c r="Y4492" s="45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47"/>
      <c r="C4493" s="47"/>
      <c r="D4493" s="46"/>
      <c r="E4493" s="46"/>
      <c r="F4493" s="45"/>
      <c r="G4493" s="48"/>
      <c r="H4493" s="45"/>
      <c r="I4493" s="45"/>
      <c r="L4493" s="47"/>
      <c r="M4493" s="49"/>
      <c r="N4493" s="49"/>
      <c r="O4493" s="47"/>
      <c r="P4493" s="47"/>
      <c r="Q4493" s="50"/>
      <c r="R4493" s="51"/>
      <c r="S4493" s="47"/>
      <c r="T4493" s="52"/>
      <c r="U4493" s="49"/>
      <c r="V4493" s="47"/>
      <c r="W4493" s="46"/>
      <c r="X4493" s="53"/>
      <c r="Y4493" s="45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47"/>
      <c r="C4494" s="47"/>
      <c r="D4494" s="46"/>
      <c r="E4494" s="46"/>
      <c r="F4494" s="45"/>
      <c r="G4494" s="48"/>
      <c r="H4494" s="45"/>
      <c r="I4494" s="45"/>
      <c r="L4494" s="47"/>
      <c r="M4494" s="49"/>
      <c r="N4494" s="49"/>
      <c r="O4494" s="47"/>
      <c r="P4494" s="47"/>
      <c r="Q4494" s="50"/>
      <c r="R4494" s="51"/>
      <c r="S4494" s="47"/>
      <c r="T4494" s="52"/>
      <c r="U4494" s="49"/>
      <c r="V4494" s="47"/>
      <c r="W4494" s="46"/>
      <c r="X4494" s="53"/>
      <c r="Y4494" s="45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47"/>
      <c r="C4495" s="47"/>
      <c r="D4495" s="46"/>
      <c r="E4495" s="46"/>
      <c r="F4495" s="45"/>
      <c r="G4495" s="48"/>
      <c r="H4495" s="45"/>
      <c r="I4495" s="45"/>
      <c r="L4495" s="47"/>
      <c r="M4495" s="49"/>
      <c r="N4495" s="49"/>
      <c r="O4495" s="47"/>
      <c r="P4495" s="47"/>
      <c r="Q4495" s="50"/>
      <c r="R4495" s="51"/>
      <c r="S4495" s="47"/>
      <c r="T4495" s="52"/>
      <c r="U4495" s="49"/>
      <c r="V4495" s="47"/>
      <c r="W4495" s="46"/>
      <c r="X4495" s="53"/>
      <c r="Y4495" s="45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47"/>
      <c r="C4496" s="47"/>
      <c r="D4496" s="46"/>
      <c r="E4496" s="46"/>
      <c r="F4496" s="45"/>
      <c r="G4496" s="48"/>
      <c r="H4496" s="45"/>
      <c r="I4496" s="45"/>
      <c r="L4496" s="47"/>
      <c r="M4496" s="49"/>
      <c r="N4496" s="49"/>
      <c r="O4496" s="47"/>
      <c r="P4496" s="47"/>
      <c r="Q4496" s="50"/>
      <c r="R4496" s="51"/>
      <c r="S4496" s="47"/>
      <c r="T4496" s="52"/>
      <c r="U4496" s="49"/>
      <c r="V4496" s="47"/>
      <c r="W4496" s="46"/>
      <c r="X4496" s="53"/>
      <c r="Y4496" s="45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47"/>
      <c r="C4497" s="47"/>
      <c r="D4497" s="46"/>
      <c r="E4497" s="46"/>
      <c r="F4497" s="45"/>
      <c r="G4497" s="48"/>
      <c r="H4497" s="45"/>
      <c r="I4497" s="45"/>
      <c r="L4497" s="47"/>
      <c r="M4497" s="49"/>
      <c r="N4497" s="49"/>
      <c r="O4497" s="47"/>
      <c r="P4497" s="47"/>
      <c r="Q4497" s="50"/>
      <c r="R4497" s="51"/>
      <c r="S4497" s="47"/>
      <c r="T4497" s="52"/>
      <c r="U4497" s="49"/>
      <c r="V4497" s="47"/>
      <c r="W4497" s="46"/>
      <c r="X4497" s="53"/>
      <c r="Y4497" s="45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47"/>
      <c r="C4498" s="47"/>
      <c r="D4498" s="46"/>
      <c r="E4498" s="46"/>
      <c r="F4498" s="45"/>
      <c r="G4498" s="48"/>
      <c r="H4498" s="45"/>
      <c r="I4498" s="45"/>
      <c r="L4498" s="47"/>
      <c r="M4498" s="49"/>
      <c r="N4498" s="49"/>
      <c r="O4498" s="47"/>
      <c r="P4498" s="47"/>
      <c r="Q4498" s="50"/>
      <c r="R4498" s="51"/>
      <c r="S4498" s="47"/>
      <c r="T4498" s="52"/>
      <c r="U4498" s="49"/>
      <c r="V4498" s="47"/>
      <c r="W4498" s="46"/>
      <c r="X4498" s="53"/>
      <c r="Y4498" s="45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47"/>
      <c r="C4499" s="47"/>
      <c r="D4499" s="46"/>
      <c r="E4499" s="46"/>
      <c r="F4499" s="45"/>
      <c r="G4499" s="48"/>
      <c r="H4499" s="45"/>
      <c r="I4499" s="45"/>
      <c r="L4499" s="47"/>
      <c r="M4499" s="49"/>
      <c r="N4499" s="49"/>
      <c r="O4499" s="47"/>
      <c r="P4499" s="47"/>
      <c r="Q4499" s="50"/>
      <c r="R4499" s="51"/>
      <c r="S4499" s="47"/>
      <c r="T4499" s="52"/>
      <c r="U4499" s="49"/>
      <c r="V4499" s="47"/>
      <c r="W4499" s="46"/>
      <c r="X4499" s="53"/>
      <c r="Y4499" s="45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47"/>
      <c r="C4500" s="47"/>
      <c r="D4500" s="46"/>
      <c r="E4500" s="46"/>
      <c r="F4500" s="45"/>
      <c r="G4500" s="48"/>
      <c r="H4500" s="45"/>
      <c r="I4500" s="45"/>
      <c r="L4500" s="47"/>
      <c r="M4500" s="49"/>
      <c r="N4500" s="49"/>
      <c r="O4500" s="47"/>
      <c r="P4500" s="47"/>
      <c r="Q4500" s="50"/>
      <c r="R4500" s="51"/>
      <c r="S4500" s="47"/>
      <c r="T4500" s="52"/>
      <c r="U4500" s="49"/>
      <c r="V4500" s="47"/>
      <c r="W4500" s="46"/>
      <c r="X4500" s="53"/>
      <c r="Y4500" s="45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47"/>
      <c r="C4501" s="47"/>
      <c r="D4501" s="46"/>
      <c r="E4501" s="46"/>
      <c r="F4501" s="45"/>
      <c r="G4501" s="48"/>
      <c r="H4501" s="45"/>
      <c r="I4501" s="45"/>
      <c r="L4501" s="47"/>
      <c r="M4501" s="49"/>
      <c r="N4501" s="49"/>
      <c r="O4501" s="47"/>
      <c r="P4501" s="47"/>
      <c r="Q4501" s="50"/>
      <c r="R4501" s="51"/>
      <c r="S4501" s="47"/>
      <c r="T4501" s="52"/>
      <c r="U4501" s="49"/>
      <c r="V4501" s="47"/>
      <c r="W4501" s="46"/>
      <c r="X4501" s="53"/>
      <c r="Y4501" s="45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47"/>
      <c r="C4502" s="47"/>
      <c r="D4502" s="46"/>
      <c r="E4502" s="46"/>
      <c r="F4502" s="45"/>
      <c r="G4502" s="48"/>
      <c r="H4502" s="45"/>
      <c r="I4502" s="45"/>
      <c r="L4502" s="47"/>
      <c r="M4502" s="49"/>
      <c r="N4502" s="49"/>
      <c r="O4502" s="47"/>
      <c r="P4502" s="47"/>
      <c r="Q4502" s="50"/>
      <c r="R4502" s="51"/>
      <c r="S4502" s="47"/>
      <c r="T4502" s="52"/>
      <c r="U4502" s="49"/>
      <c r="V4502" s="47"/>
      <c r="W4502" s="46"/>
      <c r="X4502" s="53"/>
      <c r="Y4502" s="45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47"/>
      <c r="C4503" s="47"/>
      <c r="D4503" s="46"/>
      <c r="E4503" s="46"/>
      <c r="F4503" s="45"/>
      <c r="G4503" s="48"/>
      <c r="H4503" s="45"/>
      <c r="I4503" s="45"/>
      <c r="L4503" s="47"/>
      <c r="M4503" s="49"/>
      <c r="N4503" s="49"/>
      <c r="O4503" s="47"/>
      <c r="P4503" s="47"/>
      <c r="Q4503" s="50"/>
      <c r="R4503" s="51"/>
      <c r="S4503" s="47"/>
      <c r="T4503" s="52"/>
      <c r="U4503" s="49"/>
      <c r="V4503" s="47"/>
      <c r="W4503" s="46"/>
      <c r="X4503" s="53"/>
      <c r="Y4503" s="45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47"/>
      <c r="C4504" s="47"/>
      <c r="D4504" s="46"/>
      <c r="E4504" s="46"/>
      <c r="F4504" s="45"/>
      <c r="G4504" s="48"/>
      <c r="H4504" s="45"/>
      <c r="I4504" s="45"/>
      <c r="L4504" s="47"/>
      <c r="M4504" s="49"/>
      <c r="N4504" s="49"/>
      <c r="O4504" s="47"/>
      <c r="P4504" s="47"/>
      <c r="Q4504" s="50"/>
      <c r="R4504" s="51"/>
      <c r="S4504" s="47"/>
      <c r="T4504" s="52"/>
      <c r="U4504" s="49"/>
      <c r="V4504" s="47"/>
      <c r="W4504" s="46"/>
      <c r="X4504" s="53"/>
      <c r="Y4504" s="45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47"/>
      <c r="C4505" s="47"/>
      <c r="D4505" s="46"/>
      <c r="E4505" s="46"/>
      <c r="F4505" s="45"/>
      <c r="G4505" s="48"/>
      <c r="H4505" s="45"/>
      <c r="I4505" s="45"/>
      <c r="L4505" s="47"/>
      <c r="M4505" s="49"/>
      <c r="N4505" s="49"/>
      <c r="O4505" s="47"/>
      <c r="P4505" s="47"/>
      <c r="Q4505" s="50"/>
      <c r="R4505" s="51"/>
      <c r="S4505" s="47"/>
      <c r="T4505" s="52"/>
      <c r="U4505" s="49"/>
      <c r="V4505" s="47"/>
      <c r="W4505" s="46"/>
      <c r="X4505" s="53"/>
      <c r="Y4505" s="45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47"/>
      <c r="C4506" s="47"/>
      <c r="D4506" s="46"/>
      <c r="E4506" s="46"/>
      <c r="F4506" s="45"/>
      <c r="G4506" s="48"/>
      <c r="H4506" s="45"/>
      <c r="I4506" s="45"/>
      <c r="L4506" s="47"/>
      <c r="M4506" s="49"/>
      <c r="N4506" s="49"/>
      <c r="O4506" s="47"/>
      <c r="P4506" s="47"/>
      <c r="Q4506" s="50"/>
      <c r="R4506" s="51"/>
      <c r="S4506" s="47"/>
      <c r="T4506" s="52"/>
      <c r="U4506" s="49"/>
      <c r="V4506" s="47"/>
      <c r="W4506" s="46"/>
      <c r="X4506" s="53"/>
      <c r="Y4506" s="45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47"/>
      <c r="C4507" s="47"/>
      <c r="D4507" s="46"/>
      <c r="E4507" s="46"/>
      <c r="F4507" s="45"/>
      <c r="G4507" s="48"/>
      <c r="H4507" s="45"/>
      <c r="I4507" s="45"/>
      <c r="L4507" s="47"/>
      <c r="M4507" s="49"/>
      <c r="N4507" s="49"/>
      <c r="O4507" s="47"/>
      <c r="P4507" s="47"/>
      <c r="Q4507" s="50"/>
      <c r="R4507" s="51"/>
      <c r="S4507" s="47"/>
      <c r="T4507" s="52"/>
      <c r="U4507" s="49"/>
      <c r="V4507" s="47"/>
      <c r="W4507" s="46"/>
      <c r="X4507" s="53"/>
      <c r="Y4507" s="45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47"/>
      <c r="C4508" s="47"/>
      <c r="D4508" s="46"/>
      <c r="E4508" s="46"/>
      <c r="F4508" s="45"/>
      <c r="G4508" s="48"/>
      <c r="H4508" s="45"/>
      <c r="I4508" s="45"/>
      <c r="L4508" s="47"/>
      <c r="M4508" s="49"/>
      <c r="N4508" s="49"/>
      <c r="O4508" s="47"/>
      <c r="P4508" s="47"/>
      <c r="Q4508" s="50"/>
      <c r="R4508" s="51"/>
      <c r="S4508" s="47"/>
      <c r="T4508" s="52"/>
      <c r="U4508" s="49"/>
      <c r="V4508" s="47"/>
      <c r="W4508" s="46"/>
      <c r="X4508" s="53"/>
      <c r="Y4508" s="45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47"/>
      <c r="C4509" s="47"/>
      <c r="D4509" s="46"/>
      <c r="E4509" s="46"/>
      <c r="F4509" s="45"/>
      <c r="G4509" s="48"/>
      <c r="H4509" s="45"/>
      <c r="I4509" s="45"/>
      <c r="L4509" s="47"/>
      <c r="M4509" s="49"/>
      <c r="N4509" s="49"/>
      <c r="O4509" s="47"/>
      <c r="P4509" s="47"/>
      <c r="Q4509" s="50"/>
      <c r="R4509" s="51"/>
      <c r="S4509" s="47"/>
      <c r="T4509" s="52"/>
      <c r="U4509" s="49"/>
      <c r="V4509" s="47"/>
      <c r="W4509" s="46"/>
      <c r="X4509" s="53"/>
      <c r="Y4509" s="45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47"/>
      <c r="C4510" s="47"/>
      <c r="D4510" s="46"/>
      <c r="E4510" s="46"/>
      <c r="F4510" s="45"/>
      <c r="G4510" s="48"/>
      <c r="H4510" s="45"/>
      <c r="I4510" s="45"/>
      <c r="L4510" s="47"/>
      <c r="M4510" s="49"/>
      <c r="N4510" s="49"/>
      <c r="O4510" s="47"/>
      <c r="P4510" s="47"/>
      <c r="Q4510" s="50"/>
      <c r="R4510" s="51"/>
      <c r="S4510" s="47"/>
      <c r="T4510" s="52"/>
      <c r="U4510" s="49"/>
      <c r="V4510" s="47"/>
      <c r="W4510" s="46"/>
      <c r="X4510" s="53"/>
      <c r="Y4510" s="45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47"/>
      <c r="C4511" s="47"/>
      <c r="D4511" s="46"/>
      <c r="E4511" s="46"/>
      <c r="F4511" s="45"/>
      <c r="G4511" s="48"/>
      <c r="H4511" s="45"/>
      <c r="I4511" s="45"/>
      <c r="L4511" s="47"/>
      <c r="M4511" s="49"/>
      <c r="N4511" s="49"/>
      <c r="O4511" s="47"/>
      <c r="P4511" s="47"/>
      <c r="Q4511" s="50"/>
      <c r="R4511" s="51"/>
      <c r="S4511" s="47"/>
      <c r="T4511" s="52"/>
      <c r="U4511" s="49"/>
      <c r="V4511" s="47"/>
      <c r="W4511" s="46"/>
      <c r="X4511" s="53"/>
      <c r="Y4511" s="45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47"/>
      <c r="C4512" s="47"/>
      <c r="D4512" s="46"/>
      <c r="E4512" s="46"/>
      <c r="F4512" s="45"/>
      <c r="G4512" s="48"/>
      <c r="H4512" s="45"/>
      <c r="I4512" s="45"/>
      <c r="L4512" s="47"/>
      <c r="M4512" s="49"/>
      <c r="N4512" s="49"/>
      <c r="O4512" s="47"/>
      <c r="P4512" s="47"/>
      <c r="Q4512" s="50"/>
      <c r="R4512" s="51"/>
      <c r="S4512" s="47"/>
      <c r="T4512" s="52"/>
      <c r="U4512" s="49"/>
      <c r="V4512" s="47"/>
      <c r="W4512" s="46"/>
      <c r="X4512" s="53"/>
      <c r="Y4512" s="45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47"/>
      <c r="C4513" s="47"/>
      <c r="D4513" s="46"/>
      <c r="E4513" s="46"/>
      <c r="F4513" s="45"/>
      <c r="G4513" s="48"/>
      <c r="H4513" s="45"/>
      <c r="I4513" s="45"/>
      <c r="L4513" s="47"/>
      <c r="M4513" s="49"/>
      <c r="N4513" s="49"/>
      <c r="O4513" s="47"/>
      <c r="P4513" s="47"/>
      <c r="Q4513" s="50"/>
      <c r="R4513" s="51"/>
      <c r="S4513" s="47"/>
      <c r="T4513" s="52"/>
      <c r="U4513" s="49"/>
      <c r="V4513" s="47"/>
      <c r="W4513" s="46"/>
      <c r="X4513" s="53"/>
      <c r="Y4513" s="45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47"/>
      <c r="C4514" s="47"/>
      <c r="D4514" s="46"/>
      <c r="E4514" s="46"/>
      <c r="F4514" s="45"/>
      <c r="G4514" s="48"/>
      <c r="H4514" s="45"/>
      <c r="I4514" s="45"/>
      <c r="L4514" s="47"/>
      <c r="M4514" s="49"/>
      <c r="N4514" s="49"/>
      <c r="O4514" s="47"/>
      <c r="P4514" s="47"/>
      <c r="Q4514" s="50"/>
      <c r="R4514" s="51"/>
      <c r="S4514" s="47"/>
      <c r="T4514" s="52"/>
      <c r="U4514" s="49"/>
      <c r="V4514" s="47"/>
      <c r="W4514" s="46"/>
      <c r="X4514" s="53"/>
      <c r="Y4514" s="45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47"/>
      <c r="C4515" s="47"/>
      <c r="D4515" s="46"/>
      <c r="E4515" s="46"/>
      <c r="F4515" s="45"/>
      <c r="G4515" s="48"/>
      <c r="H4515" s="45"/>
      <c r="I4515" s="45"/>
      <c r="L4515" s="47"/>
      <c r="M4515" s="49"/>
      <c r="N4515" s="49"/>
      <c r="O4515" s="47"/>
      <c r="P4515" s="47"/>
      <c r="Q4515" s="50"/>
      <c r="R4515" s="51"/>
      <c r="S4515" s="47"/>
      <c r="T4515" s="52"/>
      <c r="U4515" s="49"/>
      <c r="V4515" s="47"/>
      <c r="W4515" s="46"/>
      <c r="X4515" s="53"/>
      <c r="Y4515" s="45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47"/>
      <c r="C4516" s="47"/>
      <c r="D4516" s="46"/>
      <c r="E4516" s="46"/>
      <c r="F4516" s="45"/>
      <c r="G4516" s="48"/>
      <c r="H4516" s="45"/>
      <c r="I4516" s="45"/>
      <c r="L4516" s="47"/>
      <c r="M4516" s="49"/>
      <c r="N4516" s="49"/>
      <c r="O4516" s="47"/>
      <c r="P4516" s="47"/>
      <c r="Q4516" s="50"/>
      <c r="R4516" s="51"/>
      <c r="S4516" s="47"/>
      <c r="T4516" s="52"/>
      <c r="U4516" s="49"/>
      <c r="V4516" s="47"/>
      <c r="W4516" s="46"/>
      <c r="X4516" s="53"/>
      <c r="Y4516" s="45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47"/>
      <c r="C4517" s="47"/>
      <c r="D4517" s="46"/>
      <c r="E4517" s="46"/>
      <c r="F4517" s="45"/>
      <c r="G4517" s="48"/>
      <c r="H4517" s="45"/>
      <c r="I4517" s="45"/>
      <c r="L4517" s="47"/>
      <c r="M4517" s="49"/>
      <c r="N4517" s="49"/>
      <c r="O4517" s="47"/>
      <c r="P4517" s="47"/>
      <c r="Q4517" s="50"/>
      <c r="R4517" s="51"/>
      <c r="S4517" s="47"/>
      <c r="T4517" s="52"/>
      <c r="U4517" s="49"/>
      <c r="V4517" s="47"/>
      <c r="W4517" s="46"/>
      <c r="X4517" s="53"/>
      <c r="Y4517" s="45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47"/>
      <c r="C4518" s="47"/>
      <c r="D4518" s="46"/>
      <c r="E4518" s="46"/>
      <c r="F4518" s="45"/>
      <c r="G4518" s="48"/>
      <c r="H4518" s="45"/>
      <c r="I4518" s="45"/>
      <c r="L4518" s="47"/>
      <c r="M4518" s="49"/>
      <c r="N4518" s="49"/>
      <c r="O4518" s="47"/>
      <c r="P4518" s="47"/>
      <c r="Q4518" s="50"/>
      <c r="R4518" s="51"/>
      <c r="S4518" s="47"/>
      <c r="T4518" s="52"/>
      <c r="U4518" s="49"/>
      <c r="V4518" s="47"/>
      <c r="W4518" s="46"/>
      <c r="X4518" s="53"/>
      <c r="Y4518" s="45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47"/>
      <c r="C4519" s="47"/>
      <c r="D4519" s="46"/>
      <c r="E4519" s="46"/>
      <c r="F4519" s="45"/>
      <c r="G4519" s="48"/>
      <c r="H4519" s="45"/>
      <c r="I4519" s="45"/>
      <c r="L4519" s="47"/>
      <c r="M4519" s="49"/>
      <c r="N4519" s="49"/>
      <c r="O4519" s="47"/>
      <c r="P4519" s="47"/>
      <c r="Q4519" s="50"/>
      <c r="R4519" s="51"/>
      <c r="S4519" s="47"/>
      <c r="T4519" s="52"/>
      <c r="U4519" s="49"/>
      <c r="V4519" s="47"/>
      <c r="W4519" s="46"/>
      <c r="X4519" s="53"/>
      <c r="Y4519" s="45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47"/>
      <c r="C4520" s="47"/>
      <c r="D4520" s="46"/>
      <c r="E4520" s="46"/>
      <c r="F4520" s="45"/>
      <c r="G4520" s="48"/>
      <c r="H4520" s="45"/>
      <c r="I4520" s="45"/>
      <c r="L4520" s="47"/>
      <c r="M4520" s="49"/>
      <c r="N4520" s="49"/>
      <c r="O4520" s="47"/>
      <c r="P4520" s="47"/>
      <c r="Q4520" s="50"/>
      <c r="R4520" s="51"/>
      <c r="S4520" s="47"/>
      <c r="T4520" s="52"/>
      <c r="U4520" s="49"/>
      <c r="V4520" s="47"/>
      <c r="W4520" s="46"/>
      <c r="X4520" s="53"/>
      <c r="Y4520" s="45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47"/>
      <c r="C4521" s="47"/>
      <c r="D4521" s="46"/>
      <c r="E4521" s="46"/>
      <c r="F4521" s="45"/>
      <c r="G4521" s="48"/>
      <c r="H4521" s="45"/>
      <c r="I4521" s="45"/>
      <c r="L4521" s="47"/>
      <c r="M4521" s="49"/>
      <c r="N4521" s="49"/>
      <c r="O4521" s="47"/>
      <c r="P4521" s="47"/>
      <c r="Q4521" s="50"/>
      <c r="R4521" s="51"/>
      <c r="S4521" s="47"/>
      <c r="T4521" s="52"/>
      <c r="U4521" s="49"/>
      <c r="V4521" s="47"/>
      <c r="W4521" s="46"/>
      <c r="X4521" s="53"/>
      <c r="Y4521" s="45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47"/>
      <c r="C4522" s="47"/>
      <c r="D4522" s="46"/>
      <c r="E4522" s="46"/>
      <c r="F4522" s="45"/>
      <c r="G4522" s="48"/>
      <c r="H4522" s="45"/>
      <c r="I4522" s="45"/>
      <c r="L4522" s="47"/>
      <c r="M4522" s="49"/>
      <c r="N4522" s="49"/>
      <c r="O4522" s="47"/>
      <c r="P4522" s="47"/>
      <c r="Q4522" s="50"/>
      <c r="R4522" s="51"/>
      <c r="S4522" s="47"/>
      <c r="T4522" s="52"/>
      <c r="U4522" s="49"/>
      <c r="V4522" s="47"/>
      <c r="W4522" s="46"/>
      <c r="X4522" s="53"/>
      <c r="Y4522" s="45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47"/>
      <c r="C4523" s="47"/>
      <c r="D4523" s="46"/>
      <c r="E4523" s="46"/>
      <c r="F4523" s="45"/>
      <c r="G4523" s="48"/>
      <c r="H4523" s="45"/>
      <c r="I4523" s="45"/>
      <c r="L4523" s="47"/>
      <c r="M4523" s="49"/>
      <c r="N4523" s="49"/>
      <c r="O4523" s="47"/>
      <c r="P4523" s="47"/>
      <c r="Q4523" s="50"/>
      <c r="R4523" s="51"/>
      <c r="S4523" s="47"/>
      <c r="T4523" s="52"/>
      <c r="U4523" s="49"/>
      <c r="V4523" s="47"/>
      <c r="W4523" s="46"/>
      <c r="X4523" s="53"/>
      <c r="Y4523" s="45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47"/>
      <c r="C4524" s="47"/>
      <c r="D4524" s="46"/>
      <c r="E4524" s="46"/>
      <c r="F4524" s="45"/>
      <c r="G4524" s="48"/>
      <c r="H4524" s="45"/>
      <c r="I4524" s="45"/>
      <c r="L4524" s="47"/>
      <c r="M4524" s="49"/>
      <c r="N4524" s="49"/>
      <c r="O4524" s="47"/>
      <c r="P4524" s="47"/>
      <c r="Q4524" s="50"/>
      <c r="R4524" s="51"/>
      <c r="S4524" s="47"/>
      <c r="T4524" s="52"/>
      <c r="U4524" s="49"/>
      <c r="V4524" s="47"/>
      <c r="W4524" s="46"/>
      <c r="X4524" s="53"/>
      <c r="Y4524" s="45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47"/>
      <c r="C4525" s="47"/>
      <c r="D4525" s="46"/>
      <c r="E4525" s="46"/>
      <c r="F4525" s="45"/>
      <c r="G4525" s="48"/>
      <c r="H4525" s="45"/>
      <c r="I4525" s="45"/>
      <c r="L4525" s="47"/>
      <c r="M4525" s="49"/>
      <c r="N4525" s="49"/>
      <c r="O4525" s="47"/>
      <c r="P4525" s="47"/>
      <c r="Q4525" s="50"/>
      <c r="R4525" s="51"/>
      <c r="S4525" s="47"/>
      <c r="T4525" s="52"/>
      <c r="U4525" s="49"/>
      <c r="V4525" s="47"/>
      <c r="W4525" s="46"/>
      <c r="X4525" s="53"/>
      <c r="Y4525" s="45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47"/>
      <c r="C4526" s="47"/>
      <c r="D4526" s="46"/>
      <c r="E4526" s="46"/>
      <c r="F4526" s="45"/>
      <c r="G4526" s="48"/>
      <c r="H4526" s="45"/>
      <c r="I4526" s="45"/>
      <c r="L4526" s="47"/>
      <c r="M4526" s="49"/>
      <c r="N4526" s="49"/>
      <c r="O4526" s="47"/>
      <c r="P4526" s="47"/>
      <c r="Q4526" s="50"/>
      <c r="R4526" s="51"/>
      <c r="S4526" s="47"/>
      <c r="T4526" s="52"/>
      <c r="U4526" s="49"/>
      <c r="V4526" s="47"/>
      <c r="W4526" s="46"/>
      <c r="X4526" s="53"/>
      <c r="Y4526" s="45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47"/>
      <c r="C4527" s="47"/>
      <c r="D4527" s="46"/>
      <c r="E4527" s="46"/>
      <c r="F4527" s="45"/>
      <c r="G4527" s="48"/>
      <c r="H4527" s="45"/>
      <c r="I4527" s="45"/>
      <c r="L4527" s="47"/>
      <c r="M4527" s="49"/>
      <c r="N4527" s="49"/>
      <c r="O4527" s="47"/>
      <c r="P4527" s="47"/>
      <c r="Q4527" s="50"/>
      <c r="R4527" s="51"/>
      <c r="S4527" s="47"/>
      <c r="T4527" s="52"/>
      <c r="U4527" s="49"/>
      <c r="V4527" s="47"/>
      <c r="W4527" s="46"/>
      <c r="X4527" s="53"/>
      <c r="Y4527" s="45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47"/>
      <c r="C4528" s="47"/>
      <c r="D4528" s="46"/>
      <c r="E4528" s="46"/>
      <c r="F4528" s="45"/>
      <c r="G4528" s="48"/>
      <c r="H4528" s="45"/>
      <c r="I4528" s="45"/>
      <c r="L4528" s="47"/>
      <c r="M4528" s="49"/>
      <c r="N4528" s="49"/>
      <c r="O4528" s="47"/>
      <c r="P4528" s="47"/>
      <c r="Q4528" s="50"/>
      <c r="R4528" s="51"/>
      <c r="S4528" s="47"/>
      <c r="T4528" s="52"/>
      <c r="U4528" s="49"/>
      <c r="V4528" s="47"/>
      <c r="W4528" s="46"/>
      <c r="X4528" s="53"/>
      <c r="Y4528" s="45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47"/>
      <c r="C4529" s="47"/>
      <c r="D4529" s="46"/>
      <c r="E4529" s="46"/>
      <c r="F4529" s="45"/>
      <c r="G4529" s="48"/>
      <c r="H4529" s="45"/>
      <c r="I4529" s="45"/>
      <c r="L4529" s="47"/>
      <c r="M4529" s="49"/>
      <c r="N4529" s="49"/>
      <c r="O4529" s="47"/>
      <c r="P4529" s="47"/>
      <c r="Q4529" s="50"/>
      <c r="R4529" s="51"/>
      <c r="S4529" s="47"/>
      <c r="T4529" s="52"/>
      <c r="U4529" s="49"/>
      <c r="V4529" s="47"/>
      <c r="W4529" s="46"/>
      <c r="X4529" s="53"/>
      <c r="Y4529" s="45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47"/>
      <c r="C4530" s="47"/>
      <c r="D4530" s="46"/>
      <c r="E4530" s="46"/>
      <c r="F4530" s="45"/>
      <c r="G4530" s="48"/>
      <c r="H4530" s="45"/>
      <c r="I4530" s="45"/>
      <c r="L4530" s="47"/>
      <c r="M4530" s="49"/>
      <c r="N4530" s="49"/>
      <c r="O4530" s="47"/>
      <c r="P4530" s="47"/>
      <c r="Q4530" s="50"/>
      <c r="R4530" s="51"/>
      <c r="S4530" s="47"/>
      <c r="T4530" s="52"/>
      <c r="U4530" s="49"/>
      <c r="V4530" s="47"/>
      <c r="W4530" s="46"/>
      <c r="X4530" s="53"/>
      <c r="Y4530" s="45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47"/>
      <c r="C4531" s="47"/>
      <c r="D4531" s="46"/>
      <c r="E4531" s="46"/>
      <c r="F4531" s="45"/>
      <c r="G4531" s="48"/>
      <c r="H4531" s="45"/>
      <c r="I4531" s="45"/>
      <c r="L4531" s="47"/>
      <c r="M4531" s="49"/>
      <c r="N4531" s="49"/>
      <c r="O4531" s="47"/>
      <c r="P4531" s="47"/>
      <c r="Q4531" s="50"/>
      <c r="R4531" s="51"/>
      <c r="S4531" s="47"/>
      <c r="T4531" s="52"/>
      <c r="U4531" s="49"/>
      <c r="V4531" s="47"/>
      <c r="W4531" s="46"/>
      <c r="X4531" s="53"/>
      <c r="Y4531" s="45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47"/>
      <c r="C4532" s="47"/>
      <c r="D4532" s="46"/>
      <c r="E4532" s="46"/>
      <c r="F4532" s="45"/>
      <c r="G4532" s="48"/>
      <c r="H4532" s="45"/>
      <c r="I4532" s="45"/>
      <c r="L4532" s="47"/>
      <c r="M4532" s="49"/>
      <c r="N4532" s="49"/>
      <c r="O4532" s="47"/>
      <c r="P4532" s="47"/>
      <c r="Q4532" s="50"/>
      <c r="R4532" s="51"/>
      <c r="S4532" s="47"/>
      <c r="T4532" s="52"/>
      <c r="U4532" s="49"/>
      <c r="V4532" s="47"/>
      <c r="W4532" s="46"/>
      <c r="X4532" s="53"/>
      <c r="Y4532" s="45"/>
    </row>
    <row r="4533" spans="2:117" x14ac:dyDescent="0.25">
      <c r="B4533" s="47"/>
      <c r="C4533" s="47"/>
      <c r="D4533" s="46"/>
      <c r="E4533" s="46"/>
      <c r="F4533" s="45"/>
      <c r="G4533" s="48"/>
      <c r="H4533" s="45"/>
      <c r="I4533" s="45"/>
      <c r="L4533" s="47"/>
      <c r="M4533" s="49"/>
      <c r="N4533" s="49"/>
      <c r="O4533" s="47"/>
      <c r="P4533" s="47"/>
      <c r="Q4533" s="50"/>
      <c r="R4533" s="51"/>
      <c r="S4533" s="47"/>
      <c r="T4533" s="52"/>
      <c r="U4533" s="49"/>
      <c r="V4533" s="47"/>
      <c r="W4533" s="46"/>
      <c r="X4533" s="53"/>
      <c r="Y4533" s="45"/>
    </row>
    <row r="4534" spans="2:117" x14ac:dyDescent="0.25">
      <c r="B4534" s="47"/>
      <c r="C4534" s="47"/>
      <c r="D4534" s="46"/>
      <c r="E4534" s="46"/>
      <c r="F4534" s="45"/>
      <c r="G4534" s="48"/>
      <c r="H4534" s="45"/>
      <c r="I4534" s="45"/>
      <c r="L4534" s="47"/>
      <c r="M4534" s="49"/>
      <c r="N4534" s="49"/>
      <c r="O4534" s="47"/>
      <c r="P4534" s="47"/>
      <c r="Q4534" s="50"/>
      <c r="R4534" s="51"/>
      <c r="S4534" s="47"/>
      <c r="T4534" s="52"/>
      <c r="U4534" s="49"/>
      <c r="V4534" s="47"/>
      <c r="W4534" s="46"/>
      <c r="X4534" s="53"/>
      <c r="Y4534" s="45"/>
    </row>
    <row r="4535" spans="2:117" x14ac:dyDescent="0.25">
      <c r="B4535" s="47"/>
      <c r="C4535" s="47"/>
      <c r="D4535" s="46"/>
      <c r="E4535" s="46"/>
      <c r="F4535" s="45"/>
      <c r="G4535" s="48"/>
      <c r="H4535" s="45"/>
      <c r="I4535" s="45"/>
      <c r="L4535" s="47"/>
      <c r="M4535" s="49"/>
      <c r="N4535" s="49"/>
      <c r="O4535" s="47"/>
      <c r="P4535" s="47"/>
      <c r="Q4535" s="50"/>
      <c r="R4535" s="51"/>
      <c r="S4535" s="47"/>
      <c r="T4535" s="52"/>
      <c r="U4535" s="49"/>
      <c r="V4535" s="47"/>
      <c r="W4535" s="46"/>
      <c r="X4535" s="53"/>
      <c r="Y4535" s="45"/>
    </row>
    <row r="4536" spans="2:117" x14ac:dyDescent="0.25">
      <c r="B4536" s="47"/>
      <c r="C4536" s="47"/>
      <c r="D4536" s="46"/>
      <c r="E4536" s="46"/>
      <c r="F4536" s="45"/>
      <c r="G4536" s="48"/>
      <c r="H4536" s="45"/>
      <c r="I4536" s="45"/>
      <c r="L4536" s="47"/>
      <c r="M4536" s="49"/>
      <c r="N4536" s="49"/>
      <c r="O4536" s="47"/>
      <c r="P4536" s="47"/>
      <c r="Q4536" s="50"/>
      <c r="R4536" s="51"/>
      <c r="S4536" s="47"/>
      <c r="T4536" s="52"/>
      <c r="U4536" s="49"/>
      <c r="V4536" s="47"/>
      <c r="W4536" s="46"/>
      <c r="X4536" s="53"/>
      <c r="Y4536" s="45"/>
    </row>
    <row r="4537" spans="2:117" x14ac:dyDescent="0.25">
      <c r="B4537" s="47"/>
      <c r="C4537" s="47"/>
      <c r="D4537" s="46"/>
      <c r="E4537" s="46"/>
      <c r="F4537" s="45"/>
      <c r="G4537" s="48"/>
      <c r="H4537" s="45"/>
      <c r="I4537" s="45"/>
      <c r="L4537" s="47"/>
      <c r="M4537" s="49"/>
      <c r="N4537" s="49"/>
      <c r="O4537" s="47"/>
      <c r="P4537" s="47"/>
      <c r="Q4537" s="50"/>
      <c r="R4537" s="51"/>
      <c r="S4537" s="47"/>
      <c r="T4537" s="52"/>
      <c r="U4537" s="49"/>
      <c r="V4537" s="47"/>
      <c r="W4537" s="46"/>
      <c r="X4537" s="53"/>
      <c r="Y4537" s="45"/>
    </row>
    <row r="4538" spans="2:117" x14ac:dyDescent="0.25">
      <c r="B4538" s="47"/>
      <c r="C4538" s="47"/>
      <c r="D4538" s="46"/>
      <c r="E4538" s="46"/>
      <c r="F4538" s="45"/>
      <c r="G4538" s="48"/>
      <c r="H4538" s="45"/>
      <c r="I4538" s="45"/>
      <c r="L4538" s="47"/>
      <c r="M4538" s="49"/>
      <c r="N4538" s="49"/>
      <c r="O4538" s="47"/>
      <c r="P4538" s="47"/>
      <c r="Q4538" s="50"/>
      <c r="R4538" s="51"/>
      <c r="S4538" s="47"/>
      <c r="T4538" s="52"/>
      <c r="U4538" s="49"/>
      <c r="V4538" s="47"/>
      <c r="W4538" s="46"/>
      <c r="X4538" s="53"/>
      <c r="Y4538" s="45"/>
    </row>
    <row r="4539" spans="2:117" x14ac:dyDescent="0.25">
      <c r="B4539" s="47"/>
      <c r="C4539" s="47"/>
      <c r="D4539" s="46"/>
      <c r="E4539" s="46"/>
      <c r="F4539" s="45"/>
      <c r="G4539" s="48"/>
      <c r="H4539" s="45"/>
      <c r="I4539" s="45"/>
      <c r="L4539" s="47"/>
      <c r="M4539" s="49"/>
      <c r="N4539" s="49"/>
      <c r="O4539" s="47"/>
      <c r="P4539" s="47"/>
      <c r="Q4539" s="50"/>
      <c r="R4539" s="51"/>
      <c r="S4539" s="47"/>
      <c r="T4539" s="52"/>
      <c r="U4539" s="49"/>
      <c r="V4539" s="47"/>
      <c r="W4539" s="46"/>
      <c r="X4539" s="53"/>
      <c r="Y4539" s="45"/>
    </row>
    <row r="4540" spans="2:117" x14ac:dyDescent="0.25">
      <c r="B4540" s="47"/>
      <c r="C4540" s="47"/>
      <c r="D4540" s="46"/>
      <c r="E4540" s="46"/>
      <c r="F4540" s="45"/>
      <c r="G4540" s="48"/>
      <c r="H4540" s="45"/>
      <c r="I4540" s="45"/>
      <c r="L4540" s="47"/>
      <c r="M4540" s="49"/>
      <c r="N4540" s="49"/>
      <c r="O4540" s="47"/>
      <c r="P4540" s="47"/>
      <c r="Q4540" s="50"/>
      <c r="R4540" s="51"/>
      <c r="S4540" s="47"/>
      <c r="T4540" s="52"/>
      <c r="U4540" s="49"/>
      <c r="V4540" s="47"/>
      <c r="W4540" s="46"/>
      <c r="X4540" s="53"/>
      <c r="Y4540" s="45"/>
    </row>
    <row r="4541" spans="2:117" x14ac:dyDescent="0.25">
      <c r="B4541" s="47"/>
      <c r="C4541" s="47"/>
      <c r="D4541" s="46"/>
      <c r="E4541" s="46"/>
      <c r="F4541" s="45"/>
      <c r="G4541" s="48"/>
      <c r="H4541" s="45"/>
      <c r="I4541" s="45"/>
      <c r="L4541" s="47"/>
      <c r="M4541" s="49"/>
      <c r="N4541" s="49"/>
      <c r="O4541" s="47"/>
      <c r="P4541" s="47"/>
      <c r="Q4541" s="50"/>
      <c r="R4541" s="51"/>
      <c r="S4541" s="47"/>
      <c r="T4541" s="52"/>
      <c r="U4541" s="49"/>
      <c r="V4541" s="47"/>
      <c r="W4541" s="46"/>
      <c r="X4541" s="53"/>
      <c r="Y4541" s="45"/>
    </row>
    <row r="4542" spans="2:117" x14ac:dyDescent="0.25">
      <c r="B4542" s="47"/>
      <c r="C4542" s="47"/>
      <c r="D4542" s="46"/>
      <c r="E4542" s="46"/>
      <c r="F4542" s="45"/>
      <c r="G4542" s="48"/>
      <c r="H4542" s="45"/>
      <c r="I4542" s="45"/>
      <c r="L4542" s="47"/>
      <c r="M4542" s="49"/>
      <c r="N4542" s="49"/>
      <c r="O4542" s="47"/>
      <c r="P4542" s="47"/>
      <c r="Q4542" s="50"/>
      <c r="R4542" s="51"/>
      <c r="S4542" s="47"/>
      <c r="T4542" s="52"/>
      <c r="U4542" s="49"/>
      <c r="V4542" s="47"/>
      <c r="W4542" s="46"/>
      <c r="X4542" s="53"/>
      <c r="Y4542" s="45"/>
    </row>
    <row r="4543" spans="2:117" x14ac:dyDescent="0.25">
      <c r="B4543" s="47"/>
      <c r="C4543" s="47"/>
      <c r="D4543" s="46"/>
      <c r="E4543" s="46"/>
      <c r="F4543" s="45"/>
      <c r="G4543" s="48"/>
      <c r="H4543" s="45"/>
      <c r="I4543" s="45"/>
      <c r="L4543" s="47"/>
      <c r="M4543" s="49"/>
      <c r="N4543" s="49"/>
      <c r="O4543" s="47"/>
      <c r="P4543" s="47"/>
      <c r="Q4543" s="50"/>
      <c r="R4543" s="51"/>
      <c r="S4543" s="47"/>
      <c r="T4543" s="52"/>
      <c r="U4543" s="49"/>
      <c r="V4543" s="47"/>
      <c r="W4543" s="46"/>
      <c r="X4543" s="53"/>
      <c r="Y4543" s="45"/>
    </row>
    <row r="4544" spans="2:117" x14ac:dyDescent="0.25">
      <c r="B4544" s="47"/>
      <c r="C4544" s="47"/>
      <c r="D4544" s="46"/>
      <c r="E4544" s="46"/>
      <c r="F4544" s="45"/>
      <c r="G4544" s="48"/>
      <c r="H4544" s="45"/>
      <c r="I4544" s="45"/>
      <c r="L4544" s="47"/>
      <c r="M4544" s="49"/>
      <c r="N4544" s="49"/>
      <c r="O4544" s="47"/>
      <c r="P4544" s="47"/>
      <c r="Q4544" s="50"/>
      <c r="R4544" s="51"/>
      <c r="S4544" s="47"/>
      <c r="T4544" s="52"/>
      <c r="U4544" s="49"/>
      <c r="V4544" s="47"/>
      <c r="W4544" s="46"/>
      <c r="X4544" s="53"/>
      <c r="Y4544" s="45"/>
    </row>
    <row r="4545" spans="2:25" x14ac:dyDescent="0.25">
      <c r="B4545" s="47"/>
      <c r="C4545" s="47"/>
      <c r="D4545" s="46"/>
      <c r="E4545" s="46"/>
      <c r="F4545" s="45"/>
      <c r="G4545" s="48"/>
      <c r="H4545" s="45"/>
      <c r="I4545" s="45"/>
      <c r="L4545" s="47"/>
      <c r="M4545" s="49"/>
      <c r="N4545" s="49"/>
      <c r="O4545" s="47"/>
      <c r="P4545" s="47"/>
      <c r="Q4545" s="50"/>
      <c r="R4545" s="51"/>
      <c r="S4545" s="47"/>
      <c r="T4545" s="52"/>
      <c r="U4545" s="49"/>
      <c r="V4545" s="47"/>
      <c r="W4545" s="46"/>
      <c r="X4545" s="53"/>
      <c r="Y4545" s="45"/>
    </row>
    <row r="4546" spans="2:25" x14ac:dyDescent="0.25">
      <c r="B4546" s="47"/>
      <c r="C4546" s="47"/>
      <c r="D4546" s="46"/>
      <c r="E4546" s="46"/>
      <c r="F4546" s="45"/>
      <c r="G4546" s="48"/>
      <c r="H4546" s="45"/>
      <c r="I4546" s="45"/>
      <c r="L4546" s="47"/>
      <c r="M4546" s="49"/>
      <c r="N4546" s="49"/>
      <c r="O4546" s="47"/>
      <c r="P4546" s="47"/>
      <c r="Q4546" s="50"/>
      <c r="R4546" s="51"/>
      <c r="S4546" s="47"/>
      <c r="T4546" s="52"/>
      <c r="U4546" s="49"/>
      <c r="V4546" s="47"/>
      <c r="W4546" s="46"/>
      <c r="X4546" s="53"/>
      <c r="Y4546" s="45"/>
    </row>
    <row r="4547" spans="2:25" x14ac:dyDescent="0.25">
      <c r="B4547" s="47"/>
      <c r="C4547" s="47"/>
      <c r="D4547" s="46"/>
      <c r="E4547" s="46"/>
      <c r="F4547" s="45"/>
      <c r="G4547" s="48"/>
      <c r="H4547" s="45"/>
      <c r="I4547" s="45"/>
      <c r="L4547" s="47"/>
      <c r="M4547" s="49"/>
      <c r="N4547" s="49"/>
      <c r="O4547" s="47"/>
      <c r="P4547" s="47"/>
      <c r="Q4547" s="50"/>
      <c r="R4547" s="51"/>
      <c r="S4547" s="47"/>
      <c r="T4547" s="52"/>
      <c r="U4547" s="49"/>
      <c r="V4547" s="47"/>
      <c r="W4547" s="46"/>
      <c r="X4547" s="53"/>
      <c r="Y4547" s="45"/>
    </row>
    <row r="4548" spans="2:25" x14ac:dyDescent="0.25">
      <c r="B4548" s="47"/>
      <c r="C4548" s="47"/>
      <c r="D4548" s="46"/>
      <c r="E4548" s="46"/>
      <c r="F4548" s="45"/>
      <c r="G4548" s="48"/>
      <c r="H4548" s="45"/>
      <c r="I4548" s="45"/>
      <c r="L4548" s="47"/>
      <c r="M4548" s="49"/>
      <c r="N4548" s="49"/>
      <c r="O4548" s="47"/>
      <c r="P4548" s="47"/>
      <c r="Q4548" s="50"/>
      <c r="R4548" s="51"/>
      <c r="S4548" s="47"/>
      <c r="T4548" s="52"/>
      <c r="U4548" s="49"/>
      <c r="V4548" s="47"/>
      <c r="W4548" s="46"/>
      <c r="X4548" s="53"/>
      <c r="Y4548" s="45"/>
    </row>
    <row r="4549" spans="2:25" x14ac:dyDescent="0.25">
      <c r="B4549" s="47"/>
      <c r="C4549" s="47"/>
      <c r="D4549" s="46"/>
      <c r="E4549" s="46"/>
      <c r="F4549" s="45"/>
      <c r="G4549" s="48"/>
      <c r="H4549" s="45"/>
      <c r="I4549" s="45"/>
      <c r="L4549" s="47"/>
      <c r="M4549" s="49"/>
      <c r="N4549" s="49"/>
      <c r="O4549" s="47"/>
      <c r="P4549" s="47"/>
      <c r="Q4549" s="50"/>
      <c r="R4549" s="51"/>
      <c r="S4549" s="47"/>
      <c r="T4549" s="52"/>
      <c r="U4549" s="49"/>
      <c r="V4549" s="47"/>
      <c r="W4549" s="46"/>
      <c r="X4549" s="53"/>
      <c r="Y4549" s="45"/>
    </row>
    <row r="4550" spans="2:25" x14ac:dyDescent="0.25">
      <c r="B4550" s="47"/>
      <c r="C4550" s="47"/>
      <c r="D4550" s="46"/>
      <c r="E4550" s="46"/>
      <c r="F4550" s="45"/>
      <c r="G4550" s="48"/>
      <c r="H4550" s="45"/>
      <c r="I4550" s="45"/>
      <c r="L4550" s="47"/>
      <c r="M4550" s="49"/>
      <c r="N4550" s="49"/>
      <c r="O4550" s="47"/>
      <c r="P4550" s="47"/>
      <c r="Q4550" s="50"/>
      <c r="R4550" s="51"/>
      <c r="S4550" s="47"/>
      <c r="T4550" s="52"/>
      <c r="U4550" s="49"/>
      <c r="V4550" s="47"/>
      <c r="W4550" s="46"/>
      <c r="X4550" s="53"/>
      <c r="Y4550" s="45"/>
    </row>
    <row r="4551" spans="2:25" x14ac:dyDescent="0.25">
      <c r="B4551" s="47"/>
      <c r="C4551" s="47"/>
      <c r="D4551" s="46"/>
      <c r="E4551" s="46"/>
      <c r="F4551" s="45"/>
      <c r="G4551" s="48"/>
      <c r="H4551" s="45"/>
      <c r="I4551" s="45"/>
      <c r="L4551" s="47"/>
      <c r="M4551" s="49"/>
      <c r="N4551" s="49"/>
      <c r="O4551" s="47"/>
      <c r="P4551" s="47"/>
      <c r="Q4551" s="50"/>
      <c r="R4551" s="51"/>
      <c r="S4551" s="47"/>
      <c r="T4551" s="52"/>
      <c r="U4551" s="49"/>
      <c r="V4551" s="47"/>
      <c r="W4551" s="46"/>
      <c r="X4551" s="53"/>
      <c r="Y4551" s="45"/>
    </row>
    <row r="4552" spans="2:25" x14ac:dyDescent="0.25">
      <c r="B4552" s="47"/>
      <c r="C4552" s="47"/>
      <c r="D4552" s="46"/>
      <c r="E4552" s="46"/>
      <c r="F4552" s="45"/>
      <c r="G4552" s="48"/>
      <c r="H4552" s="45"/>
      <c r="I4552" s="45"/>
      <c r="L4552" s="47"/>
      <c r="M4552" s="49"/>
      <c r="N4552" s="49"/>
      <c r="O4552" s="47"/>
      <c r="P4552" s="47"/>
      <c r="Q4552" s="50"/>
      <c r="R4552" s="51"/>
      <c r="S4552" s="47"/>
      <c r="T4552" s="52"/>
      <c r="U4552" s="49"/>
      <c r="V4552" s="47"/>
      <c r="W4552" s="46"/>
      <c r="X4552" s="53"/>
      <c r="Y4552" s="45"/>
    </row>
    <row r="4553" spans="2:25" x14ac:dyDescent="0.25">
      <c r="B4553" s="47"/>
      <c r="C4553" s="47"/>
      <c r="D4553" s="46"/>
      <c r="E4553" s="46"/>
      <c r="F4553" s="45"/>
      <c r="G4553" s="48"/>
      <c r="H4553" s="45"/>
      <c r="I4553" s="45"/>
      <c r="L4553" s="47"/>
      <c r="M4553" s="49"/>
      <c r="N4553" s="49"/>
      <c r="O4553" s="47"/>
      <c r="P4553" s="47"/>
      <c r="Q4553" s="50"/>
      <c r="R4553" s="51"/>
      <c r="S4553" s="47"/>
      <c r="T4553" s="52"/>
      <c r="U4553" s="49"/>
      <c r="V4553" s="47"/>
      <c r="W4553" s="46"/>
      <c r="X4553" s="53"/>
      <c r="Y4553" s="45"/>
    </row>
    <row r="4554" spans="2:25" x14ac:dyDescent="0.25">
      <c r="B4554" s="47"/>
      <c r="C4554" s="47"/>
      <c r="D4554" s="46"/>
      <c r="E4554" s="46"/>
      <c r="F4554" s="45"/>
      <c r="G4554" s="48"/>
      <c r="H4554" s="45"/>
      <c r="I4554" s="45"/>
      <c r="L4554" s="47"/>
      <c r="M4554" s="49"/>
      <c r="N4554" s="49"/>
      <c r="O4554" s="47"/>
      <c r="P4554" s="47"/>
      <c r="Q4554" s="50"/>
      <c r="R4554" s="51"/>
      <c r="S4554" s="47"/>
      <c r="T4554" s="52"/>
      <c r="U4554" s="49"/>
      <c r="V4554" s="47"/>
      <c r="W4554" s="46"/>
      <c r="X4554" s="53"/>
      <c r="Y4554" s="45"/>
    </row>
    <row r="4555" spans="2:25" x14ac:dyDescent="0.25">
      <c r="B4555" s="47"/>
      <c r="C4555" s="47"/>
      <c r="D4555" s="46"/>
      <c r="E4555" s="46"/>
      <c r="F4555" s="45"/>
      <c r="G4555" s="48"/>
      <c r="H4555" s="45"/>
      <c r="I4555" s="45"/>
      <c r="L4555" s="47"/>
      <c r="M4555" s="49"/>
      <c r="N4555" s="49"/>
      <c r="O4555" s="47"/>
      <c r="P4555" s="47"/>
      <c r="Q4555" s="50"/>
      <c r="R4555" s="51"/>
      <c r="S4555" s="47"/>
      <c r="T4555" s="52"/>
      <c r="U4555" s="49"/>
      <c r="V4555" s="47"/>
      <c r="W4555" s="46"/>
      <c r="X4555" s="53"/>
      <c r="Y4555" s="45"/>
    </row>
    <row r="4556" spans="2:25" x14ac:dyDescent="0.25">
      <c r="B4556" s="47"/>
      <c r="C4556" s="47"/>
      <c r="D4556" s="46"/>
      <c r="E4556" s="46"/>
      <c r="F4556" s="45"/>
      <c r="G4556" s="48"/>
      <c r="H4556" s="45"/>
      <c r="I4556" s="45"/>
      <c r="L4556" s="47"/>
      <c r="M4556" s="49"/>
      <c r="N4556" s="49"/>
      <c r="O4556" s="47"/>
      <c r="P4556" s="47"/>
      <c r="Q4556" s="50"/>
      <c r="R4556" s="51"/>
      <c r="S4556" s="47"/>
      <c r="T4556" s="52"/>
      <c r="U4556" s="49"/>
      <c r="V4556" s="47"/>
      <c r="W4556" s="46"/>
      <c r="X4556" s="53"/>
      <c r="Y4556" s="45"/>
    </row>
    <row r="4557" spans="2:25" x14ac:dyDescent="0.25">
      <c r="B4557" s="47"/>
      <c r="C4557" s="47"/>
      <c r="D4557" s="46"/>
      <c r="E4557" s="46"/>
      <c r="F4557" s="45"/>
      <c r="G4557" s="48"/>
      <c r="H4557" s="45"/>
      <c r="I4557" s="45"/>
      <c r="L4557" s="47"/>
      <c r="M4557" s="49"/>
      <c r="N4557" s="49"/>
      <c r="O4557" s="47"/>
      <c r="P4557" s="47"/>
      <c r="Q4557" s="50"/>
      <c r="R4557" s="51"/>
      <c r="S4557" s="47"/>
      <c r="T4557" s="52"/>
      <c r="U4557" s="49"/>
      <c r="V4557" s="47"/>
      <c r="W4557" s="46"/>
      <c r="X4557" s="53"/>
      <c r="Y4557" s="45"/>
    </row>
    <row r="4558" spans="2:25" x14ac:dyDescent="0.25">
      <c r="B4558" s="47"/>
      <c r="C4558" s="47"/>
      <c r="D4558" s="46"/>
      <c r="E4558" s="46"/>
      <c r="F4558" s="45"/>
      <c r="G4558" s="48"/>
      <c r="H4558" s="45"/>
      <c r="I4558" s="45"/>
      <c r="L4558" s="47"/>
      <c r="M4558" s="49"/>
      <c r="N4558" s="49"/>
      <c r="O4558" s="47"/>
      <c r="P4558" s="47"/>
      <c r="Q4558" s="50"/>
      <c r="R4558" s="51"/>
      <c r="S4558" s="47"/>
      <c r="T4558" s="52"/>
      <c r="U4558" s="49"/>
      <c r="V4558" s="47"/>
      <c r="W4558" s="46"/>
      <c r="X4558" s="53"/>
      <c r="Y4558" s="45"/>
    </row>
    <row r="4559" spans="2:25" x14ac:dyDescent="0.25">
      <c r="B4559" s="47"/>
      <c r="C4559" s="47"/>
      <c r="D4559" s="46"/>
      <c r="E4559" s="46"/>
      <c r="F4559" s="45"/>
      <c r="G4559" s="48"/>
      <c r="H4559" s="45"/>
      <c r="I4559" s="45"/>
      <c r="L4559" s="47"/>
      <c r="M4559" s="49"/>
      <c r="N4559" s="49"/>
      <c r="O4559" s="47"/>
      <c r="P4559" s="47"/>
      <c r="Q4559" s="50"/>
      <c r="R4559" s="51"/>
      <c r="S4559" s="47"/>
      <c r="T4559" s="52"/>
      <c r="U4559" s="49"/>
      <c r="V4559" s="47"/>
      <c r="W4559" s="46"/>
      <c r="X4559" s="53"/>
      <c r="Y4559" s="45"/>
    </row>
    <row r="4560" spans="2:25" x14ac:dyDescent="0.25">
      <c r="B4560" s="47"/>
      <c r="C4560" s="47"/>
      <c r="D4560" s="46"/>
      <c r="E4560" s="46"/>
      <c r="F4560" s="45"/>
      <c r="G4560" s="48"/>
      <c r="H4560" s="45"/>
      <c r="I4560" s="45"/>
      <c r="L4560" s="47"/>
      <c r="M4560" s="49"/>
      <c r="N4560" s="49"/>
      <c r="O4560" s="47"/>
      <c r="P4560" s="47"/>
      <c r="Q4560" s="50"/>
      <c r="R4560" s="51"/>
      <c r="S4560" s="47"/>
      <c r="T4560" s="52"/>
      <c r="U4560" s="49"/>
      <c r="V4560" s="47"/>
      <c r="W4560" s="46"/>
      <c r="X4560" s="53"/>
      <c r="Y4560" s="45"/>
    </row>
    <row r="4561" spans="2:25" x14ac:dyDescent="0.25">
      <c r="B4561" s="47"/>
      <c r="C4561" s="47"/>
      <c r="D4561" s="46"/>
      <c r="E4561" s="46"/>
      <c r="F4561" s="45"/>
      <c r="G4561" s="48"/>
      <c r="H4561" s="45"/>
      <c r="I4561" s="45"/>
      <c r="L4561" s="47"/>
      <c r="M4561" s="49"/>
      <c r="N4561" s="49"/>
      <c r="O4561" s="47"/>
      <c r="P4561" s="47"/>
      <c r="Q4561" s="50"/>
      <c r="R4561" s="51"/>
      <c r="S4561" s="47"/>
      <c r="T4561" s="52"/>
      <c r="U4561" s="49"/>
      <c r="V4561" s="47"/>
      <c r="W4561" s="46"/>
      <c r="X4561" s="53"/>
      <c r="Y4561" s="45"/>
    </row>
    <row r="4562" spans="2:25" x14ac:dyDescent="0.25">
      <c r="B4562" s="47"/>
      <c r="C4562" s="47"/>
      <c r="D4562" s="46"/>
      <c r="E4562" s="46"/>
      <c r="F4562" s="45"/>
      <c r="G4562" s="48"/>
      <c r="H4562" s="45"/>
      <c r="I4562" s="45"/>
      <c r="L4562" s="47"/>
      <c r="M4562" s="49"/>
      <c r="N4562" s="49"/>
      <c r="O4562" s="47"/>
      <c r="P4562" s="47"/>
      <c r="Q4562" s="50"/>
      <c r="R4562" s="51"/>
      <c r="S4562" s="47"/>
      <c r="T4562" s="52"/>
      <c r="U4562" s="49"/>
      <c r="V4562" s="47"/>
      <c r="W4562" s="46"/>
      <c r="X4562" s="53"/>
      <c r="Y4562" s="45"/>
    </row>
    <row r="4563" spans="2:25" x14ac:dyDescent="0.25">
      <c r="B4563" s="47"/>
      <c r="C4563" s="47"/>
      <c r="D4563" s="46"/>
      <c r="E4563" s="46"/>
      <c r="F4563" s="45"/>
      <c r="G4563" s="48"/>
      <c r="H4563" s="45"/>
      <c r="I4563" s="45"/>
      <c r="L4563" s="47"/>
      <c r="M4563" s="49"/>
      <c r="N4563" s="49"/>
      <c r="O4563" s="47"/>
      <c r="P4563" s="47"/>
      <c r="Q4563" s="50"/>
      <c r="R4563" s="51"/>
      <c r="S4563" s="47"/>
      <c r="T4563" s="52"/>
      <c r="U4563" s="49"/>
      <c r="V4563" s="47"/>
      <c r="W4563" s="46"/>
      <c r="X4563" s="53"/>
      <c r="Y4563" s="45"/>
    </row>
    <row r="4564" spans="2:25" x14ac:dyDescent="0.25">
      <c r="B4564" s="47"/>
      <c r="C4564" s="47"/>
      <c r="D4564" s="46"/>
      <c r="E4564" s="46"/>
      <c r="F4564" s="45"/>
      <c r="G4564" s="48"/>
      <c r="H4564" s="45"/>
      <c r="I4564" s="45"/>
      <c r="L4564" s="47"/>
      <c r="M4564" s="49"/>
      <c r="N4564" s="49"/>
      <c r="O4564" s="47"/>
      <c r="P4564" s="47"/>
      <c r="Q4564" s="50"/>
      <c r="R4564" s="51"/>
      <c r="S4564" s="47"/>
      <c r="T4564" s="52"/>
      <c r="U4564" s="49"/>
      <c r="V4564" s="47"/>
      <c r="W4564" s="46"/>
      <c r="X4564" s="53"/>
      <c r="Y4564" s="45"/>
    </row>
    <row r="4565" spans="2:25" x14ac:dyDescent="0.25">
      <c r="B4565" s="47"/>
      <c r="C4565" s="47"/>
      <c r="D4565" s="46"/>
      <c r="E4565" s="46"/>
      <c r="F4565" s="45"/>
      <c r="G4565" s="48"/>
      <c r="H4565" s="45"/>
      <c r="I4565" s="45"/>
      <c r="L4565" s="47"/>
      <c r="M4565" s="49"/>
      <c r="N4565" s="49"/>
      <c r="O4565" s="47"/>
      <c r="P4565" s="47"/>
      <c r="Q4565" s="50"/>
      <c r="R4565" s="51"/>
      <c r="S4565" s="47"/>
      <c r="T4565" s="52"/>
      <c r="U4565" s="49"/>
      <c r="V4565" s="47"/>
      <c r="W4565" s="46"/>
      <c r="X4565" s="53"/>
      <c r="Y4565" s="45"/>
    </row>
    <row r="4566" spans="2:25" x14ac:dyDescent="0.25">
      <c r="B4566" s="47"/>
      <c r="C4566" s="47"/>
      <c r="D4566" s="46"/>
      <c r="E4566" s="46"/>
      <c r="F4566" s="45"/>
      <c r="G4566" s="48"/>
      <c r="H4566" s="45"/>
      <c r="I4566" s="45"/>
      <c r="L4566" s="47"/>
      <c r="M4566" s="49"/>
      <c r="N4566" s="49"/>
      <c r="O4566" s="47"/>
      <c r="P4566" s="47"/>
      <c r="Q4566" s="50"/>
      <c r="R4566" s="51"/>
      <c r="S4566" s="47"/>
      <c r="T4566" s="52"/>
      <c r="U4566" s="49"/>
      <c r="V4566" s="47"/>
      <c r="W4566" s="46"/>
      <c r="X4566" s="53"/>
      <c r="Y4566" s="45"/>
    </row>
    <row r="4567" spans="2:25" x14ac:dyDescent="0.25">
      <c r="B4567" s="47"/>
      <c r="C4567" s="47"/>
      <c r="D4567" s="46"/>
      <c r="E4567" s="46"/>
      <c r="F4567" s="45"/>
      <c r="G4567" s="48"/>
      <c r="H4567" s="45"/>
      <c r="I4567" s="45"/>
      <c r="L4567" s="47"/>
      <c r="M4567" s="49"/>
      <c r="N4567" s="49"/>
      <c r="O4567" s="47"/>
      <c r="P4567" s="47"/>
      <c r="Q4567" s="50"/>
      <c r="R4567" s="51"/>
      <c r="S4567" s="47"/>
      <c r="T4567" s="52"/>
      <c r="U4567" s="49"/>
      <c r="V4567" s="47"/>
      <c r="W4567" s="46"/>
      <c r="X4567" s="53"/>
      <c r="Y4567" s="45"/>
    </row>
    <row r="4568" spans="2:25" x14ac:dyDescent="0.25">
      <c r="B4568" s="47"/>
      <c r="C4568" s="47"/>
      <c r="D4568" s="46"/>
      <c r="E4568" s="46"/>
      <c r="F4568" s="45"/>
      <c r="G4568" s="48"/>
      <c r="H4568" s="45"/>
      <c r="I4568" s="45"/>
      <c r="L4568" s="47"/>
      <c r="M4568" s="49"/>
      <c r="N4568" s="49"/>
      <c r="O4568" s="47"/>
      <c r="P4568" s="47"/>
      <c r="Q4568" s="50"/>
      <c r="R4568" s="51"/>
      <c r="S4568" s="47"/>
      <c r="T4568" s="52"/>
      <c r="U4568" s="49"/>
      <c r="V4568" s="47"/>
      <c r="W4568" s="46"/>
      <c r="X4568" s="53"/>
      <c r="Y4568" s="45"/>
    </row>
    <row r="4569" spans="2:25" x14ac:dyDescent="0.25">
      <c r="B4569" s="47"/>
      <c r="C4569" s="47"/>
      <c r="D4569" s="46"/>
      <c r="E4569" s="46"/>
      <c r="F4569" s="45"/>
      <c r="G4569" s="48"/>
      <c r="H4569" s="45"/>
      <c r="I4569" s="45"/>
      <c r="L4569" s="47"/>
      <c r="M4569" s="49"/>
      <c r="N4569" s="49"/>
      <c r="O4569" s="47"/>
      <c r="P4569" s="47"/>
      <c r="Q4569" s="50"/>
      <c r="R4569" s="51"/>
      <c r="S4569" s="47"/>
      <c r="T4569" s="52"/>
      <c r="U4569" s="49"/>
      <c r="V4569" s="47"/>
      <c r="W4569" s="46"/>
      <c r="X4569" s="53"/>
      <c r="Y4569" s="45"/>
    </row>
    <row r="4570" spans="2:25" x14ac:dyDescent="0.25">
      <c r="B4570" s="47"/>
      <c r="C4570" s="47"/>
      <c r="D4570" s="46"/>
      <c r="E4570" s="46"/>
      <c r="F4570" s="45"/>
      <c r="G4570" s="48"/>
      <c r="H4570" s="45"/>
      <c r="I4570" s="45"/>
      <c r="L4570" s="47"/>
      <c r="M4570" s="49"/>
      <c r="N4570" s="49"/>
      <c r="O4570" s="47"/>
      <c r="P4570" s="47"/>
      <c r="Q4570" s="50"/>
      <c r="R4570" s="51"/>
      <c r="S4570" s="47"/>
      <c r="T4570" s="52"/>
      <c r="U4570" s="49"/>
      <c r="V4570" s="47"/>
      <c r="W4570" s="46"/>
      <c r="X4570" s="53"/>
      <c r="Y4570" s="45"/>
    </row>
    <row r="4571" spans="2:25" x14ac:dyDescent="0.25">
      <c r="B4571" s="47"/>
      <c r="C4571" s="47"/>
      <c r="D4571" s="46"/>
      <c r="E4571" s="46"/>
      <c r="F4571" s="45"/>
      <c r="G4571" s="48"/>
      <c r="H4571" s="45"/>
      <c r="I4571" s="45"/>
      <c r="L4571" s="47"/>
      <c r="M4571" s="49"/>
      <c r="N4571" s="49"/>
      <c r="O4571" s="47"/>
      <c r="P4571" s="47"/>
      <c r="Q4571" s="50"/>
      <c r="R4571" s="51"/>
      <c r="S4571" s="47"/>
      <c r="T4571" s="52"/>
      <c r="U4571" s="49"/>
      <c r="V4571" s="47"/>
      <c r="W4571" s="46"/>
      <c r="X4571" s="53"/>
      <c r="Y4571" s="45"/>
    </row>
    <row r="4572" spans="2:25" x14ac:dyDescent="0.25">
      <c r="B4572" s="47"/>
      <c r="C4572" s="47"/>
      <c r="D4572" s="46"/>
      <c r="E4572" s="46"/>
      <c r="F4572" s="45"/>
      <c r="G4572" s="48"/>
      <c r="H4572" s="45"/>
      <c r="I4572" s="45"/>
      <c r="L4572" s="47"/>
      <c r="M4572" s="49"/>
      <c r="N4572" s="49"/>
      <c r="O4572" s="47"/>
      <c r="P4572" s="47"/>
      <c r="Q4572" s="50"/>
      <c r="R4572" s="51"/>
      <c r="S4572" s="47"/>
      <c r="T4572" s="52"/>
      <c r="U4572" s="49"/>
      <c r="V4572" s="47"/>
      <c r="W4572" s="46"/>
      <c r="X4572" s="53"/>
      <c r="Y4572" s="45"/>
    </row>
    <row r="4573" spans="2:25" x14ac:dyDescent="0.25">
      <c r="B4573" s="47"/>
      <c r="C4573" s="47"/>
      <c r="D4573" s="46"/>
      <c r="E4573" s="46"/>
      <c r="F4573" s="45"/>
      <c r="G4573" s="48"/>
      <c r="H4573" s="45"/>
      <c r="I4573" s="45"/>
      <c r="L4573" s="47"/>
      <c r="M4573" s="49"/>
      <c r="N4573" s="49"/>
      <c r="O4573" s="47"/>
      <c r="P4573" s="47"/>
      <c r="Q4573" s="50"/>
      <c r="R4573" s="51"/>
      <c r="S4573" s="47"/>
      <c r="T4573" s="52"/>
      <c r="U4573" s="49"/>
      <c r="V4573" s="47"/>
      <c r="W4573" s="46"/>
      <c r="X4573" s="53"/>
      <c r="Y4573" s="45"/>
    </row>
    <row r="4574" spans="2:25" x14ac:dyDescent="0.25">
      <c r="B4574" s="47"/>
      <c r="C4574" s="47"/>
      <c r="D4574" s="46"/>
      <c r="E4574" s="46"/>
      <c r="F4574" s="45"/>
      <c r="G4574" s="48"/>
      <c r="H4574" s="45"/>
      <c r="I4574" s="45"/>
      <c r="L4574" s="47"/>
      <c r="M4574" s="49"/>
      <c r="N4574" s="49"/>
      <c r="O4574" s="47"/>
      <c r="P4574" s="47"/>
      <c r="Q4574" s="50"/>
      <c r="R4574" s="51"/>
      <c r="S4574" s="47"/>
      <c r="T4574" s="52"/>
      <c r="U4574" s="49"/>
      <c r="V4574" s="47"/>
      <c r="W4574" s="46"/>
      <c r="X4574" s="53"/>
      <c r="Y4574" s="45"/>
    </row>
    <row r="4575" spans="2:25" x14ac:dyDescent="0.25">
      <c r="B4575" s="47"/>
      <c r="C4575" s="47"/>
      <c r="D4575" s="46"/>
      <c r="E4575" s="46"/>
      <c r="F4575" s="45"/>
      <c r="G4575" s="48"/>
      <c r="H4575" s="45"/>
      <c r="I4575" s="45"/>
      <c r="L4575" s="47"/>
      <c r="M4575" s="49"/>
      <c r="N4575" s="49"/>
      <c r="O4575" s="47"/>
      <c r="P4575" s="47"/>
      <c r="Q4575" s="50"/>
      <c r="R4575" s="51"/>
      <c r="S4575" s="47"/>
      <c r="T4575" s="52"/>
      <c r="U4575" s="49"/>
      <c r="V4575" s="47"/>
      <c r="W4575" s="46"/>
      <c r="X4575" s="53"/>
      <c r="Y4575" s="45"/>
    </row>
    <row r="4576" spans="2:25" x14ac:dyDescent="0.25">
      <c r="B4576" s="47"/>
      <c r="C4576" s="47"/>
      <c r="D4576" s="46"/>
      <c r="E4576" s="46"/>
      <c r="F4576" s="45"/>
      <c r="G4576" s="48"/>
      <c r="H4576" s="45"/>
      <c r="I4576" s="45"/>
      <c r="L4576" s="47"/>
      <c r="M4576" s="49"/>
      <c r="N4576" s="49"/>
      <c r="O4576" s="47"/>
      <c r="P4576" s="47"/>
      <c r="Q4576" s="50"/>
      <c r="R4576" s="51"/>
      <c r="S4576" s="47"/>
      <c r="T4576" s="52"/>
      <c r="U4576" s="49"/>
      <c r="V4576" s="47"/>
      <c r="W4576" s="46"/>
      <c r="X4576" s="53"/>
      <c r="Y4576" s="45"/>
    </row>
    <row r="4577" spans="2:25" x14ac:dyDescent="0.25">
      <c r="B4577" s="47"/>
      <c r="C4577" s="47"/>
      <c r="D4577" s="46"/>
      <c r="E4577" s="46"/>
      <c r="F4577" s="45"/>
      <c r="G4577" s="48"/>
      <c r="H4577" s="45"/>
      <c r="I4577" s="45"/>
      <c r="L4577" s="47"/>
      <c r="M4577" s="49"/>
      <c r="N4577" s="49"/>
      <c r="O4577" s="47"/>
      <c r="P4577" s="47"/>
      <c r="Q4577" s="50"/>
      <c r="R4577" s="51"/>
      <c r="S4577" s="47"/>
      <c r="T4577" s="52"/>
      <c r="U4577" s="49"/>
      <c r="V4577" s="47"/>
      <c r="W4577" s="46"/>
      <c r="X4577" s="53"/>
      <c r="Y4577" s="45"/>
    </row>
    <row r="4578" spans="2:25" x14ac:dyDescent="0.25">
      <c r="B4578" s="47"/>
      <c r="C4578" s="47"/>
      <c r="D4578" s="46"/>
      <c r="E4578" s="46"/>
      <c r="F4578" s="45"/>
      <c r="G4578" s="48"/>
      <c r="H4578" s="45"/>
      <c r="I4578" s="45"/>
      <c r="L4578" s="47"/>
      <c r="M4578" s="49"/>
      <c r="N4578" s="49"/>
      <c r="O4578" s="47"/>
      <c r="P4578" s="47"/>
      <c r="Q4578" s="50"/>
      <c r="R4578" s="51"/>
      <c r="S4578" s="47"/>
      <c r="T4578" s="52"/>
      <c r="U4578" s="49"/>
      <c r="V4578" s="47"/>
      <c r="W4578" s="46"/>
      <c r="X4578" s="53"/>
      <c r="Y4578" s="45"/>
    </row>
    <row r="4579" spans="2:25" x14ac:dyDescent="0.25">
      <c r="B4579" s="47"/>
      <c r="C4579" s="47"/>
      <c r="D4579" s="46"/>
      <c r="E4579" s="46"/>
      <c r="F4579" s="45"/>
      <c r="G4579" s="48"/>
      <c r="H4579" s="45"/>
      <c r="I4579" s="45"/>
      <c r="L4579" s="47"/>
      <c r="M4579" s="49"/>
      <c r="N4579" s="49"/>
      <c r="O4579" s="47"/>
      <c r="P4579" s="47"/>
      <c r="Q4579" s="50"/>
      <c r="R4579" s="51"/>
      <c r="S4579" s="47"/>
      <c r="T4579" s="52"/>
      <c r="U4579" s="49"/>
      <c r="V4579" s="47"/>
      <c r="W4579" s="46"/>
      <c r="X4579" s="53"/>
      <c r="Y4579" s="45"/>
    </row>
    <row r="4580" spans="2:25" x14ac:dyDescent="0.25">
      <c r="B4580" s="47"/>
      <c r="C4580" s="47"/>
      <c r="D4580" s="46"/>
      <c r="E4580" s="46"/>
      <c r="F4580" s="45"/>
      <c r="G4580" s="48"/>
      <c r="H4580" s="45"/>
      <c r="I4580" s="45"/>
      <c r="L4580" s="47"/>
      <c r="M4580" s="49"/>
      <c r="N4580" s="49"/>
      <c r="O4580" s="47"/>
      <c r="P4580" s="47"/>
      <c r="Q4580" s="50"/>
      <c r="R4580" s="51"/>
      <c r="S4580" s="47"/>
      <c r="T4580" s="52"/>
      <c r="U4580" s="49"/>
      <c r="V4580" s="47"/>
      <c r="W4580" s="46"/>
      <c r="X4580" s="53"/>
      <c r="Y4580" s="45"/>
    </row>
    <row r="4581" spans="2:25" x14ac:dyDescent="0.25">
      <c r="B4581" s="47"/>
      <c r="C4581" s="47"/>
      <c r="D4581" s="46"/>
      <c r="E4581" s="46"/>
      <c r="F4581" s="45"/>
      <c r="G4581" s="48"/>
      <c r="H4581" s="45"/>
      <c r="I4581" s="45"/>
      <c r="L4581" s="47"/>
      <c r="M4581" s="49"/>
      <c r="N4581" s="49"/>
      <c r="O4581" s="47"/>
      <c r="P4581" s="47"/>
      <c r="Q4581" s="50"/>
      <c r="R4581" s="51"/>
      <c r="S4581" s="47"/>
      <c r="T4581" s="52"/>
      <c r="U4581" s="49"/>
      <c r="V4581" s="47"/>
      <c r="W4581" s="46"/>
      <c r="X4581" s="53"/>
      <c r="Y4581" s="45"/>
    </row>
    <row r="4582" spans="2:25" x14ac:dyDescent="0.25">
      <c r="B4582" s="47"/>
      <c r="C4582" s="47"/>
      <c r="D4582" s="46"/>
      <c r="E4582" s="46"/>
      <c r="F4582" s="45"/>
      <c r="G4582" s="48"/>
      <c r="H4582" s="45"/>
      <c r="I4582" s="45"/>
      <c r="L4582" s="47"/>
      <c r="M4582" s="49"/>
      <c r="N4582" s="49"/>
      <c r="O4582" s="47"/>
      <c r="P4582" s="47"/>
      <c r="Q4582" s="50"/>
      <c r="R4582" s="51"/>
      <c r="S4582" s="47"/>
      <c r="T4582" s="52"/>
      <c r="U4582" s="49"/>
      <c r="V4582" s="47"/>
      <c r="W4582" s="46"/>
      <c r="X4582" s="53"/>
      <c r="Y4582" s="45"/>
    </row>
    <row r="4583" spans="2:25" x14ac:dyDescent="0.25">
      <c r="B4583" s="47"/>
      <c r="C4583" s="47"/>
      <c r="D4583" s="46"/>
      <c r="E4583" s="46"/>
      <c r="F4583" s="45"/>
      <c r="G4583" s="48"/>
      <c r="H4583" s="45"/>
      <c r="I4583" s="45"/>
      <c r="L4583" s="47"/>
      <c r="M4583" s="49"/>
      <c r="N4583" s="49"/>
      <c r="O4583" s="47"/>
      <c r="P4583" s="47"/>
      <c r="Q4583" s="50"/>
      <c r="R4583" s="51"/>
      <c r="S4583" s="47"/>
      <c r="T4583" s="52"/>
      <c r="U4583" s="49"/>
      <c r="V4583" s="47"/>
      <c r="W4583" s="46"/>
      <c r="X4583" s="53"/>
      <c r="Y4583" s="45"/>
    </row>
    <row r="4584" spans="2:25" x14ac:dyDescent="0.25">
      <c r="B4584" s="47"/>
      <c r="C4584" s="47"/>
      <c r="D4584" s="46"/>
      <c r="E4584" s="46"/>
      <c r="F4584" s="45"/>
      <c r="G4584" s="48"/>
      <c r="H4584" s="45"/>
      <c r="I4584" s="45"/>
      <c r="L4584" s="47"/>
      <c r="M4584" s="49"/>
      <c r="N4584" s="49"/>
      <c r="O4584" s="47"/>
      <c r="P4584" s="47"/>
      <c r="Q4584" s="50"/>
      <c r="R4584" s="51"/>
      <c r="S4584" s="47"/>
      <c r="T4584" s="52"/>
      <c r="U4584" s="49"/>
      <c r="V4584" s="47"/>
      <c r="W4584" s="46"/>
      <c r="X4584" s="53"/>
      <c r="Y4584" s="45"/>
    </row>
    <row r="4585" spans="2:25" x14ac:dyDescent="0.25">
      <c r="B4585" s="47"/>
      <c r="C4585" s="47"/>
      <c r="D4585" s="46"/>
      <c r="E4585" s="46"/>
      <c r="F4585" s="45"/>
      <c r="G4585" s="48"/>
      <c r="H4585" s="45"/>
      <c r="I4585" s="45"/>
      <c r="L4585" s="47"/>
      <c r="M4585" s="49"/>
      <c r="N4585" s="49"/>
      <c r="O4585" s="47"/>
      <c r="P4585" s="47"/>
      <c r="Q4585" s="50"/>
      <c r="R4585" s="51"/>
      <c r="S4585" s="47"/>
      <c r="T4585" s="52"/>
      <c r="U4585" s="49"/>
      <c r="V4585" s="47"/>
      <c r="W4585" s="46"/>
      <c r="X4585" s="53"/>
      <c r="Y4585" s="45"/>
    </row>
    <row r="4586" spans="2:25" x14ac:dyDescent="0.25">
      <c r="B4586" s="47"/>
      <c r="C4586" s="47"/>
      <c r="D4586" s="46"/>
      <c r="E4586" s="46"/>
      <c r="F4586" s="45"/>
      <c r="G4586" s="48"/>
      <c r="H4586" s="45"/>
      <c r="I4586" s="45"/>
      <c r="L4586" s="47"/>
      <c r="M4586" s="49"/>
      <c r="N4586" s="49"/>
      <c r="O4586" s="47"/>
      <c r="P4586" s="47"/>
      <c r="Q4586" s="50"/>
      <c r="R4586" s="51"/>
      <c r="S4586" s="47"/>
      <c r="T4586" s="52"/>
      <c r="U4586" s="49"/>
      <c r="V4586" s="47"/>
      <c r="W4586" s="46"/>
      <c r="X4586" s="53"/>
      <c r="Y4586" s="45"/>
    </row>
    <row r="4587" spans="2:25" x14ac:dyDescent="0.25">
      <c r="B4587" s="47"/>
      <c r="C4587" s="47"/>
      <c r="D4587" s="46"/>
      <c r="E4587" s="46"/>
      <c r="F4587" s="45"/>
      <c r="G4587" s="48"/>
      <c r="H4587" s="45"/>
      <c r="I4587" s="45"/>
      <c r="L4587" s="47"/>
      <c r="M4587" s="49"/>
      <c r="N4587" s="49"/>
      <c r="O4587" s="47"/>
      <c r="P4587" s="47"/>
      <c r="Q4587" s="50"/>
      <c r="R4587" s="51"/>
      <c r="S4587" s="47"/>
      <c r="T4587" s="52"/>
      <c r="U4587" s="49"/>
      <c r="V4587" s="47"/>
      <c r="W4587" s="46"/>
      <c r="X4587" s="53"/>
      <c r="Y4587" s="45"/>
    </row>
    <row r="4588" spans="2:25" x14ac:dyDescent="0.25">
      <c r="B4588" s="47"/>
      <c r="C4588" s="47"/>
      <c r="D4588" s="46"/>
      <c r="E4588" s="46"/>
      <c r="F4588" s="45"/>
      <c r="G4588" s="48"/>
      <c r="H4588" s="45"/>
      <c r="I4588" s="45"/>
      <c r="L4588" s="47"/>
      <c r="M4588" s="49"/>
      <c r="N4588" s="49"/>
      <c r="O4588" s="47"/>
      <c r="P4588" s="47"/>
      <c r="Q4588" s="50"/>
      <c r="R4588" s="51"/>
      <c r="S4588" s="47"/>
      <c r="T4588" s="52"/>
      <c r="U4588" s="49"/>
      <c r="V4588" s="47"/>
      <c r="W4588" s="46"/>
      <c r="X4588" s="53"/>
      <c r="Y4588" s="45"/>
    </row>
    <row r="4589" spans="2:25" x14ac:dyDescent="0.25">
      <c r="B4589" s="47"/>
      <c r="C4589" s="47"/>
      <c r="D4589" s="46"/>
      <c r="E4589" s="46"/>
      <c r="F4589" s="45"/>
      <c r="G4589" s="48"/>
      <c r="H4589" s="45"/>
      <c r="I4589" s="45"/>
      <c r="L4589" s="47"/>
      <c r="M4589" s="49"/>
      <c r="N4589" s="49"/>
      <c r="O4589" s="47"/>
      <c r="P4589" s="47"/>
      <c r="Q4589" s="50"/>
      <c r="R4589" s="51"/>
      <c r="S4589" s="47"/>
      <c r="T4589" s="52"/>
      <c r="U4589" s="49"/>
      <c r="V4589" s="47"/>
      <c r="W4589" s="46"/>
      <c r="X4589" s="53"/>
      <c r="Y4589" s="45"/>
    </row>
    <row r="4590" spans="2:25" x14ac:dyDescent="0.25">
      <c r="B4590" s="47"/>
      <c r="C4590" s="47"/>
      <c r="D4590" s="46"/>
      <c r="E4590" s="46"/>
      <c r="F4590" s="45"/>
      <c r="G4590" s="48"/>
      <c r="H4590" s="45"/>
      <c r="I4590" s="45"/>
      <c r="L4590" s="47"/>
      <c r="M4590" s="49"/>
      <c r="N4590" s="49"/>
      <c r="O4590" s="47"/>
      <c r="P4590" s="47"/>
      <c r="Q4590" s="50"/>
      <c r="R4590" s="51"/>
      <c r="S4590" s="47"/>
      <c r="T4590" s="52"/>
      <c r="U4590" s="49"/>
      <c r="V4590" s="47"/>
      <c r="W4590" s="46"/>
      <c r="X4590" s="53"/>
      <c r="Y4590" s="45"/>
    </row>
    <row r="4591" spans="2:25" x14ac:dyDescent="0.25">
      <c r="B4591" s="47"/>
      <c r="C4591" s="47"/>
      <c r="D4591" s="46"/>
      <c r="E4591" s="46"/>
      <c r="F4591" s="45"/>
      <c r="G4591" s="48"/>
      <c r="H4591" s="45"/>
      <c r="I4591" s="45"/>
      <c r="L4591" s="47"/>
      <c r="M4591" s="49"/>
      <c r="N4591" s="49"/>
      <c r="O4591" s="47"/>
      <c r="P4591" s="47"/>
      <c r="Q4591" s="50"/>
      <c r="R4591" s="51"/>
      <c r="S4591" s="47"/>
      <c r="T4591" s="52"/>
      <c r="U4591" s="49"/>
      <c r="V4591" s="47"/>
      <c r="W4591" s="46"/>
      <c r="X4591" s="53"/>
      <c r="Y4591" s="45"/>
    </row>
    <row r="4592" spans="2:25" x14ac:dyDescent="0.25">
      <c r="B4592" s="47"/>
      <c r="C4592" s="47"/>
      <c r="D4592" s="46"/>
      <c r="E4592" s="46"/>
      <c r="F4592" s="45"/>
      <c r="G4592" s="48"/>
      <c r="H4592" s="45"/>
      <c r="I4592" s="45"/>
      <c r="L4592" s="47"/>
      <c r="M4592" s="49"/>
      <c r="N4592" s="49"/>
      <c r="O4592" s="47"/>
      <c r="P4592" s="47"/>
      <c r="Q4592" s="50"/>
      <c r="R4592" s="51"/>
      <c r="S4592" s="47"/>
      <c r="T4592" s="52"/>
      <c r="U4592" s="49"/>
      <c r="V4592" s="47"/>
      <c r="W4592" s="46"/>
      <c r="X4592" s="53"/>
      <c r="Y4592" s="45"/>
    </row>
    <row r="4593" spans="2:25" x14ac:dyDescent="0.25">
      <c r="B4593" s="47"/>
      <c r="C4593" s="47"/>
      <c r="D4593" s="46"/>
      <c r="E4593" s="46"/>
      <c r="F4593" s="45"/>
      <c r="G4593" s="48"/>
      <c r="H4593" s="45"/>
      <c r="I4593" s="45"/>
      <c r="L4593" s="47"/>
      <c r="M4593" s="49"/>
      <c r="N4593" s="49"/>
      <c r="O4593" s="47"/>
      <c r="P4593" s="47"/>
      <c r="Q4593" s="50"/>
      <c r="R4593" s="51"/>
      <c r="S4593" s="47"/>
      <c r="T4593" s="52"/>
      <c r="U4593" s="49"/>
      <c r="V4593" s="47"/>
      <c r="W4593" s="46"/>
      <c r="X4593" s="53"/>
      <c r="Y4593" s="45"/>
    </row>
    <row r="4594" spans="2:25" x14ac:dyDescent="0.25">
      <c r="B4594" s="47"/>
      <c r="C4594" s="47"/>
      <c r="D4594" s="46"/>
      <c r="E4594" s="46"/>
      <c r="F4594" s="45"/>
      <c r="G4594" s="48"/>
      <c r="H4594" s="45"/>
      <c r="I4594" s="45"/>
      <c r="L4594" s="47"/>
      <c r="M4594" s="49"/>
      <c r="N4594" s="49"/>
      <c r="O4594" s="47"/>
      <c r="P4594" s="47"/>
      <c r="Q4594" s="50"/>
      <c r="R4594" s="51"/>
      <c r="S4594" s="47"/>
      <c r="T4594" s="52"/>
      <c r="U4594" s="49"/>
      <c r="V4594" s="47"/>
      <c r="W4594" s="46"/>
      <c r="X4594" s="53"/>
      <c r="Y4594" s="45"/>
    </row>
    <row r="4595" spans="2:25" x14ac:dyDescent="0.25">
      <c r="B4595" s="47"/>
      <c r="C4595" s="47"/>
      <c r="D4595" s="46"/>
      <c r="E4595" s="46"/>
      <c r="F4595" s="45"/>
      <c r="G4595" s="48"/>
      <c r="H4595" s="45"/>
      <c r="I4595" s="45"/>
      <c r="L4595" s="47"/>
      <c r="M4595" s="49"/>
      <c r="N4595" s="49"/>
      <c r="O4595" s="47"/>
      <c r="P4595" s="47"/>
      <c r="Q4595" s="50"/>
      <c r="R4595" s="51"/>
      <c r="S4595" s="47"/>
      <c r="T4595" s="52"/>
      <c r="U4595" s="49"/>
      <c r="V4595" s="47"/>
      <c r="W4595" s="46"/>
      <c r="X4595" s="53"/>
      <c r="Y4595" s="45"/>
    </row>
    <row r="4596" spans="2:25" x14ac:dyDescent="0.25">
      <c r="B4596" s="47"/>
      <c r="C4596" s="47"/>
      <c r="D4596" s="46"/>
      <c r="E4596" s="46"/>
      <c r="F4596" s="45"/>
      <c r="G4596" s="48"/>
      <c r="H4596" s="45"/>
      <c r="I4596" s="45"/>
      <c r="L4596" s="47"/>
      <c r="M4596" s="49"/>
      <c r="N4596" s="49"/>
      <c r="O4596" s="47"/>
      <c r="P4596" s="47"/>
      <c r="Q4596" s="50"/>
      <c r="R4596" s="51"/>
      <c r="S4596" s="47"/>
      <c r="T4596" s="52"/>
      <c r="U4596" s="49"/>
      <c r="V4596" s="47"/>
      <c r="W4596" s="46"/>
      <c r="X4596" s="53"/>
      <c r="Y4596" s="45"/>
    </row>
    <row r="4597" spans="2:25" x14ac:dyDescent="0.25">
      <c r="B4597" s="47"/>
      <c r="C4597" s="47"/>
      <c r="D4597" s="46"/>
      <c r="E4597" s="46"/>
      <c r="F4597" s="45"/>
      <c r="G4597" s="48"/>
      <c r="H4597" s="45"/>
      <c r="I4597" s="45"/>
      <c r="L4597" s="47"/>
      <c r="M4597" s="49"/>
      <c r="N4597" s="49"/>
      <c r="O4597" s="47"/>
      <c r="P4597" s="47"/>
      <c r="Q4597" s="50"/>
      <c r="R4597" s="51"/>
      <c r="S4597" s="47"/>
      <c r="T4597" s="52"/>
      <c r="U4597" s="49"/>
      <c r="V4597" s="47"/>
      <c r="W4597" s="46"/>
      <c r="X4597" s="53"/>
      <c r="Y4597" s="45"/>
    </row>
    <row r="4598" spans="2:25" x14ac:dyDescent="0.25">
      <c r="B4598" s="47"/>
      <c r="C4598" s="47"/>
      <c r="D4598" s="46"/>
      <c r="E4598" s="46"/>
      <c r="F4598" s="45"/>
      <c r="G4598" s="48"/>
      <c r="H4598" s="45"/>
      <c r="I4598" s="45"/>
      <c r="L4598" s="47"/>
      <c r="M4598" s="49"/>
      <c r="N4598" s="49"/>
      <c r="O4598" s="47"/>
      <c r="P4598" s="47"/>
      <c r="Q4598" s="50"/>
      <c r="R4598" s="51"/>
      <c r="S4598" s="47"/>
      <c r="T4598" s="52"/>
      <c r="U4598" s="49"/>
      <c r="V4598" s="47"/>
      <c r="W4598" s="46"/>
      <c r="X4598" s="53"/>
      <c r="Y4598" s="45"/>
    </row>
    <row r="4599" spans="2:25" x14ac:dyDescent="0.25">
      <c r="B4599" s="47"/>
      <c r="C4599" s="47"/>
      <c r="D4599" s="46"/>
      <c r="E4599" s="46"/>
      <c r="F4599" s="45"/>
      <c r="G4599" s="48"/>
      <c r="H4599" s="45"/>
      <c r="I4599" s="45"/>
      <c r="L4599" s="47"/>
      <c r="M4599" s="49"/>
      <c r="N4599" s="49"/>
      <c r="O4599" s="47"/>
      <c r="P4599" s="47"/>
      <c r="Q4599" s="50"/>
      <c r="R4599" s="51"/>
      <c r="S4599" s="47"/>
      <c r="T4599" s="52"/>
      <c r="U4599" s="49"/>
      <c r="V4599" s="47"/>
      <c r="W4599" s="46"/>
      <c r="X4599" s="53"/>
      <c r="Y4599" s="45"/>
    </row>
    <row r="4600" spans="2:25" x14ac:dyDescent="0.25">
      <c r="B4600" s="47"/>
      <c r="C4600" s="47"/>
      <c r="D4600" s="46"/>
      <c r="E4600" s="46"/>
      <c r="F4600" s="45"/>
      <c r="G4600" s="48"/>
      <c r="H4600" s="45"/>
      <c r="I4600" s="45"/>
      <c r="L4600" s="47"/>
      <c r="M4600" s="49"/>
      <c r="N4600" s="49"/>
      <c r="O4600" s="47"/>
      <c r="P4600" s="47"/>
      <c r="Q4600" s="50"/>
      <c r="R4600" s="51"/>
      <c r="S4600" s="47"/>
      <c r="T4600" s="52"/>
      <c r="U4600" s="49"/>
      <c r="V4600" s="47"/>
      <c r="W4600" s="46"/>
      <c r="X4600" s="53"/>
      <c r="Y4600" s="45"/>
    </row>
    <row r="4601" spans="2:25" x14ac:dyDescent="0.25">
      <c r="B4601" s="47"/>
      <c r="C4601" s="47"/>
      <c r="D4601" s="46"/>
      <c r="E4601" s="46"/>
      <c r="F4601" s="45"/>
      <c r="G4601" s="48"/>
      <c r="H4601" s="45"/>
      <c r="I4601" s="45"/>
      <c r="L4601" s="47"/>
      <c r="M4601" s="49"/>
      <c r="N4601" s="49"/>
      <c r="O4601" s="47"/>
      <c r="P4601" s="47"/>
      <c r="Q4601" s="50"/>
      <c r="R4601" s="51"/>
      <c r="S4601" s="47"/>
      <c r="T4601" s="52"/>
      <c r="U4601" s="49"/>
      <c r="V4601" s="47"/>
      <c r="W4601" s="46"/>
      <c r="X4601" s="53"/>
      <c r="Y4601" s="45"/>
    </row>
    <row r="4602" spans="2:25" x14ac:dyDescent="0.25">
      <c r="B4602" s="47"/>
      <c r="C4602" s="47"/>
      <c r="D4602" s="46"/>
      <c r="E4602" s="46"/>
      <c r="F4602" s="45"/>
      <c r="G4602" s="48"/>
      <c r="H4602" s="45"/>
      <c r="I4602" s="45"/>
      <c r="L4602" s="47"/>
      <c r="M4602" s="49"/>
      <c r="N4602" s="49"/>
      <c r="O4602" s="47"/>
      <c r="P4602" s="47"/>
      <c r="Q4602" s="50"/>
      <c r="R4602" s="51"/>
      <c r="S4602" s="47"/>
      <c r="T4602" s="52"/>
      <c r="U4602" s="49"/>
      <c r="V4602" s="47"/>
      <c r="W4602" s="46"/>
      <c r="X4602" s="53"/>
      <c r="Y4602" s="45"/>
    </row>
    <row r="4603" spans="2:25" x14ac:dyDescent="0.25">
      <c r="B4603" s="47"/>
      <c r="C4603" s="47"/>
      <c r="D4603" s="46"/>
      <c r="E4603" s="46"/>
      <c r="F4603" s="45"/>
      <c r="G4603" s="48"/>
      <c r="H4603" s="45"/>
      <c r="I4603" s="45"/>
      <c r="L4603" s="47"/>
      <c r="M4603" s="49"/>
      <c r="N4603" s="49"/>
      <c r="O4603" s="47"/>
      <c r="P4603" s="47"/>
      <c r="Q4603" s="50"/>
      <c r="R4603" s="51"/>
      <c r="S4603" s="47"/>
      <c r="T4603" s="52"/>
      <c r="U4603" s="49"/>
      <c r="V4603" s="47"/>
      <c r="W4603" s="46"/>
      <c r="X4603" s="53"/>
      <c r="Y4603" s="45"/>
    </row>
    <row r="4604" spans="2:25" x14ac:dyDescent="0.25">
      <c r="B4604" s="47"/>
      <c r="C4604" s="47"/>
      <c r="D4604" s="46"/>
      <c r="E4604" s="46"/>
      <c r="F4604" s="45"/>
      <c r="G4604" s="48"/>
      <c r="H4604" s="45"/>
      <c r="I4604" s="45"/>
      <c r="L4604" s="47"/>
      <c r="M4604" s="49"/>
      <c r="N4604" s="49"/>
      <c r="O4604" s="47"/>
      <c r="P4604" s="47"/>
      <c r="Q4604" s="50"/>
      <c r="R4604" s="51"/>
      <c r="S4604" s="47"/>
      <c r="T4604" s="52"/>
      <c r="U4604" s="49"/>
      <c r="V4604" s="47"/>
      <c r="W4604" s="46"/>
      <c r="X4604" s="53"/>
      <c r="Y4604" s="45"/>
    </row>
    <row r="4605" spans="2:25" x14ac:dyDescent="0.25">
      <c r="B4605" s="47"/>
      <c r="C4605" s="47"/>
      <c r="D4605" s="46"/>
      <c r="E4605" s="46"/>
      <c r="F4605" s="45"/>
      <c r="G4605" s="48"/>
      <c r="H4605" s="45"/>
      <c r="I4605" s="45"/>
      <c r="L4605" s="47"/>
      <c r="M4605" s="49"/>
      <c r="N4605" s="49"/>
      <c r="O4605" s="47"/>
      <c r="P4605" s="47"/>
      <c r="Q4605" s="50"/>
      <c r="R4605" s="51"/>
      <c r="S4605" s="47"/>
      <c r="T4605" s="52"/>
      <c r="U4605" s="49"/>
      <c r="V4605" s="47"/>
      <c r="W4605" s="46"/>
      <c r="X4605" s="53"/>
      <c r="Y4605" s="45"/>
    </row>
    <row r="4606" spans="2:25" x14ac:dyDescent="0.25">
      <c r="B4606" s="47"/>
      <c r="C4606" s="47"/>
      <c r="D4606" s="46"/>
      <c r="E4606" s="46"/>
      <c r="F4606" s="45"/>
      <c r="G4606" s="48"/>
      <c r="H4606" s="45"/>
      <c r="I4606" s="45"/>
      <c r="L4606" s="47"/>
      <c r="M4606" s="49"/>
      <c r="N4606" s="49"/>
      <c r="O4606" s="47"/>
      <c r="P4606" s="47"/>
      <c r="Q4606" s="50"/>
      <c r="R4606" s="51"/>
      <c r="S4606" s="47"/>
      <c r="T4606" s="52"/>
      <c r="U4606" s="49"/>
      <c r="V4606" s="47"/>
      <c r="W4606" s="46"/>
      <c r="X4606" s="53"/>
      <c r="Y4606" s="45"/>
    </row>
    <row r="4607" spans="2:25" x14ac:dyDescent="0.25">
      <c r="B4607" s="47"/>
      <c r="C4607" s="47"/>
      <c r="D4607" s="46"/>
      <c r="E4607" s="46"/>
      <c r="F4607" s="45"/>
      <c r="G4607" s="48"/>
      <c r="H4607" s="45"/>
      <c r="I4607" s="45"/>
      <c r="L4607" s="47"/>
      <c r="M4607" s="49"/>
      <c r="N4607" s="49"/>
      <c r="O4607" s="47"/>
      <c r="P4607" s="47"/>
      <c r="Q4607" s="50"/>
      <c r="R4607" s="51"/>
      <c r="S4607" s="47"/>
      <c r="T4607" s="52"/>
      <c r="U4607" s="49"/>
      <c r="V4607" s="47"/>
      <c r="W4607" s="46"/>
      <c r="X4607" s="53"/>
      <c r="Y4607" s="45"/>
    </row>
    <row r="4608" spans="2:25" x14ac:dyDescent="0.25">
      <c r="B4608" s="47"/>
      <c r="C4608" s="47"/>
      <c r="D4608" s="46"/>
      <c r="E4608" s="46"/>
      <c r="F4608" s="45"/>
      <c r="G4608" s="48"/>
      <c r="H4608" s="45"/>
      <c r="I4608" s="45"/>
      <c r="L4608" s="47"/>
      <c r="M4608" s="49"/>
      <c r="N4608" s="49"/>
      <c r="O4608" s="47"/>
      <c r="P4608" s="47"/>
      <c r="Q4608" s="50"/>
      <c r="R4608" s="51"/>
      <c r="S4608" s="47"/>
      <c r="T4608" s="52"/>
      <c r="U4608" s="49"/>
      <c r="V4608" s="47"/>
      <c r="W4608" s="46"/>
      <c r="X4608" s="53"/>
      <c r="Y4608" s="45"/>
    </row>
    <row r="4609" spans="2:25" x14ac:dyDescent="0.25">
      <c r="B4609" s="47"/>
      <c r="C4609" s="47"/>
      <c r="D4609" s="46"/>
      <c r="E4609" s="46"/>
      <c r="F4609" s="45"/>
      <c r="G4609" s="48"/>
      <c r="H4609" s="45"/>
      <c r="I4609" s="45"/>
      <c r="L4609" s="47"/>
      <c r="M4609" s="49"/>
      <c r="N4609" s="49"/>
      <c r="O4609" s="47"/>
      <c r="P4609" s="47"/>
      <c r="Q4609" s="50"/>
      <c r="R4609" s="51"/>
      <c r="S4609" s="47"/>
      <c r="T4609" s="52"/>
      <c r="U4609" s="49"/>
      <c r="V4609" s="47"/>
      <c r="W4609" s="46"/>
      <c r="X4609" s="53"/>
      <c r="Y4609" s="45"/>
    </row>
    <row r="4610" spans="2:25" x14ac:dyDescent="0.25">
      <c r="B4610" s="47"/>
      <c r="C4610" s="47"/>
      <c r="D4610" s="46"/>
      <c r="E4610" s="46"/>
      <c r="F4610" s="45"/>
      <c r="G4610" s="48"/>
      <c r="H4610" s="45"/>
      <c r="I4610" s="45"/>
      <c r="L4610" s="47"/>
      <c r="M4610" s="49"/>
      <c r="N4610" s="49"/>
      <c r="O4610" s="47"/>
      <c r="P4610" s="47"/>
      <c r="Q4610" s="50"/>
      <c r="R4610" s="51"/>
      <c r="S4610" s="47"/>
      <c r="T4610" s="52"/>
      <c r="U4610" s="49"/>
      <c r="V4610" s="47"/>
      <c r="W4610" s="46"/>
      <c r="X4610" s="53"/>
      <c r="Y4610" s="45"/>
    </row>
    <row r="4611" spans="2:25" x14ac:dyDescent="0.25">
      <c r="B4611" s="47"/>
      <c r="C4611" s="47"/>
      <c r="D4611" s="46"/>
      <c r="E4611" s="46"/>
      <c r="F4611" s="45"/>
      <c r="G4611" s="48"/>
      <c r="H4611" s="45"/>
      <c r="I4611" s="45"/>
      <c r="L4611" s="47"/>
      <c r="M4611" s="49"/>
      <c r="N4611" s="49"/>
      <c r="O4611" s="47"/>
      <c r="P4611" s="47"/>
      <c r="Q4611" s="50"/>
      <c r="R4611" s="51"/>
      <c r="S4611" s="47"/>
      <c r="T4611" s="52"/>
      <c r="U4611" s="49"/>
      <c r="V4611" s="47"/>
      <c r="W4611" s="46"/>
      <c r="X4611" s="53"/>
      <c r="Y4611" s="45"/>
    </row>
    <row r="4612" spans="2:25" x14ac:dyDescent="0.25">
      <c r="B4612" s="47"/>
      <c r="C4612" s="47"/>
      <c r="D4612" s="46"/>
      <c r="E4612" s="46"/>
      <c r="F4612" s="45"/>
      <c r="G4612" s="48"/>
      <c r="H4612" s="45"/>
      <c r="I4612" s="45"/>
      <c r="L4612" s="47"/>
      <c r="M4612" s="49"/>
      <c r="N4612" s="49"/>
      <c r="O4612" s="47"/>
      <c r="P4612" s="47"/>
      <c r="Q4612" s="50"/>
      <c r="R4612" s="51"/>
      <c r="S4612" s="47"/>
      <c r="T4612" s="52"/>
      <c r="U4612" s="49"/>
      <c r="V4612" s="47"/>
      <c r="W4612" s="46"/>
      <c r="X4612" s="53"/>
      <c r="Y4612" s="45"/>
    </row>
    <row r="4613" spans="2:25" x14ac:dyDescent="0.25">
      <c r="B4613" s="47"/>
      <c r="C4613" s="47"/>
      <c r="D4613" s="46"/>
      <c r="E4613" s="46"/>
      <c r="F4613" s="45"/>
      <c r="G4613" s="48"/>
      <c r="H4613" s="45"/>
      <c r="I4613" s="45"/>
      <c r="L4613" s="47"/>
      <c r="M4613" s="49"/>
      <c r="N4613" s="49"/>
      <c r="O4613" s="47"/>
      <c r="P4613" s="47"/>
      <c r="Q4613" s="50"/>
      <c r="R4613" s="51"/>
      <c r="S4613" s="47"/>
      <c r="T4613" s="52"/>
      <c r="U4613" s="49"/>
      <c r="V4613" s="47"/>
      <c r="W4613" s="46"/>
      <c r="X4613" s="53"/>
      <c r="Y4613" s="45"/>
    </row>
    <row r="4614" spans="2:25" x14ac:dyDescent="0.25">
      <c r="B4614" s="47"/>
      <c r="C4614" s="47"/>
      <c r="D4614" s="46"/>
      <c r="E4614" s="46"/>
      <c r="F4614" s="45"/>
      <c r="G4614" s="48"/>
      <c r="H4614" s="45"/>
      <c r="I4614" s="45"/>
      <c r="L4614" s="47"/>
      <c r="M4614" s="49"/>
      <c r="N4614" s="49"/>
      <c r="O4614" s="47"/>
      <c r="P4614" s="47"/>
      <c r="Q4614" s="50"/>
      <c r="R4614" s="51"/>
      <c r="S4614" s="47"/>
      <c r="T4614" s="52"/>
      <c r="U4614" s="49"/>
      <c r="V4614" s="47"/>
      <c r="W4614" s="46"/>
      <c r="X4614" s="53"/>
      <c r="Y4614" s="45"/>
    </row>
    <row r="4615" spans="2:25" x14ac:dyDescent="0.25">
      <c r="B4615" s="47"/>
      <c r="C4615" s="47"/>
      <c r="D4615" s="46"/>
      <c r="E4615" s="46"/>
      <c r="F4615" s="45"/>
      <c r="G4615" s="48"/>
      <c r="H4615" s="45"/>
      <c r="I4615" s="45"/>
      <c r="L4615" s="47"/>
      <c r="M4615" s="49"/>
      <c r="N4615" s="49"/>
      <c r="O4615" s="47"/>
      <c r="P4615" s="47"/>
      <c r="Q4615" s="50"/>
      <c r="R4615" s="51"/>
      <c r="S4615" s="47"/>
      <c r="T4615" s="52"/>
      <c r="U4615" s="49"/>
      <c r="V4615" s="47"/>
      <c r="W4615" s="46"/>
      <c r="X4615" s="53"/>
      <c r="Y4615" s="45"/>
    </row>
    <row r="4616" spans="2:25" x14ac:dyDescent="0.25">
      <c r="B4616" s="47"/>
      <c r="C4616" s="47"/>
      <c r="D4616" s="46"/>
      <c r="E4616" s="46"/>
      <c r="F4616" s="45"/>
      <c r="G4616" s="48"/>
      <c r="H4616" s="45"/>
      <c r="I4616" s="45"/>
      <c r="L4616" s="47"/>
      <c r="M4616" s="49"/>
      <c r="N4616" s="49"/>
      <c r="O4616" s="47"/>
      <c r="P4616" s="47"/>
      <c r="Q4616" s="50"/>
      <c r="R4616" s="51"/>
      <c r="S4616" s="47"/>
      <c r="T4616" s="52"/>
      <c r="U4616" s="49"/>
      <c r="V4616" s="47"/>
      <c r="W4616" s="46"/>
      <c r="X4616" s="53"/>
      <c r="Y4616" s="45"/>
    </row>
    <row r="4617" spans="2:25" x14ac:dyDescent="0.25">
      <c r="B4617" s="47"/>
      <c r="C4617" s="47"/>
      <c r="D4617" s="46"/>
      <c r="E4617" s="46"/>
      <c r="F4617" s="45"/>
      <c r="G4617" s="48"/>
      <c r="H4617" s="45"/>
      <c r="I4617" s="45"/>
      <c r="L4617" s="47"/>
      <c r="M4617" s="49"/>
      <c r="N4617" s="49"/>
      <c r="O4617" s="47"/>
      <c r="P4617" s="47"/>
      <c r="Q4617" s="50"/>
      <c r="R4617" s="51"/>
      <c r="S4617" s="47"/>
      <c r="T4617" s="52"/>
      <c r="U4617" s="49"/>
      <c r="V4617" s="47"/>
      <c r="W4617" s="46"/>
      <c r="X4617" s="53"/>
      <c r="Y4617" s="45"/>
    </row>
    <row r="4618" spans="2:25" x14ac:dyDescent="0.25">
      <c r="B4618" s="47"/>
      <c r="C4618" s="47"/>
      <c r="D4618" s="46"/>
      <c r="E4618" s="46"/>
      <c r="F4618" s="45"/>
      <c r="G4618" s="48"/>
      <c r="H4618" s="45"/>
      <c r="I4618" s="45"/>
      <c r="L4618" s="47"/>
      <c r="M4618" s="49"/>
      <c r="N4618" s="49"/>
      <c r="O4618" s="47"/>
      <c r="P4618" s="47"/>
      <c r="Q4618" s="50"/>
      <c r="R4618" s="51"/>
      <c r="S4618" s="47"/>
      <c r="T4618" s="52"/>
      <c r="U4618" s="49"/>
      <c r="V4618" s="47"/>
      <c r="W4618" s="46"/>
      <c r="X4618" s="53"/>
      <c r="Y4618" s="45"/>
    </row>
    <row r="4619" spans="2:25" x14ac:dyDescent="0.25">
      <c r="B4619" s="47"/>
      <c r="C4619" s="47"/>
      <c r="D4619" s="46"/>
      <c r="E4619" s="46"/>
      <c r="F4619" s="45"/>
      <c r="G4619" s="48"/>
      <c r="H4619" s="45"/>
      <c r="I4619" s="45"/>
      <c r="L4619" s="47"/>
      <c r="M4619" s="49"/>
      <c r="N4619" s="49"/>
      <c r="O4619" s="47"/>
      <c r="P4619" s="47"/>
      <c r="Q4619" s="50"/>
      <c r="R4619" s="51"/>
      <c r="S4619" s="47"/>
      <c r="T4619" s="52"/>
      <c r="U4619" s="49"/>
      <c r="V4619" s="47"/>
      <c r="W4619" s="46"/>
      <c r="X4619" s="53"/>
      <c r="Y4619" s="45"/>
    </row>
    <row r="4620" spans="2:25" x14ac:dyDescent="0.25">
      <c r="B4620" s="47"/>
      <c r="C4620" s="47"/>
      <c r="D4620" s="46"/>
      <c r="E4620" s="46"/>
      <c r="F4620" s="45"/>
      <c r="G4620" s="48"/>
      <c r="H4620" s="45"/>
      <c r="I4620" s="45"/>
      <c r="L4620" s="47"/>
      <c r="M4620" s="49"/>
      <c r="N4620" s="49"/>
      <c r="O4620" s="47"/>
      <c r="P4620" s="47"/>
      <c r="Q4620" s="50"/>
      <c r="R4620" s="51"/>
      <c r="S4620" s="47"/>
      <c r="T4620" s="52"/>
      <c r="U4620" s="49"/>
      <c r="V4620" s="47"/>
      <c r="W4620" s="46"/>
      <c r="X4620" s="53"/>
      <c r="Y4620" s="45"/>
    </row>
    <row r="4621" spans="2:25" x14ac:dyDescent="0.25">
      <c r="B4621" s="47"/>
      <c r="C4621" s="47"/>
      <c r="D4621" s="46"/>
      <c r="E4621" s="46"/>
      <c r="F4621" s="45"/>
      <c r="G4621" s="48"/>
      <c r="H4621" s="45"/>
      <c r="I4621" s="45"/>
      <c r="L4621" s="47"/>
      <c r="M4621" s="49"/>
      <c r="N4621" s="49"/>
      <c r="O4621" s="47"/>
      <c r="P4621" s="47"/>
      <c r="Q4621" s="50"/>
      <c r="R4621" s="51"/>
      <c r="S4621" s="47"/>
      <c r="T4621" s="52"/>
      <c r="U4621" s="49"/>
      <c r="V4621" s="47"/>
      <c r="W4621" s="46"/>
      <c r="X4621" s="53"/>
      <c r="Y4621" s="45"/>
    </row>
    <row r="4622" spans="2:25" x14ac:dyDescent="0.25">
      <c r="B4622" s="47"/>
      <c r="C4622" s="47"/>
      <c r="D4622" s="46"/>
      <c r="E4622" s="46"/>
      <c r="F4622" s="45"/>
      <c r="G4622" s="48"/>
      <c r="H4622" s="45"/>
      <c r="I4622" s="45"/>
      <c r="L4622" s="47"/>
      <c r="M4622" s="49"/>
      <c r="N4622" s="49"/>
      <c r="O4622" s="47"/>
      <c r="P4622" s="47"/>
      <c r="Q4622" s="50"/>
      <c r="R4622" s="51"/>
      <c r="S4622" s="47"/>
      <c r="T4622" s="52"/>
      <c r="U4622" s="49"/>
      <c r="V4622" s="47"/>
      <c r="W4622" s="46"/>
      <c r="X4622" s="53"/>
      <c r="Y4622" s="45"/>
    </row>
    <row r="4623" spans="2:25" x14ac:dyDescent="0.25">
      <c r="B4623" s="47"/>
      <c r="C4623" s="47"/>
      <c r="D4623" s="46"/>
      <c r="E4623" s="46"/>
      <c r="F4623" s="45"/>
      <c r="G4623" s="48"/>
      <c r="H4623" s="45"/>
      <c r="I4623" s="45"/>
      <c r="L4623" s="47"/>
      <c r="M4623" s="49"/>
      <c r="N4623" s="49"/>
      <c r="O4623" s="47"/>
      <c r="P4623" s="47"/>
      <c r="Q4623" s="50"/>
      <c r="R4623" s="51"/>
      <c r="S4623" s="47"/>
      <c r="T4623" s="52"/>
      <c r="U4623" s="49"/>
      <c r="V4623" s="47"/>
      <c r="W4623" s="46"/>
      <c r="X4623" s="53"/>
      <c r="Y4623" s="45"/>
    </row>
    <row r="4624" spans="2:25" x14ac:dyDescent="0.25">
      <c r="B4624" s="47"/>
      <c r="C4624" s="47"/>
      <c r="D4624" s="46"/>
      <c r="E4624" s="46"/>
      <c r="F4624" s="45"/>
      <c r="G4624" s="48"/>
      <c r="H4624" s="45"/>
      <c r="I4624" s="45"/>
      <c r="L4624" s="47"/>
      <c r="M4624" s="49"/>
      <c r="N4624" s="49"/>
      <c r="O4624" s="47"/>
      <c r="P4624" s="47"/>
      <c r="Q4624" s="50"/>
      <c r="R4624" s="51"/>
      <c r="S4624" s="47"/>
      <c r="T4624" s="52"/>
      <c r="U4624" s="49"/>
      <c r="V4624" s="47"/>
      <c r="W4624" s="46"/>
      <c r="X4624" s="53"/>
      <c r="Y4624" s="45"/>
    </row>
    <row r="4625" spans="2:25" x14ac:dyDescent="0.25">
      <c r="B4625" s="47"/>
      <c r="C4625" s="47"/>
      <c r="D4625" s="46"/>
      <c r="E4625" s="46"/>
      <c r="F4625" s="45"/>
      <c r="G4625" s="48"/>
      <c r="H4625" s="45"/>
      <c r="I4625" s="45"/>
      <c r="L4625" s="47"/>
      <c r="M4625" s="49"/>
      <c r="N4625" s="49"/>
      <c r="O4625" s="47"/>
      <c r="P4625" s="47"/>
      <c r="Q4625" s="50"/>
      <c r="R4625" s="51"/>
      <c r="S4625" s="47"/>
      <c r="T4625" s="52"/>
      <c r="U4625" s="49"/>
      <c r="V4625" s="47"/>
      <c r="W4625" s="46"/>
      <c r="X4625" s="53"/>
      <c r="Y4625" s="45"/>
    </row>
    <row r="4626" spans="2:25" x14ac:dyDescent="0.25">
      <c r="B4626" s="47"/>
      <c r="C4626" s="47"/>
      <c r="D4626" s="46"/>
      <c r="E4626" s="46"/>
      <c r="F4626" s="45"/>
      <c r="G4626" s="48"/>
      <c r="H4626" s="45"/>
      <c r="I4626" s="45"/>
      <c r="L4626" s="47"/>
      <c r="M4626" s="49"/>
      <c r="N4626" s="49"/>
      <c r="O4626" s="47"/>
      <c r="P4626" s="47"/>
      <c r="Q4626" s="50"/>
      <c r="R4626" s="51"/>
      <c r="S4626" s="47"/>
      <c r="T4626" s="52"/>
      <c r="U4626" s="49"/>
      <c r="V4626" s="47"/>
      <c r="W4626" s="46"/>
      <c r="X4626" s="53"/>
      <c r="Y4626" s="45"/>
    </row>
    <row r="4627" spans="2:25" x14ac:dyDescent="0.25">
      <c r="B4627" s="47"/>
      <c r="C4627" s="47"/>
      <c r="D4627" s="46"/>
      <c r="E4627" s="46"/>
      <c r="F4627" s="45"/>
      <c r="G4627" s="48"/>
      <c r="H4627" s="45"/>
      <c r="I4627" s="45"/>
      <c r="L4627" s="47"/>
      <c r="M4627" s="49"/>
      <c r="N4627" s="49"/>
      <c r="O4627" s="47"/>
      <c r="P4627" s="47"/>
      <c r="Q4627" s="50"/>
      <c r="R4627" s="51"/>
      <c r="S4627" s="47"/>
      <c r="T4627" s="52"/>
      <c r="U4627" s="49"/>
      <c r="V4627" s="47"/>
      <c r="W4627" s="46"/>
      <c r="X4627" s="53"/>
      <c r="Y4627" s="45"/>
    </row>
    <row r="4628" spans="2:25" x14ac:dyDescent="0.25">
      <c r="B4628" s="47"/>
      <c r="C4628" s="47"/>
      <c r="D4628" s="46"/>
      <c r="E4628" s="46"/>
      <c r="F4628" s="45"/>
      <c r="G4628" s="48"/>
      <c r="H4628" s="45"/>
      <c r="I4628" s="45"/>
      <c r="L4628" s="47"/>
      <c r="M4628" s="49"/>
      <c r="N4628" s="49"/>
      <c r="O4628" s="47"/>
      <c r="P4628" s="47"/>
      <c r="Q4628" s="50"/>
      <c r="R4628" s="51"/>
      <c r="S4628" s="47"/>
      <c r="T4628" s="52"/>
      <c r="U4628" s="49"/>
      <c r="V4628" s="47"/>
      <c r="W4628" s="46"/>
      <c r="X4628" s="53"/>
      <c r="Y4628" s="45"/>
    </row>
    <row r="4629" spans="2:25" x14ac:dyDescent="0.25">
      <c r="B4629" s="47"/>
      <c r="C4629" s="47"/>
      <c r="D4629" s="46"/>
      <c r="E4629" s="46"/>
      <c r="F4629" s="45"/>
      <c r="G4629" s="48"/>
      <c r="H4629" s="45"/>
      <c r="I4629" s="45"/>
      <c r="L4629" s="47"/>
      <c r="M4629" s="49"/>
      <c r="N4629" s="49"/>
      <c r="O4629" s="47"/>
      <c r="P4629" s="47"/>
      <c r="Q4629" s="50"/>
      <c r="R4629" s="51"/>
      <c r="S4629" s="47"/>
      <c r="T4629" s="52"/>
      <c r="U4629" s="49"/>
      <c r="V4629" s="47"/>
      <c r="W4629" s="46"/>
      <c r="X4629" s="53"/>
      <c r="Y4629" s="45"/>
    </row>
    <row r="4630" spans="2:25" x14ac:dyDescent="0.25">
      <c r="B4630" s="47"/>
      <c r="C4630" s="47"/>
      <c r="D4630" s="46"/>
      <c r="E4630" s="46"/>
      <c r="F4630" s="45"/>
      <c r="G4630" s="48"/>
      <c r="H4630" s="45"/>
      <c r="I4630" s="45"/>
      <c r="L4630" s="47"/>
      <c r="M4630" s="49"/>
      <c r="N4630" s="49"/>
      <c r="O4630" s="47"/>
      <c r="P4630" s="47"/>
      <c r="Q4630" s="50"/>
      <c r="R4630" s="51"/>
      <c r="S4630" s="47"/>
      <c r="T4630" s="52"/>
      <c r="U4630" s="49"/>
      <c r="V4630" s="47"/>
      <c r="W4630" s="46"/>
      <c r="X4630" s="53"/>
      <c r="Y4630" s="45"/>
    </row>
    <row r="4631" spans="2:25" x14ac:dyDescent="0.25">
      <c r="B4631" s="47"/>
      <c r="C4631" s="47"/>
      <c r="D4631" s="46"/>
      <c r="E4631" s="46"/>
      <c r="F4631" s="45"/>
      <c r="G4631" s="48"/>
      <c r="H4631" s="45"/>
      <c r="I4631" s="45"/>
      <c r="L4631" s="47"/>
      <c r="M4631" s="49"/>
      <c r="N4631" s="49"/>
      <c r="O4631" s="47"/>
      <c r="P4631" s="47"/>
      <c r="Q4631" s="50"/>
      <c r="R4631" s="51"/>
      <c r="S4631" s="47"/>
      <c r="T4631" s="52"/>
      <c r="U4631" s="49"/>
      <c r="V4631" s="47"/>
      <c r="W4631" s="46"/>
      <c r="X4631" s="53"/>
      <c r="Y4631" s="45"/>
    </row>
    <row r="4632" spans="2:25" x14ac:dyDescent="0.25">
      <c r="B4632" s="47"/>
      <c r="C4632" s="47"/>
      <c r="D4632" s="46"/>
      <c r="E4632" s="46"/>
      <c r="F4632" s="45"/>
      <c r="G4632" s="48"/>
      <c r="H4632" s="45"/>
      <c r="I4632" s="45"/>
      <c r="L4632" s="47"/>
      <c r="M4632" s="49"/>
      <c r="N4632" s="49"/>
      <c r="O4632" s="47"/>
      <c r="P4632" s="47"/>
      <c r="Q4632" s="50"/>
      <c r="R4632" s="51"/>
      <c r="S4632" s="47"/>
      <c r="T4632" s="52"/>
      <c r="U4632" s="49"/>
      <c r="V4632" s="47"/>
      <c r="W4632" s="46"/>
      <c r="X4632" s="53"/>
      <c r="Y4632" s="45"/>
    </row>
    <row r="4633" spans="2:25" x14ac:dyDescent="0.25">
      <c r="B4633" s="47"/>
      <c r="C4633" s="47"/>
      <c r="D4633" s="46"/>
      <c r="E4633" s="46"/>
      <c r="F4633" s="45"/>
      <c r="G4633" s="48"/>
      <c r="H4633" s="45"/>
      <c r="I4633" s="45"/>
      <c r="L4633" s="47"/>
      <c r="M4633" s="49"/>
      <c r="N4633" s="49"/>
      <c r="O4633" s="47"/>
      <c r="P4633" s="47"/>
      <c r="Q4633" s="50"/>
      <c r="R4633" s="51"/>
      <c r="S4633" s="47"/>
      <c r="T4633" s="52"/>
      <c r="U4633" s="49"/>
      <c r="V4633" s="47"/>
      <c r="W4633" s="46"/>
      <c r="X4633" s="53"/>
      <c r="Y4633" s="45"/>
    </row>
    <row r="4634" spans="2:25" x14ac:dyDescent="0.25">
      <c r="B4634" s="47"/>
      <c r="C4634" s="47"/>
      <c r="D4634" s="46"/>
      <c r="E4634" s="46"/>
      <c r="F4634" s="45"/>
      <c r="G4634" s="48"/>
      <c r="H4634" s="45"/>
      <c r="I4634" s="45"/>
      <c r="L4634" s="47"/>
      <c r="M4634" s="49"/>
      <c r="N4634" s="49"/>
      <c r="O4634" s="47"/>
      <c r="P4634" s="47"/>
      <c r="Q4634" s="50"/>
      <c r="R4634" s="51"/>
      <c r="S4634" s="47"/>
      <c r="T4634" s="52"/>
      <c r="U4634" s="49"/>
      <c r="V4634" s="47"/>
      <c r="W4634" s="46"/>
      <c r="X4634" s="53"/>
      <c r="Y4634" s="45"/>
    </row>
    <row r="4635" spans="2:25" x14ac:dyDescent="0.25">
      <c r="B4635" s="47"/>
      <c r="C4635" s="47"/>
      <c r="D4635" s="46"/>
      <c r="E4635" s="46"/>
      <c r="F4635" s="45"/>
      <c r="G4635" s="48"/>
      <c r="H4635" s="45"/>
      <c r="I4635" s="45"/>
      <c r="L4635" s="47"/>
      <c r="M4635" s="49"/>
      <c r="N4635" s="49"/>
      <c r="O4635" s="47"/>
      <c r="P4635" s="47"/>
      <c r="Q4635" s="50"/>
      <c r="R4635" s="51"/>
      <c r="S4635" s="47"/>
      <c r="T4635" s="52"/>
      <c r="U4635" s="49"/>
      <c r="V4635" s="47"/>
      <c r="W4635" s="46"/>
      <c r="X4635" s="53"/>
      <c r="Y4635" s="45"/>
    </row>
    <row r="4636" spans="2:25" x14ac:dyDescent="0.25">
      <c r="B4636" s="47"/>
      <c r="C4636" s="47"/>
      <c r="D4636" s="46"/>
      <c r="E4636" s="46"/>
      <c r="F4636" s="45"/>
      <c r="G4636" s="48"/>
      <c r="H4636" s="45"/>
      <c r="I4636" s="45"/>
      <c r="L4636" s="47"/>
      <c r="M4636" s="49"/>
      <c r="N4636" s="49"/>
      <c r="O4636" s="47"/>
      <c r="P4636" s="47"/>
      <c r="Q4636" s="50"/>
      <c r="R4636" s="51"/>
      <c r="S4636" s="47"/>
      <c r="T4636" s="52"/>
      <c r="U4636" s="49"/>
      <c r="V4636" s="47"/>
      <c r="W4636" s="46"/>
      <c r="X4636" s="53"/>
      <c r="Y4636" s="45"/>
    </row>
    <row r="4637" spans="2:25" x14ac:dyDescent="0.25">
      <c r="B4637" s="47"/>
      <c r="C4637" s="47"/>
      <c r="D4637" s="46"/>
      <c r="E4637" s="46"/>
      <c r="F4637" s="45"/>
      <c r="G4637" s="48"/>
      <c r="H4637" s="45"/>
      <c r="I4637" s="45"/>
      <c r="L4637" s="47"/>
      <c r="M4637" s="49"/>
      <c r="N4637" s="49"/>
      <c r="O4637" s="47"/>
      <c r="P4637" s="47"/>
      <c r="Q4637" s="50"/>
      <c r="R4637" s="51"/>
      <c r="S4637" s="47"/>
      <c r="T4637" s="52"/>
      <c r="U4637" s="49"/>
      <c r="V4637" s="47"/>
      <c r="W4637" s="46"/>
      <c r="X4637" s="53"/>
      <c r="Y4637" s="45"/>
    </row>
    <row r="4638" spans="2:25" x14ac:dyDescent="0.25">
      <c r="B4638" s="47"/>
      <c r="C4638" s="47"/>
      <c r="D4638" s="46"/>
      <c r="E4638" s="46"/>
      <c r="F4638" s="45"/>
      <c r="G4638" s="48"/>
      <c r="H4638" s="45"/>
      <c r="I4638" s="45"/>
      <c r="L4638" s="47"/>
      <c r="M4638" s="49"/>
      <c r="N4638" s="49"/>
      <c r="O4638" s="47"/>
      <c r="P4638" s="47"/>
      <c r="Q4638" s="50"/>
      <c r="R4638" s="51"/>
      <c r="S4638" s="47"/>
      <c r="T4638" s="52"/>
      <c r="U4638" s="49"/>
      <c r="V4638" s="47"/>
      <c r="W4638" s="46"/>
      <c r="X4638" s="53"/>
      <c r="Y4638" s="45"/>
    </row>
    <row r="4639" spans="2:25" x14ac:dyDescent="0.25">
      <c r="B4639" s="47"/>
      <c r="C4639" s="47"/>
      <c r="D4639" s="46"/>
      <c r="E4639" s="46"/>
      <c r="F4639" s="45"/>
      <c r="G4639" s="48"/>
      <c r="H4639" s="45"/>
      <c r="I4639" s="45"/>
      <c r="L4639" s="47"/>
      <c r="M4639" s="49"/>
      <c r="N4639" s="49"/>
      <c r="O4639" s="47"/>
      <c r="P4639" s="47"/>
      <c r="Q4639" s="50"/>
      <c r="R4639" s="51"/>
      <c r="S4639" s="47"/>
      <c r="T4639" s="52"/>
      <c r="U4639" s="49"/>
      <c r="V4639" s="47"/>
      <c r="W4639" s="46"/>
      <c r="X4639" s="53"/>
      <c r="Y4639" s="45"/>
    </row>
    <row r="4640" spans="2:25" x14ac:dyDescent="0.25">
      <c r="B4640" s="47"/>
      <c r="C4640" s="47"/>
      <c r="D4640" s="46"/>
      <c r="E4640" s="46"/>
      <c r="F4640" s="45"/>
      <c r="G4640" s="48"/>
      <c r="H4640" s="45"/>
      <c r="I4640" s="45"/>
      <c r="L4640" s="47"/>
      <c r="M4640" s="49"/>
      <c r="N4640" s="49"/>
      <c r="O4640" s="47"/>
      <c r="P4640" s="47"/>
      <c r="Q4640" s="50"/>
      <c r="R4640" s="51"/>
      <c r="S4640" s="47"/>
      <c r="T4640" s="52"/>
      <c r="U4640" s="49"/>
      <c r="V4640" s="47"/>
      <c r="W4640" s="46"/>
      <c r="X4640" s="53"/>
      <c r="Y4640" s="45"/>
    </row>
    <row r="4641" spans="2:25" x14ac:dyDescent="0.25">
      <c r="B4641" s="47"/>
      <c r="C4641" s="47"/>
      <c r="D4641" s="46"/>
      <c r="E4641" s="46"/>
      <c r="F4641" s="45"/>
      <c r="G4641" s="48"/>
      <c r="H4641" s="45"/>
      <c r="I4641" s="45"/>
      <c r="L4641" s="47"/>
      <c r="M4641" s="49"/>
      <c r="N4641" s="49"/>
      <c r="O4641" s="47"/>
      <c r="P4641" s="47"/>
      <c r="Q4641" s="50"/>
      <c r="R4641" s="51"/>
      <c r="S4641" s="47"/>
      <c r="T4641" s="52"/>
      <c r="U4641" s="49"/>
      <c r="V4641" s="47"/>
      <c r="W4641" s="46"/>
      <c r="X4641" s="53"/>
      <c r="Y4641" s="45"/>
    </row>
    <row r="4642" spans="2:25" x14ac:dyDescent="0.25">
      <c r="B4642" s="47"/>
      <c r="C4642" s="47"/>
      <c r="D4642" s="46"/>
      <c r="E4642" s="46"/>
      <c r="F4642" s="45"/>
      <c r="G4642" s="48"/>
      <c r="H4642" s="45"/>
      <c r="I4642" s="45"/>
      <c r="L4642" s="47"/>
      <c r="M4642" s="49"/>
      <c r="N4642" s="49"/>
      <c r="O4642" s="47"/>
      <c r="P4642" s="47"/>
      <c r="Q4642" s="50"/>
      <c r="R4642" s="51"/>
      <c r="S4642" s="47"/>
      <c r="T4642" s="52"/>
      <c r="U4642" s="49"/>
      <c r="V4642" s="47"/>
      <c r="W4642" s="46"/>
      <c r="X4642" s="53"/>
      <c r="Y4642" s="45"/>
    </row>
    <row r="4643" spans="2:25" x14ac:dyDescent="0.25">
      <c r="B4643" s="47"/>
      <c r="C4643" s="47"/>
      <c r="D4643" s="46"/>
      <c r="E4643" s="46"/>
      <c r="F4643" s="45"/>
      <c r="G4643" s="48"/>
      <c r="H4643" s="45"/>
      <c r="I4643" s="45"/>
      <c r="L4643" s="47"/>
      <c r="M4643" s="49"/>
      <c r="N4643" s="49"/>
      <c r="O4643" s="47"/>
      <c r="P4643" s="47"/>
      <c r="Q4643" s="50"/>
      <c r="R4643" s="51"/>
      <c r="S4643" s="47"/>
      <c r="T4643" s="52"/>
      <c r="U4643" s="49"/>
      <c r="V4643" s="47"/>
      <c r="W4643" s="46"/>
      <c r="X4643" s="53"/>
      <c r="Y4643" s="45"/>
    </row>
    <row r="4644" spans="2:25" x14ac:dyDescent="0.25">
      <c r="B4644" s="47"/>
      <c r="C4644" s="47"/>
      <c r="D4644" s="46"/>
      <c r="E4644" s="46"/>
      <c r="F4644" s="45"/>
      <c r="G4644" s="48"/>
      <c r="H4644" s="45"/>
      <c r="I4644" s="45"/>
      <c r="L4644" s="47"/>
      <c r="M4644" s="49"/>
      <c r="N4644" s="49"/>
      <c r="O4644" s="47"/>
      <c r="P4644" s="47"/>
      <c r="Q4644" s="50"/>
      <c r="R4644" s="51"/>
      <c r="S4644" s="47"/>
      <c r="T4644" s="52"/>
      <c r="U4644" s="49"/>
      <c r="V4644" s="47"/>
      <c r="W4644" s="46"/>
      <c r="X4644" s="53"/>
      <c r="Y4644" s="45"/>
    </row>
    <row r="4645" spans="2:25" x14ac:dyDescent="0.25">
      <c r="B4645" s="47"/>
      <c r="C4645" s="47"/>
      <c r="D4645" s="46"/>
      <c r="E4645" s="46"/>
      <c r="F4645" s="45"/>
      <c r="G4645" s="48"/>
      <c r="H4645" s="45"/>
      <c r="I4645" s="45"/>
      <c r="L4645" s="47"/>
      <c r="M4645" s="49"/>
      <c r="N4645" s="49"/>
      <c r="O4645" s="47"/>
      <c r="P4645" s="47"/>
      <c r="Q4645" s="50"/>
      <c r="R4645" s="51"/>
      <c r="S4645" s="47"/>
      <c r="T4645" s="52"/>
      <c r="U4645" s="49"/>
      <c r="V4645" s="47"/>
      <c r="W4645" s="46"/>
      <c r="X4645" s="53"/>
      <c r="Y4645" s="45"/>
    </row>
    <row r="4646" spans="2:25" x14ac:dyDescent="0.25">
      <c r="B4646" s="47"/>
      <c r="C4646" s="47"/>
      <c r="D4646" s="46"/>
      <c r="E4646" s="46"/>
      <c r="F4646" s="45"/>
      <c r="G4646" s="48"/>
      <c r="H4646" s="45"/>
      <c r="I4646" s="45"/>
      <c r="L4646" s="47"/>
      <c r="M4646" s="49"/>
      <c r="N4646" s="49"/>
      <c r="O4646" s="47"/>
      <c r="P4646" s="47"/>
      <c r="Q4646" s="50"/>
      <c r="R4646" s="51"/>
      <c r="S4646" s="47"/>
      <c r="T4646" s="52"/>
      <c r="U4646" s="49"/>
      <c r="V4646" s="47"/>
      <c r="W4646" s="46"/>
      <c r="X4646" s="53"/>
      <c r="Y4646" s="45"/>
    </row>
    <row r="4647" spans="2:25" x14ac:dyDescent="0.25">
      <c r="B4647" s="47"/>
      <c r="C4647" s="47"/>
      <c r="D4647" s="46"/>
      <c r="E4647" s="46"/>
      <c r="F4647" s="45"/>
      <c r="G4647" s="48"/>
      <c r="H4647" s="45"/>
      <c r="I4647" s="45"/>
      <c r="L4647" s="47"/>
      <c r="M4647" s="49"/>
      <c r="N4647" s="49"/>
      <c r="O4647" s="47"/>
      <c r="P4647" s="47"/>
      <c r="Q4647" s="50"/>
      <c r="R4647" s="51"/>
      <c r="S4647" s="47"/>
      <c r="T4647" s="52"/>
      <c r="U4647" s="49"/>
      <c r="V4647" s="47"/>
      <c r="W4647" s="46"/>
      <c r="X4647" s="53"/>
      <c r="Y4647" s="45"/>
    </row>
    <row r="4648" spans="2:25" x14ac:dyDescent="0.25">
      <c r="B4648" s="47"/>
      <c r="C4648" s="47"/>
      <c r="D4648" s="46"/>
      <c r="E4648" s="46"/>
      <c r="F4648" s="45"/>
      <c r="G4648" s="48"/>
      <c r="H4648" s="45"/>
      <c r="I4648" s="45"/>
      <c r="L4648" s="47"/>
      <c r="M4648" s="49"/>
      <c r="N4648" s="49"/>
      <c r="O4648" s="47"/>
      <c r="P4648" s="47"/>
      <c r="Q4648" s="50"/>
      <c r="R4648" s="51"/>
      <c r="S4648" s="47"/>
      <c r="T4648" s="52"/>
      <c r="U4648" s="49"/>
      <c r="V4648" s="47"/>
      <c r="W4648" s="46"/>
      <c r="X4648" s="53"/>
      <c r="Y4648" s="45"/>
    </row>
    <row r="4649" spans="2:25" x14ac:dyDescent="0.25">
      <c r="B4649" s="47"/>
      <c r="C4649" s="47"/>
      <c r="D4649" s="46"/>
      <c r="E4649" s="46"/>
      <c r="F4649" s="45"/>
      <c r="G4649" s="48"/>
      <c r="H4649" s="45"/>
      <c r="I4649" s="45"/>
      <c r="L4649" s="47"/>
      <c r="M4649" s="49"/>
      <c r="N4649" s="49"/>
      <c r="O4649" s="47"/>
      <c r="P4649" s="47"/>
      <c r="Q4649" s="50"/>
      <c r="R4649" s="51"/>
      <c r="S4649" s="47"/>
      <c r="T4649" s="52"/>
      <c r="U4649" s="49"/>
      <c r="V4649" s="47"/>
      <c r="W4649" s="46"/>
      <c r="X4649" s="53"/>
      <c r="Y4649" s="45"/>
    </row>
    <row r="4650" spans="2:25" x14ac:dyDescent="0.25">
      <c r="B4650" s="47"/>
      <c r="C4650" s="47"/>
      <c r="D4650" s="46"/>
      <c r="E4650" s="46"/>
      <c r="F4650" s="45"/>
      <c r="G4650" s="48"/>
      <c r="H4650" s="45"/>
      <c r="I4650" s="45"/>
      <c r="L4650" s="47"/>
      <c r="M4650" s="49"/>
      <c r="N4650" s="49"/>
      <c r="O4650" s="47"/>
      <c r="P4650" s="47"/>
      <c r="Q4650" s="50"/>
      <c r="R4650" s="51"/>
      <c r="S4650" s="47"/>
      <c r="T4650" s="52"/>
      <c r="U4650" s="49"/>
      <c r="V4650" s="47"/>
      <c r="W4650" s="46"/>
      <c r="X4650" s="53"/>
      <c r="Y4650" s="45"/>
    </row>
    <row r="4651" spans="2:25" x14ac:dyDescent="0.25">
      <c r="B4651" s="47"/>
      <c r="C4651" s="47"/>
      <c r="D4651" s="46"/>
      <c r="E4651" s="46"/>
      <c r="F4651" s="45"/>
      <c r="G4651" s="48"/>
      <c r="H4651" s="45"/>
      <c r="I4651" s="45"/>
      <c r="L4651" s="47"/>
      <c r="M4651" s="49"/>
      <c r="N4651" s="49"/>
      <c r="O4651" s="47"/>
      <c r="P4651" s="47"/>
      <c r="Q4651" s="50"/>
      <c r="R4651" s="51"/>
      <c r="S4651" s="47"/>
      <c r="T4651" s="52"/>
      <c r="U4651" s="49"/>
      <c r="V4651" s="47"/>
      <c r="W4651" s="46"/>
      <c r="X4651" s="53"/>
      <c r="Y4651" s="45"/>
    </row>
    <row r="4652" spans="2:25" x14ac:dyDescent="0.25">
      <c r="B4652" s="47"/>
      <c r="C4652" s="47"/>
      <c r="D4652" s="46"/>
      <c r="E4652" s="46"/>
      <c r="F4652" s="45"/>
      <c r="G4652" s="48"/>
      <c r="H4652" s="45"/>
      <c r="I4652" s="45"/>
      <c r="L4652" s="47"/>
      <c r="M4652" s="49"/>
      <c r="N4652" s="49"/>
      <c r="O4652" s="47"/>
      <c r="P4652" s="47"/>
      <c r="Q4652" s="50"/>
      <c r="R4652" s="51"/>
      <c r="S4652" s="47"/>
      <c r="T4652" s="52"/>
      <c r="U4652" s="49"/>
      <c r="V4652" s="47"/>
      <c r="W4652" s="46"/>
      <c r="X4652" s="53"/>
      <c r="Y4652" s="45"/>
    </row>
    <row r="4653" spans="2:25" x14ac:dyDescent="0.25">
      <c r="B4653" s="47"/>
      <c r="C4653" s="47"/>
      <c r="D4653" s="46"/>
      <c r="E4653" s="46"/>
      <c r="F4653" s="45"/>
      <c r="G4653" s="48"/>
      <c r="H4653" s="45"/>
      <c r="I4653" s="45"/>
      <c r="L4653" s="47"/>
      <c r="M4653" s="49"/>
      <c r="N4653" s="49"/>
      <c r="O4653" s="47"/>
      <c r="P4653" s="47"/>
      <c r="Q4653" s="50"/>
      <c r="R4653" s="51"/>
      <c r="S4653" s="47"/>
      <c r="T4653" s="52"/>
      <c r="U4653" s="49"/>
      <c r="V4653" s="47"/>
      <c r="W4653" s="46"/>
      <c r="X4653" s="53"/>
      <c r="Y4653" s="45"/>
    </row>
    <row r="4654" spans="2:25" x14ac:dyDescent="0.25">
      <c r="B4654" s="47"/>
      <c r="C4654" s="47"/>
      <c r="D4654" s="46"/>
      <c r="E4654" s="46"/>
      <c r="F4654" s="45"/>
      <c r="G4654" s="48"/>
      <c r="H4654" s="45"/>
      <c r="I4654" s="45"/>
      <c r="L4654" s="47"/>
      <c r="M4654" s="49"/>
      <c r="N4654" s="49"/>
      <c r="O4654" s="47"/>
      <c r="P4654" s="47"/>
      <c r="Q4654" s="50"/>
      <c r="R4654" s="51"/>
      <c r="S4654" s="47"/>
      <c r="T4654" s="52"/>
      <c r="U4654" s="49"/>
      <c r="V4654" s="47"/>
      <c r="W4654" s="46"/>
      <c r="X4654" s="53"/>
      <c r="Y4654" s="45"/>
    </row>
    <row r="4655" spans="2:25" x14ac:dyDescent="0.25">
      <c r="B4655" s="47"/>
      <c r="C4655" s="47"/>
      <c r="D4655" s="46"/>
      <c r="E4655" s="46"/>
      <c r="F4655" s="45"/>
      <c r="G4655" s="48"/>
      <c r="H4655" s="45"/>
      <c r="I4655" s="45"/>
      <c r="L4655" s="47"/>
      <c r="M4655" s="49"/>
      <c r="N4655" s="49"/>
      <c r="O4655" s="47"/>
      <c r="P4655" s="47"/>
      <c r="Q4655" s="50"/>
      <c r="R4655" s="51"/>
      <c r="S4655" s="47"/>
      <c r="T4655" s="52"/>
      <c r="U4655" s="49"/>
      <c r="V4655" s="47"/>
      <c r="W4655" s="46"/>
      <c r="X4655" s="53"/>
      <c r="Y4655" s="45"/>
    </row>
    <row r="4656" spans="2:25" x14ac:dyDescent="0.25">
      <c r="B4656" s="47"/>
      <c r="C4656" s="47"/>
      <c r="D4656" s="46"/>
      <c r="E4656" s="46"/>
      <c r="F4656" s="45"/>
      <c r="G4656" s="48"/>
      <c r="H4656" s="45"/>
      <c r="I4656" s="45"/>
      <c r="L4656" s="47"/>
      <c r="M4656" s="49"/>
      <c r="N4656" s="49"/>
      <c r="O4656" s="47"/>
      <c r="P4656" s="47"/>
      <c r="Q4656" s="50"/>
      <c r="R4656" s="51"/>
      <c r="S4656" s="47"/>
      <c r="T4656" s="52"/>
      <c r="U4656" s="49"/>
      <c r="V4656" s="47"/>
      <c r="W4656" s="46"/>
      <c r="X4656" s="53"/>
      <c r="Y4656" s="45"/>
    </row>
    <row r="4657" spans="2:25" x14ac:dyDescent="0.25">
      <c r="B4657" s="47"/>
      <c r="C4657" s="47"/>
      <c r="D4657" s="46"/>
      <c r="E4657" s="46"/>
      <c r="F4657" s="45"/>
      <c r="G4657" s="48"/>
      <c r="H4657" s="45"/>
      <c r="I4657" s="45"/>
      <c r="L4657" s="47"/>
      <c r="M4657" s="49"/>
      <c r="N4657" s="49"/>
      <c r="O4657" s="47"/>
      <c r="P4657" s="47"/>
      <c r="Q4657" s="50"/>
      <c r="R4657" s="51"/>
      <c r="S4657" s="47"/>
      <c r="T4657" s="52"/>
      <c r="U4657" s="49"/>
      <c r="V4657" s="47"/>
      <c r="W4657" s="46"/>
      <c r="X4657" s="53"/>
      <c r="Y4657" s="45"/>
    </row>
    <row r="4658" spans="2:25" x14ac:dyDescent="0.25">
      <c r="B4658" s="47"/>
      <c r="C4658" s="47"/>
      <c r="D4658" s="46"/>
      <c r="E4658" s="46"/>
      <c r="F4658" s="45"/>
      <c r="G4658" s="48"/>
      <c r="H4658" s="45"/>
      <c r="I4658" s="45"/>
      <c r="L4658" s="47"/>
      <c r="M4658" s="49"/>
      <c r="N4658" s="49"/>
      <c r="O4658" s="47"/>
      <c r="P4658" s="47"/>
      <c r="Q4658" s="50"/>
      <c r="R4658" s="51"/>
      <c r="S4658" s="47"/>
      <c r="T4658" s="52"/>
      <c r="U4658" s="49"/>
      <c r="V4658" s="47"/>
      <c r="W4658" s="46"/>
      <c r="X4658" s="53"/>
      <c r="Y4658" s="45"/>
    </row>
    <row r="4659" spans="2:25" x14ac:dyDescent="0.25">
      <c r="B4659" s="47"/>
      <c r="C4659" s="47"/>
      <c r="D4659" s="46"/>
      <c r="E4659" s="46"/>
      <c r="F4659" s="45"/>
      <c r="G4659" s="48"/>
      <c r="H4659" s="45"/>
      <c r="I4659" s="45"/>
      <c r="L4659" s="47"/>
      <c r="M4659" s="49"/>
      <c r="N4659" s="49"/>
      <c r="O4659" s="47"/>
      <c r="P4659" s="47"/>
      <c r="Q4659" s="50"/>
      <c r="R4659" s="51"/>
      <c r="S4659" s="47"/>
      <c r="T4659" s="52"/>
      <c r="U4659" s="49"/>
      <c r="V4659" s="47"/>
      <c r="W4659" s="46"/>
      <c r="X4659" s="53"/>
      <c r="Y4659" s="45"/>
    </row>
    <row r="4660" spans="2:25" x14ac:dyDescent="0.25">
      <c r="B4660" s="47"/>
      <c r="C4660" s="47"/>
      <c r="D4660" s="46"/>
      <c r="E4660" s="46"/>
      <c r="F4660" s="45"/>
      <c r="G4660" s="48"/>
      <c r="H4660" s="45"/>
      <c r="I4660" s="45"/>
      <c r="L4660" s="47"/>
      <c r="M4660" s="49"/>
      <c r="N4660" s="49"/>
      <c r="O4660" s="47"/>
      <c r="P4660" s="47"/>
      <c r="Q4660" s="50"/>
      <c r="R4660" s="51"/>
      <c r="S4660" s="47"/>
      <c r="T4660" s="52"/>
      <c r="U4660" s="49"/>
      <c r="V4660" s="47"/>
      <c r="W4660" s="46"/>
      <c r="X4660" s="53"/>
      <c r="Y4660" s="45"/>
    </row>
    <row r="4661" spans="2:25" x14ac:dyDescent="0.25">
      <c r="B4661" s="47"/>
      <c r="C4661" s="47"/>
      <c r="D4661" s="46"/>
      <c r="E4661" s="46"/>
      <c r="F4661" s="45"/>
      <c r="G4661" s="48"/>
      <c r="H4661" s="45"/>
      <c r="I4661" s="45"/>
      <c r="L4661" s="47"/>
      <c r="M4661" s="49"/>
      <c r="N4661" s="49"/>
      <c r="O4661" s="47"/>
      <c r="P4661" s="47"/>
      <c r="Q4661" s="50"/>
      <c r="R4661" s="51"/>
      <c r="S4661" s="47"/>
      <c r="T4661" s="52"/>
      <c r="U4661" s="49"/>
      <c r="V4661" s="47"/>
      <c r="W4661" s="46"/>
      <c r="X4661" s="53"/>
      <c r="Y4661" s="45"/>
    </row>
    <row r="4662" spans="2:25" x14ac:dyDescent="0.25">
      <c r="B4662" s="47"/>
      <c r="C4662" s="47"/>
      <c r="D4662" s="46"/>
      <c r="E4662" s="46"/>
      <c r="F4662" s="45"/>
      <c r="G4662" s="48"/>
      <c r="H4662" s="45"/>
      <c r="I4662" s="45"/>
      <c r="L4662" s="47"/>
      <c r="M4662" s="49"/>
      <c r="N4662" s="49"/>
      <c r="O4662" s="47"/>
      <c r="P4662" s="47"/>
      <c r="Q4662" s="50"/>
      <c r="R4662" s="51"/>
      <c r="S4662" s="47"/>
      <c r="T4662" s="52"/>
      <c r="U4662" s="49"/>
      <c r="V4662" s="47"/>
      <c r="W4662" s="46"/>
      <c r="X4662" s="53"/>
      <c r="Y4662" s="45"/>
    </row>
    <row r="4663" spans="2:25" x14ac:dyDescent="0.25">
      <c r="B4663" s="47"/>
      <c r="C4663" s="47"/>
      <c r="D4663" s="46"/>
      <c r="E4663" s="46"/>
      <c r="F4663" s="45"/>
      <c r="G4663" s="48"/>
      <c r="H4663" s="45"/>
      <c r="I4663" s="45"/>
      <c r="L4663" s="47"/>
      <c r="M4663" s="49"/>
      <c r="N4663" s="49"/>
      <c r="O4663" s="47"/>
      <c r="P4663" s="47"/>
      <c r="Q4663" s="50"/>
      <c r="R4663" s="51"/>
      <c r="S4663" s="47"/>
      <c r="T4663" s="52"/>
      <c r="U4663" s="49"/>
      <c r="V4663" s="47"/>
      <c r="W4663" s="46"/>
      <c r="X4663" s="53"/>
      <c r="Y4663" s="45"/>
    </row>
    <row r="4664" spans="2:25" x14ac:dyDescent="0.25">
      <c r="B4664" s="47"/>
      <c r="C4664" s="47"/>
      <c r="D4664" s="46"/>
      <c r="E4664" s="46"/>
      <c r="F4664" s="45"/>
      <c r="G4664" s="48"/>
      <c r="H4664" s="45"/>
      <c r="I4664" s="45"/>
      <c r="L4664" s="47"/>
      <c r="M4664" s="49"/>
      <c r="N4664" s="49"/>
      <c r="O4664" s="47"/>
      <c r="P4664" s="47"/>
      <c r="Q4664" s="50"/>
      <c r="R4664" s="51"/>
      <c r="S4664" s="47"/>
      <c r="T4664" s="52"/>
      <c r="U4664" s="49"/>
      <c r="V4664" s="47"/>
      <c r="W4664" s="46"/>
      <c r="X4664" s="53"/>
      <c r="Y4664" s="45"/>
    </row>
    <row r="4665" spans="2:25" x14ac:dyDescent="0.25">
      <c r="B4665" s="47"/>
      <c r="C4665" s="47"/>
      <c r="D4665" s="46"/>
      <c r="E4665" s="46"/>
      <c r="F4665" s="45"/>
      <c r="G4665" s="48"/>
      <c r="H4665" s="45"/>
      <c r="I4665" s="45"/>
      <c r="L4665" s="47"/>
      <c r="M4665" s="49"/>
      <c r="N4665" s="49"/>
      <c r="O4665" s="47"/>
      <c r="P4665" s="47"/>
      <c r="Q4665" s="50"/>
      <c r="R4665" s="51"/>
      <c r="S4665" s="47"/>
      <c r="T4665" s="52"/>
      <c r="U4665" s="49"/>
      <c r="V4665" s="47"/>
      <c r="W4665" s="46"/>
      <c r="X4665" s="53"/>
      <c r="Y4665" s="45"/>
    </row>
    <row r="4666" spans="2:25" x14ac:dyDescent="0.25">
      <c r="B4666" s="47"/>
      <c r="C4666" s="47"/>
      <c r="D4666" s="46"/>
      <c r="E4666" s="46"/>
      <c r="F4666" s="45"/>
      <c r="G4666" s="48"/>
      <c r="H4666" s="45"/>
      <c r="I4666" s="45"/>
      <c r="L4666" s="47"/>
      <c r="M4666" s="49"/>
      <c r="N4666" s="49"/>
      <c r="O4666" s="47"/>
      <c r="P4666" s="47"/>
      <c r="Q4666" s="50"/>
      <c r="R4666" s="51"/>
      <c r="S4666" s="47"/>
      <c r="T4666" s="52"/>
      <c r="U4666" s="49"/>
      <c r="V4666" s="47"/>
      <c r="W4666" s="46"/>
      <c r="X4666" s="53"/>
      <c r="Y4666" s="45"/>
    </row>
    <row r="4667" spans="2:25" x14ac:dyDescent="0.25">
      <c r="B4667" s="47"/>
      <c r="C4667" s="47"/>
      <c r="D4667" s="46"/>
      <c r="E4667" s="46"/>
      <c r="F4667" s="45"/>
      <c r="G4667" s="48"/>
      <c r="H4667" s="45"/>
      <c r="I4667" s="45"/>
      <c r="L4667" s="47"/>
      <c r="M4667" s="49"/>
      <c r="N4667" s="49"/>
      <c r="O4667" s="47"/>
      <c r="P4667" s="47"/>
      <c r="Q4667" s="50"/>
      <c r="R4667" s="51"/>
      <c r="S4667" s="47"/>
      <c r="T4667" s="52"/>
      <c r="U4667" s="49"/>
      <c r="V4667" s="47"/>
      <c r="W4667" s="46"/>
      <c r="X4667" s="53"/>
      <c r="Y4667" s="45"/>
    </row>
    <row r="4668" spans="2:25" x14ac:dyDescent="0.25">
      <c r="B4668" s="47"/>
      <c r="C4668" s="47"/>
      <c r="D4668" s="46"/>
      <c r="E4668" s="46"/>
      <c r="F4668" s="45"/>
      <c r="G4668" s="48"/>
      <c r="H4668" s="45"/>
      <c r="I4668" s="45"/>
      <c r="L4668" s="47"/>
      <c r="M4668" s="49"/>
      <c r="N4668" s="49"/>
      <c r="O4668" s="47"/>
      <c r="P4668" s="47"/>
      <c r="Q4668" s="50"/>
      <c r="R4668" s="51"/>
      <c r="S4668" s="47"/>
      <c r="T4668" s="52"/>
      <c r="U4668" s="49"/>
      <c r="V4668" s="47"/>
      <c r="W4668" s="46"/>
      <c r="X4668" s="53"/>
      <c r="Y4668" s="45"/>
    </row>
    <row r="4669" spans="2:25" x14ac:dyDescent="0.25">
      <c r="B4669" s="47"/>
      <c r="C4669" s="47"/>
      <c r="D4669" s="46"/>
      <c r="E4669" s="46"/>
      <c r="F4669" s="45"/>
      <c r="G4669" s="48"/>
      <c r="H4669" s="45"/>
      <c r="I4669" s="45"/>
      <c r="L4669" s="47"/>
      <c r="M4669" s="49"/>
      <c r="N4669" s="49"/>
      <c r="O4669" s="47"/>
      <c r="P4669" s="47"/>
      <c r="Q4669" s="50"/>
      <c r="R4669" s="51"/>
      <c r="S4669" s="47"/>
      <c r="T4669" s="52"/>
      <c r="U4669" s="49"/>
      <c r="V4669" s="47"/>
      <c r="W4669" s="46"/>
      <c r="X4669" s="53"/>
      <c r="Y4669" s="45"/>
    </row>
    <row r="4670" spans="2:25" x14ac:dyDescent="0.25">
      <c r="B4670" s="47"/>
      <c r="C4670" s="47"/>
      <c r="D4670" s="46"/>
      <c r="E4670" s="46"/>
      <c r="F4670" s="45"/>
      <c r="G4670" s="48"/>
      <c r="H4670" s="45"/>
      <c r="I4670" s="45"/>
      <c r="L4670" s="47"/>
      <c r="M4670" s="49"/>
      <c r="N4670" s="49"/>
      <c r="O4670" s="47"/>
      <c r="P4670" s="47"/>
      <c r="Q4670" s="50"/>
      <c r="R4670" s="51"/>
      <c r="S4670" s="47"/>
      <c r="T4670" s="52"/>
      <c r="U4670" s="49"/>
      <c r="V4670" s="47"/>
      <c r="W4670" s="46"/>
      <c r="X4670" s="53"/>
      <c r="Y4670" s="45"/>
    </row>
    <row r="4671" spans="2:25" x14ac:dyDescent="0.25">
      <c r="B4671" s="47"/>
      <c r="C4671" s="47"/>
      <c r="D4671" s="46"/>
      <c r="E4671" s="46"/>
      <c r="F4671" s="45"/>
      <c r="G4671" s="48"/>
      <c r="H4671" s="45"/>
      <c r="I4671" s="45"/>
      <c r="L4671" s="47"/>
      <c r="M4671" s="49"/>
      <c r="N4671" s="49"/>
      <c r="O4671" s="47"/>
      <c r="P4671" s="47"/>
      <c r="Q4671" s="50"/>
      <c r="R4671" s="51"/>
      <c r="S4671" s="47"/>
      <c r="T4671" s="52"/>
      <c r="U4671" s="49"/>
      <c r="V4671" s="47"/>
      <c r="W4671" s="46"/>
      <c r="X4671" s="53"/>
      <c r="Y4671" s="45"/>
    </row>
    <row r="4672" spans="2:25" x14ac:dyDescent="0.25">
      <c r="B4672" s="47"/>
      <c r="C4672" s="47"/>
      <c r="D4672" s="46"/>
      <c r="E4672" s="46"/>
      <c r="F4672" s="45"/>
      <c r="G4672" s="48"/>
      <c r="H4672" s="45"/>
      <c r="I4672" s="45"/>
      <c r="L4672" s="47"/>
      <c r="M4672" s="49"/>
      <c r="N4672" s="49"/>
      <c r="O4672" s="47"/>
      <c r="P4672" s="47"/>
      <c r="Q4672" s="50"/>
      <c r="R4672" s="51"/>
      <c r="S4672" s="47"/>
      <c r="T4672" s="52"/>
      <c r="U4672" s="49"/>
      <c r="V4672" s="47"/>
      <c r="W4672" s="46"/>
      <c r="X4672" s="53"/>
      <c r="Y4672" s="45"/>
    </row>
    <row r="4673" spans="2:25" x14ac:dyDescent="0.25">
      <c r="B4673" s="47"/>
      <c r="C4673" s="47"/>
      <c r="D4673" s="46"/>
      <c r="E4673" s="46"/>
      <c r="F4673" s="45"/>
      <c r="G4673" s="48"/>
      <c r="H4673" s="45"/>
      <c r="I4673" s="45"/>
      <c r="L4673" s="47"/>
      <c r="M4673" s="49"/>
      <c r="N4673" s="49"/>
      <c r="O4673" s="47"/>
      <c r="P4673" s="47"/>
      <c r="Q4673" s="50"/>
      <c r="R4673" s="51"/>
      <c r="S4673" s="47"/>
      <c r="T4673" s="52"/>
      <c r="U4673" s="49"/>
      <c r="V4673" s="47"/>
      <c r="W4673" s="46"/>
      <c r="X4673" s="53"/>
      <c r="Y4673" s="45"/>
    </row>
    <row r="4674" spans="2:25" x14ac:dyDescent="0.25">
      <c r="B4674" s="47"/>
      <c r="C4674" s="47"/>
      <c r="D4674" s="46"/>
      <c r="E4674" s="46"/>
      <c r="F4674" s="45"/>
      <c r="G4674" s="48"/>
      <c r="H4674" s="45"/>
      <c r="I4674" s="45"/>
      <c r="L4674" s="47"/>
      <c r="M4674" s="49"/>
      <c r="N4674" s="49"/>
      <c r="O4674" s="47"/>
      <c r="P4674" s="47"/>
      <c r="Q4674" s="50"/>
      <c r="R4674" s="51"/>
      <c r="S4674" s="47"/>
      <c r="T4674" s="52"/>
      <c r="U4674" s="49"/>
      <c r="V4674" s="47"/>
      <c r="W4674" s="46"/>
      <c r="X4674" s="53"/>
      <c r="Y4674" s="45"/>
    </row>
    <row r="4675" spans="2:25" x14ac:dyDescent="0.25">
      <c r="B4675" s="47"/>
      <c r="C4675" s="47"/>
      <c r="D4675" s="46"/>
      <c r="E4675" s="46"/>
      <c r="F4675" s="45"/>
      <c r="G4675" s="48"/>
      <c r="H4675" s="45"/>
      <c r="I4675" s="45"/>
      <c r="L4675" s="47"/>
      <c r="M4675" s="49"/>
      <c r="N4675" s="49"/>
      <c r="O4675" s="47"/>
      <c r="P4675" s="47"/>
      <c r="Q4675" s="50"/>
      <c r="R4675" s="51"/>
      <c r="S4675" s="47"/>
      <c r="T4675" s="52"/>
      <c r="U4675" s="49"/>
      <c r="V4675" s="47"/>
      <c r="W4675" s="46"/>
      <c r="X4675" s="53"/>
      <c r="Y4675" s="45"/>
    </row>
    <row r="4676" spans="2:25" x14ac:dyDescent="0.25">
      <c r="B4676" s="47"/>
      <c r="C4676" s="47"/>
      <c r="D4676" s="46"/>
      <c r="E4676" s="46"/>
      <c r="F4676" s="45"/>
      <c r="G4676" s="48"/>
      <c r="H4676" s="45"/>
      <c r="I4676" s="45"/>
      <c r="L4676" s="47"/>
      <c r="M4676" s="49"/>
      <c r="N4676" s="49"/>
      <c r="O4676" s="47"/>
      <c r="P4676" s="47"/>
      <c r="Q4676" s="50"/>
      <c r="R4676" s="51"/>
      <c r="S4676" s="47"/>
      <c r="T4676" s="52"/>
      <c r="U4676" s="49"/>
      <c r="V4676" s="47"/>
      <c r="W4676" s="46"/>
      <c r="X4676" s="53"/>
      <c r="Y4676" s="45"/>
    </row>
    <row r="4677" spans="2:25" x14ac:dyDescent="0.25">
      <c r="B4677" s="47"/>
      <c r="C4677" s="47"/>
      <c r="D4677" s="46"/>
      <c r="E4677" s="46"/>
      <c r="F4677" s="45"/>
      <c r="G4677" s="48"/>
      <c r="H4677" s="45"/>
      <c r="I4677" s="45"/>
      <c r="L4677" s="47"/>
      <c r="M4677" s="49"/>
      <c r="N4677" s="49"/>
      <c r="O4677" s="47"/>
      <c r="P4677" s="47"/>
      <c r="Q4677" s="50"/>
      <c r="R4677" s="51"/>
      <c r="S4677" s="47"/>
      <c r="T4677" s="52"/>
      <c r="U4677" s="49"/>
      <c r="V4677" s="47"/>
      <c r="W4677" s="46"/>
      <c r="X4677" s="53"/>
      <c r="Y4677" s="45"/>
    </row>
    <row r="4678" spans="2:25" x14ac:dyDescent="0.25">
      <c r="B4678" s="47"/>
      <c r="C4678" s="47"/>
      <c r="D4678" s="46"/>
      <c r="E4678" s="46"/>
      <c r="F4678" s="45"/>
      <c r="G4678" s="48"/>
      <c r="H4678" s="45"/>
      <c r="I4678" s="45"/>
      <c r="L4678" s="47"/>
      <c r="M4678" s="49"/>
      <c r="N4678" s="49"/>
      <c r="O4678" s="47"/>
      <c r="P4678" s="47"/>
      <c r="Q4678" s="50"/>
      <c r="R4678" s="51"/>
      <c r="S4678" s="47"/>
      <c r="T4678" s="52"/>
      <c r="U4678" s="49"/>
      <c r="V4678" s="47"/>
      <c r="W4678" s="46"/>
      <c r="X4678" s="53"/>
      <c r="Y4678" s="45"/>
    </row>
    <row r="4679" spans="2:25" x14ac:dyDescent="0.25">
      <c r="B4679" s="47"/>
      <c r="C4679" s="47"/>
      <c r="D4679" s="46"/>
      <c r="E4679" s="46"/>
      <c r="F4679" s="45"/>
      <c r="G4679" s="48"/>
      <c r="H4679" s="45"/>
      <c r="I4679" s="45"/>
      <c r="L4679" s="47"/>
      <c r="M4679" s="49"/>
      <c r="N4679" s="49"/>
      <c r="O4679" s="47"/>
      <c r="P4679" s="47"/>
      <c r="Q4679" s="50"/>
      <c r="R4679" s="51"/>
      <c r="S4679" s="47"/>
      <c r="T4679" s="52"/>
      <c r="U4679" s="49"/>
      <c r="V4679" s="47"/>
      <c r="W4679" s="46"/>
      <c r="X4679" s="53"/>
      <c r="Y4679" s="45"/>
    </row>
    <row r="4680" spans="2:25" x14ac:dyDescent="0.25">
      <c r="B4680" s="47"/>
      <c r="C4680" s="47"/>
      <c r="D4680" s="46"/>
      <c r="E4680" s="46"/>
      <c r="F4680" s="45"/>
      <c r="G4680" s="48"/>
      <c r="H4680" s="45"/>
      <c r="I4680" s="45"/>
      <c r="L4680" s="47"/>
      <c r="M4680" s="49"/>
      <c r="N4680" s="49"/>
      <c r="O4680" s="47"/>
      <c r="P4680" s="47"/>
      <c r="Q4680" s="50"/>
      <c r="R4680" s="51"/>
      <c r="S4680" s="47"/>
      <c r="T4680" s="52"/>
      <c r="U4680" s="49"/>
      <c r="V4680" s="47"/>
      <c r="W4680" s="46"/>
      <c r="X4680" s="53"/>
      <c r="Y4680" s="45"/>
    </row>
    <row r="4681" spans="2:25" x14ac:dyDescent="0.25">
      <c r="B4681" s="47"/>
      <c r="C4681" s="47"/>
      <c r="D4681" s="46"/>
      <c r="E4681" s="46"/>
      <c r="F4681" s="45"/>
      <c r="G4681" s="48"/>
      <c r="H4681" s="45"/>
      <c r="I4681" s="45"/>
      <c r="L4681" s="47"/>
      <c r="M4681" s="49"/>
      <c r="N4681" s="49"/>
      <c r="O4681" s="47"/>
      <c r="P4681" s="47"/>
      <c r="Q4681" s="50"/>
      <c r="R4681" s="51"/>
      <c r="S4681" s="47"/>
      <c r="T4681" s="52"/>
      <c r="U4681" s="49"/>
      <c r="V4681" s="47"/>
      <c r="W4681" s="46"/>
      <c r="X4681" s="53"/>
      <c r="Y4681" s="45"/>
    </row>
    <row r="4682" spans="2:25" x14ac:dyDescent="0.25">
      <c r="B4682" s="47"/>
      <c r="C4682" s="47"/>
      <c r="D4682" s="46"/>
      <c r="E4682" s="46"/>
      <c r="F4682" s="45"/>
      <c r="G4682" s="48"/>
      <c r="H4682" s="45"/>
      <c r="I4682" s="45"/>
      <c r="L4682" s="47"/>
      <c r="M4682" s="49"/>
      <c r="N4682" s="49"/>
      <c r="O4682" s="47"/>
      <c r="P4682" s="47"/>
      <c r="Q4682" s="50"/>
      <c r="R4682" s="51"/>
      <c r="S4682" s="47"/>
      <c r="T4682" s="52"/>
      <c r="U4682" s="49"/>
      <c r="V4682" s="47"/>
      <c r="W4682" s="46"/>
      <c r="X4682" s="53"/>
      <c r="Y4682" s="45"/>
    </row>
    <row r="4683" spans="2:25" x14ac:dyDescent="0.25">
      <c r="B4683" s="47"/>
      <c r="C4683" s="47"/>
      <c r="D4683" s="46"/>
      <c r="E4683" s="46"/>
      <c r="F4683" s="45"/>
      <c r="G4683" s="48"/>
      <c r="H4683" s="45"/>
      <c r="I4683" s="45"/>
      <c r="L4683" s="47"/>
      <c r="M4683" s="49"/>
      <c r="N4683" s="49"/>
      <c r="O4683" s="47"/>
      <c r="P4683" s="47"/>
      <c r="Q4683" s="50"/>
      <c r="R4683" s="51"/>
      <c r="S4683" s="47"/>
      <c r="T4683" s="52"/>
      <c r="U4683" s="49"/>
      <c r="V4683" s="47"/>
      <c r="W4683" s="46"/>
      <c r="X4683" s="53"/>
      <c r="Y4683" s="45"/>
    </row>
    <row r="4684" spans="2:25" x14ac:dyDescent="0.25">
      <c r="B4684" s="47"/>
      <c r="C4684" s="47"/>
      <c r="D4684" s="46"/>
      <c r="E4684" s="46"/>
      <c r="F4684" s="45"/>
      <c r="G4684" s="48"/>
      <c r="H4684" s="45"/>
      <c r="I4684" s="45"/>
      <c r="L4684" s="47"/>
      <c r="M4684" s="49"/>
      <c r="N4684" s="49"/>
      <c r="O4684" s="47"/>
      <c r="P4684" s="47"/>
      <c r="Q4684" s="50"/>
      <c r="R4684" s="51"/>
      <c r="S4684" s="47"/>
      <c r="T4684" s="52"/>
      <c r="U4684" s="49"/>
      <c r="V4684" s="47"/>
      <c r="W4684" s="46"/>
      <c r="X4684" s="53"/>
      <c r="Y4684" s="45"/>
    </row>
    <row r="4685" spans="2:25" x14ac:dyDescent="0.25">
      <c r="B4685" s="47"/>
      <c r="C4685" s="47"/>
      <c r="D4685" s="46"/>
      <c r="E4685" s="46"/>
      <c r="F4685" s="45"/>
      <c r="G4685" s="48"/>
      <c r="H4685" s="45"/>
      <c r="I4685" s="45"/>
      <c r="L4685" s="47"/>
      <c r="M4685" s="49"/>
      <c r="N4685" s="49"/>
      <c r="O4685" s="47"/>
      <c r="P4685" s="47"/>
      <c r="Q4685" s="50"/>
      <c r="R4685" s="51"/>
      <c r="S4685" s="47"/>
      <c r="T4685" s="52"/>
      <c r="U4685" s="49"/>
      <c r="V4685" s="47"/>
      <c r="W4685" s="46"/>
      <c r="X4685" s="53"/>
      <c r="Y4685" s="45"/>
    </row>
    <row r="4686" spans="2:25" x14ac:dyDescent="0.25">
      <c r="B4686" s="47"/>
      <c r="C4686" s="47"/>
      <c r="D4686" s="46"/>
      <c r="E4686" s="46"/>
      <c r="F4686" s="45"/>
      <c r="G4686" s="48"/>
      <c r="H4686" s="45"/>
      <c r="I4686" s="45"/>
      <c r="L4686" s="47"/>
      <c r="M4686" s="49"/>
      <c r="N4686" s="49"/>
      <c r="O4686" s="47"/>
      <c r="P4686" s="47"/>
      <c r="Q4686" s="50"/>
      <c r="R4686" s="51"/>
      <c r="S4686" s="47"/>
      <c r="T4686" s="52"/>
      <c r="U4686" s="49"/>
      <c r="V4686" s="47"/>
      <c r="W4686" s="46"/>
      <c r="X4686" s="53"/>
      <c r="Y4686" s="45"/>
    </row>
    <row r="4687" spans="2:25" x14ac:dyDescent="0.25">
      <c r="B4687" s="47"/>
      <c r="C4687" s="47"/>
      <c r="D4687" s="46"/>
      <c r="E4687" s="46"/>
      <c r="F4687" s="45"/>
      <c r="G4687" s="48"/>
      <c r="H4687" s="45"/>
      <c r="I4687" s="45"/>
      <c r="L4687" s="47"/>
      <c r="M4687" s="49"/>
      <c r="N4687" s="49"/>
      <c r="O4687" s="47"/>
      <c r="P4687" s="47"/>
      <c r="Q4687" s="50"/>
      <c r="R4687" s="51"/>
      <c r="S4687" s="47"/>
      <c r="T4687" s="52"/>
      <c r="U4687" s="49"/>
      <c r="V4687" s="47"/>
      <c r="W4687" s="46"/>
      <c r="X4687" s="53"/>
      <c r="Y4687" s="45"/>
    </row>
    <row r="4688" spans="2:25" x14ac:dyDescent="0.25">
      <c r="B4688" s="47"/>
      <c r="C4688" s="47"/>
      <c r="D4688" s="46"/>
      <c r="E4688" s="46"/>
      <c r="F4688" s="45"/>
      <c r="G4688" s="48"/>
      <c r="H4688" s="45"/>
      <c r="I4688" s="45"/>
      <c r="L4688" s="47"/>
      <c r="M4688" s="49"/>
      <c r="N4688" s="49"/>
      <c r="O4688" s="47"/>
      <c r="P4688" s="47"/>
      <c r="Q4688" s="50"/>
      <c r="R4688" s="51"/>
      <c r="S4688" s="47"/>
      <c r="T4688" s="52"/>
      <c r="U4688" s="49"/>
      <c r="V4688" s="47"/>
      <c r="W4688" s="46"/>
      <c r="X4688" s="53"/>
      <c r="Y4688" s="45"/>
    </row>
    <row r="4689" spans="2:25" x14ac:dyDescent="0.25">
      <c r="B4689" s="47"/>
      <c r="C4689" s="47"/>
      <c r="D4689" s="46"/>
      <c r="E4689" s="46"/>
      <c r="F4689" s="45"/>
      <c r="G4689" s="48"/>
      <c r="H4689" s="45"/>
      <c r="I4689" s="45"/>
      <c r="L4689" s="47"/>
      <c r="M4689" s="49"/>
      <c r="N4689" s="49"/>
      <c r="O4689" s="47"/>
      <c r="P4689" s="47"/>
      <c r="Q4689" s="50"/>
      <c r="R4689" s="51"/>
      <c r="S4689" s="47"/>
      <c r="T4689" s="52"/>
      <c r="U4689" s="49"/>
      <c r="V4689" s="47"/>
      <c r="W4689" s="46"/>
      <c r="X4689" s="53"/>
      <c r="Y4689" s="45"/>
    </row>
    <row r="4690" spans="2:25" x14ac:dyDescent="0.25">
      <c r="B4690" s="47"/>
      <c r="C4690" s="47"/>
      <c r="D4690" s="46"/>
      <c r="E4690" s="46"/>
      <c r="F4690" s="45"/>
      <c r="G4690" s="48"/>
      <c r="H4690" s="45"/>
      <c r="I4690" s="45"/>
      <c r="L4690" s="47"/>
      <c r="M4690" s="49"/>
      <c r="N4690" s="49"/>
      <c r="O4690" s="47"/>
      <c r="P4690" s="47"/>
      <c r="Q4690" s="50"/>
      <c r="R4690" s="51"/>
      <c r="S4690" s="47"/>
      <c r="T4690" s="52"/>
      <c r="U4690" s="49"/>
      <c r="V4690" s="47"/>
      <c r="W4690" s="46"/>
      <c r="X4690" s="53"/>
      <c r="Y4690" s="45"/>
    </row>
    <row r="4691" spans="2:25" x14ac:dyDescent="0.25">
      <c r="B4691" s="47"/>
      <c r="C4691" s="47"/>
      <c r="D4691" s="46"/>
      <c r="E4691" s="46"/>
      <c r="F4691" s="45"/>
      <c r="G4691" s="48"/>
      <c r="H4691" s="45"/>
      <c r="I4691" s="45"/>
      <c r="L4691" s="47"/>
      <c r="M4691" s="49"/>
      <c r="N4691" s="49"/>
      <c r="O4691" s="47"/>
      <c r="P4691" s="47"/>
      <c r="Q4691" s="50"/>
      <c r="R4691" s="51"/>
      <c r="S4691" s="47"/>
      <c r="T4691" s="52"/>
      <c r="U4691" s="49"/>
      <c r="V4691" s="47"/>
      <c r="W4691" s="46"/>
      <c r="X4691" s="53"/>
      <c r="Y4691" s="45"/>
    </row>
    <row r="4692" spans="2:25" x14ac:dyDescent="0.25">
      <c r="B4692" s="47"/>
      <c r="C4692" s="47"/>
      <c r="D4692" s="46"/>
      <c r="E4692" s="46"/>
      <c r="F4692" s="45"/>
      <c r="G4692" s="48"/>
      <c r="H4692" s="45"/>
      <c r="I4692" s="45"/>
      <c r="L4692" s="47"/>
      <c r="M4692" s="49"/>
      <c r="N4692" s="49"/>
      <c r="O4692" s="47"/>
      <c r="P4692" s="47"/>
      <c r="Q4692" s="50"/>
      <c r="R4692" s="51"/>
      <c r="S4692" s="47"/>
      <c r="T4692" s="52"/>
      <c r="U4692" s="49"/>
      <c r="V4692" s="47"/>
      <c r="W4692" s="46"/>
      <c r="X4692" s="53"/>
      <c r="Y4692" s="45"/>
    </row>
    <row r="4693" spans="2:25" x14ac:dyDescent="0.25">
      <c r="B4693" s="47"/>
      <c r="C4693" s="47"/>
      <c r="D4693" s="46"/>
      <c r="E4693" s="46"/>
      <c r="F4693" s="45"/>
      <c r="G4693" s="48"/>
      <c r="H4693" s="45"/>
      <c r="I4693" s="45"/>
      <c r="L4693" s="47"/>
      <c r="M4693" s="49"/>
      <c r="N4693" s="49"/>
      <c r="O4693" s="47"/>
      <c r="P4693" s="47"/>
      <c r="Q4693" s="50"/>
      <c r="R4693" s="51"/>
      <c r="S4693" s="47"/>
      <c r="T4693" s="52"/>
      <c r="U4693" s="49"/>
      <c r="V4693" s="47"/>
      <c r="W4693" s="46"/>
      <c r="X4693" s="53"/>
      <c r="Y4693" s="45"/>
    </row>
    <row r="4694" spans="2:25" x14ac:dyDescent="0.25">
      <c r="B4694" s="47"/>
      <c r="C4694" s="47"/>
      <c r="D4694" s="46"/>
      <c r="E4694" s="46"/>
      <c r="F4694" s="45"/>
      <c r="G4694" s="48"/>
      <c r="H4694" s="45"/>
      <c r="I4694" s="45"/>
      <c r="L4694" s="47"/>
      <c r="M4694" s="49"/>
      <c r="N4694" s="49"/>
      <c r="O4694" s="47"/>
      <c r="P4694" s="47"/>
      <c r="Q4694" s="50"/>
      <c r="R4694" s="51"/>
      <c r="S4694" s="47"/>
      <c r="T4694" s="52"/>
      <c r="U4694" s="49"/>
      <c r="V4694" s="47"/>
      <c r="W4694" s="46"/>
      <c r="X4694" s="53"/>
      <c r="Y4694" s="45"/>
    </row>
    <row r="4695" spans="2:25" x14ac:dyDescent="0.25">
      <c r="B4695" s="47"/>
      <c r="C4695" s="47"/>
      <c r="D4695" s="46"/>
      <c r="E4695" s="46"/>
      <c r="F4695" s="45"/>
      <c r="G4695" s="48"/>
      <c r="H4695" s="45"/>
      <c r="I4695" s="45"/>
      <c r="L4695" s="47"/>
      <c r="M4695" s="49"/>
      <c r="N4695" s="49"/>
      <c r="O4695" s="47"/>
      <c r="P4695" s="47"/>
      <c r="Q4695" s="50"/>
      <c r="R4695" s="51"/>
      <c r="S4695" s="47"/>
      <c r="T4695" s="52"/>
      <c r="U4695" s="49"/>
      <c r="V4695" s="47"/>
      <c r="W4695" s="46"/>
      <c r="X4695" s="53"/>
      <c r="Y4695" s="45"/>
    </row>
    <row r="4696" spans="2:25" x14ac:dyDescent="0.25">
      <c r="B4696" s="47"/>
      <c r="C4696" s="47"/>
      <c r="D4696" s="46"/>
      <c r="E4696" s="46"/>
      <c r="F4696" s="45"/>
      <c r="G4696" s="48"/>
      <c r="H4696" s="45"/>
      <c r="I4696" s="45"/>
      <c r="L4696" s="47"/>
      <c r="M4696" s="49"/>
      <c r="N4696" s="49"/>
      <c r="O4696" s="47"/>
      <c r="P4696" s="47"/>
      <c r="Q4696" s="50"/>
      <c r="R4696" s="51"/>
      <c r="S4696" s="47"/>
      <c r="T4696" s="52"/>
      <c r="U4696" s="49"/>
      <c r="V4696" s="47"/>
      <c r="W4696" s="46"/>
      <c r="X4696" s="53"/>
      <c r="Y4696" s="45"/>
    </row>
    <row r="4697" spans="2:25" x14ac:dyDescent="0.25">
      <c r="B4697" s="47"/>
      <c r="C4697" s="47"/>
      <c r="D4697" s="46"/>
      <c r="E4697" s="46"/>
      <c r="F4697" s="45"/>
      <c r="G4697" s="48"/>
      <c r="H4697" s="45"/>
      <c r="I4697" s="45"/>
      <c r="L4697" s="47"/>
      <c r="M4697" s="49"/>
      <c r="N4697" s="49"/>
      <c r="O4697" s="47"/>
      <c r="P4697" s="47"/>
      <c r="Q4697" s="50"/>
      <c r="R4697" s="51"/>
      <c r="S4697" s="47"/>
      <c r="T4697" s="52"/>
      <c r="U4697" s="49"/>
      <c r="V4697" s="47"/>
      <c r="W4697" s="46"/>
      <c r="X4697" s="53"/>
      <c r="Y4697" s="45"/>
    </row>
    <row r="4698" spans="2:25" x14ac:dyDescent="0.25">
      <c r="B4698" s="47"/>
      <c r="C4698" s="47"/>
      <c r="D4698" s="46"/>
      <c r="E4698" s="46"/>
      <c r="F4698" s="45"/>
      <c r="G4698" s="48"/>
      <c r="H4698" s="45"/>
      <c r="I4698" s="45"/>
      <c r="L4698" s="47"/>
      <c r="M4698" s="49"/>
      <c r="N4698" s="49"/>
      <c r="O4698" s="47"/>
      <c r="P4698" s="47"/>
      <c r="Q4698" s="50"/>
      <c r="R4698" s="51"/>
      <c r="S4698" s="47"/>
      <c r="T4698" s="52"/>
      <c r="U4698" s="49"/>
      <c r="V4698" s="47"/>
      <c r="W4698" s="46"/>
      <c r="X4698" s="53"/>
      <c r="Y4698" s="45"/>
    </row>
    <row r="4699" spans="2:25" x14ac:dyDescent="0.25">
      <c r="B4699" s="47"/>
      <c r="C4699" s="47"/>
      <c r="D4699" s="46"/>
      <c r="E4699" s="46"/>
      <c r="F4699" s="45"/>
      <c r="G4699" s="48"/>
      <c r="H4699" s="45"/>
      <c r="I4699" s="45"/>
      <c r="L4699" s="47"/>
      <c r="M4699" s="49"/>
      <c r="N4699" s="49"/>
      <c r="O4699" s="47"/>
      <c r="P4699" s="47"/>
      <c r="Q4699" s="50"/>
      <c r="R4699" s="51"/>
      <c r="S4699" s="47"/>
      <c r="T4699" s="52"/>
      <c r="U4699" s="49"/>
      <c r="V4699" s="47"/>
      <c r="W4699" s="46"/>
      <c r="X4699" s="53"/>
      <c r="Y4699" s="45"/>
    </row>
    <row r="4700" spans="2:25" x14ac:dyDescent="0.25">
      <c r="B4700" s="47"/>
      <c r="C4700" s="47"/>
      <c r="D4700" s="46"/>
      <c r="E4700" s="46"/>
      <c r="F4700" s="45"/>
      <c r="G4700" s="48"/>
      <c r="H4700" s="45"/>
      <c r="I4700" s="45"/>
      <c r="L4700" s="47"/>
      <c r="M4700" s="49"/>
      <c r="N4700" s="49"/>
      <c r="O4700" s="47"/>
      <c r="P4700" s="47"/>
      <c r="Q4700" s="50"/>
      <c r="R4700" s="51"/>
      <c r="S4700" s="47"/>
      <c r="T4700" s="52"/>
      <c r="U4700" s="49"/>
      <c r="V4700" s="47"/>
      <c r="W4700" s="46"/>
      <c r="X4700" s="53"/>
      <c r="Y4700" s="45"/>
    </row>
    <row r="4701" spans="2:25" x14ac:dyDescent="0.25">
      <c r="B4701" s="47"/>
      <c r="C4701" s="47"/>
      <c r="D4701" s="46"/>
      <c r="E4701" s="46"/>
      <c r="F4701" s="45"/>
      <c r="G4701" s="48"/>
      <c r="H4701" s="45"/>
      <c r="I4701" s="45"/>
      <c r="L4701" s="47"/>
      <c r="M4701" s="49"/>
      <c r="N4701" s="49"/>
      <c r="O4701" s="47"/>
      <c r="P4701" s="47"/>
      <c r="Q4701" s="50"/>
      <c r="R4701" s="51"/>
      <c r="S4701" s="47"/>
      <c r="T4701" s="52"/>
      <c r="U4701" s="49"/>
      <c r="V4701" s="47"/>
      <c r="W4701" s="46"/>
      <c r="X4701" s="53"/>
      <c r="Y4701" s="45"/>
    </row>
    <row r="4702" spans="2:25" x14ac:dyDescent="0.25">
      <c r="B4702" s="47"/>
      <c r="C4702" s="47"/>
      <c r="D4702" s="46"/>
      <c r="E4702" s="46"/>
      <c r="F4702" s="45"/>
      <c r="G4702" s="48"/>
      <c r="H4702" s="45"/>
      <c r="I4702" s="45"/>
      <c r="L4702" s="47"/>
      <c r="M4702" s="49"/>
      <c r="N4702" s="49"/>
      <c r="O4702" s="47"/>
      <c r="P4702" s="47"/>
      <c r="Q4702" s="50"/>
      <c r="R4702" s="51"/>
      <c r="S4702" s="47"/>
      <c r="T4702" s="52"/>
      <c r="U4702" s="49"/>
      <c r="V4702" s="47"/>
      <c r="W4702" s="46"/>
      <c r="X4702" s="53"/>
      <c r="Y4702" s="45"/>
    </row>
    <row r="4703" spans="2:25" x14ac:dyDescent="0.25">
      <c r="B4703" s="47"/>
      <c r="C4703" s="47"/>
      <c r="D4703" s="46"/>
      <c r="E4703" s="46"/>
      <c r="F4703" s="45"/>
      <c r="G4703" s="48"/>
      <c r="H4703" s="45"/>
      <c r="I4703" s="45"/>
      <c r="L4703" s="47"/>
      <c r="M4703" s="49"/>
      <c r="N4703" s="49"/>
      <c r="O4703" s="47"/>
      <c r="P4703" s="47"/>
      <c r="Q4703" s="50"/>
      <c r="R4703" s="51"/>
      <c r="S4703" s="47"/>
      <c r="T4703" s="52"/>
      <c r="U4703" s="49"/>
      <c r="V4703" s="47"/>
      <c r="W4703" s="46"/>
      <c r="X4703" s="53"/>
      <c r="Y4703" s="45"/>
    </row>
    <row r="4704" spans="2:25" x14ac:dyDescent="0.25">
      <c r="B4704" s="47"/>
      <c r="C4704" s="47"/>
      <c r="D4704" s="46"/>
      <c r="E4704" s="46"/>
      <c r="F4704" s="45"/>
      <c r="G4704" s="48"/>
      <c r="H4704" s="45"/>
      <c r="I4704" s="45"/>
      <c r="L4704" s="47"/>
      <c r="M4704" s="49"/>
      <c r="N4704" s="49"/>
      <c r="O4704" s="47"/>
      <c r="P4704" s="47"/>
      <c r="Q4704" s="50"/>
      <c r="R4704" s="51"/>
      <c r="S4704" s="47"/>
      <c r="T4704" s="52"/>
      <c r="U4704" s="49"/>
      <c r="V4704" s="47"/>
      <c r="W4704" s="46"/>
      <c r="X4704" s="53"/>
      <c r="Y4704" s="45"/>
    </row>
    <row r="4705" spans="2:25" x14ac:dyDescent="0.25">
      <c r="B4705" s="47"/>
      <c r="C4705" s="47"/>
      <c r="D4705" s="46"/>
      <c r="E4705" s="46"/>
      <c r="F4705" s="45"/>
      <c r="G4705" s="48"/>
      <c r="H4705" s="45"/>
      <c r="I4705" s="45"/>
      <c r="L4705" s="47"/>
      <c r="M4705" s="49"/>
      <c r="N4705" s="49"/>
      <c r="O4705" s="47"/>
      <c r="P4705" s="47"/>
      <c r="Q4705" s="50"/>
      <c r="R4705" s="51"/>
      <c r="S4705" s="47"/>
      <c r="T4705" s="52"/>
      <c r="U4705" s="49"/>
      <c r="V4705" s="47"/>
      <c r="W4705" s="46"/>
      <c r="X4705" s="53"/>
      <c r="Y4705" s="45"/>
    </row>
    <row r="4706" spans="2:25" x14ac:dyDescent="0.25">
      <c r="B4706" s="47"/>
      <c r="C4706" s="47"/>
      <c r="D4706" s="46"/>
      <c r="E4706" s="46"/>
      <c r="F4706" s="45"/>
      <c r="G4706" s="48"/>
      <c r="H4706" s="45"/>
      <c r="I4706" s="45"/>
      <c r="L4706" s="47"/>
      <c r="M4706" s="49"/>
      <c r="N4706" s="49"/>
      <c r="O4706" s="47"/>
      <c r="P4706" s="47"/>
      <c r="Q4706" s="50"/>
      <c r="R4706" s="51"/>
      <c r="S4706" s="47"/>
      <c r="T4706" s="52"/>
      <c r="U4706" s="49"/>
      <c r="V4706" s="47"/>
      <c r="W4706" s="46"/>
      <c r="X4706" s="53"/>
      <c r="Y4706" s="45"/>
    </row>
    <row r="4707" spans="2:25" x14ac:dyDescent="0.25">
      <c r="B4707" s="47"/>
      <c r="C4707" s="47"/>
      <c r="D4707" s="46"/>
      <c r="E4707" s="46"/>
      <c r="F4707" s="45"/>
      <c r="G4707" s="48"/>
      <c r="H4707" s="45"/>
      <c r="I4707" s="45"/>
      <c r="L4707" s="47"/>
      <c r="M4707" s="49"/>
      <c r="N4707" s="49"/>
      <c r="O4707" s="47"/>
      <c r="P4707" s="47"/>
      <c r="Q4707" s="50"/>
      <c r="R4707" s="51"/>
      <c r="S4707" s="47"/>
      <c r="T4707" s="52"/>
      <c r="U4707" s="49"/>
      <c r="V4707" s="47"/>
      <c r="W4707" s="46"/>
      <c r="X4707" s="53"/>
      <c r="Y4707" s="45"/>
    </row>
    <row r="4708" spans="2:25" x14ac:dyDescent="0.25">
      <c r="B4708" s="47"/>
      <c r="C4708" s="47"/>
      <c r="D4708" s="46"/>
      <c r="E4708" s="46"/>
      <c r="F4708" s="45"/>
      <c r="G4708" s="48"/>
      <c r="H4708" s="45"/>
      <c r="I4708" s="45"/>
      <c r="L4708" s="47"/>
      <c r="M4708" s="49"/>
      <c r="N4708" s="49"/>
      <c r="O4708" s="47"/>
      <c r="P4708" s="47"/>
      <c r="Q4708" s="50"/>
      <c r="R4708" s="51"/>
      <c r="S4708" s="47"/>
      <c r="T4708" s="52"/>
      <c r="U4708" s="49"/>
      <c r="V4708" s="47"/>
      <c r="W4708" s="46"/>
      <c r="X4708" s="53"/>
      <c r="Y4708" s="45"/>
    </row>
    <row r="4709" spans="2:25" x14ac:dyDescent="0.25">
      <c r="B4709" s="47"/>
      <c r="C4709" s="47"/>
      <c r="D4709" s="46"/>
      <c r="E4709" s="46"/>
      <c r="F4709" s="45"/>
      <c r="G4709" s="48"/>
      <c r="H4709" s="45"/>
      <c r="I4709" s="45"/>
      <c r="L4709" s="47"/>
      <c r="M4709" s="49"/>
      <c r="N4709" s="49"/>
      <c r="O4709" s="47"/>
      <c r="P4709" s="47"/>
      <c r="Q4709" s="50"/>
      <c r="R4709" s="51"/>
      <c r="S4709" s="47"/>
      <c r="T4709" s="52"/>
      <c r="U4709" s="49"/>
      <c r="V4709" s="47"/>
      <c r="W4709" s="46"/>
      <c r="X4709" s="53"/>
      <c r="Y4709" s="45"/>
    </row>
    <row r="4710" spans="2:25" x14ac:dyDescent="0.25">
      <c r="B4710" s="47"/>
      <c r="C4710" s="47"/>
      <c r="D4710" s="46"/>
      <c r="E4710" s="46"/>
      <c r="F4710" s="45"/>
      <c r="G4710" s="48"/>
      <c r="H4710" s="45"/>
      <c r="I4710" s="45"/>
      <c r="L4710" s="47"/>
      <c r="M4710" s="49"/>
      <c r="N4710" s="49"/>
      <c r="O4710" s="47"/>
      <c r="P4710" s="47"/>
      <c r="Q4710" s="50"/>
      <c r="R4710" s="51"/>
      <c r="S4710" s="47"/>
      <c r="T4710" s="52"/>
      <c r="U4710" s="49"/>
      <c r="V4710" s="47"/>
      <c r="W4710" s="46"/>
      <c r="X4710" s="53"/>
      <c r="Y4710" s="45"/>
    </row>
    <row r="4711" spans="2:25" x14ac:dyDescent="0.25">
      <c r="B4711" s="47"/>
      <c r="C4711" s="47"/>
      <c r="D4711" s="46"/>
      <c r="E4711" s="46"/>
      <c r="F4711" s="45"/>
      <c r="G4711" s="48"/>
      <c r="H4711" s="45"/>
      <c r="I4711" s="45"/>
      <c r="L4711" s="47"/>
      <c r="M4711" s="49"/>
      <c r="N4711" s="49"/>
      <c r="O4711" s="47"/>
      <c r="P4711" s="47"/>
      <c r="Q4711" s="50"/>
      <c r="R4711" s="51"/>
      <c r="S4711" s="47"/>
      <c r="T4711" s="52"/>
      <c r="U4711" s="49"/>
      <c r="V4711" s="47"/>
      <c r="W4711" s="46"/>
      <c r="X4711" s="53"/>
      <c r="Y4711" s="45"/>
    </row>
    <row r="4712" spans="2:25" x14ac:dyDescent="0.25">
      <c r="B4712" s="47"/>
      <c r="C4712" s="47"/>
      <c r="D4712" s="46"/>
      <c r="E4712" s="46"/>
      <c r="F4712" s="45"/>
      <c r="G4712" s="48"/>
      <c r="H4712" s="45"/>
      <c r="I4712" s="45"/>
      <c r="L4712" s="47"/>
      <c r="M4712" s="49"/>
      <c r="N4712" s="49"/>
      <c r="O4712" s="47"/>
      <c r="P4712" s="47"/>
      <c r="Q4712" s="50"/>
      <c r="R4712" s="51"/>
      <c r="S4712" s="47"/>
      <c r="T4712" s="52"/>
      <c r="U4712" s="49"/>
      <c r="V4712" s="47"/>
      <c r="W4712" s="46"/>
      <c r="X4712" s="53"/>
      <c r="Y4712" s="45"/>
    </row>
    <row r="4713" spans="2:25" x14ac:dyDescent="0.25">
      <c r="B4713" s="47"/>
      <c r="C4713" s="47"/>
      <c r="D4713" s="46"/>
      <c r="E4713" s="46"/>
      <c r="F4713" s="45"/>
      <c r="G4713" s="48"/>
      <c r="H4713" s="45"/>
      <c r="I4713" s="45"/>
      <c r="L4713" s="47"/>
      <c r="M4713" s="49"/>
      <c r="N4713" s="49"/>
      <c r="O4713" s="47"/>
      <c r="P4713" s="47"/>
      <c r="Q4713" s="50"/>
      <c r="R4713" s="51"/>
      <c r="S4713" s="47"/>
      <c r="T4713" s="52"/>
      <c r="U4713" s="49"/>
      <c r="V4713" s="47"/>
      <c r="W4713" s="46"/>
      <c r="X4713" s="53"/>
      <c r="Y4713" s="45"/>
    </row>
    <row r="4714" spans="2:25" x14ac:dyDescent="0.25">
      <c r="B4714" s="47"/>
      <c r="C4714" s="47"/>
      <c r="D4714" s="46"/>
      <c r="E4714" s="46"/>
      <c r="F4714" s="45"/>
      <c r="G4714" s="48"/>
      <c r="H4714" s="45"/>
      <c r="I4714" s="45"/>
      <c r="L4714" s="47"/>
      <c r="M4714" s="49"/>
      <c r="N4714" s="49"/>
      <c r="O4714" s="47"/>
      <c r="P4714" s="47"/>
      <c r="Q4714" s="50"/>
      <c r="R4714" s="51"/>
      <c r="S4714" s="47"/>
      <c r="T4714" s="52"/>
      <c r="U4714" s="49"/>
      <c r="V4714" s="47"/>
      <c r="W4714" s="46"/>
      <c r="X4714" s="53"/>
      <c r="Y4714" s="45"/>
    </row>
    <row r="4715" spans="2:25" x14ac:dyDescent="0.25">
      <c r="B4715" s="47"/>
      <c r="C4715" s="47"/>
      <c r="D4715" s="46"/>
      <c r="E4715" s="46"/>
      <c r="F4715" s="45"/>
      <c r="G4715" s="48"/>
      <c r="H4715" s="45"/>
      <c r="I4715" s="45"/>
      <c r="L4715" s="47"/>
      <c r="M4715" s="49"/>
      <c r="N4715" s="49"/>
      <c r="O4715" s="47"/>
      <c r="P4715" s="47"/>
      <c r="Q4715" s="50"/>
      <c r="R4715" s="51"/>
      <c r="S4715" s="47"/>
      <c r="T4715" s="52"/>
      <c r="U4715" s="49"/>
      <c r="V4715" s="47"/>
      <c r="W4715" s="46"/>
      <c r="X4715" s="53"/>
      <c r="Y4715" s="45"/>
    </row>
    <row r="4716" spans="2:25" x14ac:dyDescent="0.25">
      <c r="B4716" s="47"/>
      <c r="C4716" s="47"/>
      <c r="D4716" s="46"/>
      <c r="E4716" s="46"/>
      <c r="F4716" s="45"/>
      <c r="G4716" s="48"/>
      <c r="H4716" s="45"/>
      <c r="I4716" s="45"/>
      <c r="L4716" s="47"/>
      <c r="M4716" s="49"/>
      <c r="N4716" s="49"/>
      <c r="O4716" s="47"/>
      <c r="P4716" s="47"/>
      <c r="Q4716" s="50"/>
      <c r="R4716" s="51"/>
      <c r="S4716" s="47"/>
      <c r="T4716" s="52"/>
      <c r="U4716" s="49"/>
      <c r="V4716" s="47"/>
      <c r="W4716" s="46"/>
      <c r="X4716" s="53"/>
      <c r="Y4716" s="45"/>
    </row>
    <row r="4717" spans="2:25" x14ac:dyDescent="0.25">
      <c r="B4717" s="47"/>
      <c r="C4717" s="47"/>
      <c r="D4717" s="46"/>
      <c r="E4717" s="46"/>
      <c r="F4717" s="45"/>
      <c r="G4717" s="48"/>
      <c r="H4717" s="45"/>
      <c r="I4717" s="45"/>
      <c r="L4717" s="47"/>
      <c r="M4717" s="49"/>
      <c r="N4717" s="49"/>
      <c r="O4717" s="47"/>
      <c r="P4717" s="47"/>
      <c r="Q4717" s="50"/>
      <c r="R4717" s="51"/>
      <c r="S4717" s="47"/>
      <c r="T4717" s="52"/>
      <c r="U4717" s="49"/>
      <c r="V4717" s="47"/>
      <c r="W4717" s="46"/>
      <c r="X4717" s="53"/>
      <c r="Y4717" s="45"/>
    </row>
    <row r="4718" spans="2:25" x14ac:dyDescent="0.25">
      <c r="B4718" s="47"/>
      <c r="C4718" s="47"/>
      <c r="D4718" s="46"/>
      <c r="E4718" s="46"/>
      <c r="F4718" s="45"/>
      <c r="G4718" s="48"/>
      <c r="H4718" s="45"/>
      <c r="I4718" s="45"/>
      <c r="L4718" s="47"/>
      <c r="M4718" s="49"/>
      <c r="N4718" s="49"/>
      <c r="O4718" s="47"/>
      <c r="P4718" s="47"/>
      <c r="Q4718" s="50"/>
      <c r="R4718" s="51"/>
      <c r="S4718" s="47"/>
      <c r="T4718" s="52"/>
      <c r="U4718" s="49"/>
      <c r="V4718" s="47"/>
      <c r="W4718" s="46"/>
      <c r="X4718" s="53"/>
      <c r="Y4718" s="45"/>
    </row>
    <row r="4719" spans="2:25" x14ac:dyDescent="0.25">
      <c r="B4719" s="47"/>
      <c r="C4719" s="47"/>
      <c r="D4719" s="46"/>
      <c r="E4719" s="46"/>
      <c r="F4719" s="45"/>
      <c r="G4719" s="48"/>
      <c r="H4719" s="45"/>
      <c r="I4719" s="45"/>
      <c r="L4719" s="47"/>
      <c r="M4719" s="49"/>
      <c r="N4719" s="49"/>
      <c r="O4719" s="47"/>
      <c r="P4719" s="47"/>
      <c r="Q4719" s="50"/>
      <c r="R4719" s="51"/>
      <c r="S4719" s="47"/>
      <c r="T4719" s="52"/>
      <c r="U4719" s="49"/>
      <c r="V4719" s="47"/>
      <c r="W4719" s="46"/>
      <c r="X4719" s="53"/>
      <c r="Y4719" s="45"/>
    </row>
    <row r="4720" spans="2:25" x14ac:dyDescent="0.25">
      <c r="B4720" s="47"/>
      <c r="C4720" s="47"/>
      <c r="D4720" s="46"/>
      <c r="E4720" s="46"/>
      <c r="F4720" s="45"/>
      <c r="G4720" s="48"/>
      <c r="H4720" s="45"/>
      <c r="I4720" s="45"/>
      <c r="L4720" s="47"/>
      <c r="M4720" s="49"/>
      <c r="N4720" s="49"/>
      <c r="O4720" s="47"/>
      <c r="P4720" s="47"/>
      <c r="Q4720" s="50"/>
      <c r="R4720" s="51"/>
      <c r="S4720" s="47"/>
      <c r="T4720" s="52"/>
      <c r="U4720" s="49"/>
      <c r="V4720" s="47"/>
      <c r="W4720" s="46"/>
      <c r="X4720" s="53"/>
      <c r="Y4720" s="45"/>
    </row>
    <row r="4721" spans="2:25" x14ac:dyDescent="0.25">
      <c r="B4721" s="47"/>
      <c r="C4721" s="47"/>
      <c r="D4721" s="46"/>
      <c r="E4721" s="46"/>
      <c r="F4721" s="45"/>
      <c r="G4721" s="48"/>
      <c r="H4721" s="45"/>
      <c r="I4721" s="45"/>
      <c r="L4721" s="47"/>
      <c r="M4721" s="49"/>
      <c r="N4721" s="49"/>
      <c r="O4721" s="47"/>
      <c r="P4721" s="47"/>
      <c r="Q4721" s="50"/>
      <c r="R4721" s="51"/>
      <c r="S4721" s="47"/>
      <c r="T4721" s="52"/>
      <c r="U4721" s="49"/>
      <c r="V4721" s="47"/>
      <c r="W4721" s="46"/>
      <c r="X4721" s="53"/>
      <c r="Y4721" s="45"/>
    </row>
    <row r="4722" spans="2:25" x14ac:dyDescent="0.25">
      <c r="B4722" s="47"/>
      <c r="C4722" s="47"/>
      <c r="D4722" s="46"/>
      <c r="E4722" s="46"/>
      <c r="F4722" s="45"/>
      <c r="G4722" s="48"/>
      <c r="H4722" s="45"/>
      <c r="I4722" s="45"/>
      <c r="L4722" s="47"/>
      <c r="M4722" s="49"/>
      <c r="N4722" s="49"/>
      <c r="O4722" s="47"/>
      <c r="P4722" s="47"/>
      <c r="Q4722" s="50"/>
      <c r="R4722" s="51"/>
      <c r="S4722" s="47"/>
      <c r="T4722" s="52"/>
      <c r="U4722" s="49"/>
      <c r="V4722" s="47"/>
      <c r="W4722" s="46"/>
      <c r="X4722" s="53"/>
      <c r="Y4722" s="45"/>
    </row>
    <row r="4723" spans="2:25" x14ac:dyDescent="0.25">
      <c r="B4723" s="47"/>
      <c r="C4723" s="47"/>
      <c r="D4723" s="46"/>
      <c r="E4723" s="46"/>
      <c r="F4723" s="45"/>
      <c r="G4723" s="48"/>
      <c r="H4723" s="45"/>
      <c r="I4723" s="45"/>
      <c r="L4723" s="47"/>
      <c r="M4723" s="49"/>
      <c r="N4723" s="49"/>
      <c r="O4723" s="47"/>
      <c r="P4723" s="47"/>
      <c r="Q4723" s="50"/>
      <c r="R4723" s="51"/>
      <c r="S4723" s="47"/>
      <c r="T4723" s="52"/>
      <c r="U4723" s="49"/>
      <c r="V4723" s="47"/>
      <c r="W4723" s="46"/>
      <c r="X4723" s="53"/>
      <c r="Y4723" s="45"/>
    </row>
    <row r="4724" spans="2:25" x14ac:dyDescent="0.25">
      <c r="B4724" s="47"/>
      <c r="C4724" s="47"/>
      <c r="D4724" s="46"/>
      <c r="E4724" s="46"/>
      <c r="F4724" s="45"/>
      <c r="G4724" s="48"/>
      <c r="H4724" s="45"/>
      <c r="I4724" s="45"/>
      <c r="L4724" s="47"/>
      <c r="M4724" s="49"/>
      <c r="N4724" s="49"/>
      <c r="O4724" s="47"/>
      <c r="P4724" s="47"/>
      <c r="Q4724" s="50"/>
      <c r="R4724" s="51"/>
      <c r="S4724" s="47"/>
      <c r="T4724" s="52"/>
      <c r="U4724" s="49"/>
      <c r="V4724" s="47"/>
      <c r="W4724" s="46"/>
      <c r="X4724" s="53"/>
      <c r="Y4724" s="45"/>
    </row>
    <row r="4725" spans="2:25" x14ac:dyDescent="0.25">
      <c r="B4725" s="47"/>
      <c r="C4725" s="47"/>
      <c r="D4725" s="46"/>
      <c r="E4725" s="46"/>
      <c r="F4725" s="45"/>
      <c r="G4725" s="48"/>
      <c r="H4725" s="45"/>
      <c r="I4725" s="45"/>
      <c r="L4725" s="47"/>
      <c r="M4725" s="49"/>
      <c r="N4725" s="49"/>
      <c r="O4725" s="47"/>
      <c r="P4725" s="47"/>
      <c r="Q4725" s="50"/>
      <c r="R4725" s="51"/>
      <c r="S4725" s="47"/>
      <c r="T4725" s="52"/>
      <c r="U4725" s="49"/>
      <c r="V4725" s="47"/>
      <c r="W4725" s="46"/>
      <c r="X4725" s="53"/>
      <c r="Y4725" s="45"/>
    </row>
    <row r="4726" spans="2:25" x14ac:dyDescent="0.25">
      <c r="B4726" s="47"/>
      <c r="C4726" s="47"/>
      <c r="D4726" s="46"/>
      <c r="E4726" s="46"/>
      <c r="F4726" s="45"/>
      <c r="G4726" s="48"/>
      <c r="H4726" s="45"/>
      <c r="I4726" s="45"/>
      <c r="L4726" s="47"/>
      <c r="M4726" s="49"/>
      <c r="N4726" s="49"/>
      <c r="O4726" s="47"/>
      <c r="P4726" s="47"/>
      <c r="Q4726" s="50"/>
      <c r="R4726" s="51"/>
      <c r="S4726" s="47"/>
      <c r="T4726" s="52"/>
      <c r="U4726" s="49"/>
      <c r="V4726" s="47"/>
      <c r="W4726" s="46"/>
      <c r="X4726" s="53"/>
      <c r="Y4726" s="45"/>
    </row>
    <row r="4727" spans="2:25" x14ac:dyDescent="0.25">
      <c r="B4727" s="47"/>
      <c r="C4727" s="47"/>
      <c r="D4727" s="46"/>
      <c r="E4727" s="46"/>
      <c r="F4727" s="45"/>
      <c r="G4727" s="48"/>
      <c r="H4727" s="45"/>
      <c r="I4727" s="45"/>
      <c r="L4727" s="47"/>
      <c r="M4727" s="49"/>
      <c r="N4727" s="49"/>
      <c r="O4727" s="47"/>
      <c r="P4727" s="47"/>
      <c r="Q4727" s="50"/>
      <c r="R4727" s="51"/>
      <c r="S4727" s="47"/>
      <c r="T4727" s="52"/>
      <c r="U4727" s="49"/>
      <c r="V4727" s="47"/>
      <c r="W4727" s="46"/>
      <c r="X4727" s="53"/>
      <c r="Y4727" s="45"/>
    </row>
    <row r="4728" spans="2:25" x14ac:dyDescent="0.25">
      <c r="B4728" s="47"/>
      <c r="C4728" s="47"/>
      <c r="D4728" s="46"/>
      <c r="E4728" s="46"/>
      <c r="F4728" s="45"/>
      <c r="G4728" s="48"/>
      <c r="H4728" s="45"/>
      <c r="I4728" s="45"/>
      <c r="L4728" s="47"/>
      <c r="M4728" s="49"/>
      <c r="N4728" s="49"/>
      <c r="O4728" s="47"/>
      <c r="P4728" s="47"/>
      <c r="Q4728" s="50"/>
      <c r="R4728" s="51"/>
      <c r="S4728" s="47"/>
      <c r="T4728" s="52"/>
      <c r="U4728" s="49"/>
      <c r="V4728" s="47"/>
      <c r="W4728" s="46"/>
      <c r="X4728" s="53"/>
      <c r="Y4728" s="45"/>
    </row>
    <row r="4729" spans="2:25" x14ac:dyDescent="0.25">
      <c r="B4729" s="47"/>
      <c r="C4729" s="47"/>
      <c r="D4729" s="46"/>
      <c r="E4729" s="46"/>
      <c r="F4729" s="45"/>
      <c r="G4729" s="48"/>
      <c r="H4729" s="45"/>
      <c r="I4729" s="45"/>
      <c r="L4729" s="47"/>
      <c r="M4729" s="49"/>
      <c r="N4729" s="49"/>
      <c r="O4729" s="47"/>
      <c r="P4729" s="47"/>
      <c r="Q4729" s="50"/>
      <c r="R4729" s="51"/>
      <c r="S4729" s="47"/>
      <c r="T4729" s="52"/>
      <c r="U4729" s="49"/>
      <c r="V4729" s="47"/>
      <c r="W4729" s="46"/>
      <c r="X4729" s="53"/>
      <c r="Y4729" s="45"/>
    </row>
    <row r="4730" spans="2:25" x14ac:dyDescent="0.25">
      <c r="B4730" s="47"/>
      <c r="C4730" s="47"/>
      <c r="D4730" s="46"/>
      <c r="E4730" s="46"/>
      <c r="F4730" s="45"/>
      <c r="G4730" s="48"/>
      <c r="H4730" s="45"/>
      <c r="I4730" s="45"/>
      <c r="L4730" s="47"/>
      <c r="M4730" s="49"/>
      <c r="N4730" s="49"/>
      <c r="O4730" s="47"/>
      <c r="P4730" s="47"/>
      <c r="Q4730" s="50"/>
      <c r="R4730" s="51"/>
      <c r="S4730" s="47"/>
      <c r="T4730" s="52"/>
      <c r="U4730" s="49"/>
      <c r="V4730" s="47"/>
      <c r="W4730" s="46"/>
      <c r="X4730" s="53"/>
      <c r="Y4730" s="45"/>
    </row>
    <row r="4731" spans="2:25" x14ac:dyDescent="0.25">
      <c r="B4731" s="47"/>
      <c r="C4731" s="47"/>
      <c r="D4731" s="46"/>
      <c r="E4731" s="46"/>
      <c r="F4731" s="45"/>
      <c r="G4731" s="48"/>
      <c r="H4731" s="45"/>
      <c r="I4731" s="45"/>
      <c r="L4731" s="47"/>
      <c r="M4731" s="49"/>
      <c r="N4731" s="49"/>
      <c r="O4731" s="47"/>
      <c r="P4731" s="47"/>
      <c r="Q4731" s="50"/>
      <c r="R4731" s="51"/>
      <c r="S4731" s="47"/>
      <c r="T4731" s="52"/>
      <c r="U4731" s="49"/>
      <c r="V4731" s="47"/>
      <c r="W4731" s="46"/>
      <c r="X4731" s="53"/>
      <c r="Y4731" s="45"/>
    </row>
    <row r="4732" spans="2:25" x14ac:dyDescent="0.25">
      <c r="B4732" s="47"/>
      <c r="C4732" s="47"/>
      <c r="D4732" s="46"/>
      <c r="E4732" s="46"/>
      <c r="F4732" s="45"/>
      <c r="G4732" s="48"/>
      <c r="H4732" s="45"/>
      <c r="I4732" s="45"/>
      <c r="L4732" s="47"/>
      <c r="M4732" s="49"/>
      <c r="N4732" s="49"/>
      <c r="O4732" s="47"/>
      <c r="P4732" s="47"/>
      <c r="Q4732" s="50"/>
      <c r="R4732" s="51"/>
      <c r="S4732" s="47"/>
      <c r="T4732" s="52"/>
      <c r="U4732" s="49"/>
      <c r="V4732" s="47"/>
      <c r="W4732" s="46"/>
      <c r="X4732" s="53"/>
      <c r="Y4732" s="45"/>
    </row>
    <row r="4733" spans="2:25" x14ac:dyDescent="0.25">
      <c r="B4733" s="47"/>
      <c r="C4733" s="47"/>
      <c r="D4733" s="46"/>
      <c r="E4733" s="46"/>
      <c r="F4733" s="45"/>
      <c r="G4733" s="48"/>
      <c r="H4733" s="45"/>
      <c r="I4733" s="45"/>
      <c r="L4733" s="47"/>
      <c r="M4733" s="49"/>
      <c r="N4733" s="49"/>
      <c r="O4733" s="47"/>
      <c r="P4733" s="47"/>
      <c r="Q4733" s="50"/>
      <c r="R4733" s="51"/>
      <c r="S4733" s="47"/>
      <c r="T4733" s="52"/>
      <c r="U4733" s="49"/>
      <c r="V4733" s="47"/>
      <c r="W4733" s="46"/>
      <c r="X4733" s="53"/>
      <c r="Y4733" s="45"/>
    </row>
    <row r="4734" spans="2:25" x14ac:dyDescent="0.25">
      <c r="B4734" s="47"/>
      <c r="C4734" s="47"/>
      <c r="D4734" s="46"/>
      <c r="E4734" s="46"/>
      <c r="F4734" s="45"/>
      <c r="G4734" s="48"/>
      <c r="H4734" s="45"/>
      <c r="I4734" s="45"/>
      <c r="L4734" s="47"/>
      <c r="M4734" s="49"/>
      <c r="N4734" s="49"/>
      <c r="O4734" s="47"/>
      <c r="P4734" s="47"/>
      <c r="Q4734" s="50"/>
      <c r="R4734" s="51"/>
      <c r="S4734" s="47"/>
      <c r="T4734" s="52"/>
      <c r="U4734" s="49"/>
      <c r="V4734" s="47"/>
      <c r="W4734" s="46"/>
      <c r="X4734" s="53"/>
      <c r="Y4734" s="45"/>
    </row>
    <row r="4735" spans="2:25" x14ac:dyDescent="0.25">
      <c r="B4735" s="47"/>
      <c r="C4735" s="47"/>
      <c r="D4735" s="46"/>
      <c r="E4735" s="46"/>
      <c r="F4735" s="45"/>
      <c r="G4735" s="48"/>
      <c r="H4735" s="45"/>
      <c r="I4735" s="45"/>
      <c r="L4735" s="47"/>
      <c r="M4735" s="49"/>
      <c r="N4735" s="49"/>
      <c r="O4735" s="47"/>
      <c r="P4735" s="47"/>
      <c r="Q4735" s="50"/>
      <c r="R4735" s="51"/>
      <c r="S4735" s="47"/>
      <c r="T4735" s="52"/>
      <c r="U4735" s="49"/>
      <c r="V4735" s="47"/>
      <c r="W4735" s="46"/>
      <c r="X4735" s="53"/>
      <c r="Y4735" s="45"/>
    </row>
    <row r="4736" spans="2:25" x14ac:dyDescent="0.25">
      <c r="B4736" s="47"/>
      <c r="C4736" s="47"/>
      <c r="D4736" s="46"/>
      <c r="E4736" s="46"/>
      <c r="F4736" s="45"/>
      <c r="G4736" s="48"/>
      <c r="H4736" s="45"/>
      <c r="I4736" s="45"/>
      <c r="L4736" s="47"/>
      <c r="M4736" s="49"/>
      <c r="N4736" s="49"/>
      <c r="O4736" s="47"/>
      <c r="P4736" s="47"/>
      <c r="Q4736" s="50"/>
      <c r="R4736" s="51"/>
      <c r="S4736" s="47"/>
      <c r="T4736" s="52"/>
      <c r="U4736" s="49"/>
      <c r="V4736" s="47"/>
      <c r="W4736" s="46"/>
      <c r="X4736" s="53"/>
      <c r="Y4736" s="45"/>
    </row>
    <row r="4737" spans="2:25" x14ac:dyDescent="0.25">
      <c r="B4737" s="47"/>
      <c r="C4737" s="47"/>
      <c r="D4737" s="46"/>
      <c r="E4737" s="46"/>
      <c r="F4737" s="45"/>
      <c r="G4737" s="48"/>
      <c r="H4737" s="45"/>
      <c r="I4737" s="45"/>
      <c r="L4737" s="47"/>
      <c r="M4737" s="49"/>
      <c r="N4737" s="49"/>
      <c r="O4737" s="47"/>
      <c r="P4737" s="47"/>
      <c r="Q4737" s="50"/>
      <c r="R4737" s="51"/>
      <c r="S4737" s="47"/>
      <c r="T4737" s="52"/>
      <c r="U4737" s="49"/>
      <c r="V4737" s="47"/>
      <c r="W4737" s="46"/>
      <c r="X4737" s="53"/>
      <c r="Y4737" s="45"/>
    </row>
    <row r="4738" spans="2:25" x14ac:dyDescent="0.25">
      <c r="B4738" s="47"/>
      <c r="C4738" s="47"/>
      <c r="D4738" s="46"/>
      <c r="E4738" s="46"/>
      <c r="F4738" s="45"/>
      <c r="G4738" s="48"/>
      <c r="H4738" s="45"/>
      <c r="I4738" s="45"/>
      <c r="L4738" s="47"/>
      <c r="M4738" s="49"/>
      <c r="N4738" s="49"/>
      <c r="O4738" s="47"/>
      <c r="P4738" s="47"/>
      <c r="Q4738" s="50"/>
      <c r="R4738" s="51"/>
      <c r="S4738" s="47"/>
      <c r="T4738" s="52"/>
      <c r="U4738" s="49"/>
      <c r="V4738" s="47"/>
      <c r="W4738" s="46"/>
      <c r="X4738" s="53"/>
      <c r="Y4738" s="45"/>
    </row>
    <row r="4739" spans="2:25" x14ac:dyDescent="0.25">
      <c r="B4739" s="47"/>
      <c r="C4739" s="47"/>
      <c r="D4739" s="46"/>
      <c r="E4739" s="46"/>
      <c r="F4739" s="45"/>
      <c r="G4739" s="48"/>
      <c r="H4739" s="45"/>
      <c r="I4739" s="45"/>
      <c r="L4739" s="47"/>
      <c r="M4739" s="49"/>
      <c r="N4739" s="49"/>
      <c r="O4739" s="47"/>
      <c r="P4739" s="47"/>
      <c r="Q4739" s="50"/>
      <c r="R4739" s="51"/>
      <c r="S4739" s="47"/>
      <c r="T4739" s="52"/>
      <c r="U4739" s="49"/>
      <c r="V4739" s="47"/>
      <c r="W4739" s="46"/>
      <c r="X4739" s="53"/>
      <c r="Y4739" s="45"/>
    </row>
    <row r="4740" spans="2:25" x14ac:dyDescent="0.25">
      <c r="B4740" s="47"/>
      <c r="C4740" s="47"/>
      <c r="D4740" s="46"/>
      <c r="E4740" s="46"/>
      <c r="F4740" s="45"/>
      <c r="G4740" s="48"/>
      <c r="H4740" s="45"/>
      <c r="I4740" s="45"/>
      <c r="L4740" s="47"/>
      <c r="M4740" s="49"/>
      <c r="N4740" s="49"/>
      <c r="O4740" s="47"/>
      <c r="P4740" s="47"/>
      <c r="Q4740" s="50"/>
      <c r="R4740" s="51"/>
      <c r="S4740" s="47"/>
      <c r="T4740" s="52"/>
      <c r="U4740" s="49"/>
      <c r="V4740" s="47"/>
      <c r="W4740" s="46"/>
      <c r="X4740" s="53"/>
      <c r="Y4740" s="45"/>
    </row>
    <row r="4741" spans="2:25" x14ac:dyDescent="0.25">
      <c r="B4741" s="47"/>
      <c r="C4741" s="47"/>
      <c r="D4741" s="46"/>
      <c r="E4741" s="46"/>
      <c r="F4741" s="45"/>
      <c r="G4741" s="48"/>
      <c r="H4741" s="45"/>
      <c r="I4741" s="45"/>
      <c r="L4741" s="47"/>
      <c r="M4741" s="49"/>
      <c r="N4741" s="49"/>
      <c r="O4741" s="47"/>
      <c r="P4741" s="47"/>
      <c r="Q4741" s="50"/>
      <c r="R4741" s="51"/>
      <c r="S4741" s="47"/>
      <c r="T4741" s="52"/>
      <c r="U4741" s="49"/>
      <c r="V4741" s="47"/>
      <c r="W4741" s="46"/>
      <c r="X4741" s="53"/>
      <c r="Y4741" s="45"/>
    </row>
    <row r="4742" spans="2:25" x14ac:dyDescent="0.25">
      <c r="B4742" s="47"/>
      <c r="C4742" s="47"/>
      <c r="D4742" s="46"/>
      <c r="E4742" s="46"/>
      <c r="F4742" s="45"/>
      <c r="G4742" s="48"/>
      <c r="H4742" s="45"/>
      <c r="I4742" s="45"/>
      <c r="L4742" s="47"/>
      <c r="M4742" s="49"/>
      <c r="N4742" s="49"/>
      <c r="O4742" s="47"/>
      <c r="P4742" s="47"/>
      <c r="Q4742" s="50"/>
      <c r="R4742" s="51"/>
      <c r="S4742" s="47"/>
      <c r="T4742" s="52"/>
      <c r="U4742" s="49"/>
      <c r="V4742" s="47"/>
      <c r="W4742" s="46"/>
      <c r="X4742" s="53"/>
      <c r="Y4742" s="45"/>
    </row>
    <row r="4743" spans="2:25" x14ac:dyDescent="0.25">
      <c r="B4743" s="47"/>
      <c r="C4743" s="47"/>
      <c r="D4743" s="46"/>
      <c r="E4743" s="46"/>
      <c r="F4743" s="45"/>
      <c r="G4743" s="48"/>
      <c r="H4743" s="45"/>
      <c r="I4743" s="45"/>
      <c r="L4743" s="47"/>
      <c r="M4743" s="49"/>
      <c r="N4743" s="49"/>
      <c r="O4743" s="47"/>
      <c r="P4743" s="47"/>
      <c r="Q4743" s="50"/>
      <c r="R4743" s="51"/>
      <c r="S4743" s="47"/>
      <c r="T4743" s="52"/>
      <c r="U4743" s="49"/>
      <c r="V4743" s="47"/>
      <c r="W4743" s="46"/>
      <c r="X4743" s="53"/>
      <c r="Y4743" s="45"/>
    </row>
    <row r="4744" spans="2:25" x14ac:dyDescent="0.25">
      <c r="B4744" s="47"/>
      <c r="C4744" s="47"/>
      <c r="D4744" s="46"/>
      <c r="E4744" s="46"/>
      <c r="F4744" s="45"/>
      <c r="G4744" s="48"/>
      <c r="H4744" s="45"/>
      <c r="I4744" s="45"/>
      <c r="L4744" s="47"/>
      <c r="M4744" s="49"/>
      <c r="N4744" s="49"/>
      <c r="O4744" s="47"/>
      <c r="P4744" s="47"/>
      <c r="Q4744" s="50"/>
      <c r="R4744" s="51"/>
      <c r="S4744" s="47"/>
      <c r="T4744" s="52"/>
      <c r="U4744" s="49"/>
      <c r="V4744" s="47"/>
      <c r="W4744" s="46"/>
      <c r="X4744" s="53"/>
      <c r="Y4744" s="45"/>
    </row>
    <row r="4745" spans="2:25" x14ac:dyDescent="0.25">
      <c r="B4745" s="47"/>
      <c r="C4745" s="47"/>
      <c r="D4745" s="46"/>
      <c r="E4745" s="46"/>
      <c r="F4745" s="45"/>
      <c r="G4745" s="48"/>
      <c r="H4745" s="45"/>
      <c r="I4745" s="45"/>
      <c r="L4745" s="47"/>
      <c r="M4745" s="49"/>
      <c r="N4745" s="49"/>
      <c r="O4745" s="47"/>
      <c r="P4745" s="47"/>
      <c r="Q4745" s="50"/>
      <c r="R4745" s="51"/>
      <c r="S4745" s="47"/>
      <c r="T4745" s="52"/>
      <c r="U4745" s="49"/>
      <c r="V4745" s="47"/>
      <c r="W4745" s="46"/>
      <c r="X4745" s="53"/>
      <c r="Y4745" s="45"/>
    </row>
    <row r="4746" spans="2:25" x14ac:dyDescent="0.25">
      <c r="B4746" s="47"/>
      <c r="C4746" s="47"/>
      <c r="D4746" s="46"/>
      <c r="E4746" s="46"/>
      <c r="F4746" s="45"/>
      <c r="G4746" s="48"/>
      <c r="H4746" s="45"/>
      <c r="I4746" s="45"/>
      <c r="L4746" s="47"/>
      <c r="M4746" s="49"/>
      <c r="N4746" s="49"/>
      <c r="O4746" s="47"/>
      <c r="P4746" s="47"/>
      <c r="Q4746" s="50"/>
      <c r="R4746" s="51"/>
      <c r="S4746" s="47"/>
      <c r="T4746" s="52"/>
      <c r="U4746" s="49"/>
      <c r="V4746" s="47"/>
      <c r="W4746" s="46"/>
      <c r="X4746" s="53"/>
      <c r="Y4746" s="45"/>
    </row>
    <row r="4747" spans="2:25" x14ac:dyDescent="0.25">
      <c r="B4747" s="47"/>
      <c r="C4747" s="47"/>
      <c r="D4747" s="46"/>
      <c r="E4747" s="46"/>
      <c r="F4747" s="45"/>
      <c r="G4747" s="48"/>
      <c r="H4747" s="45"/>
      <c r="I4747" s="45"/>
      <c r="L4747" s="47"/>
      <c r="M4747" s="49"/>
      <c r="N4747" s="49"/>
      <c r="O4747" s="47"/>
      <c r="P4747" s="47"/>
      <c r="Q4747" s="50"/>
      <c r="R4747" s="51"/>
      <c r="S4747" s="47"/>
      <c r="T4747" s="52"/>
      <c r="U4747" s="49"/>
      <c r="V4747" s="47"/>
      <c r="W4747" s="46"/>
      <c r="X4747" s="53"/>
      <c r="Y4747" s="45"/>
    </row>
    <row r="4748" spans="2:25" x14ac:dyDescent="0.25">
      <c r="B4748" s="47"/>
      <c r="C4748" s="47"/>
      <c r="D4748" s="46"/>
      <c r="E4748" s="46"/>
      <c r="F4748" s="45"/>
      <c r="G4748" s="48"/>
      <c r="H4748" s="45"/>
      <c r="I4748" s="45"/>
      <c r="L4748" s="47"/>
      <c r="M4748" s="49"/>
      <c r="N4748" s="49"/>
      <c r="O4748" s="47"/>
      <c r="P4748" s="47"/>
      <c r="Q4748" s="50"/>
      <c r="R4748" s="51"/>
      <c r="S4748" s="47"/>
      <c r="T4748" s="52"/>
      <c r="U4748" s="49"/>
      <c r="V4748" s="47"/>
      <c r="W4748" s="46"/>
      <c r="X4748" s="53"/>
      <c r="Y4748" s="45"/>
    </row>
    <row r="4749" spans="2:25" x14ac:dyDescent="0.25">
      <c r="B4749" s="47"/>
      <c r="C4749" s="47"/>
      <c r="D4749" s="46"/>
      <c r="E4749" s="46"/>
      <c r="F4749" s="45"/>
      <c r="G4749" s="48"/>
      <c r="H4749" s="45"/>
      <c r="I4749" s="45"/>
      <c r="L4749" s="47"/>
      <c r="M4749" s="49"/>
      <c r="N4749" s="49"/>
      <c r="O4749" s="47"/>
      <c r="P4749" s="47"/>
      <c r="Q4749" s="50"/>
      <c r="R4749" s="51"/>
      <c r="S4749" s="47"/>
      <c r="T4749" s="52"/>
      <c r="U4749" s="49"/>
      <c r="V4749" s="47"/>
      <c r="W4749" s="46"/>
      <c r="X4749" s="53"/>
      <c r="Y4749" s="45"/>
    </row>
    <row r="4750" spans="2:25" x14ac:dyDescent="0.25">
      <c r="B4750" s="47"/>
      <c r="C4750" s="47"/>
      <c r="D4750" s="46"/>
      <c r="E4750" s="46"/>
      <c r="F4750" s="45"/>
      <c r="G4750" s="48"/>
      <c r="H4750" s="45"/>
      <c r="I4750" s="45"/>
      <c r="L4750" s="47"/>
      <c r="M4750" s="49"/>
      <c r="N4750" s="49"/>
      <c r="O4750" s="47"/>
      <c r="P4750" s="47"/>
      <c r="Q4750" s="50"/>
      <c r="R4750" s="51"/>
      <c r="S4750" s="47"/>
      <c r="T4750" s="52"/>
      <c r="U4750" s="49"/>
      <c r="V4750" s="47"/>
      <c r="W4750" s="46"/>
      <c r="X4750" s="53"/>
      <c r="Y4750" s="45"/>
    </row>
    <row r="4751" spans="2:25" x14ac:dyDescent="0.25">
      <c r="B4751" s="47"/>
      <c r="C4751" s="47"/>
      <c r="D4751" s="46"/>
      <c r="E4751" s="46"/>
      <c r="F4751" s="45"/>
      <c r="G4751" s="48"/>
      <c r="H4751" s="45"/>
      <c r="I4751" s="45"/>
      <c r="L4751" s="47"/>
      <c r="M4751" s="49"/>
      <c r="N4751" s="49"/>
      <c r="O4751" s="47"/>
      <c r="P4751" s="47"/>
      <c r="Q4751" s="50"/>
      <c r="R4751" s="51"/>
      <c r="S4751" s="47"/>
      <c r="T4751" s="52"/>
      <c r="U4751" s="49"/>
      <c r="V4751" s="47"/>
      <c r="W4751" s="46"/>
      <c r="X4751" s="53"/>
      <c r="Y4751" s="45"/>
    </row>
    <row r="4752" spans="2:25" x14ac:dyDescent="0.25">
      <c r="B4752" s="47"/>
      <c r="C4752" s="47"/>
      <c r="D4752" s="46"/>
      <c r="E4752" s="46"/>
      <c r="F4752" s="45"/>
      <c r="G4752" s="48"/>
      <c r="H4752" s="45"/>
      <c r="I4752" s="45"/>
      <c r="L4752" s="47"/>
      <c r="M4752" s="49"/>
      <c r="N4752" s="49"/>
      <c r="O4752" s="47"/>
      <c r="P4752" s="47"/>
      <c r="Q4752" s="50"/>
      <c r="R4752" s="51"/>
      <c r="S4752" s="47"/>
      <c r="T4752" s="52"/>
      <c r="U4752" s="49"/>
      <c r="V4752" s="47"/>
      <c r="W4752" s="46"/>
      <c r="X4752" s="53"/>
      <c r="Y4752" s="45"/>
    </row>
    <row r="4753" spans="2:25" x14ac:dyDescent="0.25">
      <c r="B4753" s="47"/>
      <c r="C4753" s="47"/>
      <c r="D4753" s="46"/>
      <c r="E4753" s="46"/>
      <c r="F4753" s="45"/>
      <c r="G4753" s="48"/>
      <c r="H4753" s="45"/>
      <c r="I4753" s="45"/>
      <c r="L4753" s="47"/>
      <c r="M4753" s="49"/>
      <c r="N4753" s="49"/>
      <c r="O4753" s="47"/>
      <c r="P4753" s="47"/>
      <c r="Q4753" s="50"/>
      <c r="R4753" s="51"/>
      <c r="S4753" s="47"/>
      <c r="T4753" s="52"/>
      <c r="U4753" s="49"/>
      <c r="V4753" s="47"/>
      <c r="W4753" s="46"/>
      <c r="X4753" s="53"/>
      <c r="Y4753" s="45"/>
    </row>
    <row r="4754" spans="2:25" x14ac:dyDescent="0.25">
      <c r="B4754" s="47"/>
      <c r="C4754" s="47"/>
      <c r="D4754" s="46"/>
      <c r="E4754" s="46"/>
      <c r="F4754" s="45"/>
      <c r="G4754" s="48"/>
      <c r="H4754" s="45"/>
      <c r="I4754" s="45"/>
      <c r="L4754" s="47"/>
      <c r="M4754" s="49"/>
      <c r="N4754" s="49"/>
      <c r="O4754" s="47"/>
      <c r="P4754" s="47"/>
      <c r="Q4754" s="50"/>
      <c r="R4754" s="51"/>
      <c r="S4754" s="47"/>
      <c r="T4754" s="52"/>
      <c r="U4754" s="49"/>
      <c r="V4754" s="47"/>
      <c r="W4754" s="46"/>
      <c r="X4754" s="53"/>
      <c r="Y4754" s="45"/>
    </row>
    <row r="4755" spans="2:25" x14ac:dyDescent="0.25">
      <c r="B4755" s="47"/>
      <c r="C4755" s="47"/>
      <c r="D4755" s="46"/>
      <c r="E4755" s="46"/>
      <c r="F4755" s="45"/>
      <c r="G4755" s="48"/>
      <c r="H4755" s="45"/>
      <c r="I4755" s="45"/>
      <c r="L4755" s="47"/>
      <c r="M4755" s="49"/>
      <c r="N4755" s="49"/>
      <c r="O4755" s="47"/>
      <c r="P4755" s="47"/>
      <c r="Q4755" s="50"/>
      <c r="R4755" s="51"/>
      <c r="S4755" s="47"/>
      <c r="T4755" s="52"/>
      <c r="U4755" s="49"/>
      <c r="V4755" s="47"/>
      <c r="W4755" s="46"/>
      <c r="X4755" s="53"/>
      <c r="Y4755" s="45"/>
    </row>
    <row r="4756" spans="2:25" x14ac:dyDescent="0.25">
      <c r="B4756" s="47"/>
      <c r="C4756" s="47"/>
      <c r="D4756" s="46"/>
      <c r="E4756" s="46"/>
      <c r="F4756" s="45"/>
      <c r="G4756" s="48"/>
      <c r="H4756" s="45"/>
      <c r="I4756" s="45"/>
      <c r="L4756" s="47"/>
      <c r="M4756" s="49"/>
      <c r="N4756" s="49"/>
      <c r="O4756" s="47"/>
      <c r="P4756" s="47"/>
      <c r="Q4756" s="50"/>
      <c r="R4756" s="51"/>
      <c r="S4756" s="47"/>
      <c r="T4756" s="52"/>
      <c r="U4756" s="49"/>
      <c r="V4756" s="47"/>
      <c r="W4756" s="46"/>
      <c r="X4756" s="53"/>
      <c r="Y4756" s="45"/>
    </row>
    <row r="4757" spans="2:25" x14ac:dyDescent="0.25">
      <c r="B4757" s="47"/>
      <c r="C4757" s="47"/>
      <c r="D4757" s="46"/>
      <c r="E4757" s="46"/>
      <c r="F4757" s="45"/>
      <c r="G4757" s="48"/>
      <c r="H4757" s="45"/>
      <c r="I4757" s="45"/>
      <c r="L4757" s="47"/>
      <c r="M4757" s="49"/>
      <c r="N4757" s="49"/>
      <c r="O4757" s="47"/>
      <c r="P4757" s="47"/>
      <c r="Q4757" s="50"/>
      <c r="R4757" s="51"/>
      <c r="S4757" s="47"/>
      <c r="T4757" s="52"/>
      <c r="U4757" s="49"/>
      <c r="V4757" s="47"/>
      <c r="W4757" s="46"/>
      <c r="X4757" s="53"/>
      <c r="Y4757" s="45"/>
    </row>
    <row r="4758" spans="2:25" x14ac:dyDescent="0.25">
      <c r="B4758" s="47"/>
      <c r="C4758" s="47"/>
      <c r="D4758" s="46"/>
      <c r="E4758" s="46"/>
      <c r="F4758" s="45"/>
      <c r="G4758" s="48"/>
      <c r="H4758" s="45"/>
      <c r="I4758" s="45"/>
      <c r="L4758" s="47"/>
      <c r="M4758" s="49"/>
      <c r="N4758" s="49"/>
      <c r="O4758" s="47"/>
      <c r="P4758" s="47"/>
      <c r="Q4758" s="50"/>
      <c r="R4758" s="51"/>
      <c r="S4758" s="47"/>
      <c r="T4758" s="52"/>
      <c r="U4758" s="49"/>
      <c r="V4758" s="47"/>
      <c r="W4758" s="46"/>
      <c r="X4758" s="53"/>
      <c r="Y4758" s="45"/>
    </row>
    <row r="4759" spans="2:25" x14ac:dyDescent="0.25">
      <c r="B4759" s="47"/>
      <c r="C4759" s="47"/>
      <c r="D4759" s="46"/>
      <c r="E4759" s="46"/>
      <c r="F4759" s="45"/>
      <c r="G4759" s="48"/>
      <c r="H4759" s="45"/>
      <c r="I4759" s="45"/>
      <c r="L4759" s="47"/>
      <c r="M4759" s="49"/>
      <c r="N4759" s="49"/>
      <c r="O4759" s="47"/>
      <c r="P4759" s="47"/>
      <c r="Q4759" s="50"/>
      <c r="R4759" s="51"/>
      <c r="S4759" s="47"/>
      <c r="T4759" s="52"/>
      <c r="U4759" s="49"/>
      <c r="V4759" s="47"/>
      <c r="W4759" s="46"/>
      <c r="X4759" s="53"/>
      <c r="Y4759" s="45"/>
    </row>
    <row r="4760" spans="2:25" x14ac:dyDescent="0.25">
      <c r="B4760" s="47"/>
      <c r="C4760" s="47"/>
      <c r="D4760" s="46"/>
      <c r="E4760" s="46"/>
      <c r="F4760" s="45"/>
      <c r="G4760" s="48"/>
      <c r="H4760" s="45"/>
      <c r="I4760" s="45"/>
      <c r="L4760" s="47"/>
      <c r="M4760" s="49"/>
      <c r="N4760" s="49"/>
      <c r="O4760" s="47"/>
      <c r="P4760" s="47"/>
      <c r="Q4760" s="50"/>
      <c r="R4760" s="51"/>
      <c r="S4760" s="47"/>
      <c r="T4760" s="52"/>
      <c r="U4760" s="49"/>
      <c r="V4760" s="47"/>
      <c r="W4760" s="46"/>
      <c r="X4760" s="53"/>
      <c r="Y4760" s="45"/>
    </row>
    <row r="4761" spans="2:25" x14ac:dyDescent="0.25">
      <c r="B4761" s="47"/>
      <c r="C4761" s="47"/>
      <c r="D4761" s="46"/>
      <c r="E4761" s="46"/>
      <c r="F4761" s="45"/>
      <c r="G4761" s="48"/>
      <c r="H4761" s="45"/>
      <c r="I4761" s="45"/>
      <c r="L4761" s="47"/>
      <c r="M4761" s="49"/>
      <c r="N4761" s="49"/>
      <c r="O4761" s="47"/>
      <c r="P4761" s="47"/>
      <c r="Q4761" s="50"/>
      <c r="R4761" s="51"/>
      <c r="S4761" s="47"/>
      <c r="T4761" s="52"/>
      <c r="U4761" s="49"/>
      <c r="V4761" s="47"/>
      <c r="W4761" s="46"/>
      <c r="X4761" s="53"/>
      <c r="Y4761" s="45"/>
    </row>
    <row r="4762" spans="2:25" x14ac:dyDescent="0.25">
      <c r="B4762" s="47"/>
      <c r="C4762" s="47"/>
      <c r="D4762" s="46"/>
      <c r="E4762" s="46"/>
      <c r="F4762" s="45"/>
      <c r="G4762" s="48"/>
      <c r="H4762" s="45"/>
      <c r="I4762" s="45"/>
      <c r="L4762" s="47"/>
      <c r="M4762" s="49"/>
      <c r="N4762" s="49"/>
      <c r="O4762" s="47"/>
      <c r="P4762" s="47"/>
      <c r="Q4762" s="50"/>
      <c r="R4762" s="51"/>
      <c r="S4762" s="47"/>
      <c r="T4762" s="52"/>
      <c r="U4762" s="49"/>
      <c r="V4762" s="47"/>
      <c r="W4762" s="46"/>
      <c r="X4762" s="53"/>
      <c r="Y4762" s="45"/>
    </row>
    <row r="4763" spans="2:25" x14ac:dyDescent="0.25">
      <c r="B4763" s="47"/>
      <c r="C4763" s="47"/>
      <c r="D4763" s="46"/>
      <c r="E4763" s="46"/>
      <c r="F4763" s="45"/>
      <c r="G4763" s="48"/>
      <c r="H4763" s="45"/>
      <c r="I4763" s="45"/>
      <c r="L4763" s="47"/>
      <c r="M4763" s="49"/>
      <c r="N4763" s="49"/>
      <c r="O4763" s="47"/>
      <c r="P4763" s="47"/>
      <c r="Q4763" s="50"/>
      <c r="R4763" s="51"/>
      <c r="S4763" s="47"/>
      <c r="T4763" s="52"/>
      <c r="U4763" s="49"/>
      <c r="V4763" s="47"/>
      <c r="W4763" s="46"/>
      <c r="X4763" s="53"/>
      <c r="Y4763" s="45"/>
    </row>
    <row r="4764" spans="2:25" x14ac:dyDescent="0.25">
      <c r="B4764" s="47"/>
      <c r="C4764" s="47"/>
      <c r="D4764" s="46"/>
      <c r="E4764" s="46"/>
      <c r="F4764" s="45"/>
      <c r="G4764" s="48"/>
      <c r="H4764" s="45"/>
      <c r="I4764" s="45"/>
      <c r="L4764" s="47"/>
      <c r="M4764" s="49"/>
      <c r="N4764" s="49"/>
      <c r="O4764" s="47"/>
      <c r="P4764" s="47"/>
      <c r="Q4764" s="50"/>
      <c r="R4764" s="51"/>
      <c r="S4764" s="47"/>
      <c r="T4764" s="52"/>
      <c r="U4764" s="49"/>
      <c r="V4764" s="47"/>
      <c r="W4764" s="46"/>
      <c r="X4764" s="53"/>
      <c r="Y4764" s="45"/>
    </row>
    <row r="4765" spans="2:25" x14ac:dyDescent="0.25">
      <c r="B4765" s="47"/>
      <c r="C4765" s="47"/>
      <c r="D4765" s="46"/>
      <c r="E4765" s="46"/>
      <c r="F4765" s="45"/>
      <c r="G4765" s="48"/>
      <c r="H4765" s="45"/>
      <c r="I4765" s="45"/>
      <c r="L4765" s="47"/>
      <c r="M4765" s="49"/>
      <c r="N4765" s="49"/>
      <c r="O4765" s="47"/>
      <c r="P4765" s="47"/>
      <c r="Q4765" s="50"/>
      <c r="R4765" s="51"/>
      <c r="S4765" s="47"/>
      <c r="T4765" s="52"/>
      <c r="U4765" s="49"/>
      <c r="V4765" s="47"/>
      <c r="W4765" s="46"/>
      <c r="X4765" s="53"/>
      <c r="Y4765" s="45"/>
    </row>
    <row r="4766" spans="2:25" x14ac:dyDescent="0.25">
      <c r="B4766" s="47"/>
      <c r="C4766" s="47"/>
      <c r="D4766" s="46"/>
      <c r="E4766" s="46"/>
      <c r="F4766" s="45"/>
      <c r="G4766" s="48"/>
      <c r="H4766" s="45"/>
      <c r="I4766" s="45"/>
      <c r="L4766" s="47"/>
      <c r="M4766" s="49"/>
      <c r="N4766" s="49"/>
      <c r="O4766" s="47"/>
      <c r="P4766" s="47"/>
      <c r="Q4766" s="50"/>
      <c r="R4766" s="51"/>
      <c r="S4766" s="47"/>
      <c r="T4766" s="52"/>
      <c r="U4766" s="49"/>
      <c r="V4766" s="47"/>
      <c r="W4766" s="46"/>
      <c r="X4766" s="53"/>
      <c r="Y4766" s="45"/>
    </row>
    <row r="4767" spans="2:25" x14ac:dyDescent="0.25">
      <c r="B4767" s="47"/>
      <c r="C4767" s="47"/>
      <c r="D4767" s="46"/>
      <c r="E4767" s="46"/>
      <c r="F4767" s="45"/>
      <c r="G4767" s="48"/>
      <c r="H4767" s="45"/>
      <c r="I4767" s="45"/>
      <c r="L4767" s="47"/>
      <c r="M4767" s="49"/>
      <c r="N4767" s="49"/>
      <c r="O4767" s="47"/>
      <c r="P4767" s="47"/>
      <c r="Q4767" s="50"/>
      <c r="R4767" s="51"/>
      <c r="S4767" s="47"/>
      <c r="T4767" s="52"/>
      <c r="U4767" s="49"/>
      <c r="V4767" s="47"/>
      <c r="W4767" s="46"/>
      <c r="X4767" s="53"/>
      <c r="Y4767" s="45"/>
    </row>
    <row r="4768" spans="2:25" x14ac:dyDescent="0.25">
      <c r="B4768" s="47"/>
      <c r="C4768" s="47"/>
      <c r="D4768" s="46"/>
      <c r="E4768" s="46"/>
      <c r="F4768" s="45"/>
      <c r="G4768" s="48"/>
      <c r="H4768" s="45"/>
      <c r="I4768" s="45"/>
      <c r="L4768" s="47"/>
      <c r="M4768" s="49"/>
      <c r="N4768" s="49"/>
      <c r="O4768" s="47"/>
      <c r="P4768" s="47"/>
      <c r="Q4768" s="50"/>
      <c r="R4768" s="51"/>
      <c r="S4768" s="47"/>
      <c r="T4768" s="52"/>
      <c r="U4768" s="49"/>
      <c r="V4768" s="47"/>
      <c r="W4768" s="46"/>
      <c r="X4768" s="53"/>
      <c r="Y4768" s="45"/>
    </row>
    <row r="4769" spans="2:25" x14ac:dyDescent="0.25">
      <c r="B4769" s="47"/>
      <c r="C4769" s="47"/>
      <c r="D4769" s="46"/>
      <c r="E4769" s="46"/>
      <c r="F4769" s="45"/>
      <c r="G4769" s="48"/>
      <c r="H4769" s="45"/>
      <c r="I4769" s="45"/>
      <c r="L4769" s="47"/>
      <c r="M4769" s="49"/>
      <c r="N4769" s="49"/>
      <c r="O4769" s="47"/>
      <c r="P4769" s="47"/>
      <c r="Q4769" s="50"/>
      <c r="R4769" s="51"/>
      <c r="S4769" s="47"/>
      <c r="T4769" s="52"/>
      <c r="U4769" s="49"/>
      <c r="V4769" s="47"/>
      <c r="W4769" s="46"/>
      <c r="X4769" s="53"/>
      <c r="Y4769" s="45"/>
    </row>
    <row r="4770" spans="2:25" x14ac:dyDescent="0.25">
      <c r="B4770" s="47"/>
      <c r="C4770" s="47"/>
      <c r="D4770" s="46"/>
      <c r="E4770" s="46"/>
      <c r="F4770" s="45"/>
      <c r="G4770" s="48"/>
      <c r="H4770" s="45"/>
      <c r="I4770" s="45"/>
      <c r="L4770" s="47"/>
      <c r="M4770" s="49"/>
      <c r="N4770" s="49"/>
      <c r="O4770" s="47"/>
      <c r="P4770" s="47"/>
      <c r="Q4770" s="50"/>
      <c r="R4770" s="51"/>
      <c r="S4770" s="47"/>
      <c r="T4770" s="52"/>
      <c r="U4770" s="49"/>
      <c r="V4770" s="47"/>
      <c r="W4770" s="46"/>
      <c r="X4770" s="53"/>
      <c r="Y4770" s="45"/>
    </row>
    <row r="4771" spans="2:25" x14ac:dyDescent="0.25">
      <c r="B4771" s="47"/>
      <c r="C4771" s="47"/>
      <c r="D4771" s="46"/>
      <c r="E4771" s="46"/>
      <c r="F4771" s="45"/>
      <c r="G4771" s="48"/>
      <c r="H4771" s="45"/>
      <c r="I4771" s="45"/>
      <c r="L4771" s="47"/>
      <c r="M4771" s="49"/>
      <c r="N4771" s="49"/>
      <c r="O4771" s="47"/>
      <c r="P4771" s="47"/>
      <c r="Q4771" s="50"/>
      <c r="R4771" s="51"/>
      <c r="S4771" s="47"/>
      <c r="T4771" s="52"/>
      <c r="U4771" s="49"/>
      <c r="V4771" s="47"/>
      <c r="W4771" s="46"/>
      <c r="X4771" s="53"/>
      <c r="Y4771" s="45"/>
    </row>
    <row r="4772" spans="2:25" x14ac:dyDescent="0.25">
      <c r="B4772" s="47"/>
      <c r="C4772" s="47"/>
      <c r="D4772" s="46"/>
      <c r="E4772" s="46"/>
      <c r="F4772" s="45"/>
      <c r="G4772" s="48"/>
      <c r="H4772" s="45"/>
      <c r="I4772" s="45"/>
      <c r="L4772" s="47"/>
      <c r="M4772" s="49"/>
      <c r="N4772" s="49"/>
      <c r="O4772" s="47"/>
      <c r="P4772" s="47"/>
      <c r="Q4772" s="50"/>
      <c r="R4772" s="51"/>
      <c r="S4772" s="47"/>
      <c r="T4772" s="52"/>
      <c r="U4772" s="49"/>
      <c r="V4772" s="47"/>
      <c r="W4772" s="46"/>
      <c r="X4772" s="53"/>
      <c r="Y4772" s="45"/>
    </row>
    <row r="4773" spans="2:25" x14ac:dyDescent="0.25">
      <c r="B4773" s="47"/>
      <c r="C4773" s="47"/>
      <c r="D4773" s="46"/>
      <c r="E4773" s="46"/>
      <c r="F4773" s="45"/>
      <c r="G4773" s="48"/>
      <c r="H4773" s="45"/>
      <c r="I4773" s="45"/>
      <c r="L4773" s="47"/>
      <c r="M4773" s="49"/>
      <c r="N4773" s="49"/>
      <c r="O4773" s="47"/>
      <c r="P4773" s="47"/>
      <c r="Q4773" s="50"/>
      <c r="R4773" s="51"/>
      <c r="S4773" s="47"/>
      <c r="T4773" s="52"/>
      <c r="U4773" s="49"/>
      <c r="V4773" s="47"/>
      <c r="W4773" s="46"/>
      <c r="X4773" s="53"/>
      <c r="Y4773" s="45"/>
    </row>
    <row r="4774" spans="2:25" x14ac:dyDescent="0.25">
      <c r="B4774" s="47"/>
      <c r="C4774" s="47"/>
      <c r="D4774" s="46"/>
      <c r="E4774" s="46"/>
      <c r="F4774" s="45"/>
      <c r="G4774" s="48"/>
      <c r="H4774" s="45"/>
      <c r="I4774" s="45"/>
      <c r="L4774" s="47"/>
      <c r="M4774" s="49"/>
      <c r="N4774" s="49"/>
      <c r="O4774" s="47"/>
      <c r="P4774" s="47"/>
      <c r="Q4774" s="50"/>
      <c r="R4774" s="51"/>
      <c r="S4774" s="47"/>
      <c r="T4774" s="52"/>
      <c r="U4774" s="49"/>
      <c r="V4774" s="47"/>
      <c r="W4774" s="46"/>
      <c r="X4774" s="53"/>
      <c r="Y4774" s="45"/>
    </row>
    <row r="4775" spans="2:25" x14ac:dyDescent="0.25">
      <c r="B4775" s="47"/>
      <c r="C4775" s="47"/>
      <c r="D4775" s="46"/>
      <c r="E4775" s="46"/>
      <c r="F4775" s="45"/>
      <c r="G4775" s="48"/>
      <c r="H4775" s="45"/>
      <c r="I4775" s="45"/>
      <c r="L4775" s="47"/>
      <c r="M4775" s="49"/>
      <c r="N4775" s="49"/>
      <c r="O4775" s="47"/>
      <c r="P4775" s="47"/>
      <c r="Q4775" s="50"/>
      <c r="R4775" s="51"/>
      <c r="S4775" s="47"/>
      <c r="T4775" s="52"/>
      <c r="U4775" s="49"/>
      <c r="V4775" s="47"/>
      <c r="W4775" s="46"/>
      <c r="X4775" s="53"/>
      <c r="Y4775" s="45"/>
    </row>
    <row r="4776" spans="2:25" x14ac:dyDescent="0.25">
      <c r="B4776" s="47"/>
      <c r="C4776" s="47"/>
      <c r="D4776" s="46"/>
      <c r="E4776" s="46"/>
      <c r="F4776" s="45"/>
      <c r="G4776" s="48"/>
      <c r="H4776" s="45"/>
      <c r="I4776" s="45"/>
      <c r="L4776" s="47"/>
      <c r="M4776" s="49"/>
      <c r="N4776" s="49"/>
      <c r="O4776" s="47"/>
      <c r="P4776" s="47"/>
      <c r="Q4776" s="50"/>
      <c r="R4776" s="51"/>
      <c r="S4776" s="47"/>
      <c r="T4776" s="52"/>
      <c r="U4776" s="49"/>
      <c r="V4776" s="47"/>
      <c r="W4776" s="46"/>
      <c r="X4776" s="53"/>
      <c r="Y4776" s="45"/>
    </row>
    <row r="4777" spans="2:25" x14ac:dyDescent="0.25">
      <c r="B4777" s="47"/>
      <c r="C4777" s="47"/>
      <c r="D4777" s="46"/>
      <c r="E4777" s="46"/>
      <c r="F4777" s="45"/>
      <c r="G4777" s="48"/>
      <c r="H4777" s="45"/>
      <c r="I4777" s="45"/>
      <c r="L4777" s="47"/>
      <c r="M4777" s="49"/>
      <c r="N4777" s="49"/>
      <c r="O4777" s="47"/>
      <c r="P4777" s="47"/>
      <c r="Q4777" s="50"/>
      <c r="R4777" s="51"/>
      <c r="S4777" s="47"/>
      <c r="T4777" s="52"/>
      <c r="U4777" s="49"/>
      <c r="V4777" s="47"/>
      <c r="W4777" s="46"/>
      <c r="X4777" s="53"/>
      <c r="Y4777" s="45"/>
    </row>
    <row r="4778" spans="2:25" x14ac:dyDescent="0.25">
      <c r="B4778" s="47"/>
      <c r="C4778" s="47"/>
      <c r="D4778" s="46"/>
      <c r="E4778" s="46"/>
      <c r="F4778" s="45"/>
      <c r="G4778" s="48"/>
      <c r="H4778" s="45"/>
      <c r="I4778" s="45"/>
      <c r="L4778" s="47"/>
      <c r="M4778" s="49"/>
      <c r="N4778" s="49"/>
      <c r="O4778" s="47"/>
      <c r="P4778" s="47"/>
      <c r="Q4778" s="50"/>
      <c r="R4778" s="51"/>
      <c r="S4778" s="47"/>
      <c r="T4778" s="52"/>
      <c r="U4778" s="49"/>
      <c r="V4778" s="47"/>
      <c r="W4778" s="46"/>
      <c r="X4778" s="53"/>
      <c r="Y4778" s="45"/>
    </row>
    <row r="4779" spans="2:25" x14ac:dyDescent="0.25">
      <c r="B4779" s="47"/>
      <c r="C4779" s="47"/>
      <c r="D4779" s="46"/>
      <c r="E4779" s="46"/>
      <c r="F4779" s="45"/>
      <c r="G4779" s="48"/>
      <c r="H4779" s="45"/>
      <c r="I4779" s="45"/>
      <c r="L4779" s="47"/>
      <c r="M4779" s="49"/>
      <c r="N4779" s="49"/>
      <c r="O4779" s="47"/>
      <c r="P4779" s="47"/>
      <c r="Q4779" s="50"/>
      <c r="R4779" s="51"/>
      <c r="S4779" s="47"/>
      <c r="T4779" s="52"/>
      <c r="U4779" s="49"/>
      <c r="V4779" s="47"/>
      <c r="W4779" s="46"/>
      <c r="X4779" s="53"/>
      <c r="Y4779" s="45"/>
    </row>
    <row r="4780" spans="2:25" x14ac:dyDescent="0.25">
      <c r="B4780" s="47"/>
      <c r="C4780" s="47"/>
      <c r="D4780" s="46"/>
      <c r="E4780" s="46"/>
      <c r="F4780" s="45"/>
      <c r="G4780" s="48"/>
      <c r="H4780" s="45"/>
      <c r="I4780" s="45"/>
      <c r="L4780" s="47"/>
      <c r="M4780" s="49"/>
      <c r="N4780" s="49"/>
      <c r="O4780" s="47"/>
      <c r="P4780" s="47"/>
      <c r="Q4780" s="50"/>
      <c r="R4780" s="51"/>
      <c r="S4780" s="47"/>
      <c r="T4780" s="52"/>
      <c r="U4780" s="49"/>
      <c r="V4780" s="47"/>
      <c r="W4780" s="46"/>
      <c r="X4780" s="53"/>
      <c r="Y4780" s="45"/>
    </row>
    <row r="4781" spans="2:25" x14ac:dyDescent="0.25">
      <c r="B4781" s="47"/>
      <c r="C4781" s="47"/>
      <c r="D4781" s="46"/>
      <c r="E4781" s="46"/>
      <c r="F4781" s="45"/>
      <c r="G4781" s="48"/>
      <c r="H4781" s="45"/>
      <c r="I4781" s="45"/>
      <c r="L4781" s="47"/>
      <c r="M4781" s="49"/>
      <c r="N4781" s="49"/>
      <c r="O4781" s="47"/>
      <c r="P4781" s="47"/>
      <c r="Q4781" s="50"/>
      <c r="R4781" s="51"/>
      <c r="S4781" s="47"/>
      <c r="T4781" s="52"/>
      <c r="U4781" s="49"/>
      <c r="V4781" s="47"/>
      <c r="W4781" s="46"/>
      <c r="X4781" s="53"/>
      <c r="Y4781" s="45"/>
    </row>
    <row r="4782" spans="2:25" x14ac:dyDescent="0.25">
      <c r="B4782" s="47"/>
      <c r="C4782" s="47"/>
      <c r="D4782" s="46"/>
      <c r="E4782" s="46"/>
      <c r="F4782" s="45"/>
      <c r="G4782" s="48"/>
      <c r="H4782" s="45"/>
      <c r="I4782" s="45"/>
      <c r="L4782" s="47"/>
      <c r="M4782" s="49"/>
      <c r="N4782" s="49"/>
      <c r="O4782" s="47"/>
      <c r="P4782" s="47"/>
      <c r="Q4782" s="50"/>
      <c r="R4782" s="51"/>
      <c r="S4782" s="47"/>
      <c r="T4782" s="52"/>
      <c r="U4782" s="49"/>
      <c r="V4782" s="47"/>
      <c r="W4782" s="46"/>
      <c r="X4782" s="53"/>
      <c r="Y4782" s="45"/>
    </row>
    <row r="4783" spans="2:25" x14ac:dyDescent="0.25">
      <c r="B4783" s="47"/>
      <c r="C4783" s="47"/>
      <c r="D4783" s="46"/>
      <c r="E4783" s="46"/>
      <c r="F4783" s="45"/>
      <c r="G4783" s="48"/>
      <c r="H4783" s="45"/>
      <c r="I4783" s="45"/>
      <c r="L4783" s="47"/>
      <c r="M4783" s="49"/>
      <c r="N4783" s="49"/>
      <c r="O4783" s="47"/>
      <c r="P4783" s="47"/>
      <c r="Q4783" s="50"/>
      <c r="R4783" s="51"/>
      <c r="S4783" s="47"/>
      <c r="T4783" s="52"/>
      <c r="U4783" s="49"/>
      <c r="V4783" s="47"/>
      <c r="W4783" s="46"/>
      <c r="X4783" s="53"/>
      <c r="Y4783" s="45"/>
    </row>
    <row r="4784" spans="2:25" x14ac:dyDescent="0.25">
      <c r="B4784" s="47"/>
      <c r="C4784" s="47"/>
      <c r="D4784" s="46"/>
      <c r="E4784" s="46"/>
      <c r="F4784" s="45"/>
      <c r="G4784" s="48"/>
      <c r="H4784" s="45"/>
      <c r="I4784" s="45"/>
      <c r="L4784" s="47"/>
      <c r="M4784" s="49"/>
      <c r="N4784" s="49"/>
      <c r="O4784" s="47"/>
      <c r="P4784" s="47"/>
      <c r="Q4784" s="50"/>
      <c r="R4784" s="51"/>
      <c r="S4784" s="47"/>
      <c r="T4784" s="52"/>
      <c r="U4784" s="49"/>
      <c r="V4784" s="47"/>
      <c r="W4784" s="46"/>
      <c r="X4784" s="53"/>
      <c r="Y4784" s="45"/>
    </row>
    <row r="4785" spans="2:25" x14ac:dyDescent="0.25">
      <c r="B4785" s="47"/>
      <c r="C4785" s="47"/>
      <c r="D4785" s="46"/>
      <c r="E4785" s="46"/>
      <c r="F4785" s="45"/>
      <c r="G4785" s="48"/>
      <c r="H4785" s="45"/>
      <c r="I4785" s="45"/>
      <c r="L4785" s="47"/>
      <c r="M4785" s="49"/>
      <c r="N4785" s="49"/>
      <c r="O4785" s="47"/>
      <c r="P4785" s="47"/>
      <c r="Q4785" s="50"/>
      <c r="R4785" s="51"/>
      <c r="S4785" s="47"/>
      <c r="T4785" s="52"/>
      <c r="U4785" s="49"/>
      <c r="V4785" s="47"/>
      <c r="W4785" s="46"/>
      <c r="X4785" s="53"/>
      <c r="Y4785" s="45"/>
    </row>
    <row r="4786" spans="2:25" x14ac:dyDescent="0.25">
      <c r="B4786" s="47"/>
      <c r="C4786" s="47"/>
      <c r="D4786" s="46"/>
      <c r="E4786" s="46"/>
      <c r="F4786" s="45"/>
      <c r="G4786" s="48"/>
      <c r="H4786" s="45"/>
      <c r="I4786" s="45"/>
      <c r="L4786" s="47"/>
      <c r="M4786" s="49"/>
      <c r="N4786" s="49"/>
      <c r="O4786" s="47"/>
      <c r="P4786" s="47"/>
      <c r="Q4786" s="50"/>
      <c r="R4786" s="51"/>
      <c r="S4786" s="47"/>
      <c r="T4786" s="52"/>
      <c r="U4786" s="49"/>
      <c r="V4786" s="47"/>
      <c r="W4786" s="46"/>
      <c r="X4786" s="53"/>
      <c r="Y4786" s="45"/>
    </row>
    <row r="4787" spans="2:25" x14ac:dyDescent="0.25">
      <c r="B4787" s="47"/>
      <c r="C4787" s="47"/>
      <c r="D4787" s="46"/>
      <c r="E4787" s="46"/>
      <c r="F4787" s="45"/>
      <c r="G4787" s="48"/>
      <c r="H4787" s="45"/>
      <c r="I4787" s="45"/>
      <c r="L4787" s="47"/>
      <c r="M4787" s="49"/>
      <c r="N4787" s="49"/>
      <c r="O4787" s="47"/>
      <c r="P4787" s="47"/>
      <c r="Q4787" s="50"/>
      <c r="R4787" s="51"/>
      <c r="S4787" s="47"/>
      <c r="T4787" s="52"/>
      <c r="U4787" s="49"/>
      <c r="V4787" s="47"/>
      <c r="W4787" s="46"/>
      <c r="X4787" s="53"/>
      <c r="Y4787" s="45"/>
    </row>
    <row r="4788" spans="2:25" x14ac:dyDescent="0.25">
      <c r="B4788" s="47"/>
      <c r="C4788" s="47"/>
      <c r="D4788" s="46"/>
      <c r="E4788" s="46"/>
      <c r="F4788" s="45"/>
      <c r="G4788" s="48"/>
      <c r="H4788" s="45"/>
      <c r="I4788" s="45"/>
      <c r="L4788" s="47"/>
      <c r="M4788" s="49"/>
      <c r="N4788" s="49"/>
      <c r="O4788" s="47"/>
      <c r="P4788" s="47"/>
      <c r="Q4788" s="50"/>
      <c r="R4788" s="51"/>
      <c r="S4788" s="47"/>
      <c r="T4788" s="52"/>
      <c r="U4788" s="49"/>
      <c r="V4788" s="47"/>
      <c r="W4788" s="46"/>
      <c r="X4788" s="53"/>
      <c r="Y4788" s="45"/>
    </row>
    <row r="4789" spans="2:25" x14ac:dyDescent="0.25">
      <c r="B4789" s="47"/>
      <c r="C4789" s="47"/>
      <c r="D4789" s="46"/>
      <c r="E4789" s="46"/>
      <c r="F4789" s="45"/>
      <c r="G4789" s="48"/>
      <c r="H4789" s="45"/>
      <c r="I4789" s="45"/>
      <c r="L4789" s="47"/>
      <c r="M4789" s="49"/>
      <c r="N4789" s="49"/>
      <c r="O4789" s="47"/>
      <c r="P4789" s="47"/>
      <c r="Q4789" s="50"/>
      <c r="R4789" s="51"/>
      <c r="S4789" s="47"/>
      <c r="T4789" s="52"/>
      <c r="U4789" s="49"/>
      <c r="V4789" s="47"/>
      <c r="W4789" s="46"/>
      <c r="X4789" s="53"/>
      <c r="Y4789" s="45"/>
    </row>
    <row r="4790" spans="2:25" x14ac:dyDescent="0.25">
      <c r="B4790" s="47"/>
      <c r="C4790" s="47"/>
      <c r="D4790" s="46"/>
      <c r="E4790" s="46"/>
      <c r="F4790" s="45"/>
      <c r="G4790" s="48"/>
      <c r="H4790" s="45"/>
      <c r="I4790" s="45"/>
      <c r="L4790" s="47"/>
      <c r="M4790" s="49"/>
      <c r="N4790" s="49"/>
      <c r="O4790" s="47"/>
      <c r="P4790" s="47"/>
      <c r="Q4790" s="50"/>
      <c r="R4790" s="51"/>
      <c r="S4790" s="47"/>
      <c r="T4790" s="52"/>
      <c r="U4790" s="49"/>
      <c r="V4790" s="47"/>
      <c r="W4790" s="46"/>
      <c r="X4790" s="53"/>
      <c r="Y4790" s="45"/>
    </row>
    <row r="4791" spans="2:25" x14ac:dyDescent="0.25">
      <c r="B4791" s="47"/>
      <c r="C4791" s="47"/>
      <c r="D4791" s="46"/>
      <c r="E4791" s="46"/>
      <c r="F4791" s="45"/>
      <c r="G4791" s="48"/>
      <c r="H4791" s="45"/>
      <c r="I4791" s="45"/>
      <c r="L4791" s="47"/>
      <c r="M4791" s="49"/>
      <c r="N4791" s="49"/>
      <c r="O4791" s="47"/>
      <c r="P4791" s="47"/>
      <c r="Q4791" s="50"/>
      <c r="R4791" s="51"/>
      <c r="S4791" s="47"/>
      <c r="T4791" s="52"/>
      <c r="U4791" s="49"/>
      <c r="V4791" s="47"/>
      <c r="W4791" s="46"/>
      <c r="X4791" s="53"/>
      <c r="Y4791" s="45"/>
    </row>
    <row r="4792" spans="2:25" x14ac:dyDescent="0.25">
      <c r="B4792" s="47"/>
      <c r="C4792" s="47"/>
      <c r="D4792" s="46"/>
      <c r="E4792" s="46"/>
      <c r="F4792" s="45"/>
      <c r="G4792" s="48"/>
      <c r="H4792" s="45"/>
      <c r="I4792" s="45"/>
      <c r="L4792" s="47"/>
      <c r="M4792" s="49"/>
      <c r="N4792" s="49"/>
      <c r="O4792" s="47"/>
      <c r="P4792" s="47"/>
      <c r="Q4792" s="50"/>
      <c r="R4792" s="51"/>
      <c r="S4792" s="47"/>
      <c r="T4792" s="52"/>
      <c r="U4792" s="49"/>
      <c r="V4792" s="47"/>
      <c r="W4792" s="46"/>
      <c r="X4792" s="53"/>
      <c r="Y4792" s="45"/>
    </row>
    <row r="4793" spans="2:25" x14ac:dyDescent="0.25">
      <c r="B4793" s="47"/>
      <c r="C4793" s="47"/>
      <c r="D4793" s="46"/>
      <c r="E4793" s="46"/>
      <c r="F4793" s="45"/>
      <c r="G4793" s="48"/>
      <c r="H4793" s="45"/>
      <c r="I4793" s="45"/>
      <c r="L4793" s="47"/>
      <c r="M4793" s="49"/>
      <c r="N4793" s="49"/>
      <c r="O4793" s="47"/>
      <c r="P4793" s="47"/>
      <c r="Q4793" s="50"/>
      <c r="R4793" s="51"/>
      <c r="S4793" s="47"/>
      <c r="T4793" s="52"/>
      <c r="U4793" s="49"/>
      <c r="V4793" s="47"/>
      <c r="W4793" s="46"/>
      <c r="X4793" s="53"/>
      <c r="Y4793" s="45"/>
    </row>
    <row r="4794" spans="2:25" x14ac:dyDescent="0.25">
      <c r="B4794" s="47"/>
      <c r="C4794" s="47"/>
      <c r="D4794" s="46"/>
      <c r="E4794" s="46"/>
      <c r="F4794" s="45"/>
      <c r="G4794" s="48"/>
      <c r="H4794" s="45"/>
      <c r="I4794" s="45"/>
      <c r="L4794" s="47"/>
      <c r="M4794" s="49"/>
      <c r="N4794" s="49"/>
      <c r="O4794" s="47"/>
      <c r="P4794" s="47"/>
      <c r="Q4794" s="50"/>
      <c r="R4794" s="51"/>
      <c r="S4794" s="47"/>
      <c r="T4794" s="52"/>
      <c r="U4794" s="49"/>
      <c r="V4794" s="47"/>
      <c r="W4794" s="46"/>
      <c r="X4794" s="53"/>
      <c r="Y4794" s="45"/>
    </row>
    <row r="4795" spans="2:25" x14ac:dyDescent="0.25">
      <c r="B4795" s="47"/>
      <c r="C4795" s="47"/>
      <c r="D4795" s="46"/>
      <c r="E4795" s="46"/>
      <c r="F4795" s="45"/>
      <c r="G4795" s="48"/>
      <c r="H4795" s="45"/>
      <c r="I4795" s="45"/>
      <c r="L4795" s="47"/>
      <c r="M4795" s="49"/>
      <c r="N4795" s="49"/>
      <c r="O4795" s="47"/>
      <c r="P4795" s="47"/>
      <c r="Q4795" s="50"/>
      <c r="R4795" s="51"/>
      <c r="S4795" s="47"/>
      <c r="T4795" s="52"/>
      <c r="U4795" s="49"/>
      <c r="V4795" s="47"/>
      <c r="W4795" s="46"/>
      <c r="X4795" s="53"/>
      <c r="Y4795" s="45"/>
    </row>
    <row r="4796" spans="2:25" x14ac:dyDescent="0.25">
      <c r="B4796" s="47"/>
      <c r="C4796" s="47"/>
      <c r="D4796" s="46"/>
      <c r="E4796" s="46"/>
      <c r="F4796" s="45"/>
      <c r="G4796" s="48"/>
      <c r="H4796" s="45"/>
      <c r="I4796" s="45"/>
      <c r="L4796" s="47"/>
      <c r="M4796" s="49"/>
      <c r="N4796" s="49"/>
      <c r="O4796" s="47"/>
      <c r="P4796" s="47"/>
      <c r="Q4796" s="50"/>
      <c r="R4796" s="51"/>
      <c r="S4796" s="47"/>
      <c r="T4796" s="52"/>
      <c r="U4796" s="49"/>
      <c r="V4796" s="47"/>
      <c r="W4796" s="46"/>
      <c r="X4796" s="53"/>
      <c r="Y4796" s="45"/>
    </row>
    <row r="4797" spans="2:25" x14ac:dyDescent="0.25">
      <c r="B4797" s="47"/>
      <c r="C4797" s="47"/>
      <c r="D4797" s="46"/>
      <c r="E4797" s="46"/>
      <c r="F4797" s="45"/>
      <c r="G4797" s="48"/>
      <c r="H4797" s="45"/>
      <c r="I4797" s="45"/>
      <c r="L4797" s="47"/>
      <c r="M4797" s="49"/>
      <c r="N4797" s="49"/>
      <c r="O4797" s="47"/>
      <c r="P4797" s="47"/>
      <c r="Q4797" s="50"/>
      <c r="R4797" s="51"/>
      <c r="S4797" s="47"/>
      <c r="T4797" s="52"/>
      <c r="U4797" s="49"/>
      <c r="V4797" s="47"/>
      <c r="W4797" s="46"/>
      <c r="X4797" s="53"/>
      <c r="Y4797" s="45"/>
    </row>
    <row r="4798" spans="2:25" x14ac:dyDescent="0.25">
      <c r="B4798" s="47"/>
      <c r="C4798" s="47"/>
      <c r="D4798" s="46"/>
      <c r="E4798" s="46"/>
      <c r="F4798" s="45"/>
      <c r="G4798" s="48"/>
      <c r="H4798" s="45"/>
      <c r="I4798" s="45"/>
      <c r="L4798" s="47"/>
      <c r="M4798" s="49"/>
      <c r="N4798" s="49"/>
      <c r="O4798" s="47"/>
      <c r="P4798" s="47"/>
      <c r="Q4798" s="50"/>
      <c r="R4798" s="51"/>
      <c r="S4798" s="47"/>
      <c r="T4798" s="52"/>
      <c r="U4798" s="49"/>
      <c r="V4798" s="47"/>
      <c r="W4798" s="46"/>
      <c r="X4798" s="53"/>
      <c r="Y4798" s="45"/>
    </row>
    <row r="4799" spans="2:25" x14ac:dyDescent="0.25">
      <c r="B4799" s="47"/>
      <c r="C4799" s="47"/>
      <c r="D4799" s="46"/>
      <c r="E4799" s="46"/>
      <c r="F4799" s="45"/>
      <c r="G4799" s="48"/>
      <c r="H4799" s="45"/>
      <c r="I4799" s="45"/>
      <c r="L4799" s="47"/>
      <c r="M4799" s="49"/>
      <c r="N4799" s="49"/>
      <c r="O4799" s="47"/>
      <c r="P4799" s="47"/>
      <c r="Q4799" s="50"/>
      <c r="R4799" s="51"/>
      <c r="S4799" s="47"/>
      <c r="T4799" s="52"/>
      <c r="U4799" s="49"/>
      <c r="V4799" s="47"/>
      <c r="W4799" s="46"/>
      <c r="X4799" s="53"/>
      <c r="Y4799" s="45"/>
    </row>
    <row r="4800" spans="2:25" x14ac:dyDescent="0.25">
      <c r="B4800" s="47"/>
      <c r="C4800" s="47"/>
      <c r="D4800" s="46"/>
      <c r="E4800" s="46"/>
      <c r="F4800" s="45"/>
      <c r="G4800" s="48"/>
      <c r="H4800" s="45"/>
      <c r="I4800" s="45"/>
      <c r="L4800" s="47"/>
      <c r="M4800" s="49"/>
      <c r="N4800" s="49"/>
      <c r="O4800" s="47"/>
      <c r="P4800" s="47"/>
      <c r="Q4800" s="50"/>
      <c r="R4800" s="51"/>
      <c r="S4800" s="47"/>
      <c r="T4800" s="52"/>
      <c r="U4800" s="49"/>
      <c r="V4800" s="47"/>
      <c r="W4800" s="46"/>
      <c r="X4800" s="53"/>
      <c r="Y4800" s="45"/>
    </row>
    <row r="4801" spans="2:25" x14ac:dyDescent="0.25">
      <c r="B4801" s="47"/>
      <c r="C4801" s="47"/>
      <c r="D4801" s="46"/>
      <c r="E4801" s="46"/>
      <c r="F4801" s="45"/>
      <c r="G4801" s="48"/>
      <c r="H4801" s="45"/>
      <c r="I4801" s="45"/>
      <c r="L4801" s="47"/>
      <c r="M4801" s="49"/>
      <c r="N4801" s="49"/>
      <c r="O4801" s="47"/>
      <c r="P4801" s="47"/>
      <c r="Q4801" s="50"/>
      <c r="R4801" s="51"/>
      <c r="S4801" s="47"/>
      <c r="T4801" s="52"/>
      <c r="U4801" s="49"/>
      <c r="V4801" s="47"/>
      <c r="W4801" s="46"/>
      <c r="X4801" s="53"/>
      <c r="Y4801" s="45"/>
    </row>
    <row r="4802" spans="2:25" x14ac:dyDescent="0.25">
      <c r="B4802" s="47"/>
      <c r="C4802" s="47"/>
      <c r="D4802" s="46"/>
      <c r="E4802" s="46"/>
      <c r="F4802" s="45"/>
      <c r="G4802" s="48"/>
      <c r="H4802" s="45"/>
      <c r="I4802" s="45"/>
      <c r="L4802" s="47"/>
      <c r="M4802" s="49"/>
      <c r="N4802" s="49"/>
      <c r="O4802" s="47"/>
      <c r="P4802" s="47"/>
      <c r="Q4802" s="50"/>
      <c r="R4802" s="51"/>
      <c r="S4802" s="47"/>
      <c r="T4802" s="52"/>
      <c r="U4802" s="49"/>
      <c r="V4802" s="47"/>
      <c r="W4802" s="46"/>
      <c r="X4802" s="53"/>
      <c r="Y4802" s="45"/>
    </row>
    <row r="4803" spans="2:25" x14ac:dyDescent="0.25">
      <c r="B4803" s="47"/>
      <c r="C4803" s="47"/>
      <c r="D4803" s="46"/>
      <c r="E4803" s="46"/>
      <c r="F4803" s="45"/>
      <c r="G4803" s="48"/>
      <c r="H4803" s="45"/>
      <c r="I4803" s="45"/>
      <c r="L4803" s="47"/>
      <c r="M4803" s="49"/>
      <c r="N4803" s="49"/>
      <c r="O4803" s="47"/>
      <c r="P4803" s="47"/>
      <c r="Q4803" s="50"/>
      <c r="R4803" s="51"/>
      <c r="S4803" s="47"/>
      <c r="T4803" s="52"/>
      <c r="U4803" s="49"/>
      <c r="V4803" s="47"/>
      <c r="W4803" s="46"/>
      <c r="X4803" s="53"/>
      <c r="Y4803" s="45"/>
    </row>
    <row r="4804" spans="2:25" x14ac:dyDescent="0.25">
      <c r="B4804" s="47"/>
      <c r="C4804" s="47"/>
      <c r="D4804" s="46"/>
      <c r="E4804" s="46"/>
      <c r="F4804" s="45"/>
      <c r="G4804" s="48"/>
      <c r="H4804" s="45"/>
      <c r="I4804" s="45"/>
      <c r="L4804" s="47"/>
      <c r="M4804" s="49"/>
      <c r="N4804" s="49"/>
      <c r="O4804" s="47"/>
      <c r="P4804" s="47"/>
      <c r="Q4804" s="50"/>
      <c r="R4804" s="51"/>
      <c r="S4804" s="47"/>
      <c r="T4804" s="52"/>
      <c r="U4804" s="49"/>
      <c r="V4804" s="47"/>
      <c r="W4804" s="46"/>
      <c r="X4804" s="53"/>
      <c r="Y4804" s="45"/>
    </row>
    <row r="4805" spans="2:25" x14ac:dyDescent="0.25">
      <c r="B4805" s="47"/>
      <c r="C4805" s="47"/>
      <c r="D4805" s="46"/>
      <c r="E4805" s="46"/>
      <c r="F4805" s="45"/>
      <c r="G4805" s="48"/>
      <c r="H4805" s="45"/>
      <c r="I4805" s="45"/>
      <c r="L4805" s="47"/>
      <c r="M4805" s="49"/>
      <c r="N4805" s="49"/>
      <c r="O4805" s="47"/>
      <c r="P4805" s="47"/>
      <c r="Q4805" s="50"/>
      <c r="R4805" s="51"/>
      <c r="S4805" s="47"/>
      <c r="T4805" s="52"/>
      <c r="U4805" s="49"/>
      <c r="V4805" s="47"/>
      <c r="W4805" s="46"/>
      <c r="X4805" s="53"/>
      <c r="Y4805" s="45"/>
    </row>
    <row r="4806" spans="2:25" x14ac:dyDescent="0.25">
      <c r="B4806" s="47"/>
      <c r="C4806" s="47"/>
      <c r="D4806" s="46"/>
      <c r="E4806" s="46"/>
      <c r="F4806" s="45"/>
      <c r="G4806" s="48"/>
      <c r="H4806" s="45"/>
      <c r="I4806" s="45"/>
      <c r="L4806" s="47"/>
      <c r="M4806" s="49"/>
      <c r="N4806" s="49"/>
      <c r="O4806" s="47"/>
      <c r="P4806" s="47"/>
      <c r="Q4806" s="50"/>
      <c r="R4806" s="51"/>
      <c r="S4806" s="47"/>
      <c r="T4806" s="52"/>
      <c r="U4806" s="49"/>
      <c r="V4806" s="47"/>
      <c r="W4806" s="46"/>
      <c r="X4806" s="53"/>
      <c r="Y4806" s="45"/>
    </row>
    <row r="4807" spans="2:25" x14ac:dyDescent="0.25">
      <c r="B4807" s="47"/>
      <c r="C4807" s="47"/>
      <c r="D4807" s="46"/>
      <c r="E4807" s="46"/>
      <c r="F4807" s="45"/>
      <c r="G4807" s="48"/>
      <c r="H4807" s="45"/>
      <c r="I4807" s="45"/>
      <c r="L4807" s="47"/>
      <c r="M4807" s="49"/>
      <c r="N4807" s="49"/>
      <c r="O4807" s="47"/>
      <c r="P4807" s="47"/>
      <c r="Q4807" s="50"/>
      <c r="R4807" s="51"/>
      <c r="S4807" s="47"/>
      <c r="T4807" s="52"/>
      <c r="U4807" s="49"/>
      <c r="V4807" s="47"/>
      <c r="W4807" s="46"/>
      <c r="X4807" s="53"/>
      <c r="Y4807" s="45"/>
    </row>
    <row r="4808" spans="2:25" x14ac:dyDescent="0.25">
      <c r="B4808" s="47"/>
      <c r="C4808" s="47"/>
      <c r="D4808" s="46"/>
      <c r="E4808" s="46"/>
      <c r="F4808" s="45"/>
      <c r="G4808" s="48"/>
      <c r="H4808" s="45"/>
      <c r="I4808" s="45"/>
      <c r="L4808" s="47"/>
      <c r="M4808" s="49"/>
      <c r="N4808" s="49"/>
      <c r="O4808" s="47"/>
      <c r="P4808" s="47"/>
      <c r="Q4808" s="50"/>
      <c r="R4808" s="51"/>
      <c r="S4808" s="47"/>
      <c r="T4808" s="52"/>
      <c r="U4808" s="49"/>
      <c r="V4808" s="47"/>
      <c r="W4808" s="46"/>
      <c r="X4808" s="53"/>
      <c r="Y4808" s="45"/>
    </row>
    <row r="4809" spans="2:25" x14ac:dyDescent="0.25">
      <c r="B4809" s="47"/>
      <c r="C4809" s="47"/>
      <c r="D4809" s="46"/>
      <c r="E4809" s="46"/>
      <c r="F4809" s="45"/>
      <c r="G4809" s="48"/>
      <c r="H4809" s="45"/>
      <c r="I4809" s="45"/>
      <c r="L4809" s="47"/>
      <c r="M4809" s="49"/>
      <c r="N4809" s="49"/>
      <c r="O4809" s="47"/>
      <c r="P4809" s="47"/>
      <c r="Q4809" s="50"/>
      <c r="R4809" s="51"/>
      <c r="S4809" s="47"/>
      <c r="T4809" s="52"/>
      <c r="U4809" s="49"/>
      <c r="V4809" s="47"/>
      <c r="W4809" s="46"/>
      <c r="X4809" s="53"/>
      <c r="Y4809" s="45"/>
    </row>
    <row r="4810" spans="2:25" x14ac:dyDescent="0.25">
      <c r="B4810" s="47"/>
      <c r="C4810" s="47"/>
      <c r="D4810" s="46"/>
      <c r="E4810" s="46"/>
      <c r="F4810" s="45"/>
      <c r="G4810" s="48"/>
      <c r="H4810" s="45"/>
      <c r="I4810" s="45"/>
      <c r="L4810" s="47"/>
      <c r="M4810" s="49"/>
      <c r="N4810" s="49"/>
      <c r="O4810" s="47"/>
      <c r="P4810" s="47"/>
      <c r="Q4810" s="50"/>
      <c r="R4810" s="51"/>
      <c r="S4810" s="47"/>
      <c r="T4810" s="52"/>
      <c r="U4810" s="49"/>
      <c r="V4810" s="47"/>
      <c r="W4810" s="46"/>
      <c r="X4810" s="53"/>
      <c r="Y4810" s="45"/>
    </row>
    <row r="4811" spans="2:25" x14ac:dyDescent="0.25">
      <c r="B4811" s="47"/>
      <c r="C4811" s="47"/>
      <c r="D4811" s="46"/>
      <c r="E4811" s="46"/>
      <c r="F4811" s="45"/>
      <c r="G4811" s="48"/>
      <c r="H4811" s="45"/>
      <c r="I4811" s="45"/>
      <c r="L4811" s="47"/>
      <c r="M4811" s="49"/>
      <c r="N4811" s="49"/>
      <c r="O4811" s="47"/>
      <c r="P4811" s="47"/>
      <c r="Q4811" s="50"/>
      <c r="R4811" s="51"/>
      <c r="S4811" s="47"/>
      <c r="T4811" s="52"/>
      <c r="U4811" s="49"/>
      <c r="V4811" s="47"/>
      <c r="W4811" s="46"/>
      <c r="X4811" s="53"/>
      <c r="Y4811" s="45"/>
    </row>
    <row r="4812" spans="2:25" x14ac:dyDescent="0.25">
      <c r="B4812" s="47"/>
      <c r="C4812" s="47"/>
      <c r="D4812" s="46"/>
      <c r="E4812" s="46"/>
      <c r="F4812" s="45"/>
      <c r="G4812" s="48"/>
      <c r="H4812" s="45"/>
      <c r="I4812" s="45"/>
      <c r="L4812" s="47"/>
      <c r="M4812" s="49"/>
      <c r="N4812" s="49"/>
      <c r="O4812" s="47"/>
      <c r="P4812" s="47"/>
      <c r="Q4812" s="50"/>
      <c r="R4812" s="51"/>
      <c r="S4812" s="47"/>
      <c r="T4812" s="52"/>
      <c r="U4812" s="49"/>
      <c r="V4812" s="47"/>
      <c r="W4812" s="46"/>
      <c r="X4812" s="53"/>
      <c r="Y4812" s="45"/>
    </row>
    <row r="4813" spans="2:25" x14ac:dyDescent="0.25">
      <c r="B4813" s="47"/>
      <c r="C4813" s="47"/>
      <c r="D4813" s="46"/>
      <c r="E4813" s="46"/>
      <c r="F4813" s="45"/>
      <c r="G4813" s="48"/>
      <c r="H4813" s="45"/>
      <c r="I4813" s="45"/>
      <c r="L4813" s="47"/>
      <c r="M4813" s="49"/>
      <c r="N4813" s="49"/>
      <c r="O4813" s="47"/>
      <c r="P4813" s="47"/>
      <c r="Q4813" s="50"/>
      <c r="R4813" s="51"/>
      <c r="S4813" s="47"/>
      <c r="T4813" s="52"/>
      <c r="U4813" s="49"/>
      <c r="V4813" s="47"/>
      <c r="W4813" s="46"/>
      <c r="X4813" s="53"/>
      <c r="Y4813" s="45"/>
    </row>
    <row r="4814" spans="2:25" x14ac:dyDescent="0.25">
      <c r="B4814" s="47"/>
      <c r="C4814" s="47"/>
      <c r="D4814" s="46"/>
      <c r="E4814" s="46"/>
      <c r="F4814" s="45"/>
      <c r="G4814" s="48"/>
      <c r="H4814" s="45"/>
      <c r="I4814" s="45"/>
      <c r="L4814" s="47"/>
      <c r="M4814" s="49"/>
      <c r="N4814" s="49"/>
      <c r="O4814" s="47"/>
      <c r="P4814" s="47"/>
      <c r="Q4814" s="50"/>
      <c r="R4814" s="51"/>
      <c r="S4814" s="47"/>
      <c r="T4814" s="52"/>
      <c r="U4814" s="49"/>
      <c r="V4814" s="47"/>
      <c r="W4814" s="46"/>
      <c r="X4814" s="53"/>
      <c r="Y4814" s="45"/>
    </row>
    <row r="4815" spans="2:25" x14ac:dyDescent="0.25">
      <c r="B4815" s="47"/>
      <c r="C4815" s="47"/>
      <c r="D4815" s="46"/>
      <c r="E4815" s="46"/>
      <c r="F4815" s="45"/>
      <c r="G4815" s="48"/>
      <c r="H4815" s="45"/>
      <c r="I4815" s="45"/>
      <c r="L4815" s="47"/>
      <c r="M4815" s="49"/>
      <c r="N4815" s="49"/>
      <c r="O4815" s="47"/>
      <c r="P4815" s="47"/>
      <c r="Q4815" s="50"/>
      <c r="R4815" s="51"/>
      <c r="S4815" s="47"/>
      <c r="T4815" s="52"/>
      <c r="U4815" s="49"/>
      <c r="V4815" s="47"/>
      <c r="W4815" s="46"/>
      <c r="X4815" s="53"/>
      <c r="Y4815" s="45"/>
    </row>
    <row r="4816" spans="2:25" x14ac:dyDescent="0.25">
      <c r="B4816" s="47"/>
      <c r="C4816" s="47"/>
      <c r="D4816" s="46"/>
      <c r="E4816" s="46"/>
      <c r="F4816" s="45"/>
      <c r="G4816" s="48"/>
      <c r="H4816" s="45"/>
      <c r="I4816" s="45"/>
      <c r="L4816" s="47"/>
      <c r="M4816" s="49"/>
      <c r="N4816" s="49"/>
      <c r="O4816" s="47"/>
      <c r="P4816" s="47"/>
      <c r="Q4816" s="50"/>
      <c r="R4816" s="51"/>
      <c r="S4816" s="47"/>
      <c r="T4816" s="52"/>
      <c r="U4816" s="49"/>
      <c r="V4816" s="47"/>
      <c r="W4816" s="46"/>
      <c r="X4816" s="53"/>
      <c r="Y4816" s="45"/>
    </row>
    <row r="4817" spans="2:25" x14ac:dyDescent="0.25">
      <c r="B4817" s="47"/>
      <c r="C4817" s="47"/>
      <c r="D4817" s="46"/>
      <c r="E4817" s="46"/>
      <c r="F4817" s="45"/>
      <c r="G4817" s="48"/>
      <c r="H4817" s="45"/>
      <c r="I4817" s="45"/>
      <c r="L4817" s="47"/>
      <c r="M4817" s="49"/>
      <c r="N4817" s="49"/>
      <c r="O4817" s="47"/>
      <c r="P4817" s="47"/>
      <c r="Q4817" s="50"/>
      <c r="R4817" s="51"/>
      <c r="S4817" s="47"/>
      <c r="T4817" s="52"/>
      <c r="U4817" s="49"/>
      <c r="V4817" s="47"/>
      <c r="W4817" s="46"/>
      <c r="X4817" s="53"/>
      <c r="Y4817" s="45"/>
    </row>
    <row r="4818" spans="2:25" x14ac:dyDescent="0.25">
      <c r="B4818" s="47"/>
      <c r="C4818" s="47"/>
      <c r="D4818" s="46"/>
      <c r="E4818" s="46"/>
      <c r="F4818" s="45"/>
      <c r="G4818" s="48"/>
      <c r="H4818" s="45"/>
      <c r="I4818" s="45"/>
      <c r="L4818" s="47"/>
      <c r="M4818" s="49"/>
      <c r="N4818" s="49"/>
      <c r="O4818" s="47"/>
      <c r="P4818" s="47"/>
      <c r="Q4818" s="50"/>
      <c r="R4818" s="51"/>
      <c r="S4818" s="47"/>
      <c r="T4818" s="52"/>
      <c r="U4818" s="49"/>
      <c r="V4818" s="47"/>
      <c r="W4818" s="46"/>
      <c r="X4818" s="53"/>
      <c r="Y4818" s="45"/>
    </row>
    <row r="4819" spans="2:25" x14ac:dyDescent="0.25">
      <c r="B4819" s="47"/>
      <c r="C4819" s="47"/>
      <c r="D4819" s="46"/>
      <c r="E4819" s="46"/>
      <c r="F4819" s="45"/>
      <c r="G4819" s="48"/>
      <c r="H4819" s="45"/>
      <c r="I4819" s="45"/>
      <c r="L4819" s="47"/>
      <c r="M4819" s="49"/>
      <c r="N4819" s="49"/>
      <c r="O4819" s="47"/>
      <c r="P4819" s="47"/>
      <c r="Q4819" s="50"/>
      <c r="R4819" s="51"/>
      <c r="S4819" s="47"/>
      <c r="T4819" s="52"/>
      <c r="U4819" s="49"/>
      <c r="V4819" s="47"/>
      <c r="W4819" s="46"/>
      <c r="X4819" s="53"/>
      <c r="Y4819" s="45"/>
    </row>
    <row r="4820" spans="2:25" x14ac:dyDescent="0.25">
      <c r="B4820" s="47"/>
      <c r="C4820" s="47"/>
      <c r="D4820" s="46"/>
      <c r="E4820" s="46"/>
      <c r="F4820" s="45"/>
      <c r="G4820" s="48"/>
      <c r="H4820" s="45"/>
      <c r="I4820" s="45"/>
      <c r="L4820" s="47"/>
      <c r="M4820" s="49"/>
      <c r="N4820" s="49"/>
      <c r="O4820" s="47"/>
      <c r="P4820" s="47"/>
      <c r="Q4820" s="50"/>
      <c r="R4820" s="51"/>
      <c r="S4820" s="47"/>
      <c r="T4820" s="52"/>
      <c r="U4820" s="49"/>
      <c r="V4820" s="47"/>
      <c r="W4820" s="46"/>
      <c r="X4820" s="53"/>
      <c r="Y4820" s="45"/>
    </row>
    <row r="4821" spans="2:25" x14ac:dyDescent="0.25">
      <c r="B4821" s="47"/>
      <c r="C4821" s="47"/>
      <c r="D4821" s="46"/>
      <c r="E4821" s="46"/>
      <c r="F4821" s="45"/>
      <c r="G4821" s="48"/>
      <c r="H4821" s="45"/>
      <c r="I4821" s="45"/>
      <c r="L4821" s="47"/>
      <c r="M4821" s="49"/>
      <c r="N4821" s="49"/>
      <c r="O4821" s="47"/>
      <c r="P4821" s="47"/>
      <c r="Q4821" s="50"/>
      <c r="R4821" s="51"/>
      <c r="S4821" s="47"/>
      <c r="T4821" s="52"/>
      <c r="U4821" s="49"/>
      <c r="V4821" s="47"/>
      <c r="W4821" s="46"/>
      <c r="X4821" s="53"/>
      <c r="Y4821" s="45"/>
    </row>
    <row r="4822" spans="2:25" x14ac:dyDescent="0.25">
      <c r="B4822" s="47"/>
      <c r="C4822" s="47"/>
      <c r="D4822" s="46"/>
      <c r="E4822" s="46"/>
      <c r="F4822" s="45"/>
      <c r="G4822" s="48"/>
      <c r="H4822" s="45"/>
      <c r="I4822" s="45"/>
      <c r="L4822" s="47"/>
      <c r="M4822" s="49"/>
      <c r="N4822" s="49"/>
      <c r="O4822" s="47"/>
      <c r="P4822" s="47"/>
      <c r="Q4822" s="50"/>
      <c r="R4822" s="51"/>
      <c r="S4822" s="47"/>
      <c r="T4822" s="52"/>
      <c r="U4822" s="49"/>
      <c r="V4822" s="47"/>
      <c r="W4822" s="46"/>
      <c r="X4822" s="53"/>
      <c r="Y4822" s="45"/>
    </row>
    <row r="4823" spans="2:25" x14ac:dyDescent="0.25">
      <c r="B4823" s="47"/>
      <c r="C4823" s="47"/>
      <c r="D4823" s="46"/>
      <c r="E4823" s="46"/>
      <c r="F4823" s="45"/>
      <c r="G4823" s="48"/>
      <c r="H4823" s="45"/>
      <c r="I4823" s="45"/>
      <c r="L4823" s="47"/>
      <c r="M4823" s="49"/>
      <c r="N4823" s="49"/>
      <c r="O4823" s="47"/>
      <c r="P4823" s="47"/>
      <c r="Q4823" s="50"/>
      <c r="R4823" s="51"/>
      <c r="S4823" s="47"/>
      <c r="T4823" s="52"/>
      <c r="U4823" s="49"/>
      <c r="V4823" s="47"/>
      <c r="W4823" s="46"/>
      <c r="X4823" s="53"/>
      <c r="Y4823" s="45"/>
    </row>
    <row r="4824" spans="2:25" x14ac:dyDescent="0.25">
      <c r="B4824" s="47"/>
      <c r="C4824" s="47"/>
      <c r="D4824" s="46"/>
      <c r="E4824" s="46"/>
      <c r="F4824" s="45"/>
      <c r="G4824" s="48"/>
      <c r="H4824" s="45"/>
      <c r="I4824" s="45"/>
      <c r="L4824" s="47"/>
      <c r="M4824" s="49"/>
      <c r="N4824" s="49"/>
      <c r="O4824" s="47"/>
      <c r="P4824" s="47"/>
      <c r="Q4824" s="50"/>
      <c r="R4824" s="51"/>
      <c r="S4824" s="47"/>
      <c r="T4824" s="52"/>
      <c r="U4824" s="49"/>
      <c r="V4824" s="47"/>
      <c r="W4824" s="46"/>
      <c r="X4824" s="53"/>
      <c r="Y4824" s="45"/>
    </row>
    <row r="4825" spans="2:25" x14ac:dyDescent="0.25">
      <c r="B4825" s="47"/>
      <c r="C4825" s="47"/>
      <c r="D4825" s="46"/>
      <c r="E4825" s="46"/>
      <c r="F4825" s="45"/>
      <c r="G4825" s="48"/>
      <c r="H4825" s="45"/>
      <c r="I4825" s="45"/>
      <c r="L4825" s="47"/>
      <c r="M4825" s="49"/>
      <c r="N4825" s="49"/>
      <c r="O4825" s="47"/>
      <c r="P4825" s="47"/>
      <c r="Q4825" s="50"/>
      <c r="R4825" s="51"/>
      <c r="S4825" s="47"/>
      <c r="T4825" s="52"/>
      <c r="U4825" s="49"/>
      <c r="V4825" s="47"/>
      <c r="W4825" s="46"/>
      <c r="X4825" s="53"/>
      <c r="Y4825" s="45"/>
    </row>
    <row r="4826" spans="2:25" x14ac:dyDescent="0.25">
      <c r="B4826" s="47"/>
      <c r="C4826" s="47"/>
      <c r="D4826" s="46"/>
      <c r="E4826" s="46"/>
      <c r="F4826" s="45"/>
      <c r="G4826" s="48"/>
      <c r="H4826" s="45"/>
      <c r="I4826" s="45"/>
      <c r="L4826" s="47"/>
      <c r="M4826" s="49"/>
      <c r="N4826" s="49"/>
      <c r="O4826" s="47"/>
      <c r="P4826" s="47"/>
      <c r="Q4826" s="50"/>
      <c r="R4826" s="51"/>
      <c r="S4826" s="47"/>
      <c r="T4826" s="52"/>
      <c r="U4826" s="49"/>
      <c r="V4826" s="47"/>
      <c r="W4826" s="46"/>
      <c r="X4826" s="53"/>
      <c r="Y4826" s="45"/>
    </row>
    <row r="4827" spans="2:25" x14ac:dyDescent="0.25">
      <c r="B4827" s="47"/>
      <c r="C4827" s="47"/>
      <c r="D4827" s="46"/>
      <c r="E4827" s="46"/>
      <c r="F4827" s="45"/>
      <c r="G4827" s="48"/>
      <c r="H4827" s="45"/>
      <c r="I4827" s="45"/>
      <c r="L4827" s="47"/>
      <c r="M4827" s="49"/>
      <c r="N4827" s="49"/>
      <c r="O4827" s="47"/>
      <c r="P4827" s="47"/>
      <c r="Q4827" s="50"/>
      <c r="R4827" s="51"/>
      <c r="S4827" s="47"/>
      <c r="T4827" s="52"/>
      <c r="U4827" s="49"/>
      <c r="V4827" s="47"/>
      <c r="W4827" s="46"/>
      <c r="X4827" s="53"/>
      <c r="Y4827" s="45"/>
    </row>
    <row r="4828" spans="2:25" x14ac:dyDescent="0.25">
      <c r="B4828" s="47"/>
      <c r="C4828" s="47"/>
      <c r="D4828" s="46"/>
      <c r="E4828" s="46"/>
      <c r="F4828" s="45"/>
      <c r="G4828" s="48"/>
      <c r="H4828" s="45"/>
      <c r="I4828" s="45"/>
      <c r="L4828" s="47"/>
      <c r="M4828" s="49"/>
      <c r="N4828" s="49"/>
      <c r="O4828" s="47"/>
      <c r="P4828" s="47"/>
      <c r="Q4828" s="50"/>
      <c r="R4828" s="51"/>
      <c r="S4828" s="47"/>
      <c r="T4828" s="52"/>
      <c r="U4828" s="49"/>
      <c r="V4828" s="47"/>
      <c r="W4828" s="46"/>
      <c r="X4828" s="53"/>
      <c r="Y4828" s="45"/>
    </row>
    <row r="4829" spans="2:25" x14ac:dyDescent="0.25">
      <c r="B4829" s="47"/>
      <c r="C4829" s="47"/>
      <c r="D4829" s="46"/>
      <c r="E4829" s="46"/>
      <c r="F4829" s="45"/>
      <c r="G4829" s="48"/>
      <c r="H4829" s="45"/>
      <c r="I4829" s="45"/>
      <c r="L4829" s="47"/>
      <c r="M4829" s="49"/>
      <c r="N4829" s="49"/>
      <c r="O4829" s="47"/>
      <c r="P4829" s="47"/>
      <c r="Q4829" s="50"/>
      <c r="R4829" s="51"/>
      <c r="S4829" s="47"/>
      <c r="T4829" s="52"/>
      <c r="U4829" s="49"/>
      <c r="V4829" s="47"/>
      <c r="W4829" s="46"/>
      <c r="X4829" s="53"/>
      <c r="Y4829" s="45"/>
    </row>
    <row r="4830" spans="2:25" x14ac:dyDescent="0.25">
      <c r="B4830" s="47"/>
      <c r="C4830" s="47"/>
      <c r="D4830" s="46"/>
      <c r="E4830" s="46"/>
      <c r="F4830" s="45"/>
      <c r="G4830" s="48"/>
      <c r="H4830" s="45"/>
      <c r="I4830" s="45"/>
      <c r="L4830" s="47"/>
      <c r="M4830" s="49"/>
      <c r="N4830" s="49"/>
      <c r="O4830" s="47"/>
      <c r="P4830" s="47"/>
      <c r="Q4830" s="50"/>
      <c r="R4830" s="51"/>
      <c r="S4830" s="47"/>
      <c r="T4830" s="52"/>
      <c r="U4830" s="49"/>
      <c r="V4830" s="47"/>
      <c r="W4830" s="46"/>
      <c r="X4830" s="53"/>
      <c r="Y4830" s="45"/>
    </row>
    <row r="4831" spans="2:25" x14ac:dyDescent="0.25">
      <c r="B4831" s="47"/>
      <c r="C4831" s="47"/>
      <c r="D4831" s="46"/>
      <c r="E4831" s="46"/>
      <c r="F4831" s="45"/>
      <c r="G4831" s="48"/>
      <c r="H4831" s="45"/>
      <c r="I4831" s="45"/>
      <c r="L4831" s="47"/>
      <c r="M4831" s="49"/>
      <c r="N4831" s="49"/>
      <c r="O4831" s="47"/>
      <c r="P4831" s="47"/>
      <c r="Q4831" s="50"/>
      <c r="R4831" s="51"/>
      <c r="S4831" s="47"/>
      <c r="T4831" s="52"/>
      <c r="U4831" s="49"/>
      <c r="V4831" s="47"/>
      <c r="W4831" s="46"/>
      <c r="X4831" s="53"/>
      <c r="Y4831" s="45"/>
    </row>
    <row r="4832" spans="2:25" x14ac:dyDescent="0.25">
      <c r="B4832" s="47"/>
      <c r="C4832" s="47"/>
      <c r="D4832" s="46"/>
      <c r="E4832" s="46"/>
      <c r="F4832" s="45"/>
      <c r="G4832" s="48"/>
      <c r="H4832" s="45"/>
      <c r="I4832" s="45"/>
      <c r="L4832" s="47"/>
      <c r="M4832" s="49"/>
      <c r="N4832" s="49"/>
      <c r="O4832" s="47"/>
      <c r="P4832" s="47"/>
      <c r="Q4832" s="50"/>
      <c r="R4832" s="51"/>
      <c r="S4832" s="47"/>
      <c r="T4832" s="52"/>
      <c r="U4832" s="49"/>
      <c r="V4832" s="47"/>
      <c r="W4832" s="46"/>
      <c r="X4832" s="53"/>
      <c r="Y4832" s="45"/>
    </row>
    <row r="4833" spans="2:25" x14ac:dyDescent="0.25">
      <c r="B4833" s="47"/>
      <c r="C4833" s="47"/>
      <c r="D4833" s="46"/>
      <c r="E4833" s="46"/>
      <c r="F4833" s="45"/>
      <c r="G4833" s="48"/>
      <c r="H4833" s="45"/>
      <c r="I4833" s="45"/>
      <c r="L4833" s="47"/>
      <c r="M4833" s="49"/>
      <c r="N4833" s="49"/>
      <c r="O4833" s="47"/>
      <c r="P4833" s="47"/>
      <c r="Q4833" s="50"/>
      <c r="R4833" s="51"/>
      <c r="S4833" s="47"/>
      <c r="T4833" s="52"/>
      <c r="U4833" s="49"/>
      <c r="V4833" s="47"/>
      <c r="W4833" s="46"/>
      <c r="X4833" s="53"/>
      <c r="Y4833" s="45"/>
    </row>
    <row r="4834" spans="2:25" x14ac:dyDescent="0.25">
      <c r="B4834" s="47"/>
      <c r="C4834" s="47"/>
      <c r="D4834" s="46"/>
      <c r="E4834" s="46"/>
      <c r="F4834" s="45"/>
      <c r="G4834" s="48"/>
      <c r="H4834" s="45"/>
      <c r="I4834" s="45"/>
      <c r="L4834" s="47"/>
      <c r="M4834" s="49"/>
      <c r="N4834" s="49"/>
      <c r="O4834" s="47"/>
      <c r="P4834" s="47"/>
      <c r="Q4834" s="50"/>
      <c r="R4834" s="51"/>
      <c r="S4834" s="47"/>
      <c r="T4834" s="52"/>
      <c r="U4834" s="49"/>
      <c r="V4834" s="47"/>
      <c r="W4834" s="46"/>
      <c r="X4834" s="53"/>
      <c r="Y4834" s="45"/>
    </row>
    <row r="4835" spans="2:25" x14ac:dyDescent="0.25">
      <c r="B4835" s="47"/>
      <c r="C4835" s="47"/>
      <c r="D4835" s="46"/>
      <c r="E4835" s="46"/>
      <c r="F4835" s="45"/>
      <c r="G4835" s="48"/>
      <c r="H4835" s="45"/>
      <c r="I4835" s="45"/>
      <c r="L4835" s="47"/>
      <c r="M4835" s="49"/>
      <c r="N4835" s="49"/>
      <c r="O4835" s="47"/>
      <c r="P4835" s="47"/>
      <c r="Q4835" s="50"/>
      <c r="R4835" s="51"/>
      <c r="S4835" s="47"/>
      <c r="T4835" s="52"/>
      <c r="U4835" s="49"/>
      <c r="V4835" s="47"/>
      <c r="W4835" s="46"/>
      <c r="X4835" s="53"/>
      <c r="Y4835" s="45"/>
    </row>
    <row r="4836" spans="2:25" x14ac:dyDescent="0.25">
      <c r="B4836" s="47"/>
      <c r="C4836" s="47"/>
      <c r="D4836" s="46"/>
      <c r="E4836" s="46"/>
      <c r="F4836" s="45"/>
      <c r="G4836" s="48"/>
      <c r="H4836" s="45"/>
      <c r="I4836" s="45"/>
      <c r="L4836" s="47"/>
      <c r="M4836" s="49"/>
      <c r="N4836" s="49"/>
      <c r="O4836" s="47"/>
      <c r="P4836" s="47"/>
      <c r="Q4836" s="50"/>
      <c r="R4836" s="51"/>
      <c r="S4836" s="47"/>
      <c r="T4836" s="52"/>
      <c r="U4836" s="49"/>
      <c r="V4836" s="47"/>
      <c r="W4836" s="46"/>
      <c r="X4836" s="53"/>
      <c r="Y4836" s="45"/>
    </row>
    <row r="4837" spans="2:25" x14ac:dyDescent="0.25">
      <c r="B4837" s="47"/>
      <c r="C4837" s="47"/>
      <c r="D4837" s="46"/>
      <c r="E4837" s="46"/>
      <c r="F4837" s="45"/>
      <c r="G4837" s="48"/>
      <c r="H4837" s="45"/>
      <c r="I4837" s="45"/>
      <c r="L4837" s="47"/>
      <c r="M4837" s="49"/>
      <c r="N4837" s="49"/>
      <c r="O4837" s="47"/>
      <c r="P4837" s="47"/>
      <c r="Q4837" s="50"/>
      <c r="R4837" s="51"/>
      <c r="S4837" s="47"/>
      <c r="T4837" s="52"/>
      <c r="U4837" s="49"/>
      <c r="V4837" s="47"/>
      <c r="W4837" s="46"/>
      <c r="X4837" s="53"/>
      <c r="Y4837" s="45"/>
    </row>
    <row r="4838" spans="2:25" x14ac:dyDescent="0.25">
      <c r="B4838" s="47"/>
      <c r="C4838" s="47"/>
      <c r="D4838" s="46"/>
      <c r="E4838" s="46"/>
      <c r="F4838" s="45"/>
      <c r="G4838" s="48"/>
      <c r="H4838" s="45"/>
      <c r="I4838" s="45"/>
      <c r="L4838" s="47"/>
      <c r="M4838" s="49"/>
      <c r="N4838" s="49"/>
      <c r="O4838" s="47"/>
      <c r="P4838" s="47"/>
      <c r="Q4838" s="50"/>
      <c r="R4838" s="51"/>
      <c r="S4838" s="47"/>
      <c r="T4838" s="52"/>
      <c r="U4838" s="49"/>
      <c r="V4838" s="47"/>
      <c r="W4838" s="46"/>
      <c r="X4838" s="53"/>
      <c r="Y4838" s="45"/>
    </row>
    <row r="4839" spans="2:25" x14ac:dyDescent="0.25">
      <c r="B4839" s="47"/>
      <c r="C4839" s="47"/>
      <c r="D4839" s="46"/>
      <c r="E4839" s="46"/>
      <c r="F4839" s="45"/>
      <c r="G4839" s="48"/>
      <c r="H4839" s="45"/>
      <c r="I4839" s="45"/>
      <c r="L4839" s="47"/>
      <c r="M4839" s="49"/>
      <c r="N4839" s="49"/>
      <c r="O4839" s="47"/>
      <c r="P4839" s="47"/>
      <c r="Q4839" s="50"/>
      <c r="R4839" s="51"/>
      <c r="S4839" s="47"/>
      <c r="T4839" s="52"/>
      <c r="U4839" s="49"/>
      <c r="V4839" s="47"/>
      <c r="W4839" s="46"/>
      <c r="X4839" s="53"/>
      <c r="Y4839" s="45"/>
    </row>
    <row r="4840" spans="2:25" x14ac:dyDescent="0.25">
      <c r="B4840" s="47"/>
      <c r="C4840" s="47"/>
      <c r="D4840" s="46"/>
      <c r="E4840" s="46"/>
      <c r="F4840" s="45"/>
      <c r="G4840" s="48"/>
      <c r="H4840" s="45"/>
      <c r="I4840" s="45"/>
      <c r="L4840" s="47"/>
      <c r="M4840" s="49"/>
      <c r="N4840" s="49"/>
      <c r="O4840" s="47"/>
      <c r="P4840" s="47"/>
      <c r="Q4840" s="50"/>
      <c r="R4840" s="51"/>
      <c r="S4840" s="47"/>
      <c r="T4840" s="52"/>
      <c r="U4840" s="49"/>
      <c r="V4840" s="47"/>
      <c r="W4840" s="46"/>
      <c r="X4840" s="53"/>
      <c r="Y4840" s="45"/>
    </row>
    <row r="4841" spans="2:25" x14ac:dyDescent="0.25">
      <c r="B4841" s="47"/>
      <c r="C4841" s="47"/>
      <c r="D4841" s="46"/>
      <c r="E4841" s="46"/>
      <c r="F4841" s="45"/>
      <c r="G4841" s="48"/>
      <c r="H4841" s="45"/>
      <c r="I4841" s="45"/>
      <c r="L4841" s="47"/>
      <c r="M4841" s="49"/>
      <c r="N4841" s="49"/>
      <c r="O4841" s="47"/>
      <c r="P4841" s="47"/>
      <c r="Q4841" s="50"/>
      <c r="R4841" s="51"/>
      <c r="S4841" s="47"/>
      <c r="T4841" s="52"/>
      <c r="U4841" s="49"/>
      <c r="V4841" s="47"/>
      <c r="W4841" s="46"/>
      <c r="X4841" s="53"/>
      <c r="Y4841" s="45"/>
    </row>
    <row r="4842" spans="2:25" x14ac:dyDescent="0.25">
      <c r="B4842" s="47"/>
      <c r="C4842" s="47"/>
      <c r="D4842" s="46"/>
      <c r="E4842" s="46"/>
      <c r="F4842" s="45"/>
      <c r="G4842" s="48"/>
      <c r="H4842" s="45"/>
      <c r="I4842" s="45"/>
      <c r="L4842" s="47"/>
      <c r="M4842" s="49"/>
      <c r="N4842" s="49"/>
      <c r="O4842" s="47"/>
      <c r="P4842" s="47"/>
      <c r="Q4842" s="50"/>
      <c r="R4842" s="51"/>
      <c r="S4842" s="47"/>
      <c r="T4842" s="52"/>
      <c r="U4842" s="49"/>
      <c r="V4842" s="47"/>
      <c r="W4842" s="46"/>
      <c r="X4842" s="53"/>
      <c r="Y4842" s="45"/>
    </row>
    <row r="4843" spans="2:25" x14ac:dyDescent="0.25">
      <c r="B4843" s="47"/>
      <c r="C4843" s="47"/>
      <c r="D4843" s="46"/>
      <c r="E4843" s="46"/>
      <c r="F4843" s="45"/>
      <c r="G4843" s="48"/>
      <c r="H4843" s="45"/>
      <c r="I4843" s="45"/>
      <c r="L4843" s="47"/>
      <c r="M4843" s="49"/>
      <c r="N4843" s="49"/>
      <c r="O4843" s="47"/>
      <c r="P4843" s="47"/>
      <c r="Q4843" s="50"/>
      <c r="R4843" s="51"/>
      <c r="S4843" s="47"/>
      <c r="T4843" s="52"/>
      <c r="U4843" s="49"/>
      <c r="V4843" s="47"/>
      <c r="W4843" s="46"/>
      <c r="X4843" s="53"/>
      <c r="Y4843" s="45"/>
    </row>
    <row r="4844" spans="2:25" x14ac:dyDescent="0.25">
      <c r="B4844" s="47"/>
      <c r="C4844" s="47"/>
      <c r="D4844" s="46"/>
      <c r="E4844" s="46"/>
      <c r="F4844" s="45"/>
      <c r="G4844" s="48"/>
      <c r="H4844" s="45"/>
      <c r="I4844" s="45"/>
      <c r="L4844" s="47"/>
      <c r="M4844" s="49"/>
      <c r="N4844" s="49"/>
      <c r="O4844" s="47"/>
      <c r="P4844" s="47"/>
      <c r="Q4844" s="50"/>
      <c r="R4844" s="51"/>
      <c r="S4844" s="47"/>
      <c r="T4844" s="52"/>
      <c r="U4844" s="49"/>
      <c r="V4844" s="47"/>
      <c r="W4844" s="46"/>
      <c r="X4844" s="53"/>
      <c r="Y4844" s="45"/>
    </row>
    <row r="4845" spans="2:25" x14ac:dyDescent="0.25">
      <c r="B4845" s="47"/>
      <c r="C4845" s="47"/>
      <c r="D4845" s="46"/>
      <c r="E4845" s="46"/>
      <c r="F4845" s="45"/>
      <c r="G4845" s="48"/>
      <c r="H4845" s="45"/>
      <c r="I4845" s="45"/>
      <c r="L4845" s="47"/>
      <c r="M4845" s="49"/>
      <c r="N4845" s="49"/>
      <c r="O4845" s="47"/>
      <c r="P4845" s="47"/>
      <c r="Q4845" s="50"/>
      <c r="R4845" s="51"/>
      <c r="S4845" s="47"/>
      <c r="T4845" s="52"/>
      <c r="U4845" s="49"/>
      <c r="V4845" s="47"/>
      <c r="W4845" s="46"/>
      <c r="X4845" s="53"/>
      <c r="Y4845" s="45"/>
    </row>
    <row r="4846" spans="2:25" x14ac:dyDescent="0.25">
      <c r="B4846" s="47"/>
      <c r="C4846" s="47"/>
      <c r="D4846" s="46"/>
      <c r="E4846" s="46"/>
      <c r="F4846" s="45"/>
      <c r="G4846" s="48"/>
      <c r="H4846" s="45"/>
      <c r="I4846" s="45"/>
      <c r="L4846" s="47"/>
      <c r="M4846" s="49"/>
      <c r="N4846" s="49"/>
      <c r="O4846" s="47"/>
      <c r="P4846" s="47"/>
      <c r="Q4846" s="50"/>
      <c r="R4846" s="51"/>
      <c r="S4846" s="47"/>
      <c r="T4846" s="52"/>
      <c r="U4846" s="49"/>
      <c r="V4846" s="47"/>
      <c r="W4846" s="46"/>
      <c r="X4846" s="53"/>
      <c r="Y4846" s="45"/>
    </row>
    <row r="4847" spans="2:25" x14ac:dyDescent="0.25">
      <c r="B4847" s="47"/>
      <c r="C4847" s="47"/>
      <c r="D4847" s="46"/>
      <c r="E4847" s="46"/>
      <c r="F4847" s="45"/>
      <c r="G4847" s="48"/>
      <c r="H4847" s="45"/>
      <c r="I4847" s="45"/>
      <c r="L4847" s="47"/>
      <c r="M4847" s="49"/>
      <c r="N4847" s="49"/>
      <c r="O4847" s="47"/>
      <c r="P4847" s="47"/>
      <c r="Q4847" s="50"/>
      <c r="R4847" s="51"/>
      <c r="S4847" s="47"/>
      <c r="T4847" s="52"/>
      <c r="U4847" s="49"/>
      <c r="V4847" s="47"/>
      <c r="W4847" s="46"/>
      <c r="X4847" s="53"/>
      <c r="Y4847" s="45"/>
    </row>
    <row r="4848" spans="2:25" x14ac:dyDescent="0.25">
      <c r="B4848" s="47"/>
      <c r="C4848" s="47"/>
      <c r="D4848" s="46"/>
      <c r="E4848" s="46"/>
      <c r="F4848" s="45"/>
      <c r="G4848" s="48"/>
      <c r="H4848" s="45"/>
      <c r="I4848" s="45"/>
      <c r="L4848" s="47"/>
      <c r="M4848" s="49"/>
      <c r="N4848" s="49"/>
      <c r="O4848" s="47"/>
      <c r="P4848" s="47"/>
      <c r="Q4848" s="50"/>
      <c r="R4848" s="51"/>
      <c r="S4848" s="47"/>
      <c r="T4848" s="52"/>
      <c r="U4848" s="49"/>
      <c r="V4848" s="47"/>
      <c r="W4848" s="46"/>
      <c r="X4848" s="53"/>
      <c r="Y4848" s="45"/>
    </row>
    <row r="4849" spans="2:25" x14ac:dyDescent="0.25">
      <c r="B4849" s="47"/>
      <c r="C4849" s="47"/>
      <c r="D4849" s="46"/>
      <c r="E4849" s="46"/>
      <c r="F4849" s="45"/>
      <c r="G4849" s="48"/>
      <c r="H4849" s="45"/>
      <c r="I4849" s="45"/>
      <c r="L4849" s="47"/>
      <c r="M4849" s="49"/>
      <c r="N4849" s="49"/>
      <c r="O4849" s="47"/>
      <c r="P4849" s="47"/>
      <c r="Q4849" s="50"/>
      <c r="R4849" s="51"/>
      <c r="S4849" s="47"/>
      <c r="T4849" s="52"/>
      <c r="U4849" s="49"/>
      <c r="V4849" s="47"/>
      <c r="W4849" s="46"/>
      <c r="X4849" s="53"/>
      <c r="Y4849" s="45"/>
    </row>
    <row r="4850" spans="2:25" x14ac:dyDescent="0.25">
      <c r="B4850" s="47"/>
      <c r="C4850" s="47"/>
      <c r="D4850" s="46"/>
      <c r="E4850" s="46"/>
      <c r="F4850" s="45"/>
      <c r="G4850" s="48"/>
      <c r="H4850" s="45"/>
      <c r="I4850" s="45"/>
      <c r="L4850" s="47"/>
      <c r="M4850" s="49"/>
      <c r="N4850" s="49"/>
      <c r="O4850" s="47"/>
      <c r="P4850" s="47"/>
      <c r="Q4850" s="50"/>
      <c r="R4850" s="51"/>
      <c r="S4850" s="47"/>
      <c r="T4850" s="52"/>
      <c r="U4850" s="49"/>
      <c r="V4850" s="47"/>
      <c r="W4850" s="46"/>
      <c r="X4850" s="53"/>
      <c r="Y4850" s="45"/>
    </row>
    <row r="4851" spans="2:25" x14ac:dyDescent="0.25">
      <c r="B4851" s="47"/>
      <c r="C4851" s="47"/>
      <c r="D4851" s="46"/>
      <c r="E4851" s="46"/>
      <c r="F4851" s="45"/>
      <c r="G4851" s="48"/>
      <c r="H4851" s="45"/>
      <c r="I4851" s="45"/>
      <c r="L4851" s="47"/>
      <c r="M4851" s="49"/>
      <c r="N4851" s="49"/>
      <c r="O4851" s="47"/>
      <c r="P4851" s="47"/>
      <c r="Q4851" s="50"/>
      <c r="R4851" s="51"/>
      <c r="S4851" s="47"/>
      <c r="T4851" s="52"/>
      <c r="U4851" s="49"/>
      <c r="V4851" s="47"/>
      <c r="W4851" s="46"/>
      <c r="X4851" s="53"/>
      <c r="Y4851" s="45"/>
    </row>
    <row r="4852" spans="2:25" x14ac:dyDescent="0.25">
      <c r="B4852" s="47"/>
      <c r="C4852" s="47"/>
      <c r="D4852" s="46"/>
      <c r="E4852" s="46"/>
      <c r="F4852" s="45"/>
      <c r="G4852" s="48"/>
      <c r="H4852" s="45"/>
      <c r="I4852" s="45"/>
      <c r="L4852" s="47"/>
      <c r="M4852" s="49"/>
      <c r="N4852" s="49"/>
      <c r="O4852" s="47"/>
      <c r="P4852" s="47"/>
      <c r="Q4852" s="50"/>
      <c r="R4852" s="51"/>
      <c r="S4852" s="47"/>
      <c r="T4852" s="52"/>
      <c r="U4852" s="49"/>
      <c r="V4852" s="47"/>
      <c r="W4852" s="46"/>
      <c r="X4852" s="53"/>
      <c r="Y4852" s="45"/>
    </row>
    <row r="4853" spans="2:25" x14ac:dyDescent="0.25">
      <c r="B4853" s="47"/>
      <c r="C4853" s="47"/>
      <c r="D4853" s="46"/>
      <c r="E4853" s="46"/>
      <c r="F4853" s="45"/>
      <c r="G4853" s="48"/>
      <c r="H4853" s="45"/>
      <c r="I4853" s="45"/>
      <c r="L4853" s="47"/>
      <c r="M4853" s="49"/>
      <c r="N4853" s="49"/>
      <c r="O4853" s="47"/>
      <c r="P4853" s="47"/>
      <c r="Q4853" s="50"/>
      <c r="R4853" s="51"/>
      <c r="S4853" s="47"/>
      <c r="T4853" s="52"/>
      <c r="U4853" s="49"/>
      <c r="V4853" s="47"/>
      <c r="W4853" s="46"/>
      <c r="X4853" s="53"/>
      <c r="Y4853" s="45"/>
    </row>
    <row r="4854" spans="2:25" x14ac:dyDescent="0.25">
      <c r="B4854" s="47"/>
      <c r="C4854" s="47"/>
      <c r="D4854" s="46"/>
      <c r="E4854" s="46"/>
      <c r="F4854" s="45"/>
      <c r="G4854" s="48"/>
      <c r="H4854" s="45"/>
      <c r="I4854" s="45"/>
      <c r="L4854" s="47"/>
      <c r="M4854" s="49"/>
      <c r="N4854" s="49"/>
      <c r="O4854" s="47"/>
      <c r="P4854" s="47"/>
      <c r="Q4854" s="50"/>
      <c r="R4854" s="51"/>
      <c r="S4854" s="47"/>
      <c r="T4854" s="52"/>
      <c r="U4854" s="49"/>
      <c r="V4854" s="47"/>
      <c r="W4854" s="46"/>
      <c r="X4854" s="53"/>
      <c r="Y4854" s="45"/>
    </row>
    <row r="4855" spans="2:25" x14ac:dyDescent="0.25">
      <c r="B4855" s="47"/>
      <c r="C4855" s="47"/>
      <c r="D4855" s="46"/>
      <c r="E4855" s="46"/>
      <c r="F4855" s="45"/>
      <c r="G4855" s="48"/>
      <c r="H4855" s="45"/>
      <c r="I4855" s="45"/>
      <c r="L4855" s="47"/>
      <c r="M4855" s="49"/>
      <c r="N4855" s="49"/>
      <c r="O4855" s="47"/>
      <c r="P4855" s="47"/>
      <c r="Q4855" s="50"/>
      <c r="R4855" s="51"/>
      <c r="S4855" s="47"/>
      <c r="T4855" s="52"/>
      <c r="U4855" s="49"/>
      <c r="V4855" s="47"/>
      <c r="W4855" s="46"/>
      <c r="X4855" s="53"/>
      <c r="Y4855" s="45"/>
    </row>
    <row r="4856" spans="2:25" x14ac:dyDescent="0.25">
      <c r="B4856" s="47"/>
      <c r="C4856" s="47"/>
      <c r="D4856" s="46"/>
      <c r="E4856" s="46"/>
      <c r="F4856" s="45"/>
      <c r="G4856" s="48"/>
      <c r="H4856" s="45"/>
      <c r="I4856" s="45"/>
      <c r="L4856" s="47"/>
      <c r="M4856" s="49"/>
      <c r="N4856" s="49"/>
      <c r="O4856" s="47"/>
      <c r="P4856" s="47"/>
      <c r="Q4856" s="50"/>
      <c r="R4856" s="51"/>
      <c r="S4856" s="47"/>
      <c r="T4856" s="52"/>
      <c r="U4856" s="49"/>
      <c r="V4856" s="47"/>
      <c r="W4856" s="46"/>
      <c r="X4856" s="53"/>
      <c r="Y4856" s="45"/>
    </row>
    <row r="4857" spans="2:25" x14ac:dyDescent="0.25">
      <c r="B4857" s="47"/>
      <c r="C4857" s="47"/>
      <c r="D4857" s="46"/>
      <c r="E4857" s="46"/>
      <c r="F4857" s="45"/>
      <c r="G4857" s="48"/>
      <c r="H4857" s="45"/>
      <c r="I4857" s="45"/>
      <c r="L4857" s="47"/>
      <c r="M4857" s="49"/>
      <c r="N4857" s="49"/>
      <c r="O4857" s="47"/>
      <c r="P4857" s="47"/>
      <c r="Q4857" s="50"/>
      <c r="R4857" s="51"/>
      <c r="S4857" s="47"/>
      <c r="T4857" s="52"/>
      <c r="U4857" s="49"/>
      <c r="V4857" s="47"/>
      <c r="W4857" s="46"/>
      <c r="X4857" s="53"/>
      <c r="Y4857" s="45"/>
    </row>
    <row r="4858" spans="2:25" x14ac:dyDescent="0.25">
      <c r="B4858" s="47"/>
      <c r="C4858" s="47"/>
      <c r="D4858" s="46"/>
      <c r="E4858" s="46"/>
      <c r="F4858" s="45"/>
      <c r="G4858" s="48"/>
      <c r="H4858" s="45"/>
      <c r="I4858" s="45"/>
      <c r="L4858" s="47"/>
      <c r="M4858" s="49"/>
      <c r="N4858" s="49"/>
      <c r="O4858" s="47"/>
      <c r="P4858" s="47"/>
      <c r="Q4858" s="50"/>
      <c r="R4858" s="51"/>
      <c r="S4858" s="47"/>
      <c r="T4858" s="52"/>
      <c r="U4858" s="49"/>
      <c r="V4858" s="47"/>
      <c r="W4858" s="46"/>
      <c r="X4858" s="53"/>
      <c r="Y4858" s="45"/>
    </row>
    <row r="4859" spans="2:25" x14ac:dyDescent="0.25">
      <c r="B4859" s="47"/>
      <c r="C4859" s="47"/>
      <c r="D4859" s="46"/>
      <c r="E4859" s="46"/>
      <c r="F4859" s="45"/>
      <c r="G4859" s="48"/>
      <c r="H4859" s="45"/>
      <c r="I4859" s="45"/>
      <c r="L4859" s="47"/>
      <c r="M4859" s="49"/>
      <c r="N4859" s="49"/>
      <c r="O4859" s="47"/>
      <c r="P4859" s="47"/>
      <c r="Q4859" s="50"/>
      <c r="R4859" s="51"/>
      <c r="S4859" s="47"/>
      <c r="T4859" s="52"/>
      <c r="U4859" s="49"/>
      <c r="V4859" s="47"/>
      <c r="W4859" s="46"/>
      <c r="X4859" s="53"/>
      <c r="Y4859" s="45"/>
    </row>
    <row r="4860" spans="2:25" x14ac:dyDescent="0.25">
      <c r="B4860" s="47"/>
      <c r="C4860" s="47"/>
      <c r="D4860" s="46"/>
      <c r="E4860" s="46"/>
      <c r="F4860" s="45"/>
      <c r="G4860" s="48"/>
      <c r="H4860" s="45"/>
      <c r="I4860" s="45"/>
      <c r="L4860" s="47"/>
      <c r="M4860" s="49"/>
      <c r="N4860" s="49"/>
      <c r="O4860" s="47"/>
      <c r="P4860" s="47"/>
      <c r="Q4860" s="50"/>
      <c r="R4860" s="51"/>
      <c r="S4860" s="47"/>
      <c r="T4860" s="52"/>
      <c r="U4860" s="49"/>
      <c r="V4860" s="47"/>
      <c r="W4860" s="46"/>
      <c r="X4860" s="53"/>
      <c r="Y4860" s="45"/>
    </row>
    <row r="4861" spans="2:25" x14ac:dyDescent="0.25">
      <c r="B4861" s="47"/>
      <c r="C4861" s="47"/>
      <c r="D4861" s="46"/>
      <c r="E4861" s="46"/>
      <c r="F4861" s="45"/>
      <c r="G4861" s="48"/>
      <c r="H4861" s="45"/>
      <c r="I4861" s="45"/>
      <c r="L4861" s="47"/>
      <c r="M4861" s="49"/>
      <c r="N4861" s="49"/>
      <c r="O4861" s="47"/>
      <c r="P4861" s="47"/>
      <c r="Q4861" s="50"/>
      <c r="R4861" s="51"/>
      <c r="S4861" s="47"/>
      <c r="T4861" s="52"/>
      <c r="U4861" s="49"/>
      <c r="V4861" s="47"/>
      <c r="W4861" s="46"/>
      <c r="X4861" s="53"/>
      <c r="Y4861" s="45"/>
    </row>
    <row r="4862" spans="2:25" x14ac:dyDescent="0.25">
      <c r="B4862" s="47"/>
      <c r="C4862" s="47"/>
      <c r="D4862" s="46"/>
      <c r="E4862" s="46"/>
      <c r="F4862" s="45"/>
      <c r="G4862" s="48"/>
      <c r="H4862" s="45"/>
      <c r="I4862" s="45"/>
      <c r="L4862" s="47"/>
      <c r="M4862" s="49"/>
      <c r="N4862" s="49"/>
      <c r="O4862" s="47"/>
      <c r="P4862" s="47"/>
      <c r="Q4862" s="50"/>
      <c r="R4862" s="51"/>
      <c r="S4862" s="47"/>
      <c r="T4862" s="52"/>
      <c r="U4862" s="49"/>
      <c r="V4862" s="47"/>
      <c r="W4862" s="46"/>
      <c r="X4862" s="53"/>
      <c r="Y4862" s="45"/>
    </row>
    <row r="4863" spans="2:25" x14ac:dyDescent="0.25">
      <c r="B4863" s="47"/>
      <c r="C4863" s="47"/>
      <c r="D4863" s="46"/>
      <c r="E4863" s="46"/>
      <c r="F4863" s="45"/>
      <c r="G4863" s="48"/>
      <c r="H4863" s="45"/>
      <c r="I4863" s="45"/>
      <c r="L4863" s="47"/>
      <c r="M4863" s="49"/>
      <c r="N4863" s="49"/>
      <c r="O4863" s="47"/>
      <c r="P4863" s="47"/>
      <c r="Q4863" s="50"/>
      <c r="R4863" s="51"/>
      <c r="S4863" s="47"/>
      <c r="T4863" s="52"/>
      <c r="U4863" s="49"/>
      <c r="V4863" s="47"/>
      <c r="W4863" s="46"/>
      <c r="X4863" s="53"/>
      <c r="Y4863" s="45"/>
    </row>
    <row r="4864" spans="2:25" x14ac:dyDescent="0.25">
      <c r="B4864" s="47"/>
      <c r="C4864" s="47"/>
      <c r="D4864" s="46"/>
      <c r="E4864" s="46"/>
      <c r="F4864" s="45"/>
      <c r="G4864" s="48"/>
      <c r="H4864" s="45"/>
      <c r="I4864" s="45"/>
      <c r="L4864" s="47"/>
      <c r="M4864" s="49"/>
      <c r="N4864" s="49"/>
      <c r="O4864" s="47"/>
      <c r="P4864" s="47"/>
      <c r="Q4864" s="50"/>
      <c r="R4864" s="51"/>
      <c r="S4864" s="47"/>
      <c r="T4864" s="52"/>
      <c r="U4864" s="49"/>
      <c r="V4864" s="47"/>
      <c r="W4864" s="46"/>
      <c r="X4864" s="53"/>
      <c r="Y4864" s="45"/>
    </row>
    <row r="4865" spans="2:25" x14ac:dyDescent="0.25">
      <c r="B4865" s="47"/>
      <c r="C4865" s="47"/>
      <c r="D4865" s="46"/>
      <c r="E4865" s="46"/>
      <c r="F4865" s="45"/>
      <c r="G4865" s="48"/>
      <c r="H4865" s="45"/>
      <c r="I4865" s="45"/>
      <c r="L4865" s="47"/>
      <c r="M4865" s="49"/>
      <c r="N4865" s="49"/>
      <c r="O4865" s="47"/>
      <c r="P4865" s="47"/>
      <c r="Q4865" s="50"/>
      <c r="R4865" s="51"/>
      <c r="S4865" s="47"/>
      <c r="T4865" s="52"/>
      <c r="U4865" s="49"/>
      <c r="V4865" s="47"/>
      <c r="W4865" s="46"/>
      <c r="X4865" s="53"/>
      <c r="Y4865" s="45"/>
    </row>
    <row r="4866" spans="2:25" x14ac:dyDescent="0.25">
      <c r="B4866" s="47"/>
      <c r="C4866" s="47"/>
      <c r="D4866" s="46"/>
      <c r="E4866" s="46"/>
      <c r="F4866" s="45"/>
      <c r="G4866" s="48"/>
      <c r="H4866" s="45"/>
      <c r="I4866" s="45"/>
      <c r="L4866" s="47"/>
      <c r="M4866" s="49"/>
      <c r="N4866" s="49"/>
      <c r="O4866" s="47"/>
      <c r="P4866" s="47"/>
      <c r="Q4866" s="50"/>
      <c r="R4866" s="51"/>
      <c r="S4866" s="47"/>
      <c r="T4866" s="52"/>
      <c r="U4866" s="49"/>
      <c r="V4866" s="47"/>
      <c r="W4866" s="46"/>
      <c r="X4866" s="53"/>
      <c r="Y4866" s="45"/>
    </row>
    <row r="4867" spans="2:25" x14ac:dyDescent="0.25">
      <c r="B4867" s="47"/>
      <c r="C4867" s="47"/>
      <c r="D4867" s="46"/>
      <c r="E4867" s="46"/>
      <c r="F4867" s="45"/>
      <c r="G4867" s="48"/>
      <c r="H4867" s="45"/>
      <c r="I4867" s="45"/>
      <c r="L4867" s="47"/>
      <c r="M4867" s="49"/>
      <c r="N4867" s="49"/>
      <c r="O4867" s="47"/>
      <c r="P4867" s="47"/>
      <c r="Q4867" s="50"/>
      <c r="R4867" s="51"/>
      <c r="S4867" s="47"/>
      <c r="T4867" s="52"/>
      <c r="U4867" s="49"/>
      <c r="V4867" s="47"/>
      <c r="W4867" s="46"/>
      <c r="X4867" s="53"/>
      <c r="Y4867" s="45"/>
    </row>
    <row r="4868" spans="2:25" x14ac:dyDescent="0.25">
      <c r="B4868" s="47"/>
      <c r="C4868" s="47"/>
      <c r="D4868" s="46"/>
      <c r="E4868" s="46"/>
      <c r="F4868" s="45"/>
      <c r="G4868" s="48"/>
      <c r="H4868" s="45"/>
      <c r="I4868" s="45"/>
      <c r="L4868" s="47"/>
      <c r="M4868" s="49"/>
      <c r="N4868" s="49"/>
      <c r="O4868" s="47"/>
      <c r="P4868" s="47"/>
      <c r="Q4868" s="50"/>
      <c r="R4868" s="51"/>
      <c r="S4868" s="47"/>
      <c r="T4868" s="52"/>
      <c r="U4868" s="49"/>
      <c r="V4868" s="47"/>
      <c r="W4868" s="46"/>
      <c r="X4868" s="53"/>
      <c r="Y4868" s="45"/>
    </row>
    <row r="4869" spans="2:25" x14ac:dyDescent="0.25">
      <c r="B4869" s="47"/>
      <c r="C4869" s="47"/>
      <c r="D4869" s="46"/>
      <c r="E4869" s="46"/>
      <c r="F4869" s="45"/>
      <c r="G4869" s="48"/>
      <c r="H4869" s="45"/>
      <c r="I4869" s="45"/>
      <c r="L4869" s="47"/>
      <c r="M4869" s="49"/>
      <c r="N4869" s="49"/>
      <c r="O4869" s="47"/>
      <c r="P4869" s="47"/>
      <c r="Q4869" s="50"/>
      <c r="R4869" s="51"/>
      <c r="S4869" s="47"/>
      <c r="T4869" s="52"/>
      <c r="U4869" s="49"/>
      <c r="V4869" s="47"/>
      <c r="W4869" s="46"/>
      <c r="X4869" s="53"/>
      <c r="Y4869" s="45"/>
    </row>
    <row r="4870" spans="2:25" x14ac:dyDescent="0.25">
      <c r="B4870" s="47"/>
      <c r="C4870" s="47"/>
      <c r="D4870" s="46"/>
      <c r="E4870" s="46"/>
      <c r="F4870" s="45"/>
      <c r="G4870" s="48"/>
      <c r="H4870" s="45"/>
      <c r="I4870" s="45"/>
      <c r="L4870" s="47"/>
      <c r="M4870" s="49"/>
      <c r="N4870" s="49"/>
      <c r="O4870" s="47"/>
      <c r="P4870" s="47"/>
      <c r="Q4870" s="50"/>
      <c r="R4870" s="51"/>
      <c r="S4870" s="47"/>
      <c r="T4870" s="52"/>
      <c r="U4870" s="49"/>
      <c r="V4870" s="47"/>
      <c r="W4870" s="46"/>
      <c r="X4870" s="53"/>
      <c r="Y4870" s="45"/>
    </row>
    <row r="4871" spans="2:25" x14ac:dyDescent="0.25">
      <c r="B4871" s="47"/>
      <c r="C4871" s="47"/>
      <c r="D4871" s="46"/>
      <c r="E4871" s="46"/>
      <c r="F4871" s="45"/>
      <c r="G4871" s="48"/>
      <c r="H4871" s="45"/>
      <c r="I4871" s="45"/>
      <c r="L4871" s="47"/>
      <c r="M4871" s="49"/>
      <c r="N4871" s="49"/>
      <c r="O4871" s="47"/>
      <c r="P4871" s="47"/>
      <c r="Q4871" s="50"/>
      <c r="R4871" s="51"/>
      <c r="S4871" s="47"/>
      <c r="T4871" s="52"/>
      <c r="U4871" s="49"/>
      <c r="V4871" s="47"/>
      <c r="W4871" s="46"/>
      <c r="X4871" s="53"/>
      <c r="Y4871" s="45"/>
    </row>
    <row r="4872" spans="2:25" x14ac:dyDescent="0.25">
      <c r="B4872" s="47"/>
      <c r="C4872" s="47"/>
      <c r="D4872" s="46"/>
      <c r="E4872" s="46"/>
      <c r="F4872" s="45"/>
      <c r="G4872" s="48"/>
      <c r="H4872" s="45"/>
      <c r="I4872" s="45"/>
      <c r="L4872" s="47"/>
      <c r="M4872" s="49"/>
      <c r="N4872" s="49"/>
      <c r="O4872" s="47"/>
      <c r="P4872" s="47"/>
      <c r="Q4872" s="50"/>
      <c r="R4872" s="51"/>
      <c r="S4872" s="47"/>
      <c r="T4872" s="52"/>
      <c r="U4872" s="49"/>
      <c r="V4872" s="47"/>
      <c r="W4872" s="46"/>
      <c r="X4872" s="53"/>
      <c r="Y4872" s="45"/>
    </row>
    <row r="4873" spans="2:25" x14ac:dyDescent="0.25">
      <c r="B4873" s="47"/>
      <c r="C4873" s="47"/>
      <c r="D4873" s="46"/>
      <c r="E4873" s="46"/>
      <c r="F4873" s="45"/>
      <c r="G4873" s="48"/>
      <c r="H4873" s="45"/>
      <c r="I4873" s="45"/>
      <c r="L4873" s="47"/>
      <c r="M4873" s="49"/>
      <c r="N4873" s="49"/>
      <c r="O4873" s="47"/>
      <c r="P4873" s="47"/>
      <c r="Q4873" s="50"/>
      <c r="R4873" s="51"/>
      <c r="S4873" s="47"/>
      <c r="T4873" s="52"/>
      <c r="U4873" s="49"/>
      <c r="V4873" s="47"/>
      <c r="W4873" s="46"/>
      <c r="X4873" s="53"/>
      <c r="Y4873" s="45"/>
    </row>
    <row r="4874" spans="2:25" x14ac:dyDescent="0.25">
      <c r="B4874" s="47"/>
      <c r="C4874" s="47"/>
      <c r="D4874" s="46"/>
      <c r="E4874" s="46"/>
      <c r="F4874" s="45"/>
      <c r="G4874" s="48"/>
      <c r="H4874" s="45"/>
      <c r="I4874" s="45"/>
      <c r="L4874" s="47"/>
      <c r="M4874" s="49"/>
      <c r="N4874" s="49"/>
      <c r="O4874" s="47"/>
      <c r="P4874" s="47"/>
      <c r="Q4874" s="50"/>
      <c r="R4874" s="51"/>
      <c r="S4874" s="47"/>
      <c r="T4874" s="52"/>
      <c r="U4874" s="49"/>
      <c r="V4874" s="47"/>
      <c r="W4874" s="46"/>
      <c r="X4874" s="53"/>
      <c r="Y4874" s="45"/>
    </row>
    <row r="4875" spans="2:25" x14ac:dyDescent="0.25">
      <c r="B4875" s="47"/>
      <c r="C4875" s="47"/>
      <c r="D4875" s="46"/>
      <c r="E4875" s="46"/>
      <c r="F4875" s="45"/>
      <c r="G4875" s="48"/>
      <c r="H4875" s="45"/>
      <c r="I4875" s="45"/>
      <c r="L4875" s="47"/>
      <c r="M4875" s="49"/>
      <c r="N4875" s="49"/>
      <c r="O4875" s="47"/>
      <c r="P4875" s="47"/>
      <c r="Q4875" s="50"/>
      <c r="R4875" s="51"/>
      <c r="S4875" s="47"/>
      <c r="T4875" s="52"/>
      <c r="U4875" s="49"/>
      <c r="V4875" s="47"/>
      <c r="W4875" s="46"/>
      <c r="X4875" s="53"/>
      <c r="Y4875" s="45"/>
    </row>
    <row r="4876" spans="2:25" x14ac:dyDescent="0.25">
      <c r="B4876" s="47"/>
      <c r="C4876" s="47"/>
      <c r="D4876" s="46"/>
      <c r="E4876" s="46"/>
      <c r="F4876" s="45"/>
      <c r="G4876" s="48"/>
      <c r="H4876" s="45"/>
      <c r="I4876" s="45"/>
      <c r="L4876" s="47"/>
      <c r="M4876" s="49"/>
      <c r="N4876" s="49"/>
      <c r="O4876" s="47"/>
      <c r="P4876" s="47"/>
      <c r="Q4876" s="50"/>
      <c r="R4876" s="51"/>
      <c r="S4876" s="47"/>
      <c r="T4876" s="52"/>
      <c r="U4876" s="49"/>
      <c r="V4876" s="47"/>
      <c r="W4876" s="46"/>
      <c r="X4876" s="53"/>
      <c r="Y4876" s="45"/>
    </row>
    <row r="4877" spans="2:25" x14ac:dyDescent="0.25">
      <c r="B4877" s="47"/>
      <c r="C4877" s="47"/>
      <c r="D4877" s="46"/>
      <c r="E4877" s="46"/>
      <c r="F4877" s="45"/>
      <c r="G4877" s="48"/>
      <c r="H4877" s="45"/>
      <c r="I4877" s="45"/>
      <c r="L4877" s="47"/>
      <c r="M4877" s="49"/>
      <c r="N4877" s="49"/>
      <c r="O4877" s="47"/>
      <c r="P4877" s="47"/>
      <c r="Q4877" s="50"/>
      <c r="R4877" s="51"/>
      <c r="S4877" s="47"/>
      <c r="T4877" s="52"/>
      <c r="U4877" s="49"/>
      <c r="V4877" s="47"/>
      <c r="W4877" s="46"/>
      <c r="X4877" s="53"/>
      <c r="Y4877" s="45"/>
    </row>
    <row r="4878" spans="2:25" x14ac:dyDescent="0.25">
      <c r="B4878" s="47"/>
      <c r="C4878" s="47"/>
      <c r="D4878" s="46"/>
      <c r="E4878" s="46"/>
      <c r="F4878" s="45"/>
      <c r="G4878" s="48"/>
      <c r="H4878" s="45"/>
      <c r="I4878" s="45"/>
      <c r="L4878" s="47"/>
      <c r="M4878" s="49"/>
      <c r="N4878" s="49"/>
      <c r="O4878" s="47"/>
      <c r="P4878" s="47"/>
      <c r="Q4878" s="50"/>
      <c r="R4878" s="51"/>
      <c r="S4878" s="47"/>
      <c r="T4878" s="52"/>
      <c r="U4878" s="49"/>
      <c r="V4878" s="47"/>
      <c r="W4878" s="46"/>
      <c r="X4878" s="53"/>
      <c r="Y4878" s="45"/>
    </row>
    <row r="4879" spans="2:25" x14ac:dyDescent="0.25">
      <c r="B4879" s="47"/>
      <c r="C4879" s="47"/>
      <c r="D4879" s="46"/>
      <c r="E4879" s="46"/>
      <c r="F4879" s="45"/>
      <c r="G4879" s="48"/>
      <c r="H4879" s="45"/>
      <c r="I4879" s="45"/>
      <c r="L4879" s="47"/>
      <c r="M4879" s="49"/>
      <c r="N4879" s="49"/>
      <c r="O4879" s="47"/>
      <c r="P4879" s="47"/>
      <c r="Q4879" s="50"/>
      <c r="R4879" s="51"/>
      <c r="S4879" s="47"/>
      <c r="T4879" s="52"/>
      <c r="U4879" s="49"/>
      <c r="V4879" s="47"/>
      <c r="W4879" s="46"/>
      <c r="X4879" s="53"/>
      <c r="Y4879" s="45"/>
    </row>
    <row r="4880" spans="2:25" x14ac:dyDescent="0.25">
      <c r="B4880" s="47"/>
      <c r="C4880" s="47"/>
      <c r="D4880" s="46"/>
      <c r="E4880" s="46"/>
      <c r="F4880" s="45"/>
      <c r="G4880" s="48"/>
      <c r="H4880" s="45"/>
      <c r="I4880" s="45"/>
      <c r="L4880" s="47"/>
      <c r="M4880" s="49"/>
      <c r="N4880" s="49"/>
      <c r="O4880" s="47"/>
      <c r="P4880" s="47"/>
      <c r="Q4880" s="50"/>
      <c r="R4880" s="51"/>
      <c r="S4880" s="47"/>
      <c r="T4880" s="52"/>
      <c r="U4880" s="49"/>
      <c r="V4880" s="47"/>
      <c r="W4880" s="46"/>
      <c r="X4880" s="53"/>
      <c r="Y4880" s="45"/>
    </row>
    <row r="4881" spans="2:25" x14ac:dyDescent="0.25">
      <c r="B4881" s="47"/>
      <c r="C4881" s="47"/>
      <c r="D4881" s="46"/>
      <c r="E4881" s="46"/>
      <c r="F4881" s="45"/>
      <c r="G4881" s="48"/>
      <c r="H4881" s="45"/>
      <c r="I4881" s="45"/>
      <c r="L4881" s="47"/>
      <c r="M4881" s="49"/>
      <c r="N4881" s="49"/>
      <c r="O4881" s="47"/>
      <c r="P4881" s="47"/>
      <c r="Q4881" s="50"/>
      <c r="R4881" s="51"/>
      <c r="S4881" s="47"/>
      <c r="T4881" s="52"/>
      <c r="U4881" s="49"/>
      <c r="V4881" s="47"/>
      <c r="W4881" s="46"/>
      <c r="X4881" s="53"/>
      <c r="Y4881" s="45"/>
    </row>
    <row r="4882" spans="2:25" x14ac:dyDescent="0.25">
      <c r="B4882" s="47"/>
      <c r="C4882" s="47"/>
      <c r="D4882" s="46"/>
      <c r="E4882" s="46"/>
      <c r="F4882" s="45"/>
      <c r="G4882" s="48"/>
      <c r="H4882" s="45"/>
      <c r="I4882" s="45"/>
      <c r="L4882" s="47"/>
      <c r="M4882" s="49"/>
      <c r="N4882" s="49"/>
      <c r="O4882" s="47"/>
      <c r="P4882" s="47"/>
      <c r="Q4882" s="50"/>
      <c r="R4882" s="51"/>
      <c r="S4882" s="47"/>
      <c r="T4882" s="52"/>
      <c r="U4882" s="49"/>
      <c r="V4882" s="47"/>
      <c r="W4882" s="46"/>
      <c r="X4882" s="53"/>
      <c r="Y4882" s="45"/>
    </row>
    <row r="4883" spans="2:25" x14ac:dyDescent="0.25">
      <c r="B4883" s="47"/>
      <c r="C4883" s="47"/>
      <c r="D4883" s="46"/>
      <c r="E4883" s="46"/>
      <c r="F4883" s="45"/>
      <c r="G4883" s="48"/>
      <c r="H4883" s="45"/>
      <c r="I4883" s="45"/>
      <c r="L4883" s="47"/>
      <c r="M4883" s="49"/>
      <c r="N4883" s="49"/>
      <c r="O4883" s="47"/>
      <c r="P4883" s="47"/>
      <c r="Q4883" s="50"/>
      <c r="R4883" s="51"/>
      <c r="S4883" s="47"/>
      <c r="T4883" s="52"/>
      <c r="U4883" s="49"/>
      <c r="V4883" s="47"/>
      <c r="W4883" s="46"/>
      <c r="X4883" s="53"/>
      <c r="Y4883" s="45"/>
    </row>
    <row r="4884" spans="2:25" x14ac:dyDescent="0.25">
      <c r="B4884" s="47"/>
      <c r="C4884" s="47"/>
      <c r="D4884" s="46"/>
      <c r="E4884" s="46"/>
      <c r="F4884" s="45"/>
      <c r="G4884" s="48"/>
      <c r="H4884" s="45"/>
      <c r="I4884" s="45"/>
      <c r="L4884" s="47"/>
      <c r="M4884" s="49"/>
      <c r="N4884" s="49"/>
      <c r="O4884" s="47"/>
      <c r="P4884" s="47"/>
      <c r="Q4884" s="50"/>
      <c r="R4884" s="51"/>
      <c r="S4884" s="47"/>
      <c r="T4884" s="52"/>
      <c r="U4884" s="49"/>
      <c r="V4884" s="47"/>
      <c r="W4884" s="46"/>
      <c r="X4884" s="53"/>
      <c r="Y4884" s="45"/>
    </row>
    <row r="4885" spans="2:25" x14ac:dyDescent="0.25">
      <c r="B4885" s="47"/>
      <c r="C4885" s="47"/>
      <c r="D4885" s="46"/>
      <c r="E4885" s="46"/>
      <c r="F4885" s="45"/>
      <c r="G4885" s="48"/>
      <c r="H4885" s="45"/>
      <c r="I4885" s="45"/>
      <c r="L4885" s="47"/>
      <c r="M4885" s="49"/>
      <c r="N4885" s="49"/>
      <c r="O4885" s="47"/>
      <c r="P4885" s="47"/>
      <c r="Q4885" s="50"/>
      <c r="R4885" s="51"/>
      <c r="S4885" s="47"/>
      <c r="T4885" s="52"/>
      <c r="U4885" s="49"/>
      <c r="V4885" s="47"/>
      <c r="W4885" s="46"/>
      <c r="X4885" s="53"/>
      <c r="Y4885" s="45"/>
    </row>
    <row r="4886" spans="2:25" x14ac:dyDescent="0.25">
      <c r="B4886" s="47"/>
      <c r="C4886" s="47"/>
      <c r="D4886" s="46"/>
      <c r="E4886" s="46"/>
      <c r="F4886" s="45"/>
      <c r="G4886" s="48"/>
      <c r="H4886" s="45"/>
      <c r="I4886" s="45"/>
      <c r="L4886" s="47"/>
      <c r="M4886" s="49"/>
      <c r="N4886" s="49"/>
      <c r="O4886" s="47"/>
      <c r="P4886" s="47"/>
      <c r="Q4886" s="50"/>
      <c r="R4886" s="51"/>
      <c r="S4886" s="47"/>
      <c r="T4886" s="52"/>
      <c r="U4886" s="49"/>
      <c r="V4886" s="47"/>
      <c r="W4886" s="46"/>
      <c r="X4886" s="53"/>
      <c r="Y4886" s="45"/>
    </row>
    <row r="4887" spans="2:25" x14ac:dyDescent="0.25">
      <c r="B4887" s="47"/>
      <c r="C4887" s="47"/>
      <c r="D4887" s="46"/>
      <c r="E4887" s="46"/>
      <c r="F4887" s="45"/>
      <c r="G4887" s="48"/>
      <c r="H4887" s="45"/>
      <c r="I4887" s="45"/>
      <c r="L4887" s="47"/>
      <c r="M4887" s="49"/>
      <c r="N4887" s="49"/>
      <c r="O4887" s="47"/>
      <c r="P4887" s="47"/>
      <c r="Q4887" s="50"/>
      <c r="R4887" s="51"/>
      <c r="S4887" s="47"/>
      <c r="T4887" s="52"/>
      <c r="U4887" s="49"/>
      <c r="V4887" s="47"/>
      <c r="W4887" s="46"/>
      <c r="X4887" s="53"/>
      <c r="Y4887" s="45"/>
    </row>
    <row r="4888" spans="2:25" x14ac:dyDescent="0.25">
      <c r="B4888" s="47"/>
      <c r="C4888" s="47"/>
      <c r="D4888" s="46"/>
      <c r="E4888" s="46"/>
      <c r="F4888" s="45"/>
      <c r="G4888" s="48"/>
      <c r="H4888" s="45"/>
      <c r="I4888" s="45"/>
      <c r="L4888" s="47"/>
      <c r="M4888" s="49"/>
      <c r="N4888" s="49"/>
      <c r="O4888" s="47"/>
      <c r="P4888" s="47"/>
      <c r="Q4888" s="50"/>
      <c r="R4888" s="51"/>
      <c r="S4888" s="47"/>
      <c r="T4888" s="52"/>
      <c r="U4888" s="49"/>
      <c r="V4888" s="47"/>
      <c r="W4888" s="46"/>
      <c r="X4888" s="53"/>
      <c r="Y4888" s="45"/>
    </row>
    <row r="4889" spans="2:25" x14ac:dyDescent="0.25">
      <c r="B4889" s="47"/>
      <c r="C4889" s="47"/>
      <c r="D4889" s="46"/>
      <c r="E4889" s="46"/>
      <c r="F4889" s="45"/>
      <c r="G4889" s="48"/>
      <c r="H4889" s="45"/>
      <c r="I4889" s="45"/>
      <c r="L4889" s="47"/>
      <c r="M4889" s="49"/>
      <c r="N4889" s="49"/>
      <c r="O4889" s="47"/>
      <c r="P4889" s="47"/>
      <c r="Q4889" s="50"/>
      <c r="R4889" s="51"/>
      <c r="S4889" s="47"/>
      <c r="T4889" s="52"/>
      <c r="U4889" s="49"/>
      <c r="V4889" s="47"/>
      <c r="W4889" s="46"/>
      <c r="X4889" s="53"/>
      <c r="Y4889" s="45"/>
    </row>
    <row r="4890" spans="2:25" x14ac:dyDescent="0.25">
      <c r="B4890" s="47"/>
      <c r="C4890" s="47"/>
      <c r="D4890" s="46"/>
      <c r="E4890" s="46"/>
      <c r="F4890" s="45"/>
      <c r="G4890" s="48"/>
      <c r="H4890" s="45"/>
      <c r="I4890" s="45"/>
      <c r="L4890" s="47"/>
      <c r="M4890" s="49"/>
      <c r="N4890" s="49"/>
      <c r="O4890" s="47"/>
      <c r="P4890" s="47"/>
      <c r="Q4890" s="50"/>
      <c r="R4890" s="51"/>
      <c r="S4890" s="47"/>
      <c r="T4890" s="52"/>
      <c r="U4890" s="49"/>
      <c r="V4890" s="47"/>
      <c r="W4890" s="46"/>
      <c r="X4890" s="53"/>
      <c r="Y4890" s="45"/>
    </row>
    <row r="4891" spans="2:25" x14ac:dyDescent="0.25">
      <c r="B4891" s="47"/>
      <c r="C4891" s="47"/>
      <c r="D4891" s="46"/>
      <c r="E4891" s="46"/>
      <c r="F4891" s="45"/>
      <c r="G4891" s="48"/>
      <c r="H4891" s="45"/>
      <c r="I4891" s="45"/>
      <c r="L4891" s="47"/>
      <c r="M4891" s="49"/>
      <c r="N4891" s="49"/>
      <c r="O4891" s="47"/>
      <c r="P4891" s="47"/>
      <c r="Q4891" s="50"/>
      <c r="R4891" s="51"/>
      <c r="S4891" s="47"/>
      <c r="T4891" s="52"/>
      <c r="U4891" s="49"/>
      <c r="V4891" s="47"/>
      <c r="W4891" s="46"/>
      <c r="X4891" s="53"/>
      <c r="Y4891" s="45"/>
    </row>
    <row r="4892" spans="2:25" x14ac:dyDescent="0.25">
      <c r="B4892" s="47"/>
      <c r="C4892" s="47"/>
      <c r="D4892" s="46"/>
      <c r="E4892" s="46"/>
      <c r="F4892" s="45"/>
      <c r="G4892" s="48"/>
      <c r="H4892" s="45"/>
      <c r="I4892" s="45"/>
      <c r="L4892" s="47"/>
      <c r="M4892" s="49"/>
      <c r="N4892" s="49"/>
      <c r="O4892" s="47"/>
      <c r="P4892" s="47"/>
      <c r="Q4892" s="50"/>
      <c r="R4892" s="51"/>
      <c r="S4892" s="47"/>
      <c r="T4892" s="52"/>
      <c r="U4892" s="49"/>
      <c r="V4892" s="47"/>
      <c r="W4892" s="46"/>
      <c r="X4892" s="53"/>
      <c r="Y4892" s="45"/>
    </row>
    <row r="4893" spans="2:25" x14ac:dyDescent="0.25">
      <c r="B4893" s="47"/>
      <c r="C4893" s="47"/>
      <c r="D4893" s="46"/>
      <c r="E4893" s="46"/>
      <c r="F4893" s="45"/>
      <c r="G4893" s="48"/>
      <c r="H4893" s="45"/>
      <c r="I4893" s="45"/>
      <c r="L4893" s="47"/>
      <c r="M4893" s="49"/>
      <c r="N4893" s="49"/>
      <c r="O4893" s="47"/>
      <c r="P4893" s="47"/>
      <c r="Q4893" s="50"/>
      <c r="R4893" s="51"/>
      <c r="S4893" s="47"/>
      <c r="T4893" s="52"/>
      <c r="U4893" s="49"/>
      <c r="V4893" s="47"/>
      <c r="W4893" s="46"/>
      <c r="X4893" s="53"/>
      <c r="Y4893" s="45"/>
    </row>
    <row r="4894" spans="2:25" x14ac:dyDescent="0.25">
      <c r="B4894" s="47"/>
      <c r="C4894" s="47"/>
      <c r="D4894" s="46"/>
      <c r="E4894" s="46"/>
      <c r="F4894" s="45"/>
      <c r="G4894" s="48"/>
      <c r="H4894" s="45"/>
      <c r="I4894" s="45"/>
      <c r="L4894" s="47"/>
      <c r="M4894" s="49"/>
      <c r="N4894" s="49"/>
      <c r="O4894" s="47"/>
      <c r="P4894" s="47"/>
      <c r="Q4894" s="50"/>
      <c r="R4894" s="51"/>
      <c r="S4894" s="47"/>
      <c r="T4894" s="52"/>
      <c r="U4894" s="49"/>
      <c r="V4894" s="47"/>
      <c r="W4894" s="46"/>
      <c r="X4894" s="53"/>
      <c r="Y4894" s="45"/>
    </row>
    <row r="4895" spans="2:25" x14ac:dyDescent="0.25">
      <c r="B4895" s="47"/>
      <c r="C4895" s="47"/>
      <c r="D4895" s="46"/>
      <c r="E4895" s="46"/>
      <c r="F4895" s="45"/>
      <c r="G4895" s="48"/>
      <c r="H4895" s="45"/>
      <c r="I4895" s="45"/>
      <c r="L4895" s="47"/>
      <c r="M4895" s="49"/>
      <c r="N4895" s="49"/>
      <c r="O4895" s="47"/>
      <c r="P4895" s="47"/>
      <c r="Q4895" s="50"/>
      <c r="R4895" s="51"/>
      <c r="S4895" s="47"/>
      <c r="T4895" s="52"/>
      <c r="U4895" s="49"/>
      <c r="V4895" s="47"/>
      <c r="W4895" s="46"/>
      <c r="X4895" s="53"/>
      <c r="Y4895" s="45"/>
    </row>
    <row r="4896" spans="2:25" x14ac:dyDescent="0.25">
      <c r="B4896" s="47"/>
      <c r="C4896" s="47"/>
      <c r="D4896" s="46"/>
      <c r="E4896" s="46"/>
      <c r="F4896" s="45"/>
      <c r="G4896" s="48"/>
      <c r="H4896" s="45"/>
      <c r="I4896" s="45"/>
      <c r="L4896" s="47"/>
      <c r="M4896" s="49"/>
      <c r="N4896" s="49"/>
      <c r="O4896" s="47"/>
      <c r="P4896" s="47"/>
      <c r="Q4896" s="50"/>
      <c r="R4896" s="51"/>
      <c r="S4896" s="47"/>
      <c r="T4896" s="52"/>
      <c r="U4896" s="49"/>
      <c r="V4896" s="47"/>
      <c r="W4896" s="46"/>
      <c r="X4896" s="53"/>
      <c r="Y4896" s="45"/>
    </row>
    <row r="4897" spans="2:25" x14ac:dyDescent="0.25">
      <c r="B4897" s="47"/>
      <c r="C4897" s="47"/>
      <c r="D4897" s="46"/>
      <c r="E4897" s="46"/>
      <c r="F4897" s="45"/>
      <c r="G4897" s="48"/>
      <c r="H4897" s="45"/>
      <c r="I4897" s="45"/>
      <c r="L4897" s="47"/>
      <c r="M4897" s="49"/>
      <c r="N4897" s="49"/>
      <c r="O4897" s="47"/>
      <c r="P4897" s="47"/>
      <c r="Q4897" s="50"/>
      <c r="R4897" s="51"/>
      <c r="S4897" s="47"/>
      <c r="T4897" s="52"/>
      <c r="U4897" s="49"/>
      <c r="V4897" s="47"/>
      <c r="W4897" s="46"/>
      <c r="X4897" s="53"/>
      <c r="Y4897" s="45"/>
    </row>
    <row r="4898" spans="2:25" x14ac:dyDescent="0.25">
      <c r="B4898" s="47"/>
      <c r="C4898" s="47"/>
      <c r="D4898" s="46"/>
      <c r="E4898" s="46"/>
      <c r="F4898" s="45"/>
      <c r="G4898" s="48"/>
      <c r="H4898" s="45"/>
      <c r="I4898" s="45"/>
      <c r="L4898" s="47"/>
      <c r="M4898" s="49"/>
      <c r="N4898" s="49"/>
      <c r="O4898" s="47"/>
      <c r="P4898" s="47"/>
      <c r="Q4898" s="50"/>
      <c r="R4898" s="51"/>
      <c r="S4898" s="47"/>
      <c r="T4898" s="52"/>
      <c r="U4898" s="49"/>
      <c r="V4898" s="47"/>
      <c r="W4898" s="46"/>
      <c r="X4898" s="53"/>
      <c r="Y4898" s="45"/>
    </row>
    <row r="4899" spans="2:25" x14ac:dyDescent="0.25">
      <c r="B4899" s="47"/>
      <c r="C4899" s="47"/>
      <c r="D4899" s="46"/>
      <c r="E4899" s="46"/>
      <c r="F4899" s="45"/>
      <c r="G4899" s="48"/>
      <c r="H4899" s="45"/>
      <c r="I4899" s="45"/>
      <c r="L4899" s="47"/>
      <c r="M4899" s="49"/>
      <c r="N4899" s="49"/>
      <c r="O4899" s="47"/>
      <c r="P4899" s="47"/>
      <c r="Q4899" s="50"/>
      <c r="R4899" s="51"/>
      <c r="S4899" s="47"/>
      <c r="T4899" s="52"/>
      <c r="U4899" s="49"/>
      <c r="V4899" s="47"/>
      <c r="W4899" s="46"/>
      <c r="X4899" s="53"/>
      <c r="Y4899" s="45"/>
    </row>
    <row r="4900" spans="2:25" x14ac:dyDescent="0.25">
      <c r="B4900" s="47"/>
      <c r="C4900" s="47"/>
      <c r="D4900" s="46"/>
      <c r="E4900" s="46"/>
      <c r="F4900" s="45"/>
      <c r="G4900" s="48"/>
      <c r="H4900" s="45"/>
      <c r="I4900" s="45"/>
      <c r="L4900" s="47"/>
      <c r="M4900" s="49"/>
      <c r="N4900" s="49"/>
      <c r="O4900" s="47"/>
      <c r="P4900" s="47"/>
      <c r="Q4900" s="50"/>
      <c r="R4900" s="51"/>
      <c r="S4900" s="47"/>
      <c r="T4900" s="52"/>
      <c r="U4900" s="49"/>
      <c r="V4900" s="47"/>
      <c r="W4900" s="46"/>
      <c r="X4900" s="53"/>
      <c r="Y4900" s="45"/>
    </row>
    <row r="4901" spans="2:25" x14ac:dyDescent="0.25">
      <c r="B4901" s="47"/>
      <c r="C4901" s="47"/>
      <c r="D4901" s="46"/>
      <c r="E4901" s="46"/>
      <c r="F4901" s="45"/>
      <c r="G4901" s="48"/>
      <c r="H4901" s="45"/>
      <c r="I4901" s="45"/>
      <c r="L4901" s="47"/>
      <c r="M4901" s="49"/>
      <c r="N4901" s="49"/>
      <c r="O4901" s="47"/>
      <c r="P4901" s="47"/>
      <c r="Q4901" s="50"/>
      <c r="R4901" s="51"/>
      <c r="S4901" s="47"/>
      <c r="T4901" s="52"/>
      <c r="U4901" s="49"/>
      <c r="V4901" s="47"/>
      <c r="W4901" s="46"/>
      <c r="X4901" s="53"/>
      <c r="Y4901" s="45"/>
    </row>
    <row r="4902" spans="2:25" x14ac:dyDescent="0.25">
      <c r="B4902" s="47"/>
      <c r="C4902" s="47"/>
      <c r="D4902" s="46"/>
      <c r="E4902" s="46"/>
      <c r="F4902" s="45"/>
      <c r="G4902" s="48"/>
      <c r="H4902" s="45"/>
      <c r="I4902" s="45"/>
      <c r="L4902" s="47"/>
      <c r="M4902" s="49"/>
      <c r="N4902" s="49"/>
      <c r="O4902" s="47"/>
      <c r="P4902" s="47"/>
      <c r="Q4902" s="50"/>
      <c r="R4902" s="51"/>
      <c r="S4902" s="47"/>
      <c r="T4902" s="52"/>
      <c r="U4902" s="49"/>
      <c r="V4902" s="47"/>
      <c r="W4902" s="46"/>
      <c r="X4902" s="53"/>
      <c r="Y4902" s="45"/>
    </row>
    <row r="4903" spans="2:25" x14ac:dyDescent="0.25">
      <c r="B4903" s="47"/>
      <c r="C4903" s="47"/>
      <c r="D4903" s="46"/>
      <c r="E4903" s="46"/>
      <c r="F4903" s="45"/>
      <c r="G4903" s="48"/>
      <c r="H4903" s="45"/>
      <c r="I4903" s="45"/>
      <c r="L4903" s="47"/>
      <c r="M4903" s="49"/>
      <c r="N4903" s="49"/>
      <c r="O4903" s="47"/>
      <c r="P4903" s="47"/>
      <c r="Q4903" s="50"/>
      <c r="R4903" s="51"/>
      <c r="S4903" s="47"/>
      <c r="T4903" s="52"/>
      <c r="U4903" s="49"/>
      <c r="V4903" s="47"/>
      <c r="W4903" s="46"/>
      <c r="X4903" s="53"/>
      <c r="Y4903" s="45"/>
    </row>
    <row r="4904" spans="2:25" x14ac:dyDescent="0.25">
      <c r="B4904" s="47"/>
      <c r="C4904" s="47"/>
      <c r="D4904" s="46"/>
      <c r="E4904" s="46"/>
      <c r="F4904" s="45"/>
      <c r="G4904" s="48"/>
      <c r="H4904" s="45"/>
      <c r="I4904" s="45"/>
      <c r="L4904" s="47"/>
      <c r="M4904" s="49"/>
      <c r="N4904" s="49"/>
      <c r="O4904" s="47"/>
      <c r="P4904" s="47"/>
      <c r="Q4904" s="50"/>
      <c r="R4904" s="51"/>
      <c r="S4904" s="47"/>
      <c r="T4904" s="52"/>
      <c r="U4904" s="49"/>
      <c r="V4904" s="47"/>
      <c r="W4904" s="46"/>
      <c r="X4904" s="53"/>
      <c r="Y4904" s="45"/>
    </row>
    <row r="4905" spans="2:25" x14ac:dyDescent="0.25">
      <c r="B4905" s="47"/>
      <c r="C4905" s="47"/>
      <c r="D4905" s="46"/>
      <c r="E4905" s="46"/>
      <c r="F4905" s="45"/>
      <c r="G4905" s="48"/>
      <c r="H4905" s="45"/>
      <c r="I4905" s="45"/>
      <c r="L4905" s="47"/>
      <c r="M4905" s="49"/>
      <c r="N4905" s="49"/>
      <c r="O4905" s="47"/>
      <c r="P4905" s="47"/>
      <c r="Q4905" s="50"/>
      <c r="R4905" s="51"/>
      <c r="S4905" s="47"/>
      <c r="T4905" s="52"/>
      <c r="U4905" s="49"/>
      <c r="V4905" s="47"/>
      <c r="W4905" s="46"/>
      <c r="X4905" s="53"/>
      <c r="Y4905" s="45"/>
    </row>
    <row r="4906" spans="2:25" x14ac:dyDescent="0.25">
      <c r="B4906" s="47"/>
      <c r="C4906" s="47"/>
      <c r="D4906" s="46"/>
      <c r="E4906" s="46"/>
      <c r="F4906" s="45"/>
      <c r="G4906" s="48"/>
      <c r="H4906" s="45"/>
      <c r="I4906" s="45"/>
      <c r="L4906" s="47"/>
      <c r="M4906" s="49"/>
      <c r="N4906" s="49"/>
      <c r="O4906" s="47"/>
      <c r="P4906" s="47"/>
      <c r="Q4906" s="50"/>
      <c r="R4906" s="51"/>
      <c r="S4906" s="47"/>
      <c r="T4906" s="52"/>
      <c r="U4906" s="49"/>
      <c r="V4906" s="47"/>
      <c r="W4906" s="46"/>
      <c r="X4906" s="53"/>
      <c r="Y4906" s="45"/>
    </row>
    <row r="4907" spans="2:25" x14ac:dyDescent="0.25">
      <c r="B4907" s="47"/>
      <c r="C4907" s="47"/>
      <c r="D4907" s="46"/>
      <c r="E4907" s="46"/>
      <c r="F4907" s="45"/>
      <c r="G4907" s="48"/>
      <c r="H4907" s="45"/>
      <c r="I4907" s="45"/>
      <c r="L4907" s="47"/>
      <c r="M4907" s="49"/>
      <c r="N4907" s="49"/>
      <c r="O4907" s="47"/>
      <c r="P4907" s="47"/>
      <c r="Q4907" s="50"/>
      <c r="R4907" s="51"/>
      <c r="S4907" s="47"/>
      <c r="T4907" s="52"/>
      <c r="U4907" s="49"/>
      <c r="V4907" s="47"/>
      <c r="W4907" s="46"/>
      <c r="X4907" s="53"/>
      <c r="Y4907" s="45"/>
    </row>
    <row r="4908" spans="2:25" x14ac:dyDescent="0.25">
      <c r="B4908" s="47"/>
      <c r="C4908" s="47"/>
      <c r="D4908" s="46"/>
      <c r="E4908" s="46"/>
      <c r="F4908" s="45"/>
      <c r="G4908" s="48"/>
      <c r="H4908" s="45"/>
      <c r="I4908" s="45"/>
      <c r="L4908" s="47"/>
      <c r="M4908" s="49"/>
      <c r="N4908" s="49"/>
      <c r="O4908" s="47"/>
      <c r="P4908" s="47"/>
      <c r="Q4908" s="50"/>
      <c r="R4908" s="51"/>
      <c r="S4908" s="47"/>
      <c r="T4908" s="52"/>
      <c r="U4908" s="49"/>
      <c r="V4908" s="47"/>
      <c r="W4908" s="46"/>
      <c r="X4908" s="53"/>
      <c r="Y4908" s="45"/>
    </row>
    <row r="4909" spans="2:25" x14ac:dyDescent="0.25">
      <c r="B4909" s="47"/>
      <c r="C4909" s="47"/>
      <c r="D4909" s="46"/>
      <c r="E4909" s="46"/>
      <c r="F4909" s="45"/>
      <c r="G4909" s="48"/>
      <c r="H4909" s="45"/>
      <c r="I4909" s="45"/>
      <c r="L4909" s="47"/>
      <c r="M4909" s="49"/>
      <c r="N4909" s="49"/>
      <c r="O4909" s="47"/>
      <c r="P4909" s="47"/>
      <c r="Q4909" s="50"/>
      <c r="R4909" s="51"/>
      <c r="S4909" s="47"/>
      <c r="T4909" s="52"/>
      <c r="U4909" s="49"/>
      <c r="V4909" s="47"/>
      <c r="W4909" s="46"/>
      <c r="X4909" s="53"/>
      <c r="Y4909" s="45"/>
    </row>
    <row r="4910" spans="2:25" x14ac:dyDescent="0.25">
      <c r="B4910" s="47"/>
      <c r="C4910" s="47"/>
      <c r="D4910" s="46"/>
      <c r="E4910" s="46"/>
      <c r="F4910" s="45"/>
      <c r="G4910" s="48"/>
      <c r="H4910" s="45"/>
      <c r="I4910" s="45"/>
      <c r="L4910" s="47"/>
      <c r="M4910" s="49"/>
      <c r="N4910" s="49"/>
      <c r="O4910" s="47"/>
      <c r="P4910" s="47"/>
      <c r="Q4910" s="50"/>
      <c r="R4910" s="51"/>
      <c r="S4910" s="47"/>
      <c r="T4910" s="52"/>
      <c r="U4910" s="49"/>
      <c r="V4910" s="47"/>
      <c r="W4910" s="46"/>
      <c r="X4910" s="53"/>
      <c r="Y4910" s="45"/>
    </row>
    <row r="4911" spans="2:25" x14ac:dyDescent="0.25">
      <c r="B4911" s="47"/>
      <c r="C4911" s="47"/>
      <c r="D4911" s="46"/>
      <c r="E4911" s="46"/>
      <c r="F4911" s="45"/>
      <c r="G4911" s="48"/>
      <c r="H4911" s="45"/>
      <c r="I4911" s="45"/>
      <c r="L4911" s="47"/>
      <c r="M4911" s="49"/>
      <c r="N4911" s="49"/>
      <c r="O4911" s="47"/>
      <c r="P4911" s="47"/>
      <c r="Q4911" s="50"/>
      <c r="R4911" s="51"/>
      <c r="S4911" s="47"/>
      <c r="T4911" s="52"/>
      <c r="U4911" s="49"/>
      <c r="V4911" s="47"/>
      <c r="W4911" s="46"/>
      <c r="X4911" s="53"/>
      <c r="Y4911" s="45"/>
    </row>
    <row r="4912" spans="2:25" x14ac:dyDescent="0.25">
      <c r="B4912" s="47"/>
      <c r="C4912" s="47"/>
      <c r="D4912" s="46"/>
      <c r="E4912" s="46"/>
      <c r="F4912" s="45"/>
      <c r="G4912" s="48"/>
      <c r="H4912" s="45"/>
      <c r="I4912" s="45"/>
      <c r="L4912" s="47"/>
      <c r="M4912" s="49"/>
      <c r="N4912" s="49"/>
      <c r="O4912" s="47"/>
      <c r="P4912" s="47"/>
      <c r="Q4912" s="50"/>
      <c r="R4912" s="51"/>
      <c r="S4912" s="47"/>
      <c r="T4912" s="52"/>
      <c r="U4912" s="49"/>
      <c r="V4912" s="47"/>
      <c r="W4912" s="46"/>
      <c r="X4912" s="53"/>
      <c r="Y4912" s="45"/>
    </row>
    <row r="4913" spans="2:25" x14ac:dyDescent="0.25">
      <c r="B4913" s="47"/>
      <c r="C4913" s="47"/>
      <c r="D4913" s="46"/>
      <c r="E4913" s="46"/>
      <c r="F4913" s="45"/>
      <c r="G4913" s="48"/>
      <c r="H4913" s="45"/>
      <c r="I4913" s="45"/>
      <c r="L4913" s="47"/>
      <c r="M4913" s="49"/>
      <c r="N4913" s="49"/>
      <c r="O4913" s="47"/>
      <c r="P4913" s="47"/>
      <c r="Q4913" s="50"/>
      <c r="R4913" s="51"/>
      <c r="S4913" s="47"/>
      <c r="T4913" s="52"/>
      <c r="U4913" s="49"/>
      <c r="V4913" s="47"/>
      <c r="W4913" s="46"/>
      <c r="X4913" s="53"/>
      <c r="Y4913" s="45"/>
    </row>
    <row r="4914" spans="2:25" x14ac:dyDescent="0.25">
      <c r="B4914" s="47"/>
      <c r="C4914" s="47"/>
      <c r="D4914" s="46"/>
      <c r="E4914" s="46"/>
      <c r="F4914" s="45"/>
      <c r="G4914" s="48"/>
      <c r="H4914" s="45"/>
      <c r="I4914" s="45"/>
      <c r="L4914" s="47"/>
      <c r="M4914" s="49"/>
      <c r="N4914" s="49"/>
      <c r="O4914" s="47"/>
      <c r="P4914" s="47"/>
      <c r="Q4914" s="50"/>
      <c r="R4914" s="51"/>
      <c r="S4914" s="47"/>
      <c r="T4914" s="52"/>
      <c r="U4914" s="49"/>
      <c r="V4914" s="47"/>
      <c r="W4914" s="46"/>
      <c r="X4914" s="53"/>
      <c r="Y4914" s="45"/>
    </row>
    <row r="4915" spans="2:25" x14ac:dyDescent="0.25">
      <c r="B4915" s="47"/>
      <c r="C4915" s="47"/>
      <c r="D4915" s="46"/>
      <c r="E4915" s="46"/>
      <c r="F4915" s="45"/>
      <c r="G4915" s="48"/>
      <c r="H4915" s="45"/>
      <c r="I4915" s="45"/>
      <c r="L4915" s="47"/>
      <c r="M4915" s="49"/>
      <c r="N4915" s="49"/>
      <c r="O4915" s="47"/>
      <c r="P4915" s="47"/>
      <c r="Q4915" s="50"/>
      <c r="R4915" s="51"/>
      <c r="S4915" s="47"/>
      <c r="T4915" s="52"/>
      <c r="U4915" s="49"/>
      <c r="V4915" s="47"/>
      <c r="W4915" s="46"/>
      <c r="X4915" s="53"/>
      <c r="Y4915" s="45"/>
    </row>
    <row r="4916" spans="2:25" x14ac:dyDescent="0.25">
      <c r="B4916" s="47"/>
      <c r="C4916" s="47"/>
      <c r="D4916" s="46"/>
      <c r="E4916" s="46"/>
      <c r="F4916" s="45"/>
      <c r="G4916" s="48"/>
      <c r="H4916" s="45"/>
      <c r="I4916" s="45"/>
      <c r="L4916" s="47"/>
      <c r="M4916" s="49"/>
      <c r="N4916" s="49"/>
      <c r="O4916" s="47"/>
      <c r="P4916" s="47"/>
      <c r="Q4916" s="50"/>
      <c r="R4916" s="51"/>
      <c r="S4916" s="47"/>
      <c r="T4916" s="52"/>
      <c r="U4916" s="49"/>
      <c r="V4916" s="47"/>
      <c r="W4916" s="46"/>
      <c r="X4916" s="53"/>
      <c r="Y4916" s="45"/>
    </row>
    <row r="4917" spans="2:25" x14ac:dyDescent="0.25">
      <c r="B4917" s="47"/>
      <c r="C4917" s="47"/>
      <c r="D4917" s="46"/>
      <c r="E4917" s="46"/>
      <c r="F4917" s="45"/>
      <c r="G4917" s="48"/>
      <c r="H4917" s="45"/>
      <c r="I4917" s="45"/>
      <c r="L4917" s="47"/>
      <c r="M4917" s="49"/>
      <c r="N4917" s="49"/>
      <c r="O4917" s="47"/>
      <c r="P4917" s="47"/>
      <c r="Q4917" s="50"/>
      <c r="R4917" s="51"/>
      <c r="S4917" s="47"/>
      <c r="T4917" s="52"/>
      <c r="U4917" s="49"/>
      <c r="V4917" s="47"/>
      <c r="W4917" s="46"/>
      <c r="X4917" s="53"/>
      <c r="Y4917" s="45"/>
    </row>
    <row r="4918" spans="2:25" x14ac:dyDescent="0.25">
      <c r="B4918" s="47"/>
      <c r="C4918" s="47"/>
      <c r="D4918" s="46"/>
      <c r="E4918" s="46"/>
      <c r="F4918" s="45"/>
      <c r="G4918" s="48"/>
      <c r="H4918" s="45"/>
      <c r="I4918" s="45"/>
      <c r="L4918" s="47"/>
      <c r="M4918" s="49"/>
      <c r="N4918" s="49"/>
      <c r="O4918" s="47"/>
      <c r="P4918" s="47"/>
      <c r="Q4918" s="50"/>
      <c r="R4918" s="51"/>
      <c r="S4918" s="47"/>
      <c r="T4918" s="52"/>
      <c r="U4918" s="49"/>
      <c r="V4918" s="47"/>
      <c r="W4918" s="46"/>
      <c r="X4918" s="53"/>
      <c r="Y4918" s="45"/>
    </row>
    <row r="4919" spans="2:25" x14ac:dyDescent="0.25">
      <c r="B4919" s="47"/>
      <c r="C4919" s="47"/>
      <c r="D4919" s="46"/>
      <c r="E4919" s="46"/>
      <c r="F4919" s="45"/>
      <c r="G4919" s="48"/>
      <c r="H4919" s="45"/>
      <c r="I4919" s="45"/>
      <c r="L4919" s="47"/>
      <c r="M4919" s="49"/>
      <c r="N4919" s="49"/>
      <c r="O4919" s="47"/>
      <c r="P4919" s="47"/>
      <c r="Q4919" s="50"/>
      <c r="R4919" s="51"/>
      <c r="S4919" s="47"/>
      <c r="T4919" s="52"/>
      <c r="U4919" s="49"/>
      <c r="V4919" s="47"/>
      <c r="W4919" s="46"/>
      <c r="X4919" s="53"/>
      <c r="Y4919" s="45"/>
    </row>
    <row r="4920" spans="2:25" x14ac:dyDescent="0.25">
      <c r="B4920" s="47"/>
      <c r="C4920" s="47"/>
      <c r="D4920" s="46"/>
      <c r="E4920" s="46"/>
      <c r="F4920" s="45"/>
      <c r="G4920" s="48"/>
      <c r="H4920" s="45"/>
      <c r="I4920" s="45"/>
      <c r="L4920" s="47"/>
      <c r="M4920" s="49"/>
      <c r="N4920" s="49"/>
      <c r="O4920" s="47"/>
      <c r="P4920" s="47"/>
      <c r="Q4920" s="50"/>
      <c r="R4920" s="51"/>
      <c r="S4920" s="47"/>
      <c r="T4920" s="52"/>
      <c r="U4920" s="49"/>
      <c r="V4920" s="47"/>
      <c r="W4920" s="46"/>
      <c r="X4920" s="53"/>
      <c r="Y4920" s="45"/>
    </row>
    <row r="4921" spans="2:25" x14ac:dyDescent="0.25">
      <c r="B4921" s="47"/>
      <c r="C4921" s="47"/>
      <c r="D4921" s="46"/>
      <c r="E4921" s="46"/>
      <c r="F4921" s="45"/>
      <c r="G4921" s="48"/>
      <c r="H4921" s="45"/>
      <c r="I4921" s="45"/>
      <c r="L4921" s="47"/>
      <c r="M4921" s="49"/>
      <c r="N4921" s="49"/>
      <c r="O4921" s="47"/>
      <c r="P4921" s="47"/>
      <c r="Q4921" s="50"/>
      <c r="R4921" s="51"/>
      <c r="S4921" s="47"/>
      <c r="T4921" s="52"/>
      <c r="U4921" s="49"/>
      <c r="V4921" s="47"/>
      <c r="W4921" s="46"/>
      <c r="X4921" s="53"/>
      <c r="Y4921" s="45"/>
    </row>
    <row r="4922" spans="2:25" x14ac:dyDescent="0.25">
      <c r="B4922" s="47"/>
      <c r="C4922" s="47"/>
      <c r="D4922" s="46"/>
      <c r="E4922" s="46"/>
      <c r="F4922" s="45"/>
      <c r="G4922" s="48"/>
      <c r="H4922" s="45"/>
      <c r="I4922" s="45"/>
      <c r="L4922" s="47"/>
      <c r="M4922" s="49"/>
      <c r="N4922" s="49"/>
      <c r="O4922" s="47"/>
      <c r="P4922" s="47"/>
      <c r="Q4922" s="50"/>
      <c r="R4922" s="51"/>
      <c r="S4922" s="47"/>
      <c r="T4922" s="52"/>
      <c r="U4922" s="49"/>
      <c r="V4922" s="47"/>
      <c r="W4922" s="46"/>
      <c r="X4922" s="53"/>
      <c r="Y4922" s="45"/>
    </row>
    <row r="4923" spans="2:25" x14ac:dyDescent="0.25">
      <c r="B4923" s="47"/>
      <c r="C4923" s="47"/>
      <c r="D4923" s="46"/>
      <c r="E4923" s="46"/>
      <c r="F4923" s="45"/>
      <c r="G4923" s="48"/>
      <c r="H4923" s="45"/>
      <c r="I4923" s="45"/>
      <c r="L4923" s="47"/>
      <c r="M4923" s="49"/>
      <c r="N4923" s="49"/>
      <c r="O4923" s="47"/>
      <c r="P4923" s="47"/>
      <c r="Q4923" s="50"/>
      <c r="R4923" s="51"/>
      <c r="S4923" s="47"/>
      <c r="T4923" s="52"/>
      <c r="U4923" s="49"/>
      <c r="V4923" s="47"/>
      <c r="W4923" s="46"/>
      <c r="X4923" s="53"/>
      <c r="Y4923" s="45"/>
    </row>
    <row r="4924" spans="2:25" x14ac:dyDescent="0.25">
      <c r="B4924" s="47"/>
      <c r="C4924" s="47"/>
      <c r="D4924" s="46"/>
      <c r="E4924" s="46"/>
      <c r="F4924" s="45"/>
      <c r="G4924" s="48"/>
      <c r="H4924" s="45"/>
      <c r="I4924" s="45"/>
      <c r="L4924" s="47"/>
      <c r="M4924" s="49"/>
      <c r="N4924" s="49"/>
      <c r="O4924" s="47"/>
      <c r="P4924" s="47"/>
      <c r="Q4924" s="50"/>
      <c r="R4924" s="51"/>
      <c r="S4924" s="47"/>
      <c r="T4924" s="52"/>
      <c r="U4924" s="49"/>
      <c r="V4924" s="47"/>
      <c r="W4924" s="46"/>
      <c r="X4924" s="53"/>
      <c r="Y4924" s="45"/>
    </row>
    <row r="4925" spans="2:25" x14ac:dyDescent="0.25">
      <c r="B4925" s="47"/>
      <c r="C4925" s="47"/>
      <c r="D4925" s="46"/>
      <c r="E4925" s="46"/>
      <c r="F4925" s="45"/>
      <c r="G4925" s="48"/>
      <c r="H4925" s="45"/>
      <c r="I4925" s="45"/>
      <c r="L4925" s="47"/>
      <c r="M4925" s="49"/>
      <c r="N4925" s="49"/>
      <c r="O4925" s="47"/>
      <c r="P4925" s="47"/>
      <c r="Q4925" s="50"/>
      <c r="R4925" s="51"/>
      <c r="S4925" s="47"/>
      <c r="T4925" s="52"/>
      <c r="U4925" s="49"/>
      <c r="V4925" s="47"/>
      <c r="W4925" s="46"/>
      <c r="X4925" s="53"/>
      <c r="Y4925" s="45"/>
    </row>
    <row r="4926" spans="2:25" x14ac:dyDescent="0.25">
      <c r="B4926" s="47"/>
      <c r="C4926" s="47"/>
      <c r="D4926" s="46"/>
      <c r="E4926" s="46"/>
      <c r="F4926" s="45"/>
      <c r="G4926" s="48"/>
      <c r="H4926" s="45"/>
      <c r="I4926" s="45"/>
      <c r="L4926" s="47"/>
      <c r="M4926" s="49"/>
      <c r="N4926" s="49"/>
      <c r="O4926" s="47"/>
      <c r="P4926" s="47"/>
      <c r="Q4926" s="50"/>
      <c r="R4926" s="51"/>
      <c r="S4926" s="47"/>
      <c r="T4926" s="52"/>
      <c r="U4926" s="49"/>
      <c r="V4926" s="47"/>
      <c r="W4926" s="46"/>
      <c r="X4926" s="53"/>
      <c r="Y4926" s="45"/>
    </row>
    <row r="4927" spans="2:25" x14ac:dyDescent="0.25">
      <c r="B4927" s="47"/>
      <c r="C4927" s="47"/>
      <c r="D4927" s="46"/>
      <c r="E4927" s="46"/>
      <c r="F4927" s="45"/>
      <c r="G4927" s="48"/>
      <c r="H4927" s="45"/>
      <c r="I4927" s="45"/>
      <c r="L4927" s="47"/>
      <c r="M4927" s="49"/>
      <c r="N4927" s="49"/>
      <c r="O4927" s="47"/>
      <c r="P4927" s="47"/>
      <c r="Q4927" s="50"/>
      <c r="R4927" s="51"/>
      <c r="S4927" s="47"/>
      <c r="T4927" s="52"/>
      <c r="U4927" s="49"/>
      <c r="V4927" s="47"/>
      <c r="W4927" s="46"/>
      <c r="X4927" s="53"/>
      <c r="Y4927" s="45"/>
    </row>
    <row r="4928" spans="2:25" x14ac:dyDescent="0.25">
      <c r="B4928" s="47"/>
      <c r="C4928" s="47"/>
      <c r="D4928" s="46"/>
      <c r="E4928" s="46"/>
      <c r="F4928" s="45"/>
      <c r="G4928" s="48"/>
      <c r="H4928" s="45"/>
      <c r="I4928" s="45"/>
      <c r="L4928" s="47"/>
      <c r="M4928" s="49"/>
      <c r="N4928" s="49"/>
      <c r="O4928" s="47"/>
      <c r="P4928" s="47"/>
      <c r="Q4928" s="50"/>
      <c r="R4928" s="51"/>
      <c r="S4928" s="47"/>
      <c r="T4928" s="52"/>
      <c r="U4928" s="49"/>
      <c r="V4928" s="47"/>
      <c r="W4928" s="46"/>
      <c r="X4928" s="53"/>
      <c r="Y4928" s="45"/>
    </row>
    <row r="4929" spans="2:25" x14ac:dyDescent="0.25">
      <c r="B4929" s="47"/>
      <c r="C4929" s="47"/>
      <c r="D4929" s="46"/>
      <c r="E4929" s="46"/>
      <c r="F4929" s="45"/>
      <c r="G4929" s="48"/>
      <c r="H4929" s="45"/>
      <c r="I4929" s="45"/>
      <c r="L4929" s="47"/>
      <c r="M4929" s="49"/>
      <c r="N4929" s="49"/>
      <c r="O4929" s="47"/>
      <c r="P4929" s="47"/>
      <c r="Q4929" s="50"/>
      <c r="R4929" s="51"/>
      <c r="S4929" s="47"/>
      <c r="T4929" s="52"/>
      <c r="U4929" s="49"/>
      <c r="V4929" s="47"/>
      <c r="W4929" s="46"/>
      <c r="X4929" s="53"/>
      <c r="Y4929" s="45"/>
    </row>
    <row r="4930" spans="2:25" x14ac:dyDescent="0.25">
      <c r="B4930" s="47"/>
      <c r="C4930" s="47"/>
      <c r="D4930" s="46"/>
      <c r="E4930" s="46"/>
      <c r="F4930" s="45"/>
      <c r="G4930" s="48"/>
      <c r="H4930" s="45"/>
      <c r="I4930" s="45"/>
      <c r="L4930" s="47"/>
      <c r="M4930" s="49"/>
      <c r="N4930" s="49"/>
      <c r="O4930" s="47"/>
      <c r="P4930" s="47"/>
      <c r="Q4930" s="50"/>
      <c r="R4930" s="51"/>
      <c r="S4930" s="47"/>
      <c r="T4930" s="52"/>
      <c r="U4930" s="49"/>
      <c r="V4930" s="47"/>
      <c r="W4930" s="46"/>
      <c r="X4930" s="53"/>
      <c r="Y4930" s="45"/>
    </row>
    <row r="4931" spans="2:25" x14ac:dyDescent="0.25">
      <c r="B4931" s="47"/>
      <c r="C4931" s="47"/>
      <c r="D4931" s="46"/>
      <c r="E4931" s="46"/>
      <c r="F4931" s="45"/>
      <c r="G4931" s="48"/>
      <c r="H4931" s="45"/>
      <c r="I4931" s="45"/>
      <c r="L4931" s="47"/>
      <c r="M4931" s="49"/>
      <c r="N4931" s="49"/>
      <c r="O4931" s="47"/>
      <c r="P4931" s="47"/>
      <c r="Q4931" s="50"/>
      <c r="R4931" s="51"/>
      <c r="S4931" s="47"/>
      <c r="T4931" s="52"/>
      <c r="U4931" s="49"/>
      <c r="V4931" s="47"/>
      <c r="W4931" s="46"/>
      <c r="X4931" s="53"/>
      <c r="Y4931" s="45"/>
    </row>
    <row r="4932" spans="2:25" x14ac:dyDescent="0.25">
      <c r="B4932" s="47"/>
      <c r="C4932" s="47"/>
      <c r="D4932" s="46"/>
      <c r="E4932" s="46"/>
      <c r="F4932" s="45"/>
      <c r="G4932" s="48"/>
      <c r="H4932" s="45"/>
      <c r="I4932" s="45"/>
      <c r="L4932" s="47"/>
      <c r="M4932" s="49"/>
      <c r="N4932" s="49"/>
      <c r="O4932" s="47"/>
      <c r="P4932" s="47"/>
      <c r="Q4932" s="50"/>
      <c r="R4932" s="51"/>
      <c r="S4932" s="47"/>
      <c r="T4932" s="52"/>
      <c r="U4932" s="49"/>
      <c r="V4932" s="47"/>
      <c r="W4932" s="46"/>
      <c r="X4932" s="53"/>
      <c r="Y4932" s="45"/>
    </row>
    <row r="4933" spans="2:25" x14ac:dyDescent="0.25">
      <c r="B4933" s="47"/>
      <c r="C4933" s="47"/>
      <c r="D4933" s="46"/>
      <c r="E4933" s="46"/>
      <c r="F4933" s="45"/>
      <c r="G4933" s="48"/>
      <c r="H4933" s="45"/>
      <c r="I4933" s="45"/>
      <c r="L4933" s="47"/>
      <c r="M4933" s="49"/>
      <c r="N4933" s="49"/>
      <c r="O4933" s="47"/>
      <c r="P4933" s="47"/>
      <c r="Q4933" s="50"/>
      <c r="R4933" s="51"/>
      <c r="S4933" s="47"/>
      <c r="T4933" s="52"/>
      <c r="U4933" s="49"/>
      <c r="V4933" s="47"/>
      <c r="W4933" s="46"/>
      <c r="X4933" s="53"/>
      <c r="Y4933" s="45"/>
    </row>
    <row r="4934" spans="2:25" x14ac:dyDescent="0.25">
      <c r="B4934" s="47"/>
      <c r="C4934" s="47"/>
      <c r="D4934" s="46"/>
      <c r="E4934" s="46"/>
      <c r="F4934" s="45"/>
      <c r="G4934" s="48"/>
      <c r="H4934" s="45"/>
      <c r="I4934" s="45"/>
      <c r="L4934" s="47"/>
      <c r="M4934" s="49"/>
      <c r="N4934" s="49"/>
      <c r="O4934" s="47"/>
      <c r="P4934" s="47"/>
      <c r="Q4934" s="50"/>
      <c r="R4934" s="51"/>
      <c r="S4934" s="47"/>
      <c r="T4934" s="52"/>
      <c r="U4934" s="49"/>
      <c r="V4934" s="47"/>
      <c r="W4934" s="46"/>
      <c r="X4934" s="53"/>
      <c r="Y4934" s="45"/>
    </row>
    <row r="4935" spans="2:25" x14ac:dyDescent="0.25">
      <c r="B4935" s="47"/>
      <c r="C4935" s="47"/>
      <c r="D4935" s="46"/>
      <c r="E4935" s="46"/>
      <c r="F4935" s="45"/>
      <c r="G4935" s="48"/>
      <c r="H4935" s="45"/>
      <c r="I4935" s="45"/>
      <c r="L4935" s="47"/>
      <c r="M4935" s="49"/>
      <c r="N4935" s="49"/>
      <c r="O4935" s="47"/>
      <c r="P4935" s="47"/>
      <c r="Q4935" s="50"/>
      <c r="R4935" s="51"/>
      <c r="S4935" s="47"/>
      <c r="T4935" s="52"/>
      <c r="U4935" s="49"/>
      <c r="V4935" s="47"/>
      <c r="W4935" s="46"/>
      <c r="X4935" s="53"/>
      <c r="Y4935" s="45"/>
    </row>
    <row r="4936" spans="2:25" x14ac:dyDescent="0.25">
      <c r="B4936" s="47"/>
      <c r="C4936" s="47"/>
      <c r="D4936" s="46"/>
      <c r="E4936" s="46"/>
      <c r="F4936" s="45"/>
      <c r="G4936" s="48"/>
      <c r="H4936" s="45"/>
      <c r="I4936" s="45"/>
      <c r="L4936" s="47"/>
      <c r="M4936" s="49"/>
      <c r="N4936" s="49"/>
      <c r="O4936" s="47"/>
      <c r="P4936" s="47"/>
      <c r="Q4936" s="50"/>
      <c r="R4936" s="51"/>
      <c r="S4936" s="47"/>
      <c r="T4936" s="52"/>
      <c r="U4936" s="49"/>
      <c r="V4936" s="47"/>
      <c r="W4936" s="46"/>
      <c r="X4936" s="53"/>
      <c r="Y4936" s="45"/>
    </row>
    <row r="4937" spans="2:25" x14ac:dyDescent="0.25">
      <c r="B4937" s="47"/>
      <c r="C4937" s="47"/>
      <c r="D4937" s="46"/>
      <c r="E4937" s="46"/>
      <c r="F4937" s="45"/>
      <c r="G4937" s="48"/>
      <c r="H4937" s="45"/>
      <c r="I4937" s="45"/>
      <c r="L4937" s="47"/>
      <c r="M4937" s="49"/>
      <c r="N4937" s="49"/>
      <c r="O4937" s="47"/>
      <c r="P4937" s="47"/>
      <c r="Q4937" s="50"/>
      <c r="R4937" s="51"/>
      <c r="S4937" s="47"/>
      <c r="T4937" s="52"/>
      <c r="U4937" s="49"/>
      <c r="V4937" s="47"/>
      <c r="W4937" s="46"/>
      <c r="X4937" s="53"/>
      <c r="Y4937" s="45"/>
    </row>
    <row r="4938" spans="2:25" x14ac:dyDescent="0.25">
      <c r="B4938" s="47"/>
      <c r="C4938" s="47"/>
      <c r="D4938" s="46"/>
      <c r="E4938" s="46"/>
      <c r="F4938" s="45"/>
      <c r="G4938" s="48"/>
      <c r="H4938" s="45"/>
      <c r="I4938" s="45"/>
      <c r="L4938" s="47"/>
      <c r="M4938" s="49"/>
      <c r="N4938" s="49"/>
      <c r="O4938" s="47"/>
      <c r="P4938" s="47"/>
      <c r="Q4938" s="50"/>
      <c r="R4938" s="51"/>
      <c r="S4938" s="47"/>
      <c r="T4938" s="52"/>
      <c r="U4938" s="49"/>
      <c r="V4938" s="47"/>
      <c r="W4938" s="46"/>
      <c r="X4938" s="53"/>
      <c r="Y4938" s="45"/>
    </row>
    <row r="4939" spans="2:25" x14ac:dyDescent="0.25">
      <c r="B4939" s="47"/>
      <c r="C4939" s="47"/>
      <c r="D4939" s="46"/>
      <c r="E4939" s="46"/>
      <c r="F4939" s="45"/>
      <c r="G4939" s="48"/>
      <c r="H4939" s="45"/>
      <c r="I4939" s="45"/>
      <c r="L4939" s="47"/>
      <c r="M4939" s="49"/>
      <c r="N4939" s="49"/>
      <c r="O4939" s="47"/>
      <c r="P4939" s="47"/>
      <c r="Q4939" s="50"/>
      <c r="R4939" s="51"/>
      <c r="S4939" s="47"/>
      <c r="T4939" s="52"/>
      <c r="U4939" s="49"/>
      <c r="V4939" s="47"/>
      <c r="W4939" s="46"/>
      <c r="X4939" s="53"/>
      <c r="Y4939" s="45"/>
    </row>
    <row r="4940" spans="2:25" x14ac:dyDescent="0.25">
      <c r="B4940" s="47"/>
      <c r="C4940" s="47"/>
      <c r="D4940" s="46"/>
      <c r="E4940" s="46"/>
      <c r="F4940" s="45"/>
      <c r="G4940" s="48"/>
      <c r="H4940" s="45"/>
      <c r="I4940" s="45"/>
      <c r="L4940" s="47"/>
      <c r="M4940" s="49"/>
      <c r="N4940" s="49"/>
      <c r="O4940" s="47"/>
      <c r="P4940" s="47"/>
      <c r="Q4940" s="50"/>
      <c r="R4940" s="51"/>
      <c r="S4940" s="47"/>
      <c r="T4940" s="52"/>
      <c r="U4940" s="49"/>
      <c r="V4940" s="47"/>
      <c r="W4940" s="46"/>
      <c r="X4940" s="53"/>
      <c r="Y4940" s="45"/>
    </row>
    <row r="4941" spans="2:25" x14ac:dyDescent="0.25">
      <c r="B4941" s="47"/>
      <c r="C4941" s="47"/>
      <c r="D4941" s="46"/>
      <c r="E4941" s="46"/>
      <c r="F4941" s="45"/>
      <c r="G4941" s="48"/>
      <c r="H4941" s="45"/>
      <c r="I4941" s="45"/>
      <c r="L4941" s="47"/>
      <c r="M4941" s="49"/>
      <c r="N4941" s="49"/>
      <c r="O4941" s="47"/>
      <c r="P4941" s="47"/>
      <c r="Q4941" s="50"/>
      <c r="R4941" s="51"/>
      <c r="S4941" s="47"/>
      <c r="T4941" s="52"/>
      <c r="U4941" s="49"/>
      <c r="V4941" s="47"/>
      <c r="W4941" s="46"/>
      <c r="X4941" s="53"/>
      <c r="Y4941" s="45"/>
    </row>
    <row r="4942" spans="2:25" x14ac:dyDescent="0.25">
      <c r="B4942" s="47"/>
      <c r="C4942" s="47"/>
      <c r="D4942" s="46"/>
      <c r="E4942" s="46"/>
      <c r="F4942" s="45"/>
      <c r="G4942" s="48"/>
      <c r="H4942" s="45"/>
      <c r="I4942" s="45"/>
      <c r="L4942" s="47"/>
      <c r="M4942" s="49"/>
      <c r="N4942" s="49"/>
      <c r="O4942" s="47"/>
      <c r="P4942" s="47"/>
      <c r="Q4942" s="50"/>
      <c r="R4942" s="51"/>
      <c r="S4942" s="47"/>
      <c r="T4942" s="52"/>
      <c r="U4942" s="49"/>
      <c r="V4942" s="47"/>
      <c r="W4942" s="46"/>
      <c r="X4942" s="53"/>
      <c r="Y4942" s="45"/>
    </row>
    <row r="4943" spans="2:25" x14ac:dyDescent="0.25">
      <c r="B4943" s="47"/>
      <c r="C4943" s="47"/>
      <c r="D4943" s="46"/>
      <c r="E4943" s="46"/>
      <c r="F4943" s="45"/>
      <c r="G4943" s="48"/>
      <c r="H4943" s="45"/>
      <c r="I4943" s="45"/>
      <c r="L4943" s="47"/>
      <c r="M4943" s="49"/>
      <c r="N4943" s="49"/>
      <c r="O4943" s="47"/>
      <c r="P4943" s="47"/>
      <c r="Q4943" s="50"/>
      <c r="R4943" s="51"/>
      <c r="S4943" s="47"/>
      <c r="T4943" s="52"/>
      <c r="U4943" s="49"/>
      <c r="V4943" s="47"/>
      <c r="W4943" s="46"/>
      <c r="X4943" s="53"/>
      <c r="Y4943" s="45"/>
    </row>
    <row r="4944" spans="2:25" x14ac:dyDescent="0.25">
      <c r="B4944" s="47"/>
      <c r="C4944" s="47"/>
      <c r="D4944" s="46"/>
      <c r="E4944" s="46"/>
      <c r="F4944" s="45"/>
      <c r="G4944" s="48"/>
      <c r="H4944" s="45"/>
      <c r="I4944" s="45"/>
      <c r="L4944" s="47"/>
      <c r="M4944" s="49"/>
      <c r="N4944" s="49"/>
      <c r="O4944" s="47"/>
      <c r="P4944" s="47"/>
      <c r="Q4944" s="50"/>
      <c r="R4944" s="51"/>
      <c r="S4944" s="47"/>
      <c r="T4944" s="52"/>
      <c r="U4944" s="49"/>
      <c r="V4944" s="47"/>
      <c r="W4944" s="46"/>
      <c r="X4944" s="53"/>
      <c r="Y4944" s="45"/>
    </row>
    <row r="4945" spans="2:25" x14ac:dyDescent="0.25">
      <c r="B4945" s="47"/>
      <c r="C4945" s="47"/>
      <c r="D4945" s="46"/>
      <c r="E4945" s="46"/>
      <c r="F4945" s="45"/>
      <c r="G4945" s="48"/>
      <c r="H4945" s="45"/>
      <c r="I4945" s="45"/>
      <c r="L4945" s="47"/>
      <c r="M4945" s="49"/>
      <c r="N4945" s="49"/>
      <c r="O4945" s="47"/>
      <c r="P4945" s="47"/>
      <c r="Q4945" s="50"/>
      <c r="R4945" s="51"/>
      <c r="S4945" s="47"/>
      <c r="T4945" s="52"/>
      <c r="U4945" s="49"/>
      <c r="V4945" s="47"/>
      <c r="W4945" s="46"/>
      <c r="X4945" s="53"/>
      <c r="Y4945" s="45"/>
    </row>
    <row r="4946" spans="2:25" x14ac:dyDescent="0.25">
      <c r="B4946" s="47"/>
      <c r="C4946" s="47"/>
      <c r="D4946" s="46"/>
      <c r="E4946" s="46"/>
      <c r="F4946" s="45"/>
      <c r="G4946" s="48"/>
      <c r="H4946" s="45"/>
      <c r="I4946" s="45"/>
      <c r="L4946" s="47"/>
      <c r="M4946" s="49"/>
      <c r="N4946" s="49"/>
      <c r="O4946" s="47"/>
      <c r="P4946" s="47"/>
      <c r="Q4946" s="50"/>
      <c r="R4946" s="51"/>
      <c r="S4946" s="47"/>
      <c r="T4946" s="52"/>
      <c r="U4946" s="49"/>
      <c r="V4946" s="47"/>
      <c r="W4946" s="46"/>
      <c r="X4946" s="53"/>
      <c r="Y4946" s="45"/>
    </row>
    <row r="4947" spans="2:25" x14ac:dyDescent="0.25">
      <c r="B4947" s="47"/>
      <c r="C4947" s="47"/>
      <c r="D4947" s="46"/>
      <c r="E4947" s="46"/>
      <c r="F4947" s="45"/>
      <c r="G4947" s="48"/>
      <c r="H4947" s="45"/>
      <c r="I4947" s="45"/>
      <c r="L4947" s="47"/>
      <c r="M4947" s="49"/>
      <c r="N4947" s="49"/>
      <c r="O4947" s="47"/>
      <c r="P4947" s="47"/>
      <c r="Q4947" s="50"/>
      <c r="R4947" s="51"/>
      <c r="S4947" s="47"/>
      <c r="T4947" s="52"/>
      <c r="U4947" s="49"/>
      <c r="V4947" s="47"/>
      <c r="W4947" s="46"/>
      <c r="X4947" s="53"/>
      <c r="Y4947" s="45"/>
    </row>
    <row r="4948" spans="2:25" x14ac:dyDescent="0.25">
      <c r="B4948" s="47"/>
      <c r="C4948" s="47"/>
      <c r="D4948" s="46"/>
      <c r="E4948" s="46"/>
      <c r="F4948" s="45"/>
      <c r="G4948" s="48"/>
      <c r="H4948" s="45"/>
      <c r="I4948" s="45"/>
      <c r="L4948" s="47"/>
      <c r="M4948" s="49"/>
      <c r="N4948" s="49"/>
      <c r="O4948" s="47"/>
      <c r="P4948" s="47"/>
      <c r="Q4948" s="50"/>
      <c r="R4948" s="51"/>
      <c r="S4948" s="47"/>
      <c r="T4948" s="52"/>
      <c r="U4948" s="49"/>
      <c r="V4948" s="47"/>
      <c r="W4948" s="46"/>
      <c r="X4948" s="53"/>
      <c r="Y4948" s="45"/>
    </row>
    <row r="4949" spans="2:25" x14ac:dyDescent="0.25">
      <c r="B4949" s="47"/>
      <c r="C4949" s="47"/>
      <c r="D4949" s="46"/>
      <c r="E4949" s="46"/>
      <c r="F4949" s="45"/>
      <c r="G4949" s="48"/>
      <c r="H4949" s="45"/>
      <c r="I4949" s="45"/>
      <c r="L4949" s="47"/>
      <c r="M4949" s="49"/>
      <c r="N4949" s="49"/>
      <c r="O4949" s="47"/>
      <c r="P4949" s="47"/>
      <c r="Q4949" s="50"/>
      <c r="R4949" s="51"/>
      <c r="S4949" s="47"/>
      <c r="T4949" s="52"/>
      <c r="U4949" s="49"/>
      <c r="V4949" s="47"/>
      <c r="W4949" s="46"/>
      <c r="X4949" s="53"/>
      <c r="Y4949" s="45"/>
    </row>
    <row r="4950" spans="2:25" x14ac:dyDescent="0.25">
      <c r="B4950" s="47"/>
      <c r="C4950" s="47"/>
      <c r="D4950" s="46"/>
      <c r="E4950" s="46"/>
      <c r="F4950" s="45"/>
      <c r="G4950" s="48"/>
      <c r="H4950" s="45"/>
      <c r="I4950" s="45"/>
      <c r="L4950" s="47"/>
      <c r="M4950" s="49"/>
      <c r="N4950" s="49"/>
      <c r="O4950" s="47"/>
      <c r="P4950" s="47"/>
      <c r="Q4950" s="50"/>
      <c r="R4950" s="51"/>
      <c r="S4950" s="47"/>
      <c r="T4950" s="52"/>
      <c r="U4950" s="49"/>
      <c r="V4950" s="47"/>
      <c r="W4950" s="46"/>
      <c r="X4950" s="53"/>
      <c r="Y4950" s="45"/>
    </row>
    <row r="4951" spans="2:25" x14ac:dyDescent="0.25">
      <c r="B4951" s="47"/>
      <c r="C4951" s="47"/>
      <c r="D4951" s="46"/>
      <c r="E4951" s="46"/>
      <c r="F4951" s="45"/>
      <c r="G4951" s="48"/>
      <c r="H4951" s="45"/>
      <c r="I4951" s="45"/>
      <c r="L4951" s="47"/>
      <c r="M4951" s="49"/>
      <c r="N4951" s="49"/>
      <c r="O4951" s="47"/>
      <c r="P4951" s="47"/>
      <c r="Q4951" s="50"/>
      <c r="R4951" s="51"/>
      <c r="S4951" s="47"/>
      <c r="T4951" s="52"/>
      <c r="U4951" s="49"/>
      <c r="V4951" s="47"/>
      <c r="W4951" s="46"/>
      <c r="X4951" s="53"/>
      <c r="Y4951" s="45"/>
    </row>
    <row r="4952" spans="2:25" x14ac:dyDescent="0.25">
      <c r="B4952" s="47"/>
      <c r="C4952" s="47"/>
      <c r="D4952" s="46"/>
      <c r="E4952" s="46"/>
      <c r="F4952" s="45"/>
      <c r="G4952" s="48"/>
      <c r="H4952" s="45"/>
      <c r="I4952" s="45"/>
      <c r="L4952" s="47"/>
      <c r="M4952" s="49"/>
      <c r="N4952" s="49"/>
      <c r="O4952" s="47"/>
      <c r="P4952" s="47"/>
      <c r="Q4952" s="50"/>
      <c r="R4952" s="51"/>
      <c r="S4952" s="47"/>
      <c r="T4952" s="52"/>
      <c r="U4952" s="49"/>
      <c r="V4952" s="47"/>
      <c r="W4952" s="46"/>
      <c r="X4952" s="53"/>
      <c r="Y4952" s="45"/>
    </row>
    <row r="4953" spans="2:25" x14ac:dyDescent="0.25">
      <c r="B4953" s="47"/>
      <c r="C4953" s="47"/>
      <c r="D4953" s="46"/>
      <c r="E4953" s="46"/>
      <c r="F4953" s="45"/>
      <c r="G4953" s="48"/>
      <c r="H4953" s="45"/>
      <c r="I4953" s="45"/>
      <c r="L4953" s="47"/>
      <c r="M4953" s="49"/>
      <c r="N4953" s="49"/>
      <c r="O4953" s="47"/>
      <c r="P4953" s="47"/>
      <c r="Q4953" s="50"/>
      <c r="R4953" s="51"/>
      <c r="S4953" s="47"/>
      <c r="T4953" s="52"/>
      <c r="U4953" s="49"/>
      <c r="V4953" s="47"/>
      <c r="W4953" s="46"/>
      <c r="X4953" s="53"/>
      <c r="Y4953" s="45"/>
    </row>
    <row r="4954" spans="2:25" x14ac:dyDescent="0.25">
      <c r="B4954" s="47"/>
      <c r="C4954" s="47"/>
      <c r="D4954" s="46"/>
      <c r="E4954" s="46"/>
      <c r="F4954" s="45"/>
      <c r="G4954" s="48"/>
      <c r="H4954" s="45"/>
      <c r="I4954" s="45"/>
      <c r="L4954" s="47"/>
      <c r="M4954" s="49"/>
      <c r="N4954" s="49"/>
      <c r="O4954" s="47"/>
      <c r="P4954" s="47"/>
      <c r="Q4954" s="50"/>
      <c r="R4954" s="51"/>
      <c r="S4954" s="47"/>
      <c r="T4954" s="52"/>
      <c r="U4954" s="49"/>
      <c r="V4954" s="47"/>
      <c r="W4954" s="46"/>
      <c r="X4954" s="53"/>
      <c r="Y4954" s="45"/>
    </row>
    <row r="4955" spans="2:25" x14ac:dyDescent="0.25">
      <c r="B4955" s="47"/>
      <c r="C4955" s="47"/>
      <c r="D4955" s="46"/>
      <c r="E4955" s="46"/>
      <c r="F4955" s="45"/>
      <c r="G4955" s="48"/>
      <c r="H4955" s="45"/>
      <c r="I4955" s="45"/>
      <c r="L4955" s="47"/>
      <c r="M4955" s="49"/>
      <c r="N4955" s="49"/>
      <c r="O4955" s="47"/>
      <c r="P4955" s="47"/>
      <c r="Q4955" s="50"/>
      <c r="R4955" s="51"/>
      <c r="S4955" s="47"/>
      <c r="T4955" s="52"/>
      <c r="U4955" s="49"/>
      <c r="V4955" s="47"/>
      <c r="W4955" s="46"/>
      <c r="X4955" s="53"/>
      <c r="Y4955" s="45"/>
    </row>
    <row r="4956" spans="2:25" x14ac:dyDescent="0.25">
      <c r="B4956" s="47"/>
      <c r="C4956" s="47"/>
      <c r="D4956" s="46"/>
      <c r="E4956" s="46"/>
      <c r="F4956" s="45"/>
      <c r="G4956" s="48"/>
      <c r="H4956" s="45"/>
      <c r="I4956" s="45"/>
      <c r="L4956" s="47"/>
      <c r="M4956" s="49"/>
      <c r="N4956" s="49"/>
      <c r="O4956" s="47"/>
      <c r="P4956" s="47"/>
      <c r="Q4956" s="50"/>
      <c r="R4956" s="51"/>
      <c r="S4956" s="47"/>
      <c r="T4956" s="52"/>
      <c r="U4956" s="49"/>
      <c r="V4956" s="47"/>
      <c r="W4956" s="46"/>
      <c r="X4956" s="53"/>
      <c r="Y4956" s="45"/>
    </row>
    <row r="4957" spans="2:25" x14ac:dyDescent="0.25">
      <c r="B4957" s="47"/>
      <c r="C4957" s="47"/>
      <c r="D4957" s="46"/>
      <c r="E4957" s="46"/>
      <c r="F4957" s="45"/>
      <c r="G4957" s="48"/>
      <c r="H4957" s="45"/>
      <c r="I4957" s="45"/>
      <c r="L4957" s="47"/>
      <c r="M4957" s="49"/>
      <c r="N4957" s="49"/>
      <c r="O4957" s="47"/>
      <c r="P4957" s="47"/>
      <c r="Q4957" s="50"/>
      <c r="R4957" s="51"/>
      <c r="S4957" s="47"/>
      <c r="T4957" s="52"/>
      <c r="U4957" s="49"/>
      <c r="V4957" s="47"/>
      <c r="W4957" s="46"/>
      <c r="X4957" s="53"/>
      <c r="Y4957" s="45"/>
    </row>
    <row r="4958" spans="2:25" x14ac:dyDescent="0.25">
      <c r="B4958" s="47"/>
      <c r="C4958" s="47"/>
      <c r="D4958" s="46"/>
      <c r="E4958" s="46"/>
      <c r="F4958" s="45"/>
      <c r="G4958" s="48"/>
      <c r="H4958" s="45"/>
      <c r="I4958" s="45"/>
      <c r="L4958" s="47"/>
      <c r="M4958" s="49"/>
      <c r="N4958" s="49"/>
      <c r="O4958" s="47"/>
      <c r="P4958" s="47"/>
      <c r="Q4958" s="50"/>
      <c r="R4958" s="51"/>
      <c r="S4958" s="47"/>
      <c r="T4958" s="52"/>
      <c r="U4958" s="49"/>
      <c r="V4958" s="47"/>
      <c r="W4958" s="46"/>
      <c r="X4958" s="53"/>
      <c r="Y4958" s="45"/>
    </row>
    <row r="4959" spans="2:25" x14ac:dyDescent="0.25">
      <c r="B4959" s="47"/>
      <c r="C4959" s="47"/>
      <c r="D4959" s="46"/>
      <c r="E4959" s="46"/>
      <c r="F4959" s="45"/>
      <c r="G4959" s="48"/>
      <c r="H4959" s="45"/>
      <c r="I4959" s="45"/>
      <c r="L4959" s="47"/>
      <c r="M4959" s="49"/>
      <c r="N4959" s="49"/>
      <c r="O4959" s="47"/>
      <c r="P4959" s="47"/>
      <c r="Q4959" s="50"/>
      <c r="R4959" s="51"/>
      <c r="S4959" s="47"/>
      <c r="T4959" s="52"/>
      <c r="U4959" s="49"/>
      <c r="V4959" s="47"/>
      <c r="W4959" s="46"/>
      <c r="X4959" s="53"/>
      <c r="Y4959" s="45"/>
    </row>
    <row r="4960" spans="2:25" x14ac:dyDescent="0.25">
      <c r="B4960" s="47"/>
      <c r="C4960" s="47"/>
      <c r="D4960" s="46"/>
      <c r="E4960" s="46"/>
      <c r="F4960" s="45"/>
      <c r="G4960" s="48"/>
      <c r="H4960" s="45"/>
      <c r="I4960" s="45"/>
      <c r="L4960" s="47"/>
      <c r="M4960" s="49"/>
      <c r="N4960" s="49"/>
      <c r="O4960" s="47"/>
      <c r="P4960" s="47"/>
      <c r="Q4960" s="50"/>
      <c r="R4960" s="51"/>
      <c r="S4960" s="47"/>
      <c r="T4960" s="52"/>
      <c r="U4960" s="49"/>
      <c r="V4960" s="47"/>
      <c r="W4960" s="46"/>
      <c r="X4960" s="53"/>
      <c r="Y4960" s="45"/>
    </row>
    <row r="4961" spans="2:25" x14ac:dyDescent="0.25">
      <c r="B4961" s="47"/>
      <c r="C4961" s="47"/>
      <c r="D4961" s="46"/>
      <c r="E4961" s="46"/>
      <c r="F4961" s="45"/>
      <c r="G4961" s="48"/>
      <c r="H4961" s="45"/>
      <c r="I4961" s="45"/>
      <c r="L4961" s="47"/>
      <c r="M4961" s="49"/>
      <c r="N4961" s="49"/>
      <c r="O4961" s="47"/>
      <c r="P4961" s="47"/>
      <c r="Q4961" s="50"/>
      <c r="R4961" s="51"/>
      <c r="S4961" s="47"/>
      <c r="T4961" s="52"/>
      <c r="U4961" s="49"/>
      <c r="V4961" s="47"/>
      <c r="W4961" s="46"/>
      <c r="X4961" s="53"/>
      <c r="Y4961" s="45"/>
    </row>
    <row r="4962" spans="2:25" x14ac:dyDescent="0.25">
      <c r="B4962" s="47"/>
      <c r="C4962" s="47"/>
      <c r="D4962" s="46"/>
      <c r="E4962" s="46"/>
      <c r="F4962" s="45"/>
      <c r="G4962" s="48"/>
      <c r="H4962" s="45"/>
      <c r="I4962" s="45"/>
      <c r="L4962" s="47"/>
      <c r="M4962" s="49"/>
      <c r="N4962" s="49"/>
      <c r="O4962" s="47"/>
      <c r="P4962" s="47"/>
      <c r="Q4962" s="50"/>
      <c r="R4962" s="51"/>
      <c r="S4962" s="47"/>
      <c r="T4962" s="52"/>
      <c r="U4962" s="49"/>
      <c r="V4962" s="47"/>
      <c r="W4962" s="46"/>
      <c r="X4962" s="53"/>
      <c r="Y4962" s="45"/>
    </row>
    <row r="4963" spans="2:25" x14ac:dyDescent="0.25">
      <c r="B4963" s="47"/>
      <c r="C4963" s="47"/>
      <c r="D4963" s="46"/>
      <c r="E4963" s="46"/>
      <c r="F4963" s="45"/>
      <c r="G4963" s="48"/>
      <c r="H4963" s="45"/>
      <c r="I4963" s="45"/>
      <c r="L4963" s="47"/>
      <c r="M4963" s="49"/>
      <c r="N4963" s="49"/>
      <c r="O4963" s="47"/>
      <c r="P4963" s="47"/>
      <c r="Q4963" s="50"/>
      <c r="R4963" s="51"/>
      <c r="S4963" s="47"/>
      <c r="T4963" s="52"/>
      <c r="U4963" s="49"/>
      <c r="V4963" s="47"/>
      <c r="W4963" s="46"/>
      <c r="X4963" s="53"/>
      <c r="Y4963" s="45"/>
    </row>
    <row r="4964" spans="2:25" x14ac:dyDescent="0.25">
      <c r="B4964" s="47"/>
      <c r="C4964" s="47"/>
      <c r="D4964" s="46"/>
      <c r="E4964" s="46"/>
      <c r="F4964" s="45"/>
      <c r="G4964" s="48"/>
      <c r="H4964" s="45"/>
      <c r="I4964" s="45"/>
      <c r="L4964" s="47"/>
      <c r="M4964" s="49"/>
      <c r="N4964" s="49"/>
      <c r="O4964" s="47"/>
      <c r="P4964" s="47"/>
      <c r="Q4964" s="50"/>
      <c r="R4964" s="51"/>
      <c r="S4964" s="47"/>
      <c r="T4964" s="52"/>
      <c r="U4964" s="49"/>
      <c r="V4964" s="47"/>
      <c r="W4964" s="46"/>
      <c r="X4964" s="53"/>
      <c r="Y4964" s="45"/>
    </row>
    <row r="4965" spans="2:25" x14ac:dyDescent="0.25">
      <c r="B4965" s="47"/>
      <c r="C4965" s="47"/>
      <c r="D4965" s="46"/>
      <c r="E4965" s="46"/>
      <c r="F4965" s="45"/>
      <c r="G4965" s="48"/>
      <c r="H4965" s="45"/>
      <c r="I4965" s="45"/>
      <c r="L4965" s="47"/>
      <c r="M4965" s="49"/>
      <c r="N4965" s="49"/>
      <c r="O4965" s="47"/>
      <c r="P4965" s="47"/>
      <c r="Q4965" s="50"/>
      <c r="R4965" s="51"/>
      <c r="S4965" s="47"/>
      <c r="T4965" s="52"/>
      <c r="U4965" s="49"/>
      <c r="V4965" s="47"/>
      <c r="W4965" s="46"/>
      <c r="X4965" s="53"/>
      <c r="Y4965" s="45"/>
    </row>
    <row r="4966" spans="2:25" x14ac:dyDescent="0.25">
      <c r="B4966" s="47"/>
      <c r="C4966" s="47"/>
      <c r="D4966" s="46"/>
      <c r="E4966" s="46"/>
      <c r="F4966" s="45"/>
      <c r="G4966" s="48"/>
      <c r="H4966" s="45"/>
      <c r="I4966" s="45"/>
      <c r="L4966" s="47"/>
      <c r="M4966" s="49"/>
      <c r="N4966" s="49"/>
      <c r="O4966" s="47"/>
      <c r="P4966" s="47"/>
      <c r="Q4966" s="50"/>
      <c r="R4966" s="51"/>
      <c r="S4966" s="47"/>
      <c r="T4966" s="52"/>
      <c r="U4966" s="49"/>
      <c r="V4966" s="47"/>
      <c r="W4966" s="46"/>
      <c r="X4966" s="53"/>
      <c r="Y4966" s="45"/>
    </row>
    <row r="4967" spans="2:25" x14ac:dyDescent="0.25">
      <c r="B4967" s="47"/>
      <c r="C4967" s="47"/>
      <c r="D4967" s="46"/>
      <c r="E4967" s="46"/>
      <c r="F4967" s="45"/>
      <c r="G4967" s="48"/>
      <c r="H4967" s="45"/>
      <c r="I4967" s="45"/>
      <c r="L4967" s="47"/>
      <c r="M4967" s="49"/>
      <c r="N4967" s="49"/>
      <c r="O4967" s="47"/>
      <c r="P4967" s="47"/>
      <c r="Q4967" s="50"/>
      <c r="R4967" s="51"/>
      <c r="S4967" s="47"/>
      <c r="T4967" s="52"/>
      <c r="U4967" s="49"/>
      <c r="V4967" s="47"/>
      <c r="W4967" s="46"/>
      <c r="X4967" s="53"/>
      <c r="Y4967" s="45"/>
    </row>
    <row r="4968" spans="2:25" x14ac:dyDescent="0.25">
      <c r="B4968" s="47"/>
      <c r="C4968" s="47"/>
      <c r="D4968" s="46"/>
      <c r="E4968" s="46"/>
      <c r="F4968" s="45"/>
      <c r="G4968" s="48"/>
      <c r="H4968" s="45"/>
      <c r="I4968" s="45"/>
      <c r="L4968" s="47"/>
      <c r="M4968" s="49"/>
      <c r="N4968" s="49"/>
      <c r="O4968" s="47"/>
      <c r="P4968" s="47"/>
      <c r="Q4968" s="50"/>
      <c r="R4968" s="51"/>
      <c r="S4968" s="47"/>
      <c r="T4968" s="52"/>
      <c r="U4968" s="49"/>
      <c r="V4968" s="47"/>
      <c r="W4968" s="46"/>
      <c r="X4968" s="53"/>
      <c r="Y4968" s="45"/>
    </row>
    <row r="4969" spans="2:25" x14ac:dyDescent="0.25">
      <c r="B4969" s="47"/>
      <c r="C4969" s="47"/>
      <c r="D4969" s="46"/>
      <c r="E4969" s="46"/>
      <c r="F4969" s="45"/>
      <c r="G4969" s="48"/>
      <c r="H4969" s="45"/>
      <c r="I4969" s="45"/>
      <c r="L4969" s="47"/>
      <c r="M4969" s="49"/>
      <c r="N4969" s="49"/>
      <c r="O4969" s="47"/>
      <c r="P4969" s="47"/>
      <c r="Q4969" s="50"/>
      <c r="R4969" s="51"/>
      <c r="S4969" s="47"/>
      <c r="T4969" s="52"/>
      <c r="U4969" s="49"/>
      <c r="V4969" s="47"/>
      <c r="W4969" s="46"/>
      <c r="X4969" s="53"/>
      <c r="Y4969" s="45"/>
    </row>
    <row r="4970" spans="2:25" x14ac:dyDescent="0.25">
      <c r="B4970" s="47"/>
      <c r="C4970" s="47"/>
      <c r="D4970" s="46"/>
      <c r="E4970" s="46"/>
      <c r="F4970" s="45"/>
      <c r="G4970" s="48"/>
      <c r="H4970" s="45"/>
      <c r="I4970" s="45"/>
      <c r="L4970" s="47"/>
      <c r="M4970" s="49"/>
      <c r="N4970" s="49"/>
      <c r="O4970" s="47"/>
      <c r="P4970" s="47"/>
      <c r="Q4970" s="50"/>
      <c r="R4970" s="51"/>
      <c r="S4970" s="47"/>
      <c r="T4970" s="52"/>
      <c r="U4970" s="49"/>
      <c r="V4970" s="47"/>
      <c r="W4970" s="46"/>
      <c r="X4970" s="53"/>
      <c r="Y4970" s="45"/>
    </row>
    <row r="4971" spans="2:25" x14ac:dyDescent="0.25">
      <c r="B4971" s="47"/>
      <c r="C4971" s="47"/>
      <c r="D4971" s="46"/>
      <c r="E4971" s="46"/>
      <c r="F4971" s="45"/>
      <c r="G4971" s="48"/>
      <c r="H4971" s="45"/>
      <c r="I4971" s="45"/>
      <c r="L4971" s="47"/>
      <c r="M4971" s="49"/>
      <c r="N4971" s="49"/>
      <c r="O4971" s="47"/>
      <c r="P4971" s="47"/>
      <c r="Q4971" s="50"/>
      <c r="R4971" s="51"/>
      <c r="S4971" s="47"/>
      <c r="T4971" s="52"/>
      <c r="U4971" s="49"/>
      <c r="V4971" s="47"/>
      <c r="W4971" s="46"/>
      <c r="X4971" s="53"/>
      <c r="Y4971" s="45"/>
    </row>
    <row r="4972" spans="2:25" x14ac:dyDescent="0.25">
      <c r="B4972" s="47"/>
      <c r="C4972" s="47"/>
      <c r="D4972" s="46"/>
      <c r="E4972" s="46"/>
      <c r="F4972" s="45"/>
      <c r="G4972" s="48"/>
      <c r="H4972" s="45"/>
      <c r="I4972" s="45"/>
      <c r="L4972" s="47"/>
      <c r="M4972" s="49"/>
      <c r="N4972" s="49"/>
      <c r="O4972" s="47"/>
      <c r="P4972" s="47"/>
      <c r="Q4972" s="50"/>
      <c r="R4972" s="51"/>
      <c r="S4972" s="47"/>
      <c r="T4972" s="52"/>
      <c r="U4972" s="49"/>
      <c r="V4972" s="47"/>
      <c r="W4972" s="46"/>
      <c r="X4972" s="53"/>
      <c r="Y4972" s="45"/>
    </row>
    <row r="4973" spans="2:25" x14ac:dyDescent="0.25">
      <c r="B4973" s="47"/>
      <c r="C4973" s="47"/>
      <c r="D4973" s="46"/>
      <c r="E4973" s="46"/>
      <c r="F4973" s="45"/>
      <c r="G4973" s="48"/>
      <c r="H4973" s="45"/>
      <c r="I4973" s="45"/>
      <c r="L4973" s="47"/>
      <c r="M4973" s="49"/>
      <c r="N4973" s="49"/>
      <c r="O4973" s="47"/>
      <c r="P4973" s="47"/>
      <c r="Q4973" s="50"/>
      <c r="R4973" s="51"/>
      <c r="S4973" s="47"/>
      <c r="T4973" s="52"/>
      <c r="U4973" s="49"/>
      <c r="V4973" s="47"/>
      <c r="W4973" s="46"/>
      <c r="X4973" s="53"/>
      <c r="Y4973" s="45"/>
    </row>
    <row r="4974" spans="2:25" x14ac:dyDescent="0.25">
      <c r="B4974" s="47"/>
      <c r="C4974" s="47"/>
      <c r="D4974" s="46"/>
      <c r="E4974" s="46"/>
      <c r="F4974" s="45"/>
      <c r="G4974" s="48"/>
      <c r="H4974" s="45"/>
      <c r="I4974" s="45"/>
      <c r="L4974" s="47"/>
      <c r="M4974" s="49"/>
      <c r="N4974" s="49"/>
      <c r="O4974" s="47"/>
      <c r="P4974" s="47"/>
      <c r="Q4974" s="50"/>
      <c r="R4974" s="51"/>
      <c r="S4974" s="47"/>
      <c r="T4974" s="52"/>
      <c r="U4974" s="49"/>
      <c r="V4974" s="47"/>
      <c r="W4974" s="46"/>
      <c r="X4974" s="53"/>
      <c r="Y4974" s="45"/>
    </row>
    <row r="4975" spans="2:25" x14ac:dyDescent="0.25">
      <c r="B4975" s="47"/>
      <c r="C4975" s="47"/>
      <c r="D4975" s="46"/>
      <c r="E4975" s="46"/>
      <c r="F4975" s="45"/>
      <c r="G4975" s="48"/>
      <c r="H4975" s="45"/>
      <c r="I4975" s="45"/>
      <c r="L4975" s="47"/>
      <c r="M4975" s="49"/>
      <c r="N4975" s="49"/>
      <c r="O4975" s="47"/>
      <c r="P4975" s="47"/>
      <c r="Q4975" s="50"/>
      <c r="R4975" s="51"/>
      <c r="S4975" s="47"/>
      <c r="T4975" s="52"/>
      <c r="U4975" s="49"/>
      <c r="V4975" s="47"/>
      <c r="W4975" s="46"/>
      <c r="X4975" s="53"/>
      <c r="Y4975" s="45"/>
    </row>
    <row r="4976" spans="2:25" x14ac:dyDescent="0.25">
      <c r="B4976" s="47"/>
      <c r="C4976" s="47"/>
      <c r="D4976" s="46"/>
      <c r="E4976" s="46"/>
      <c r="F4976" s="45"/>
      <c r="G4976" s="48"/>
      <c r="H4976" s="45"/>
      <c r="I4976" s="45"/>
      <c r="L4976" s="47"/>
      <c r="M4976" s="49"/>
      <c r="N4976" s="49"/>
      <c r="O4976" s="47"/>
      <c r="P4976" s="47"/>
      <c r="Q4976" s="50"/>
      <c r="R4976" s="51"/>
      <c r="S4976" s="47"/>
      <c r="T4976" s="52"/>
      <c r="U4976" s="49"/>
      <c r="V4976" s="47"/>
      <c r="W4976" s="46"/>
      <c r="X4976" s="53"/>
      <c r="Y4976" s="45"/>
    </row>
    <row r="4977" spans="2:25" x14ac:dyDescent="0.25">
      <c r="B4977" s="47"/>
      <c r="C4977" s="47"/>
      <c r="D4977" s="46"/>
      <c r="E4977" s="46"/>
      <c r="F4977" s="45"/>
      <c r="G4977" s="48"/>
      <c r="H4977" s="45"/>
      <c r="I4977" s="45"/>
      <c r="L4977" s="47"/>
      <c r="M4977" s="49"/>
      <c r="N4977" s="49"/>
      <c r="O4977" s="47"/>
      <c r="P4977" s="47"/>
      <c r="Q4977" s="50"/>
      <c r="R4977" s="51"/>
      <c r="S4977" s="47"/>
      <c r="T4977" s="52"/>
      <c r="U4977" s="49"/>
      <c r="V4977" s="47"/>
      <c r="W4977" s="46"/>
      <c r="X4977" s="53"/>
      <c r="Y4977" s="45"/>
    </row>
    <row r="4978" spans="2:25" x14ac:dyDescent="0.25">
      <c r="B4978" s="47"/>
      <c r="C4978" s="47"/>
      <c r="D4978" s="46"/>
      <c r="E4978" s="46"/>
      <c r="F4978" s="45"/>
      <c r="G4978" s="48"/>
      <c r="H4978" s="45"/>
      <c r="I4978" s="45"/>
      <c r="L4978" s="47"/>
      <c r="M4978" s="49"/>
      <c r="N4978" s="49"/>
      <c r="O4978" s="47"/>
      <c r="P4978" s="47"/>
      <c r="Q4978" s="50"/>
      <c r="R4978" s="51"/>
      <c r="S4978" s="47"/>
      <c r="T4978" s="52"/>
      <c r="U4978" s="49"/>
      <c r="V4978" s="47"/>
      <c r="W4978" s="46"/>
      <c r="X4978" s="53"/>
      <c r="Y4978" s="45"/>
    </row>
    <row r="4979" spans="2:25" x14ac:dyDescent="0.25">
      <c r="B4979" s="47"/>
      <c r="C4979" s="47"/>
      <c r="D4979" s="46"/>
      <c r="E4979" s="46"/>
      <c r="F4979" s="45"/>
      <c r="G4979" s="48"/>
      <c r="H4979" s="45"/>
      <c r="I4979" s="45"/>
      <c r="L4979" s="47"/>
      <c r="M4979" s="49"/>
      <c r="N4979" s="49"/>
      <c r="O4979" s="47"/>
      <c r="P4979" s="47"/>
      <c r="Q4979" s="50"/>
      <c r="R4979" s="51"/>
      <c r="S4979" s="47"/>
      <c r="T4979" s="52"/>
      <c r="U4979" s="49"/>
      <c r="V4979" s="47"/>
      <c r="W4979" s="46"/>
      <c r="X4979" s="53"/>
      <c r="Y4979" s="45"/>
    </row>
    <row r="4980" spans="2:25" x14ac:dyDescent="0.25">
      <c r="B4980" s="47"/>
      <c r="C4980" s="47"/>
      <c r="D4980" s="46"/>
      <c r="E4980" s="46"/>
      <c r="F4980" s="45"/>
      <c r="G4980" s="48"/>
      <c r="H4980" s="45"/>
      <c r="I4980" s="45"/>
      <c r="L4980" s="47"/>
      <c r="M4980" s="49"/>
      <c r="N4980" s="49"/>
      <c r="O4980" s="47"/>
      <c r="P4980" s="47"/>
      <c r="Q4980" s="50"/>
      <c r="R4980" s="51"/>
      <c r="S4980" s="47"/>
      <c r="T4980" s="52"/>
      <c r="U4980" s="49"/>
      <c r="V4980" s="47"/>
      <c r="W4980" s="46"/>
      <c r="X4980" s="53"/>
      <c r="Y4980" s="45"/>
    </row>
    <row r="4981" spans="2:25" x14ac:dyDescent="0.25">
      <c r="B4981" s="47"/>
      <c r="C4981" s="47"/>
      <c r="D4981" s="46"/>
      <c r="E4981" s="46"/>
      <c r="F4981" s="45"/>
      <c r="G4981" s="48"/>
      <c r="H4981" s="45"/>
      <c r="I4981" s="45"/>
      <c r="L4981" s="47"/>
      <c r="M4981" s="49"/>
      <c r="N4981" s="49"/>
      <c r="O4981" s="47"/>
      <c r="P4981" s="47"/>
      <c r="Q4981" s="50"/>
      <c r="R4981" s="51"/>
      <c r="S4981" s="47"/>
      <c r="T4981" s="52"/>
      <c r="U4981" s="49"/>
      <c r="V4981" s="47"/>
      <c r="W4981" s="46"/>
      <c r="X4981" s="53"/>
      <c r="Y4981" s="45"/>
    </row>
    <row r="4982" spans="2:25" x14ac:dyDescent="0.25">
      <c r="B4982" s="47"/>
      <c r="C4982" s="47"/>
      <c r="D4982" s="46"/>
      <c r="E4982" s="46"/>
      <c r="F4982" s="45"/>
      <c r="G4982" s="48"/>
      <c r="H4982" s="45"/>
      <c r="I4982" s="45"/>
      <c r="L4982" s="47"/>
      <c r="M4982" s="49"/>
      <c r="N4982" s="49"/>
      <c r="O4982" s="47"/>
      <c r="P4982" s="47"/>
      <c r="Q4982" s="50"/>
      <c r="R4982" s="51"/>
      <c r="S4982" s="47"/>
      <c r="T4982" s="52"/>
      <c r="U4982" s="49"/>
      <c r="V4982" s="47"/>
      <c r="W4982" s="46"/>
      <c r="X4982" s="53"/>
      <c r="Y4982" s="45"/>
    </row>
    <row r="4983" spans="2:25" x14ac:dyDescent="0.25">
      <c r="B4983" s="47"/>
      <c r="C4983" s="47"/>
      <c r="D4983" s="46"/>
      <c r="E4983" s="46"/>
      <c r="F4983" s="45"/>
      <c r="G4983" s="48"/>
      <c r="H4983" s="45"/>
      <c r="I4983" s="45"/>
      <c r="L4983" s="47"/>
      <c r="M4983" s="49"/>
      <c r="N4983" s="49"/>
      <c r="O4983" s="47"/>
      <c r="P4983" s="47"/>
      <c r="Q4983" s="50"/>
      <c r="R4983" s="51"/>
      <c r="S4983" s="47"/>
      <c r="T4983" s="52"/>
      <c r="U4983" s="49"/>
      <c r="V4983" s="47"/>
      <c r="W4983" s="46"/>
      <c r="X4983" s="53"/>
      <c r="Y4983" s="45"/>
    </row>
    <row r="4984" spans="2:25" x14ac:dyDescent="0.25">
      <c r="B4984" s="47"/>
      <c r="C4984" s="47"/>
      <c r="D4984" s="46"/>
      <c r="E4984" s="46"/>
      <c r="F4984" s="45"/>
      <c r="G4984" s="48"/>
      <c r="H4984" s="45"/>
      <c r="I4984" s="45"/>
      <c r="L4984" s="47"/>
      <c r="M4984" s="49"/>
      <c r="N4984" s="49"/>
      <c r="O4984" s="47"/>
      <c r="P4984" s="47"/>
      <c r="Q4984" s="50"/>
      <c r="R4984" s="51"/>
      <c r="S4984" s="47"/>
      <c r="T4984" s="52"/>
      <c r="U4984" s="49"/>
      <c r="V4984" s="47"/>
      <c r="W4984" s="46"/>
      <c r="X4984" s="53"/>
      <c r="Y4984" s="45"/>
    </row>
    <row r="4985" spans="2:25" x14ac:dyDescent="0.25">
      <c r="B4985" s="47"/>
      <c r="C4985" s="47"/>
      <c r="D4985" s="46"/>
      <c r="E4985" s="46"/>
      <c r="F4985" s="45"/>
      <c r="G4985" s="48"/>
      <c r="H4985" s="45"/>
      <c r="I4985" s="45"/>
      <c r="L4985" s="47"/>
      <c r="M4985" s="49"/>
      <c r="N4985" s="49"/>
      <c r="O4985" s="47"/>
      <c r="P4985" s="47"/>
      <c r="Q4985" s="50"/>
      <c r="R4985" s="51"/>
      <c r="S4985" s="47"/>
      <c r="T4985" s="52"/>
      <c r="U4985" s="49"/>
      <c r="V4985" s="47"/>
      <c r="W4985" s="46"/>
      <c r="X4985" s="53"/>
      <c r="Y4985" s="45"/>
    </row>
    <row r="4986" spans="2:25" x14ac:dyDescent="0.25">
      <c r="B4986" s="47"/>
      <c r="C4986" s="47"/>
      <c r="D4986" s="46"/>
      <c r="E4986" s="46"/>
      <c r="F4986" s="45"/>
      <c r="G4986" s="48"/>
      <c r="H4986" s="45"/>
      <c r="I4986" s="45"/>
      <c r="L4986" s="47"/>
      <c r="M4986" s="49"/>
      <c r="N4986" s="49"/>
      <c r="O4986" s="47"/>
      <c r="P4986" s="47"/>
      <c r="Q4986" s="50"/>
      <c r="R4986" s="51"/>
      <c r="S4986" s="47"/>
      <c r="T4986" s="52"/>
      <c r="U4986" s="49"/>
      <c r="V4986" s="47"/>
      <c r="W4986" s="46"/>
      <c r="X4986" s="53"/>
      <c r="Y4986" s="45"/>
    </row>
    <row r="4987" spans="2:25" x14ac:dyDescent="0.25">
      <c r="B4987" s="47"/>
      <c r="C4987" s="47"/>
      <c r="D4987" s="46"/>
      <c r="E4987" s="46"/>
      <c r="F4987" s="45"/>
      <c r="G4987" s="48"/>
      <c r="H4987" s="45"/>
      <c r="I4987" s="45"/>
      <c r="L4987" s="47"/>
      <c r="M4987" s="49"/>
      <c r="N4987" s="49"/>
      <c r="O4987" s="47"/>
      <c r="P4987" s="47"/>
      <c r="Q4987" s="50"/>
      <c r="R4987" s="51"/>
      <c r="S4987" s="47"/>
      <c r="T4987" s="52"/>
      <c r="U4987" s="49"/>
      <c r="V4987" s="47"/>
      <c r="W4987" s="46"/>
      <c r="X4987" s="53"/>
      <c r="Y4987" s="45"/>
    </row>
    <row r="4988" spans="2:25" x14ac:dyDescent="0.25">
      <c r="B4988" s="47"/>
      <c r="C4988" s="47"/>
      <c r="D4988" s="46"/>
      <c r="E4988" s="46"/>
      <c r="F4988" s="45"/>
      <c r="G4988" s="48"/>
      <c r="H4988" s="45"/>
      <c r="I4988" s="45"/>
      <c r="L4988" s="47"/>
      <c r="M4988" s="49"/>
      <c r="N4988" s="49"/>
      <c r="O4988" s="47"/>
      <c r="P4988" s="47"/>
      <c r="Q4988" s="50"/>
      <c r="R4988" s="51"/>
      <c r="S4988" s="47"/>
      <c r="T4988" s="52"/>
      <c r="U4988" s="49"/>
      <c r="V4988" s="47"/>
      <c r="W4988" s="46"/>
      <c r="X4988" s="53"/>
      <c r="Y4988" s="45"/>
    </row>
    <row r="4989" spans="2:25" x14ac:dyDescent="0.25">
      <c r="B4989" s="47"/>
      <c r="C4989" s="47"/>
      <c r="D4989" s="46"/>
      <c r="E4989" s="46"/>
      <c r="F4989" s="45"/>
      <c r="G4989" s="48"/>
      <c r="H4989" s="45"/>
      <c r="I4989" s="45"/>
      <c r="L4989" s="47"/>
      <c r="M4989" s="49"/>
      <c r="N4989" s="49"/>
      <c r="O4989" s="47"/>
      <c r="P4989" s="47"/>
      <c r="Q4989" s="50"/>
      <c r="R4989" s="51"/>
      <c r="S4989" s="47"/>
      <c r="T4989" s="52"/>
      <c r="U4989" s="49"/>
      <c r="V4989" s="47"/>
      <c r="W4989" s="46"/>
      <c r="X4989" s="53"/>
      <c r="Y4989" s="45"/>
    </row>
    <row r="4990" spans="2:25" x14ac:dyDescent="0.25">
      <c r="B4990" s="47"/>
      <c r="C4990" s="47"/>
      <c r="D4990" s="46"/>
      <c r="E4990" s="46"/>
      <c r="F4990" s="45"/>
      <c r="G4990" s="48"/>
      <c r="H4990" s="45"/>
      <c r="I4990" s="45"/>
      <c r="L4990" s="47"/>
      <c r="M4990" s="49"/>
      <c r="N4990" s="49"/>
      <c r="O4990" s="47"/>
      <c r="P4990" s="47"/>
      <c r="Q4990" s="50"/>
      <c r="R4990" s="51"/>
      <c r="S4990" s="47"/>
      <c r="T4990" s="52"/>
      <c r="U4990" s="49"/>
      <c r="V4990" s="47"/>
      <c r="W4990" s="46"/>
      <c r="X4990" s="53"/>
      <c r="Y4990" s="45"/>
    </row>
    <row r="4991" spans="2:25" x14ac:dyDescent="0.25">
      <c r="B4991" s="47"/>
      <c r="C4991" s="47"/>
      <c r="D4991" s="46"/>
      <c r="E4991" s="46"/>
      <c r="F4991" s="45"/>
      <c r="G4991" s="48"/>
      <c r="H4991" s="45"/>
      <c r="I4991" s="45"/>
      <c r="L4991" s="47"/>
      <c r="M4991" s="49"/>
      <c r="N4991" s="49"/>
      <c r="O4991" s="47"/>
      <c r="P4991" s="47"/>
      <c r="Q4991" s="50"/>
      <c r="R4991" s="51"/>
      <c r="S4991" s="47"/>
      <c r="T4991" s="52"/>
      <c r="U4991" s="49"/>
      <c r="V4991" s="47"/>
      <c r="W4991" s="46"/>
      <c r="X4991" s="53"/>
      <c r="Y4991" s="45"/>
    </row>
    <row r="4992" spans="2:25" x14ac:dyDescent="0.25">
      <c r="B4992" s="47"/>
      <c r="C4992" s="47"/>
      <c r="D4992" s="46"/>
      <c r="E4992" s="46"/>
      <c r="F4992" s="45"/>
      <c r="G4992" s="48"/>
      <c r="H4992" s="45"/>
      <c r="I4992" s="45"/>
      <c r="L4992" s="47"/>
      <c r="M4992" s="49"/>
      <c r="N4992" s="49"/>
      <c r="O4992" s="47"/>
      <c r="P4992" s="47"/>
      <c r="Q4992" s="50"/>
      <c r="R4992" s="51"/>
      <c r="S4992" s="47"/>
      <c r="T4992" s="52"/>
      <c r="U4992" s="49"/>
      <c r="V4992" s="47"/>
      <c r="W4992" s="46"/>
      <c r="X4992" s="53"/>
      <c r="Y4992" s="45"/>
    </row>
    <row r="4993" spans="2:25" x14ac:dyDescent="0.25">
      <c r="B4993" s="47"/>
      <c r="C4993" s="47"/>
      <c r="D4993" s="46"/>
      <c r="E4993" s="46"/>
      <c r="F4993" s="45"/>
      <c r="G4993" s="48"/>
      <c r="H4993" s="45"/>
      <c r="I4993" s="45"/>
      <c r="L4993" s="47"/>
      <c r="M4993" s="49"/>
      <c r="N4993" s="49"/>
      <c r="O4993" s="47"/>
      <c r="P4993" s="47"/>
      <c r="Q4993" s="50"/>
      <c r="R4993" s="51"/>
      <c r="S4993" s="47"/>
      <c r="T4993" s="52"/>
      <c r="U4993" s="49"/>
      <c r="V4993" s="47"/>
      <c r="W4993" s="46"/>
      <c r="X4993" s="53"/>
      <c r="Y4993" s="45"/>
    </row>
    <row r="4994" spans="2:25" x14ac:dyDescent="0.25">
      <c r="B4994" s="47"/>
      <c r="C4994" s="47"/>
      <c r="D4994" s="46"/>
      <c r="E4994" s="46"/>
      <c r="F4994" s="45"/>
      <c r="G4994" s="48"/>
      <c r="H4994" s="45"/>
      <c r="I4994" s="45"/>
      <c r="L4994" s="47"/>
      <c r="M4994" s="49"/>
      <c r="N4994" s="49"/>
      <c r="O4994" s="47"/>
      <c r="P4994" s="47"/>
      <c r="Q4994" s="50"/>
      <c r="R4994" s="51"/>
      <c r="S4994" s="47"/>
      <c r="T4994" s="52"/>
      <c r="U4994" s="49"/>
      <c r="V4994" s="47"/>
      <c r="W4994" s="46"/>
      <c r="X4994" s="53"/>
      <c r="Y4994" s="45"/>
    </row>
    <row r="4995" spans="2:25" x14ac:dyDescent="0.25">
      <c r="B4995" s="47"/>
      <c r="C4995" s="47"/>
      <c r="D4995" s="46"/>
      <c r="E4995" s="46"/>
      <c r="F4995" s="45"/>
      <c r="G4995" s="48"/>
      <c r="H4995" s="45"/>
      <c r="I4995" s="45"/>
      <c r="L4995" s="47"/>
      <c r="M4995" s="49"/>
      <c r="N4995" s="49"/>
      <c r="O4995" s="47"/>
      <c r="P4995" s="47"/>
      <c r="Q4995" s="50"/>
      <c r="R4995" s="51"/>
      <c r="S4995" s="47"/>
      <c r="T4995" s="52"/>
      <c r="U4995" s="49"/>
      <c r="V4995" s="47"/>
      <c r="W4995" s="46"/>
      <c r="X4995" s="53"/>
      <c r="Y4995" s="45"/>
    </row>
    <row r="4996" spans="2:25" x14ac:dyDescent="0.25">
      <c r="B4996" s="47"/>
      <c r="C4996" s="47"/>
      <c r="D4996" s="46"/>
      <c r="E4996" s="46"/>
      <c r="F4996" s="45"/>
      <c r="G4996" s="48"/>
      <c r="H4996" s="45"/>
      <c r="I4996" s="45"/>
      <c r="L4996" s="47"/>
      <c r="M4996" s="49"/>
      <c r="N4996" s="49"/>
      <c r="O4996" s="47"/>
      <c r="P4996" s="47"/>
      <c r="Q4996" s="50"/>
      <c r="R4996" s="51"/>
      <c r="S4996" s="47"/>
      <c r="T4996" s="52"/>
      <c r="U4996" s="49"/>
      <c r="V4996" s="47"/>
      <c r="W4996" s="46"/>
      <c r="X4996" s="53"/>
      <c r="Y4996" s="45"/>
    </row>
    <row r="4997" spans="2:25" x14ac:dyDescent="0.25">
      <c r="B4997" s="47"/>
      <c r="C4997" s="47"/>
      <c r="D4997" s="46"/>
      <c r="E4997" s="46"/>
      <c r="F4997" s="45"/>
      <c r="G4997" s="48"/>
      <c r="H4997" s="45"/>
      <c r="I4997" s="45"/>
      <c r="L4997" s="47"/>
      <c r="M4997" s="49"/>
      <c r="N4997" s="49"/>
      <c r="O4997" s="47"/>
      <c r="P4997" s="47"/>
      <c r="Q4997" s="50"/>
      <c r="R4997" s="51"/>
      <c r="S4997" s="47"/>
      <c r="T4997" s="52"/>
      <c r="U4997" s="49"/>
      <c r="V4997" s="47"/>
      <c r="W4997" s="46"/>
      <c r="X4997" s="53"/>
      <c r="Y4997" s="45"/>
    </row>
    <row r="4998" spans="2:25" x14ac:dyDescent="0.25">
      <c r="B4998" s="47"/>
      <c r="C4998" s="47"/>
      <c r="D4998" s="46"/>
      <c r="E4998" s="46"/>
      <c r="F4998" s="45"/>
      <c r="G4998" s="48"/>
      <c r="H4998" s="45"/>
      <c r="I4998" s="45"/>
      <c r="L4998" s="47"/>
      <c r="M4998" s="49"/>
      <c r="N4998" s="49"/>
      <c r="O4998" s="47"/>
      <c r="P4998" s="47"/>
      <c r="Q4998" s="50"/>
      <c r="R4998" s="51"/>
      <c r="S4998" s="47"/>
      <c r="T4998" s="52"/>
      <c r="U4998" s="49"/>
      <c r="V4998" s="47"/>
      <c r="W4998" s="46"/>
      <c r="X4998" s="53"/>
      <c r="Y4998" s="45"/>
    </row>
    <row r="4999" spans="2:25" x14ac:dyDescent="0.25">
      <c r="B4999" s="47"/>
      <c r="C4999" s="47"/>
      <c r="D4999" s="46"/>
      <c r="E4999" s="46"/>
      <c r="F4999" s="45"/>
      <c r="G4999" s="48"/>
      <c r="H4999" s="45"/>
      <c r="I4999" s="45"/>
      <c r="L4999" s="47"/>
      <c r="M4999" s="49"/>
      <c r="N4999" s="49"/>
      <c r="O4999" s="47"/>
      <c r="P4999" s="47"/>
      <c r="Q4999" s="50"/>
      <c r="R4999" s="51"/>
      <c r="S4999" s="47"/>
      <c r="T4999" s="52"/>
      <c r="U4999" s="49"/>
      <c r="V4999" s="47"/>
      <c r="W4999" s="46"/>
      <c r="X4999" s="53"/>
      <c r="Y4999" s="45"/>
    </row>
    <row r="5000" spans="2:25" x14ac:dyDescent="0.25">
      <c r="B5000" s="47"/>
      <c r="C5000" s="47"/>
      <c r="D5000" s="46"/>
      <c r="E5000" s="46"/>
      <c r="F5000" s="45"/>
      <c r="G5000" s="48"/>
      <c r="H5000" s="45"/>
      <c r="I5000" s="45"/>
      <c r="L5000" s="47"/>
      <c r="M5000" s="49"/>
      <c r="N5000" s="49"/>
      <c r="O5000" s="47"/>
      <c r="P5000" s="47"/>
      <c r="Q5000" s="50"/>
      <c r="R5000" s="51"/>
      <c r="S5000" s="47"/>
      <c r="T5000" s="52"/>
      <c r="U5000" s="49"/>
      <c r="V5000" s="47"/>
      <c r="W5000" s="46"/>
      <c r="X5000" s="53"/>
      <c r="Y5000" s="45"/>
    </row>
    <row r="5001" spans="2:25" x14ac:dyDescent="0.25">
      <c r="B5001" s="47"/>
      <c r="C5001" s="47"/>
      <c r="D5001" s="46"/>
      <c r="E5001" s="46"/>
      <c r="F5001" s="45"/>
      <c r="G5001" s="48"/>
      <c r="H5001" s="45"/>
      <c r="I5001" s="45"/>
      <c r="L5001" s="47"/>
      <c r="M5001" s="49"/>
      <c r="N5001" s="49"/>
      <c r="O5001" s="47"/>
      <c r="P5001" s="47"/>
      <c r="Q5001" s="50"/>
      <c r="R5001" s="51"/>
      <c r="S5001" s="47"/>
      <c r="T5001" s="52"/>
      <c r="U5001" s="49"/>
      <c r="V5001" s="47"/>
      <c r="W5001" s="46"/>
      <c r="X5001" s="53"/>
      <c r="Y5001" s="45"/>
    </row>
    <row r="5002" spans="2:25" x14ac:dyDescent="0.25">
      <c r="B5002" s="47"/>
      <c r="C5002" s="47"/>
      <c r="D5002" s="46"/>
      <c r="E5002" s="46"/>
      <c r="F5002" s="45"/>
      <c r="G5002" s="48"/>
      <c r="H5002" s="45"/>
      <c r="I5002" s="45"/>
      <c r="L5002" s="47"/>
      <c r="M5002" s="49"/>
      <c r="N5002" s="49"/>
      <c r="O5002" s="47"/>
      <c r="P5002" s="47"/>
      <c r="Q5002" s="50"/>
      <c r="R5002" s="51"/>
      <c r="S5002" s="47"/>
      <c r="T5002" s="52"/>
      <c r="U5002" s="49"/>
      <c r="V5002" s="47"/>
      <c r="W5002" s="46"/>
      <c r="X5002" s="53"/>
      <c r="Y5002" s="45"/>
    </row>
    <row r="5003" spans="2:25" x14ac:dyDescent="0.25">
      <c r="B5003" s="47"/>
      <c r="C5003" s="47"/>
      <c r="D5003" s="46"/>
      <c r="E5003" s="46"/>
      <c r="F5003" s="45"/>
      <c r="G5003" s="48"/>
      <c r="H5003" s="45"/>
      <c r="I5003" s="45"/>
      <c r="L5003" s="47"/>
      <c r="M5003" s="49"/>
      <c r="N5003" s="49"/>
      <c r="O5003" s="47"/>
      <c r="P5003" s="47"/>
      <c r="Q5003" s="50"/>
      <c r="R5003" s="51"/>
      <c r="S5003" s="47"/>
      <c r="T5003" s="52"/>
      <c r="U5003" s="49"/>
      <c r="V5003" s="47"/>
      <c r="W5003" s="46"/>
      <c r="X5003" s="53"/>
      <c r="Y5003" s="45"/>
    </row>
    <row r="5004" spans="2:25" x14ac:dyDescent="0.25">
      <c r="B5004" s="47"/>
      <c r="C5004" s="47"/>
      <c r="D5004" s="46"/>
      <c r="E5004" s="46"/>
      <c r="F5004" s="45"/>
      <c r="G5004" s="48"/>
      <c r="H5004" s="45"/>
      <c r="I5004" s="45"/>
      <c r="L5004" s="47"/>
      <c r="M5004" s="49"/>
      <c r="N5004" s="49"/>
      <c r="O5004" s="47"/>
      <c r="P5004" s="47"/>
      <c r="Q5004" s="50"/>
      <c r="R5004" s="51"/>
      <c r="S5004" s="47"/>
      <c r="T5004" s="52"/>
      <c r="U5004" s="49"/>
      <c r="V5004" s="47"/>
      <c r="W5004" s="46"/>
      <c r="X5004" s="53"/>
      <c r="Y5004" s="45"/>
    </row>
    <row r="5005" spans="2:25" x14ac:dyDescent="0.25">
      <c r="B5005" s="47"/>
      <c r="C5005" s="47"/>
      <c r="D5005" s="46"/>
      <c r="E5005" s="46"/>
      <c r="F5005" s="45"/>
      <c r="G5005" s="48"/>
      <c r="H5005" s="45"/>
      <c r="I5005" s="45"/>
      <c r="L5005" s="47"/>
      <c r="M5005" s="49"/>
      <c r="N5005" s="49"/>
      <c r="O5005" s="47"/>
      <c r="P5005" s="47"/>
      <c r="Q5005" s="50"/>
      <c r="R5005" s="51"/>
      <c r="S5005" s="47"/>
      <c r="T5005" s="52"/>
      <c r="U5005" s="49"/>
      <c r="V5005" s="47"/>
      <c r="W5005" s="46"/>
      <c r="X5005" s="53"/>
      <c r="Y5005" s="45"/>
    </row>
    <row r="5006" spans="2:25" x14ac:dyDescent="0.25">
      <c r="B5006" s="47"/>
      <c r="C5006" s="47"/>
      <c r="D5006" s="46"/>
      <c r="E5006" s="46"/>
      <c r="F5006" s="45"/>
      <c r="G5006" s="48"/>
      <c r="H5006" s="45"/>
      <c r="I5006" s="45"/>
      <c r="L5006" s="47"/>
      <c r="M5006" s="49"/>
      <c r="N5006" s="49"/>
      <c r="O5006" s="47"/>
      <c r="P5006" s="47"/>
      <c r="Q5006" s="50"/>
      <c r="R5006" s="51"/>
      <c r="S5006" s="47"/>
      <c r="T5006" s="52"/>
      <c r="U5006" s="49"/>
      <c r="V5006" s="47"/>
      <c r="W5006" s="46"/>
      <c r="X5006" s="53"/>
      <c r="Y5006" s="45"/>
    </row>
    <row r="5007" spans="2:25" x14ac:dyDescent="0.25">
      <c r="B5007" s="47"/>
      <c r="C5007" s="47"/>
      <c r="D5007" s="46"/>
      <c r="E5007" s="46"/>
      <c r="F5007" s="45"/>
      <c r="G5007" s="48"/>
      <c r="H5007" s="45"/>
      <c r="I5007" s="45"/>
      <c r="L5007" s="47"/>
      <c r="M5007" s="49"/>
      <c r="N5007" s="49"/>
      <c r="O5007" s="47"/>
      <c r="P5007" s="47"/>
      <c r="Q5007" s="50"/>
      <c r="R5007" s="51"/>
      <c r="S5007" s="47"/>
      <c r="T5007" s="52"/>
      <c r="U5007" s="49"/>
      <c r="V5007" s="47"/>
      <c r="W5007" s="46"/>
      <c r="X5007" s="53"/>
      <c r="Y5007" s="45"/>
    </row>
    <row r="5008" spans="2:25" x14ac:dyDescent="0.25">
      <c r="B5008" s="47"/>
      <c r="C5008" s="47"/>
      <c r="D5008" s="46"/>
      <c r="E5008" s="46"/>
      <c r="F5008" s="45"/>
      <c r="G5008" s="48"/>
      <c r="H5008" s="45"/>
      <c r="I5008" s="45"/>
      <c r="L5008" s="47"/>
      <c r="M5008" s="49"/>
      <c r="N5008" s="49"/>
      <c r="O5008" s="47"/>
      <c r="P5008" s="47"/>
      <c r="Q5008" s="50"/>
      <c r="R5008" s="51"/>
      <c r="S5008" s="47"/>
      <c r="T5008" s="52"/>
      <c r="U5008" s="49"/>
      <c r="V5008" s="47"/>
      <c r="W5008" s="46"/>
      <c r="X5008" s="53"/>
      <c r="Y5008" s="45"/>
    </row>
    <row r="5009" spans="2:25" x14ac:dyDescent="0.25">
      <c r="B5009" s="47"/>
      <c r="C5009" s="47"/>
      <c r="D5009" s="46"/>
      <c r="E5009" s="46"/>
      <c r="F5009" s="45"/>
      <c r="G5009" s="48"/>
      <c r="H5009" s="45"/>
      <c r="I5009" s="45"/>
      <c r="L5009" s="47"/>
      <c r="M5009" s="49"/>
      <c r="N5009" s="49"/>
      <c r="O5009" s="47"/>
      <c r="P5009" s="47"/>
      <c r="Q5009" s="50"/>
      <c r="R5009" s="51"/>
      <c r="S5009" s="47"/>
      <c r="T5009" s="52"/>
      <c r="U5009" s="49"/>
      <c r="V5009" s="47"/>
      <c r="W5009" s="46"/>
      <c r="X5009" s="53"/>
      <c r="Y5009" s="45"/>
    </row>
    <row r="5010" spans="2:25" x14ac:dyDescent="0.25">
      <c r="B5010" s="47"/>
      <c r="C5010" s="47"/>
      <c r="D5010" s="46"/>
      <c r="E5010" s="46"/>
      <c r="F5010" s="45"/>
      <c r="G5010" s="48"/>
      <c r="H5010" s="45"/>
      <c r="I5010" s="45"/>
      <c r="L5010" s="47"/>
      <c r="M5010" s="49"/>
      <c r="N5010" s="49"/>
      <c r="O5010" s="47"/>
      <c r="P5010" s="47"/>
      <c r="Q5010" s="50"/>
      <c r="R5010" s="51"/>
      <c r="S5010" s="47"/>
      <c r="T5010" s="52"/>
      <c r="U5010" s="49"/>
      <c r="V5010" s="47"/>
      <c r="W5010" s="46"/>
      <c r="X5010" s="53"/>
      <c r="Y5010" s="45"/>
    </row>
    <row r="5011" spans="2:25" x14ac:dyDescent="0.25">
      <c r="B5011" s="47"/>
      <c r="C5011" s="47"/>
      <c r="D5011" s="46"/>
      <c r="E5011" s="46"/>
      <c r="F5011" s="45"/>
      <c r="G5011" s="48"/>
      <c r="H5011" s="45"/>
      <c r="I5011" s="45"/>
      <c r="L5011" s="47"/>
      <c r="M5011" s="49"/>
      <c r="N5011" s="49"/>
      <c r="O5011" s="47"/>
      <c r="P5011" s="47"/>
      <c r="Q5011" s="50"/>
      <c r="R5011" s="51"/>
      <c r="S5011" s="47"/>
      <c r="T5011" s="52"/>
      <c r="U5011" s="49"/>
      <c r="V5011" s="47"/>
      <c r="W5011" s="46"/>
      <c r="X5011" s="53"/>
      <c r="Y5011" s="45"/>
    </row>
    <row r="5012" spans="2:25" x14ac:dyDescent="0.25">
      <c r="B5012" s="47"/>
      <c r="C5012" s="47"/>
      <c r="D5012" s="46"/>
      <c r="E5012" s="46"/>
      <c r="F5012" s="45"/>
      <c r="G5012" s="48"/>
      <c r="H5012" s="45"/>
      <c r="I5012" s="45"/>
      <c r="L5012" s="47"/>
      <c r="M5012" s="49"/>
      <c r="N5012" s="49"/>
      <c r="O5012" s="47"/>
      <c r="P5012" s="47"/>
      <c r="Q5012" s="50"/>
      <c r="R5012" s="51"/>
      <c r="S5012" s="47"/>
      <c r="T5012" s="52"/>
      <c r="U5012" s="49"/>
      <c r="V5012" s="47"/>
      <c r="W5012" s="46"/>
      <c r="X5012" s="53"/>
      <c r="Y5012" s="45"/>
    </row>
    <row r="5013" spans="2:25" x14ac:dyDescent="0.25">
      <c r="B5013" s="47"/>
      <c r="C5013" s="47"/>
      <c r="D5013" s="46"/>
      <c r="E5013" s="46"/>
      <c r="F5013" s="45"/>
      <c r="G5013" s="48"/>
      <c r="H5013" s="45"/>
      <c r="I5013" s="45"/>
      <c r="L5013" s="47"/>
      <c r="M5013" s="49"/>
      <c r="N5013" s="49"/>
      <c r="O5013" s="47"/>
      <c r="P5013" s="47"/>
      <c r="Q5013" s="50"/>
      <c r="R5013" s="51"/>
      <c r="S5013" s="47"/>
      <c r="T5013" s="52"/>
      <c r="U5013" s="49"/>
      <c r="V5013" s="47"/>
      <c r="W5013" s="46"/>
      <c r="X5013" s="53"/>
      <c r="Y5013" s="45"/>
    </row>
    <row r="5014" spans="2:25" x14ac:dyDescent="0.25">
      <c r="B5014" s="47"/>
      <c r="C5014" s="47"/>
      <c r="D5014" s="46"/>
      <c r="E5014" s="46"/>
      <c r="F5014" s="45"/>
      <c r="G5014" s="48"/>
      <c r="H5014" s="45"/>
      <c r="I5014" s="45"/>
      <c r="L5014" s="47"/>
      <c r="M5014" s="49"/>
      <c r="N5014" s="49"/>
      <c r="O5014" s="47"/>
      <c r="P5014" s="47"/>
      <c r="Q5014" s="50"/>
      <c r="R5014" s="51"/>
      <c r="S5014" s="47"/>
      <c r="T5014" s="52"/>
      <c r="U5014" s="49"/>
      <c r="V5014" s="47"/>
      <c r="W5014" s="46"/>
      <c r="X5014" s="53"/>
      <c r="Y5014" s="45"/>
    </row>
    <row r="5015" spans="2:25" x14ac:dyDescent="0.25">
      <c r="B5015" s="47"/>
      <c r="C5015" s="47"/>
      <c r="D5015" s="46"/>
      <c r="E5015" s="46"/>
      <c r="F5015" s="45"/>
      <c r="G5015" s="48"/>
      <c r="H5015" s="45"/>
      <c r="I5015" s="45"/>
      <c r="L5015" s="47"/>
      <c r="M5015" s="49"/>
      <c r="N5015" s="49"/>
      <c r="O5015" s="47"/>
      <c r="P5015" s="47"/>
      <c r="Q5015" s="50"/>
      <c r="R5015" s="51"/>
      <c r="S5015" s="47"/>
      <c r="T5015" s="52"/>
      <c r="U5015" s="49"/>
      <c r="V5015" s="47"/>
      <c r="W5015" s="46"/>
      <c r="X5015" s="53"/>
      <c r="Y5015" s="45"/>
    </row>
    <row r="5016" spans="2:25" x14ac:dyDescent="0.25">
      <c r="B5016" s="47"/>
      <c r="C5016" s="47"/>
      <c r="D5016" s="46"/>
      <c r="E5016" s="46"/>
      <c r="F5016" s="45"/>
      <c r="G5016" s="48"/>
      <c r="H5016" s="45"/>
      <c r="I5016" s="45"/>
      <c r="L5016" s="47"/>
      <c r="M5016" s="49"/>
      <c r="N5016" s="49"/>
      <c r="O5016" s="47"/>
      <c r="P5016" s="47"/>
      <c r="Q5016" s="50"/>
      <c r="R5016" s="51"/>
      <c r="S5016" s="47"/>
      <c r="T5016" s="52"/>
      <c r="U5016" s="49"/>
      <c r="V5016" s="47"/>
      <c r="W5016" s="46"/>
      <c r="X5016" s="53"/>
      <c r="Y5016" s="45"/>
    </row>
    <row r="5017" spans="2:25" x14ac:dyDescent="0.25">
      <c r="B5017" s="47"/>
      <c r="C5017" s="47"/>
      <c r="D5017" s="46"/>
      <c r="E5017" s="46"/>
      <c r="F5017" s="45"/>
      <c r="G5017" s="48"/>
      <c r="H5017" s="45"/>
      <c r="I5017" s="45"/>
      <c r="L5017" s="47"/>
      <c r="M5017" s="49"/>
      <c r="N5017" s="49"/>
      <c r="O5017" s="47"/>
      <c r="P5017" s="47"/>
      <c r="Q5017" s="50"/>
      <c r="R5017" s="51"/>
      <c r="S5017" s="47"/>
      <c r="T5017" s="52"/>
      <c r="U5017" s="49"/>
      <c r="V5017" s="47"/>
      <c r="W5017" s="46"/>
      <c r="X5017" s="53"/>
      <c r="Y5017" s="45"/>
    </row>
    <row r="5018" spans="2:25" x14ac:dyDescent="0.25">
      <c r="B5018" s="47"/>
      <c r="C5018" s="47"/>
      <c r="D5018" s="46"/>
      <c r="E5018" s="46"/>
      <c r="F5018" s="45"/>
      <c r="G5018" s="48"/>
      <c r="H5018" s="45"/>
      <c r="I5018" s="45"/>
      <c r="L5018" s="47"/>
      <c r="M5018" s="49"/>
      <c r="N5018" s="49"/>
      <c r="O5018" s="47"/>
      <c r="P5018" s="47"/>
      <c r="Q5018" s="50"/>
      <c r="R5018" s="51"/>
      <c r="S5018" s="47"/>
      <c r="T5018" s="52"/>
      <c r="U5018" s="49"/>
      <c r="V5018" s="47"/>
      <c r="W5018" s="46"/>
      <c r="X5018" s="53"/>
      <c r="Y5018" s="45"/>
    </row>
    <row r="5019" spans="2:25" x14ac:dyDescent="0.25">
      <c r="B5019" s="47"/>
      <c r="C5019" s="47"/>
      <c r="D5019" s="46"/>
      <c r="E5019" s="46"/>
      <c r="F5019" s="45"/>
      <c r="G5019" s="48"/>
      <c r="H5019" s="45"/>
      <c r="I5019" s="45"/>
      <c r="L5019" s="47"/>
      <c r="M5019" s="49"/>
      <c r="N5019" s="49"/>
      <c r="O5019" s="47"/>
      <c r="P5019" s="47"/>
      <c r="Q5019" s="50"/>
      <c r="R5019" s="51"/>
      <c r="S5019" s="47"/>
      <c r="T5019" s="52"/>
      <c r="U5019" s="49"/>
      <c r="V5019" s="47"/>
      <c r="W5019" s="46"/>
      <c r="X5019" s="53"/>
      <c r="Y5019" s="45"/>
    </row>
    <row r="5020" spans="2:25" x14ac:dyDescent="0.25">
      <c r="B5020" s="47"/>
      <c r="C5020" s="47"/>
      <c r="D5020" s="46"/>
      <c r="E5020" s="46"/>
      <c r="F5020" s="45"/>
      <c r="G5020" s="48"/>
      <c r="H5020" s="45"/>
      <c r="I5020" s="45"/>
      <c r="L5020" s="47"/>
      <c r="M5020" s="49"/>
      <c r="N5020" s="49"/>
      <c r="O5020" s="47"/>
      <c r="P5020" s="47"/>
      <c r="Q5020" s="50"/>
      <c r="R5020" s="51"/>
      <c r="S5020" s="47"/>
      <c r="T5020" s="52"/>
      <c r="U5020" s="49"/>
      <c r="V5020" s="47"/>
      <c r="W5020" s="46"/>
      <c r="X5020" s="53"/>
      <c r="Y5020" s="45"/>
    </row>
    <row r="5021" spans="2:25" x14ac:dyDescent="0.25">
      <c r="B5021" s="47"/>
      <c r="C5021" s="47"/>
      <c r="D5021" s="46"/>
      <c r="E5021" s="46"/>
      <c r="F5021" s="45"/>
      <c r="G5021" s="48"/>
      <c r="H5021" s="45"/>
      <c r="I5021" s="45"/>
      <c r="L5021" s="47"/>
      <c r="M5021" s="49"/>
      <c r="N5021" s="49"/>
      <c r="O5021" s="47"/>
      <c r="P5021" s="47"/>
      <c r="Q5021" s="50"/>
      <c r="R5021" s="51"/>
      <c r="S5021" s="47"/>
      <c r="T5021" s="52"/>
      <c r="U5021" s="49"/>
      <c r="V5021" s="47"/>
      <c r="W5021" s="46"/>
      <c r="X5021" s="53"/>
      <c r="Y5021" s="45"/>
    </row>
    <row r="5022" spans="2:25" x14ac:dyDescent="0.25">
      <c r="B5022" s="47"/>
      <c r="C5022" s="47"/>
      <c r="D5022" s="46"/>
      <c r="E5022" s="46"/>
      <c r="F5022" s="45"/>
      <c r="G5022" s="48"/>
      <c r="H5022" s="45"/>
      <c r="I5022" s="45"/>
      <c r="L5022" s="47"/>
      <c r="M5022" s="49"/>
      <c r="N5022" s="49"/>
      <c r="O5022" s="47"/>
      <c r="P5022" s="47"/>
      <c r="Q5022" s="50"/>
      <c r="R5022" s="51"/>
      <c r="S5022" s="47"/>
      <c r="T5022" s="52"/>
      <c r="U5022" s="49"/>
      <c r="V5022" s="47"/>
      <c r="W5022" s="46"/>
      <c r="X5022" s="53"/>
      <c r="Y5022" s="45"/>
    </row>
    <row r="5023" spans="2:25" x14ac:dyDescent="0.25">
      <c r="B5023" s="47"/>
      <c r="C5023" s="47"/>
      <c r="D5023" s="46"/>
      <c r="E5023" s="46"/>
      <c r="F5023" s="45"/>
      <c r="G5023" s="48"/>
      <c r="H5023" s="45"/>
      <c r="I5023" s="45"/>
      <c r="L5023" s="47"/>
      <c r="M5023" s="49"/>
      <c r="N5023" s="49"/>
      <c r="O5023" s="47"/>
      <c r="P5023" s="47"/>
      <c r="Q5023" s="50"/>
      <c r="R5023" s="51"/>
      <c r="S5023" s="47"/>
      <c r="T5023" s="52"/>
      <c r="U5023" s="49"/>
      <c r="V5023" s="47"/>
      <c r="W5023" s="46"/>
      <c r="X5023" s="53"/>
      <c r="Y5023" s="45"/>
    </row>
    <row r="5024" spans="2:25" x14ac:dyDescent="0.25">
      <c r="B5024" s="47"/>
      <c r="C5024" s="47"/>
      <c r="D5024" s="46"/>
      <c r="E5024" s="46"/>
      <c r="F5024" s="45"/>
      <c r="G5024" s="48"/>
      <c r="H5024" s="45"/>
      <c r="I5024" s="45"/>
      <c r="L5024" s="47"/>
      <c r="M5024" s="49"/>
      <c r="N5024" s="49"/>
      <c r="O5024" s="47"/>
      <c r="P5024" s="47"/>
      <c r="Q5024" s="50"/>
      <c r="R5024" s="51"/>
      <c r="S5024" s="47"/>
      <c r="T5024" s="52"/>
      <c r="U5024" s="49"/>
      <c r="V5024" s="47"/>
      <c r="W5024" s="46"/>
      <c r="X5024" s="53"/>
      <c r="Y5024" s="45"/>
    </row>
    <row r="5025" spans="2:25" x14ac:dyDescent="0.25">
      <c r="B5025" s="47"/>
      <c r="C5025" s="47"/>
      <c r="D5025" s="46"/>
      <c r="E5025" s="46"/>
      <c r="F5025" s="45"/>
      <c r="G5025" s="48"/>
      <c r="H5025" s="45"/>
      <c r="I5025" s="45"/>
      <c r="L5025" s="47"/>
      <c r="M5025" s="49"/>
      <c r="N5025" s="49"/>
      <c r="O5025" s="47"/>
      <c r="P5025" s="47"/>
      <c r="Q5025" s="50"/>
      <c r="R5025" s="51"/>
      <c r="S5025" s="47"/>
      <c r="T5025" s="52"/>
      <c r="U5025" s="49"/>
      <c r="V5025" s="47"/>
      <c r="W5025" s="46"/>
      <c r="X5025" s="53"/>
      <c r="Y5025" s="45"/>
    </row>
    <row r="5026" spans="2:25" x14ac:dyDescent="0.25">
      <c r="B5026" s="47"/>
      <c r="C5026" s="47"/>
      <c r="D5026" s="46"/>
      <c r="E5026" s="46"/>
      <c r="F5026" s="45"/>
      <c r="G5026" s="48"/>
      <c r="H5026" s="45"/>
      <c r="I5026" s="45"/>
      <c r="L5026" s="47"/>
      <c r="M5026" s="49"/>
      <c r="N5026" s="49"/>
      <c r="O5026" s="47"/>
      <c r="P5026" s="47"/>
      <c r="Q5026" s="50"/>
      <c r="R5026" s="51"/>
      <c r="S5026" s="47"/>
      <c r="T5026" s="52"/>
      <c r="U5026" s="49"/>
      <c r="V5026" s="47"/>
      <c r="W5026" s="46"/>
      <c r="X5026" s="53"/>
      <c r="Y5026" s="45"/>
    </row>
    <row r="5027" spans="2:25" x14ac:dyDescent="0.25">
      <c r="B5027" s="47"/>
      <c r="C5027" s="47"/>
      <c r="D5027" s="46"/>
      <c r="E5027" s="46"/>
      <c r="F5027" s="45"/>
      <c r="G5027" s="48"/>
      <c r="H5027" s="45"/>
      <c r="I5027" s="45"/>
      <c r="L5027" s="47"/>
      <c r="M5027" s="49"/>
      <c r="N5027" s="49"/>
      <c r="O5027" s="47"/>
      <c r="P5027" s="47"/>
      <c r="Q5027" s="50"/>
      <c r="R5027" s="51"/>
      <c r="S5027" s="47"/>
      <c r="T5027" s="52"/>
      <c r="U5027" s="49"/>
      <c r="V5027" s="47"/>
      <c r="W5027" s="46"/>
      <c r="X5027" s="53"/>
      <c r="Y5027" s="45"/>
    </row>
    <row r="5028" spans="2:25" x14ac:dyDescent="0.25">
      <c r="B5028" s="47"/>
      <c r="C5028" s="47"/>
      <c r="D5028" s="46"/>
      <c r="E5028" s="46"/>
      <c r="F5028" s="45"/>
      <c r="G5028" s="48"/>
      <c r="H5028" s="45"/>
      <c r="I5028" s="45"/>
      <c r="L5028" s="47"/>
      <c r="M5028" s="49"/>
      <c r="N5028" s="49"/>
      <c r="O5028" s="47"/>
      <c r="P5028" s="47"/>
      <c r="Q5028" s="50"/>
      <c r="R5028" s="51"/>
      <c r="S5028" s="47"/>
      <c r="T5028" s="52"/>
      <c r="U5028" s="49"/>
      <c r="V5028" s="47"/>
      <c r="W5028" s="46"/>
      <c r="X5028" s="53"/>
      <c r="Y5028" s="45"/>
    </row>
    <row r="5029" spans="2:25" x14ac:dyDescent="0.25">
      <c r="B5029" s="47"/>
      <c r="C5029" s="47"/>
      <c r="D5029" s="46"/>
      <c r="E5029" s="46"/>
      <c r="F5029" s="45"/>
      <c r="G5029" s="48"/>
      <c r="H5029" s="45"/>
      <c r="I5029" s="45"/>
      <c r="L5029" s="47"/>
      <c r="M5029" s="49"/>
      <c r="N5029" s="49"/>
      <c r="O5029" s="47"/>
      <c r="P5029" s="47"/>
      <c r="Q5029" s="50"/>
      <c r="R5029" s="51"/>
      <c r="S5029" s="47"/>
      <c r="T5029" s="52"/>
      <c r="U5029" s="49"/>
      <c r="V5029" s="47"/>
      <c r="W5029" s="46"/>
      <c r="X5029" s="53"/>
      <c r="Y5029" s="45"/>
    </row>
    <row r="5030" spans="2:25" x14ac:dyDescent="0.25">
      <c r="B5030" s="47"/>
      <c r="C5030" s="47"/>
      <c r="D5030" s="46"/>
      <c r="E5030" s="46"/>
      <c r="F5030" s="45"/>
      <c r="G5030" s="48"/>
      <c r="H5030" s="45"/>
      <c r="I5030" s="45"/>
      <c r="L5030" s="47"/>
      <c r="M5030" s="49"/>
      <c r="N5030" s="49"/>
      <c r="O5030" s="47"/>
      <c r="P5030" s="47"/>
      <c r="Q5030" s="50"/>
      <c r="R5030" s="51"/>
      <c r="S5030" s="47"/>
      <c r="T5030" s="52"/>
      <c r="U5030" s="49"/>
      <c r="V5030" s="47"/>
      <c r="W5030" s="46"/>
      <c r="X5030" s="53"/>
      <c r="Y5030" s="45"/>
    </row>
    <row r="5031" spans="2:25" x14ac:dyDescent="0.25">
      <c r="B5031" s="47"/>
      <c r="C5031" s="47"/>
      <c r="D5031" s="46"/>
      <c r="E5031" s="46"/>
      <c r="F5031" s="45"/>
      <c r="G5031" s="48"/>
      <c r="H5031" s="45"/>
      <c r="I5031" s="45"/>
      <c r="L5031" s="47"/>
      <c r="M5031" s="49"/>
      <c r="N5031" s="49"/>
      <c r="O5031" s="47"/>
      <c r="P5031" s="47"/>
      <c r="Q5031" s="50"/>
      <c r="R5031" s="51"/>
      <c r="S5031" s="47"/>
      <c r="T5031" s="52"/>
      <c r="U5031" s="49"/>
      <c r="V5031" s="47"/>
      <c r="W5031" s="46"/>
      <c r="X5031" s="53"/>
      <c r="Y5031" s="45"/>
    </row>
    <row r="5032" spans="2:25" x14ac:dyDescent="0.25">
      <c r="B5032" s="47"/>
      <c r="C5032" s="47"/>
      <c r="D5032" s="46"/>
      <c r="E5032" s="46"/>
      <c r="F5032" s="45"/>
      <c r="G5032" s="48"/>
      <c r="H5032" s="45"/>
      <c r="I5032" s="45"/>
      <c r="L5032" s="47"/>
      <c r="M5032" s="49"/>
      <c r="N5032" s="49"/>
      <c r="O5032" s="47"/>
      <c r="P5032" s="47"/>
      <c r="Q5032" s="50"/>
      <c r="R5032" s="51"/>
      <c r="S5032" s="47"/>
      <c r="T5032" s="52"/>
      <c r="U5032" s="49"/>
      <c r="V5032" s="47"/>
      <c r="W5032" s="46"/>
      <c r="X5032" s="53"/>
      <c r="Y5032" s="45"/>
    </row>
    <row r="5033" spans="2:25" x14ac:dyDescent="0.25">
      <c r="B5033" s="47"/>
      <c r="C5033" s="47"/>
      <c r="D5033" s="46"/>
      <c r="E5033" s="46"/>
      <c r="F5033" s="45"/>
      <c r="G5033" s="48"/>
      <c r="H5033" s="45"/>
      <c r="I5033" s="45"/>
      <c r="L5033" s="47"/>
      <c r="M5033" s="49"/>
      <c r="N5033" s="49"/>
      <c r="O5033" s="47"/>
      <c r="P5033" s="47"/>
      <c r="Q5033" s="50"/>
      <c r="R5033" s="51"/>
      <c r="S5033" s="47"/>
      <c r="T5033" s="52"/>
      <c r="U5033" s="49"/>
      <c r="V5033" s="47"/>
      <c r="W5033" s="46"/>
      <c r="X5033" s="53"/>
      <c r="Y5033" s="45"/>
    </row>
    <row r="5034" spans="2:25" x14ac:dyDescent="0.25">
      <c r="B5034" s="47"/>
      <c r="C5034" s="47"/>
      <c r="D5034" s="46"/>
      <c r="E5034" s="46"/>
      <c r="F5034" s="45"/>
      <c r="G5034" s="48"/>
      <c r="H5034" s="45"/>
      <c r="I5034" s="45"/>
      <c r="L5034" s="47"/>
      <c r="M5034" s="49"/>
      <c r="N5034" s="49"/>
      <c r="O5034" s="47"/>
      <c r="P5034" s="47"/>
      <c r="Q5034" s="50"/>
      <c r="R5034" s="51"/>
      <c r="S5034" s="47"/>
      <c r="T5034" s="52"/>
      <c r="U5034" s="49"/>
      <c r="V5034" s="47"/>
      <c r="W5034" s="46"/>
      <c r="X5034" s="53"/>
      <c r="Y5034" s="45"/>
    </row>
    <row r="5035" spans="2:25" x14ac:dyDescent="0.25">
      <c r="B5035" s="47"/>
      <c r="C5035" s="47"/>
      <c r="D5035" s="46"/>
      <c r="E5035" s="46"/>
      <c r="F5035" s="45"/>
      <c r="G5035" s="48"/>
      <c r="H5035" s="45"/>
      <c r="I5035" s="45"/>
      <c r="L5035" s="47"/>
      <c r="M5035" s="49"/>
      <c r="N5035" s="49"/>
      <c r="O5035" s="47"/>
      <c r="P5035" s="47"/>
      <c r="Q5035" s="50"/>
      <c r="R5035" s="51"/>
      <c r="S5035" s="47"/>
      <c r="T5035" s="52"/>
      <c r="U5035" s="49"/>
      <c r="V5035" s="47"/>
      <c r="W5035" s="46"/>
      <c r="X5035" s="53"/>
      <c r="Y5035" s="45"/>
    </row>
    <row r="5036" spans="2:25" x14ac:dyDescent="0.25">
      <c r="B5036" s="47"/>
      <c r="C5036" s="47"/>
      <c r="D5036" s="46"/>
      <c r="E5036" s="46"/>
      <c r="F5036" s="45"/>
      <c r="G5036" s="48"/>
      <c r="H5036" s="45"/>
      <c r="I5036" s="45"/>
      <c r="L5036" s="47"/>
      <c r="M5036" s="49"/>
      <c r="N5036" s="49"/>
      <c r="O5036" s="47"/>
      <c r="P5036" s="47"/>
      <c r="Q5036" s="50"/>
      <c r="R5036" s="51"/>
      <c r="S5036" s="47"/>
      <c r="T5036" s="52"/>
      <c r="U5036" s="49"/>
      <c r="V5036" s="47"/>
      <c r="W5036" s="46"/>
      <c r="X5036" s="53"/>
      <c r="Y5036" s="45"/>
    </row>
    <row r="5037" spans="2:25" x14ac:dyDescent="0.25">
      <c r="B5037" s="47"/>
      <c r="C5037" s="47"/>
      <c r="D5037" s="46"/>
      <c r="E5037" s="46"/>
      <c r="F5037" s="45"/>
      <c r="G5037" s="48"/>
      <c r="H5037" s="45"/>
      <c r="I5037" s="45"/>
      <c r="L5037" s="47"/>
      <c r="M5037" s="49"/>
      <c r="N5037" s="49"/>
      <c r="O5037" s="47"/>
      <c r="P5037" s="47"/>
      <c r="Q5037" s="50"/>
      <c r="R5037" s="51"/>
      <c r="S5037" s="47"/>
      <c r="T5037" s="52"/>
      <c r="U5037" s="49"/>
      <c r="V5037" s="47"/>
      <c r="W5037" s="46"/>
      <c r="X5037" s="53"/>
      <c r="Y5037" s="45"/>
    </row>
    <row r="5038" spans="2:25" x14ac:dyDescent="0.25">
      <c r="B5038" s="47"/>
      <c r="C5038" s="47"/>
      <c r="D5038" s="46"/>
      <c r="E5038" s="46"/>
      <c r="F5038" s="45"/>
      <c r="G5038" s="48"/>
      <c r="H5038" s="45"/>
      <c r="I5038" s="45"/>
      <c r="L5038" s="47"/>
      <c r="M5038" s="49"/>
      <c r="N5038" s="49"/>
      <c r="O5038" s="47"/>
      <c r="P5038" s="47"/>
      <c r="Q5038" s="50"/>
      <c r="R5038" s="51"/>
      <c r="S5038" s="47"/>
      <c r="T5038" s="52"/>
      <c r="U5038" s="49"/>
      <c r="V5038" s="47"/>
      <c r="W5038" s="46"/>
      <c r="X5038" s="53"/>
      <c r="Y5038" s="45"/>
    </row>
    <row r="5039" spans="2:25" x14ac:dyDescent="0.25">
      <c r="B5039" s="47"/>
      <c r="C5039" s="47"/>
      <c r="D5039" s="46"/>
      <c r="E5039" s="46"/>
      <c r="F5039" s="45"/>
      <c r="G5039" s="48"/>
      <c r="H5039" s="45"/>
      <c r="I5039" s="45"/>
      <c r="L5039" s="47"/>
      <c r="M5039" s="49"/>
      <c r="N5039" s="49"/>
      <c r="O5039" s="47"/>
      <c r="P5039" s="47"/>
      <c r="Q5039" s="50"/>
      <c r="R5039" s="51"/>
      <c r="S5039" s="47"/>
      <c r="T5039" s="52"/>
      <c r="U5039" s="49"/>
      <c r="V5039" s="47"/>
      <c r="W5039" s="46"/>
      <c r="X5039" s="53"/>
      <c r="Y5039" s="45"/>
    </row>
    <row r="5040" spans="2:25" x14ac:dyDescent="0.25">
      <c r="B5040" s="47"/>
      <c r="C5040" s="47"/>
      <c r="D5040" s="46"/>
      <c r="E5040" s="46"/>
      <c r="F5040" s="45"/>
      <c r="G5040" s="48"/>
      <c r="H5040" s="45"/>
      <c r="I5040" s="45"/>
      <c r="L5040" s="47"/>
      <c r="M5040" s="49"/>
      <c r="N5040" s="49"/>
      <c r="O5040" s="47"/>
      <c r="P5040" s="47"/>
      <c r="Q5040" s="50"/>
      <c r="R5040" s="51"/>
      <c r="S5040" s="47"/>
      <c r="T5040" s="52"/>
      <c r="U5040" s="49"/>
      <c r="V5040" s="47"/>
      <c r="W5040" s="46"/>
      <c r="X5040" s="53"/>
      <c r="Y5040" s="45"/>
    </row>
    <row r="5041" spans="2:25" x14ac:dyDescent="0.25">
      <c r="B5041" s="47"/>
      <c r="C5041" s="47"/>
      <c r="D5041" s="46"/>
      <c r="E5041" s="46"/>
      <c r="F5041" s="45"/>
      <c r="G5041" s="48"/>
      <c r="H5041" s="45"/>
      <c r="I5041" s="45"/>
      <c r="L5041" s="47"/>
      <c r="M5041" s="49"/>
      <c r="N5041" s="49"/>
      <c r="O5041" s="47"/>
      <c r="P5041" s="47"/>
      <c r="Q5041" s="50"/>
      <c r="R5041" s="51"/>
      <c r="S5041" s="47"/>
      <c r="T5041" s="52"/>
      <c r="U5041" s="49"/>
      <c r="V5041" s="47"/>
      <c r="W5041" s="46"/>
      <c r="X5041" s="53"/>
      <c r="Y5041" s="45"/>
    </row>
    <row r="5042" spans="2:25" x14ac:dyDescent="0.25">
      <c r="B5042" s="47"/>
      <c r="C5042" s="47"/>
      <c r="D5042" s="46"/>
      <c r="E5042" s="46"/>
      <c r="F5042" s="45"/>
      <c r="G5042" s="48"/>
      <c r="H5042" s="45"/>
      <c r="I5042" s="45"/>
      <c r="L5042" s="47"/>
      <c r="M5042" s="49"/>
      <c r="N5042" s="49"/>
      <c r="O5042" s="47"/>
      <c r="P5042" s="47"/>
      <c r="Q5042" s="50"/>
      <c r="R5042" s="51"/>
      <c r="S5042" s="47"/>
      <c r="T5042" s="52"/>
      <c r="U5042" s="49"/>
      <c r="V5042" s="47"/>
      <c r="W5042" s="46"/>
      <c r="X5042" s="53"/>
      <c r="Y5042" s="45"/>
    </row>
    <row r="5043" spans="2:25" x14ac:dyDescent="0.25">
      <c r="B5043" s="47"/>
      <c r="C5043" s="47"/>
      <c r="D5043" s="46"/>
      <c r="E5043" s="46"/>
      <c r="F5043" s="45"/>
      <c r="G5043" s="48"/>
      <c r="H5043" s="45"/>
      <c r="I5043" s="45"/>
      <c r="L5043" s="47"/>
      <c r="M5043" s="49"/>
      <c r="N5043" s="49"/>
      <c r="O5043" s="47"/>
      <c r="P5043" s="47"/>
      <c r="Q5043" s="50"/>
      <c r="R5043" s="51"/>
      <c r="S5043" s="47"/>
      <c r="T5043" s="52"/>
      <c r="U5043" s="49"/>
      <c r="V5043" s="47"/>
      <c r="W5043" s="46"/>
      <c r="X5043" s="53"/>
      <c r="Y5043" s="45"/>
    </row>
    <row r="5044" spans="2:25" x14ac:dyDescent="0.25">
      <c r="B5044" s="47"/>
      <c r="C5044" s="47"/>
      <c r="D5044" s="46"/>
      <c r="E5044" s="46"/>
      <c r="F5044" s="45"/>
      <c r="G5044" s="48"/>
      <c r="H5044" s="45"/>
      <c r="I5044" s="45"/>
      <c r="L5044" s="47"/>
      <c r="M5044" s="49"/>
      <c r="N5044" s="49"/>
      <c r="O5044" s="47"/>
      <c r="P5044" s="47"/>
      <c r="Q5044" s="50"/>
      <c r="R5044" s="51"/>
      <c r="S5044" s="47"/>
      <c r="T5044" s="52"/>
      <c r="U5044" s="49"/>
      <c r="V5044" s="47"/>
      <c r="W5044" s="46"/>
      <c r="X5044" s="53"/>
      <c r="Y5044" s="45"/>
    </row>
    <row r="5045" spans="2:25" x14ac:dyDescent="0.25">
      <c r="B5045" s="47"/>
      <c r="C5045" s="47"/>
      <c r="D5045" s="46"/>
      <c r="E5045" s="46"/>
      <c r="F5045" s="45"/>
      <c r="G5045" s="48"/>
      <c r="H5045" s="45"/>
      <c r="I5045" s="45"/>
      <c r="L5045" s="47"/>
      <c r="M5045" s="49"/>
      <c r="N5045" s="49"/>
      <c r="O5045" s="47"/>
      <c r="P5045" s="47"/>
      <c r="Q5045" s="50"/>
      <c r="R5045" s="51"/>
      <c r="S5045" s="47"/>
      <c r="T5045" s="52"/>
      <c r="U5045" s="49"/>
      <c r="V5045" s="47"/>
      <c r="W5045" s="46"/>
      <c r="X5045" s="53"/>
      <c r="Y5045" s="45"/>
    </row>
    <row r="5046" spans="2:25" x14ac:dyDescent="0.25">
      <c r="B5046" s="47"/>
      <c r="C5046" s="47"/>
      <c r="D5046" s="46"/>
      <c r="E5046" s="46"/>
      <c r="F5046" s="45"/>
      <c r="G5046" s="48"/>
      <c r="H5046" s="45"/>
      <c r="I5046" s="45"/>
      <c r="L5046" s="47"/>
      <c r="M5046" s="49"/>
      <c r="N5046" s="49"/>
      <c r="O5046" s="47"/>
      <c r="P5046" s="47"/>
      <c r="Q5046" s="50"/>
      <c r="R5046" s="51"/>
      <c r="S5046" s="47"/>
      <c r="T5046" s="52"/>
      <c r="U5046" s="49"/>
      <c r="V5046" s="47"/>
      <c r="W5046" s="46"/>
      <c r="X5046" s="53"/>
      <c r="Y5046" s="45"/>
    </row>
    <row r="5047" spans="2:25" x14ac:dyDescent="0.25">
      <c r="B5047" s="47"/>
      <c r="C5047" s="47"/>
      <c r="D5047" s="46"/>
      <c r="E5047" s="46"/>
      <c r="F5047" s="45"/>
      <c r="G5047" s="48"/>
      <c r="H5047" s="45"/>
      <c r="I5047" s="45"/>
      <c r="L5047" s="47"/>
      <c r="M5047" s="49"/>
      <c r="N5047" s="49"/>
      <c r="O5047" s="47"/>
      <c r="P5047" s="47"/>
      <c r="Q5047" s="50"/>
      <c r="R5047" s="51"/>
      <c r="S5047" s="47"/>
      <c r="T5047" s="52"/>
      <c r="U5047" s="49"/>
      <c r="V5047" s="47"/>
      <c r="W5047" s="46"/>
      <c r="X5047" s="53"/>
      <c r="Y5047" s="45"/>
    </row>
    <row r="5048" spans="2:25" x14ac:dyDescent="0.25">
      <c r="B5048" s="47"/>
      <c r="C5048" s="47"/>
      <c r="D5048" s="46"/>
      <c r="E5048" s="46"/>
      <c r="F5048" s="45"/>
      <c r="G5048" s="48"/>
      <c r="H5048" s="45"/>
      <c r="I5048" s="45"/>
      <c r="L5048" s="47"/>
      <c r="M5048" s="49"/>
      <c r="N5048" s="49"/>
      <c r="O5048" s="47"/>
      <c r="P5048" s="47"/>
      <c r="Q5048" s="50"/>
      <c r="R5048" s="51"/>
      <c r="S5048" s="47"/>
      <c r="T5048" s="52"/>
      <c r="U5048" s="49"/>
      <c r="V5048" s="47"/>
      <c r="W5048" s="46"/>
      <c r="X5048" s="53"/>
      <c r="Y5048" s="45"/>
    </row>
    <row r="5049" spans="2:25" x14ac:dyDescent="0.25">
      <c r="B5049" s="47"/>
      <c r="C5049" s="47"/>
      <c r="D5049" s="46"/>
      <c r="E5049" s="46"/>
      <c r="F5049" s="45"/>
      <c r="G5049" s="48"/>
      <c r="H5049" s="45"/>
      <c r="I5049" s="45"/>
      <c r="L5049" s="47"/>
      <c r="M5049" s="49"/>
      <c r="N5049" s="49"/>
      <c r="O5049" s="47"/>
      <c r="P5049" s="47"/>
      <c r="Q5049" s="50"/>
      <c r="R5049" s="51"/>
      <c r="S5049" s="47"/>
      <c r="T5049" s="52"/>
      <c r="U5049" s="49"/>
      <c r="V5049" s="47"/>
      <c r="W5049" s="46"/>
      <c r="X5049" s="53"/>
      <c r="Y5049" s="45"/>
    </row>
    <row r="5050" spans="2:25" x14ac:dyDescent="0.25">
      <c r="B5050" s="47"/>
      <c r="C5050" s="47"/>
      <c r="D5050" s="46"/>
      <c r="E5050" s="46"/>
      <c r="F5050" s="45"/>
      <c r="G5050" s="48"/>
      <c r="H5050" s="45"/>
      <c r="I5050" s="45"/>
      <c r="L5050" s="47"/>
      <c r="M5050" s="49"/>
      <c r="N5050" s="49"/>
      <c r="O5050" s="47"/>
      <c r="P5050" s="47"/>
      <c r="Q5050" s="50"/>
      <c r="R5050" s="51"/>
      <c r="S5050" s="47"/>
      <c r="T5050" s="52"/>
      <c r="U5050" s="49"/>
      <c r="V5050" s="47"/>
      <c r="W5050" s="46"/>
      <c r="X5050" s="53"/>
      <c r="Y5050" s="45"/>
    </row>
    <row r="5051" spans="2:25" x14ac:dyDescent="0.25">
      <c r="B5051" s="47"/>
      <c r="C5051" s="47"/>
      <c r="D5051" s="46"/>
      <c r="E5051" s="46"/>
      <c r="F5051" s="45"/>
      <c r="G5051" s="48"/>
      <c r="H5051" s="45"/>
      <c r="I5051" s="45"/>
      <c r="L5051" s="47"/>
      <c r="M5051" s="49"/>
      <c r="N5051" s="49"/>
      <c r="O5051" s="47"/>
      <c r="P5051" s="47"/>
      <c r="Q5051" s="50"/>
      <c r="R5051" s="51"/>
      <c r="S5051" s="47"/>
      <c r="T5051" s="52"/>
      <c r="U5051" s="49"/>
      <c r="V5051" s="47"/>
      <c r="W5051" s="46"/>
      <c r="X5051" s="53"/>
      <c r="Y5051" s="45"/>
    </row>
    <row r="5052" spans="2:25" x14ac:dyDescent="0.25">
      <c r="B5052" s="47"/>
      <c r="C5052" s="47"/>
      <c r="D5052" s="46"/>
      <c r="E5052" s="46"/>
      <c r="F5052" s="45"/>
      <c r="G5052" s="48"/>
      <c r="H5052" s="45"/>
      <c r="I5052" s="45"/>
      <c r="L5052" s="47"/>
      <c r="M5052" s="49"/>
      <c r="N5052" s="49"/>
      <c r="O5052" s="47"/>
      <c r="P5052" s="47"/>
      <c r="Q5052" s="50"/>
      <c r="R5052" s="51"/>
      <c r="S5052" s="47"/>
      <c r="T5052" s="52"/>
      <c r="U5052" s="49"/>
      <c r="V5052" s="47"/>
      <c r="W5052" s="46"/>
      <c r="X5052" s="53"/>
      <c r="Y5052" s="45"/>
    </row>
    <row r="5053" spans="2:25" x14ac:dyDescent="0.25">
      <c r="B5053" s="47"/>
      <c r="C5053" s="47"/>
      <c r="D5053" s="46"/>
      <c r="E5053" s="46"/>
      <c r="F5053" s="45"/>
      <c r="G5053" s="48"/>
      <c r="H5053" s="45"/>
      <c r="I5053" s="45"/>
      <c r="L5053" s="47"/>
      <c r="M5053" s="49"/>
      <c r="N5053" s="49"/>
      <c r="O5053" s="47"/>
      <c r="P5053" s="47"/>
      <c r="Q5053" s="50"/>
      <c r="R5053" s="51"/>
      <c r="S5053" s="47"/>
      <c r="T5053" s="52"/>
      <c r="U5053" s="49"/>
      <c r="V5053" s="47"/>
      <c r="W5053" s="46"/>
      <c r="X5053" s="53"/>
      <c r="Y5053" s="45"/>
    </row>
    <row r="5054" spans="2:25" x14ac:dyDescent="0.25">
      <c r="B5054" s="47"/>
      <c r="C5054" s="47"/>
      <c r="D5054" s="46"/>
      <c r="E5054" s="46"/>
      <c r="F5054" s="45"/>
      <c r="G5054" s="48"/>
      <c r="H5054" s="45"/>
      <c r="I5054" s="45"/>
      <c r="L5054" s="47"/>
      <c r="M5054" s="49"/>
      <c r="N5054" s="49"/>
      <c r="O5054" s="47"/>
      <c r="P5054" s="47"/>
      <c r="Q5054" s="50"/>
      <c r="R5054" s="51"/>
      <c r="S5054" s="47"/>
      <c r="T5054" s="52"/>
      <c r="U5054" s="49"/>
      <c r="V5054" s="47"/>
      <c r="W5054" s="46"/>
      <c r="X5054" s="53"/>
      <c r="Y5054" s="45"/>
    </row>
    <row r="5055" spans="2:25" x14ac:dyDescent="0.25">
      <c r="B5055" s="47"/>
      <c r="C5055" s="47"/>
      <c r="D5055" s="46"/>
      <c r="E5055" s="46"/>
      <c r="F5055" s="45"/>
      <c r="G5055" s="48"/>
      <c r="H5055" s="45"/>
      <c r="I5055" s="45"/>
      <c r="L5055" s="47"/>
      <c r="M5055" s="49"/>
      <c r="N5055" s="49"/>
      <c r="O5055" s="47"/>
      <c r="P5055" s="47"/>
      <c r="Q5055" s="50"/>
      <c r="R5055" s="51"/>
      <c r="S5055" s="47"/>
      <c r="T5055" s="52"/>
      <c r="U5055" s="49"/>
      <c r="V5055" s="47"/>
      <c r="W5055" s="46"/>
      <c r="X5055" s="53"/>
      <c r="Y5055" s="45"/>
    </row>
    <row r="5056" spans="2:25" x14ac:dyDescent="0.25">
      <c r="B5056" s="47"/>
      <c r="C5056" s="47"/>
      <c r="D5056" s="46"/>
      <c r="E5056" s="46"/>
      <c r="F5056" s="45"/>
      <c r="G5056" s="48"/>
      <c r="H5056" s="45"/>
      <c r="I5056" s="45"/>
      <c r="L5056" s="47"/>
      <c r="M5056" s="49"/>
      <c r="N5056" s="49"/>
      <c r="O5056" s="47"/>
      <c r="P5056" s="47"/>
      <c r="Q5056" s="50"/>
      <c r="R5056" s="51"/>
      <c r="S5056" s="47"/>
      <c r="T5056" s="52"/>
      <c r="U5056" s="49"/>
      <c r="V5056" s="47"/>
      <c r="W5056" s="46"/>
      <c r="X5056" s="53"/>
      <c r="Y5056" s="45"/>
    </row>
    <row r="5057" spans="2:25" x14ac:dyDescent="0.25">
      <c r="B5057" s="47"/>
      <c r="C5057" s="47"/>
      <c r="D5057" s="46"/>
      <c r="E5057" s="46"/>
      <c r="F5057" s="45"/>
      <c r="G5057" s="48"/>
      <c r="H5057" s="45"/>
      <c r="I5057" s="45"/>
      <c r="L5057" s="47"/>
      <c r="M5057" s="49"/>
      <c r="N5057" s="49"/>
      <c r="O5057" s="47"/>
      <c r="P5057" s="47"/>
      <c r="Q5057" s="50"/>
      <c r="R5057" s="51"/>
      <c r="S5057" s="47"/>
      <c r="T5057" s="52"/>
      <c r="U5057" s="49"/>
      <c r="V5057" s="47"/>
      <c r="W5057" s="46"/>
      <c r="X5057" s="53"/>
      <c r="Y5057" s="45"/>
    </row>
    <row r="5058" spans="2:25" x14ac:dyDescent="0.25">
      <c r="B5058" s="47"/>
      <c r="C5058" s="47"/>
      <c r="D5058" s="46"/>
      <c r="E5058" s="46"/>
      <c r="F5058" s="45"/>
      <c r="G5058" s="48"/>
      <c r="H5058" s="45"/>
      <c r="I5058" s="45"/>
      <c r="L5058" s="47"/>
      <c r="M5058" s="49"/>
      <c r="N5058" s="49"/>
      <c r="O5058" s="47"/>
      <c r="P5058" s="47"/>
      <c r="Q5058" s="50"/>
      <c r="R5058" s="51"/>
      <c r="S5058" s="47"/>
      <c r="T5058" s="52"/>
      <c r="U5058" s="49"/>
      <c r="V5058" s="47"/>
      <c r="W5058" s="46"/>
      <c r="X5058" s="53"/>
      <c r="Y5058" s="45"/>
    </row>
    <row r="5059" spans="2:25" x14ac:dyDescent="0.25">
      <c r="B5059" s="47"/>
      <c r="C5059" s="47"/>
      <c r="D5059" s="46"/>
      <c r="E5059" s="46"/>
      <c r="F5059" s="45"/>
      <c r="G5059" s="48"/>
      <c r="H5059" s="45"/>
      <c r="I5059" s="45"/>
      <c r="L5059" s="47"/>
      <c r="M5059" s="49"/>
      <c r="N5059" s="49"/>
      <c r="O5059" s="47"/>
      <c r="P5059" s="47"/>
      <c r="Q5059" s="50"/>
      <c r="R5059" s="51"/>
      <c r="S5059" s="47"/>
      <c r="T5059" s="52"/>
      <c r="U5059" s="49"/>
      <c r="V5059" s="47"/>
      <c r="W5059" s="46"/>
      <c r="X5059" s="53"/>
      <c r="Y5059" s="45"/>
    </row>
    <row r="5060" spans="2:25" x14ac:dyDescent="0.25">
      <c r="B5060" s="47"/>
      <c r="C5060" s="47"/>
      <c r="D5060" s="46"/>
      <c r="E5060" s="46"/>
      <c r="F5060" s="45"/>
      <c r="G5060" s="48"/>
      <c r="H5060" s="45"/>
      <c r="I5060" s="45"/>
      <c r="L5060" s="47"/>
      <c r="M5060" s="49"/>
      <c r="N5060" s="49"/>
      <c r="O5060" s="47"/>
      <c r="P5060" s="47"/>
      <c r="Q5060" s="50"/>
      <c r="R5060" s="51"/>
      <c r="S5060" s="47"/>
      <c r="T5060" s="52"/>
      <c r="U5060" s="49"/>
      <c r="V5060" s="47"/>
      <c r="W5060" s="46"/>
      <c r="X5060" s="53"/>
      <c r="Y5060" s="45"/>
    </row>
    <row r="5061" spans="2:25" x14ac:dyDescent="0.25">
      <c r="B5061" s="47"/>
      <c r="C5061" s="47"/>
      <c r="D5061" s="46"/>
      <c r="E5061" s="46"/>
      <c r="F5061" s="45"/>
      <c r="G5061" s="48"/>
      <c r="H5061" s="45"/>
      <c r="I5061" s="45"/>
      <c r="L5061" s="47"/>
      <c r="M5061" s="49"/>
      <c r="N5061" s="49"/>
      <c r="O5061" s="47"/>
      <c r="P5061" s="47"/>
      <c r="Q5061" s="50"/>
      <c r="R5061" s="51"/>
      <c r="S5061" s="47"/>
      <c r="T5061" s="52"/>
      <c r="U5061" s="49"/>
      <c r="V5061" s="47"/>
      <c r="W5061" s="46"/>
      <c r="X5061" s="53"/>
      <c r="Y5061" s="45"/>
    </row>
    <row r="5062" spans="2:25" x14ac:dyDescent="0.25">
      <c r="B5062" s="47"/>
      <c r="C5062" s="47"/>
      <c r="D5062" s="46"/>
      <c r="E5062" s="46"/>
      <c r="F5062" s="45"/>
      <c r="G5062" s="48"/>
      <c r="H5062" s="45"/>
      <c r="I5062" s="45"/>
      <c r="L5062" s="47"/>
      <c r="M5062" s="49"/>
      <c r="N5062" s="49"/>
      <c r="O5062" s="47"/>
      <c r="P5062" s="47"/>
      <c r="Q5062" s="50"/>
      <c r="R5062" s="51"/>
      <c r="S5062" s="47"/>
      <c r="T5062" s="52"/>
      <c r="U5062" s="49"/>
      <c r="V5062" s="47"/>
      <c r="W5062" s="46"/>
      <c r="X5062" s="53"/>
      <c r="Y5062" s="45"/>
    </row>
    <row r="5063" spans="2:25" x14ac:dyDescent="0.25">
      <c r="B5063" s="47"/>
      <c r="C5063" s="47"/>
      <c r="D5063" s="46"/>
      <c r="E5063" s="46"/>
      <c r="F5063" s="45"/>
      <c r="G5063" s="48"/>
      <c r="H5063" s="45"/>
      <c r="I5063" s="45"/>
      <c r="L5063" s="47"/>
      <c r="M5063" s="49"/>
      <c r="N5063" s="49"/>
      <c r="O5063" s="47"/>
      <c r="P5063" s="47"/>
      <c r="Q5063" s="50"/>
      <c r="R5063" s="51"/>
      <c r="S5063" s="47"/>
      <c r="T5063" s="52"/>
      <c r="U5063" s="49"/>
      <c r="V5063" s="47"/>
      <c r="W5063" s="46"/>
      <c r="X5063" s="53"/>
      <c r="Y5063" s="45"/>
    </row>
    <row r="5064" spans="2:25" x14ac:dyDescent="0.25">
      <c r="B5064" s="47"/>
      <c r="C5064" s="47"/>
      <c r="D5064" s="46"/>
      <c r="E5064" s="46"/>
      <c r="F5064" s="45"/>
      <c r="G5064" s="48"/>
      <c r="H5064" s="45"/>
      <c r="I5064" s="45"/>
      <c r="L5064" s="47"/>
      <c r="M5064" s="49"/>
      <c r="N5064" s="49"/>
      <c r="O5064" s="47"/>
      <c r="P5064" s="47"/>
      <c r="Q5064" s="50"/>
      <c r="R5064" s="51"/>
      <c r="S5064" s="47"/>
      <c r="T5064" s="52"/>
      <c r="U5064" s="49"/>
      <c r="V5064" s="47"/>
      <c r="W5064" s="46"/>
      <c r="X5064" s="53"/>
      <c r="Y5064" s="45"/>
    </row>
    <row r="5065" spans="2:25" x14ac:dyDescent="0.25">
      <c r="B5065" s="47"/>
      <c r="C5065" s="47"/>
      <c r="D5065" s="46"/>
      <c r="E5065" s="46"/>
      <c r="F5065" s="45"/>
      <c r="G5065" s="48"/>
      <c r="H5065" s="45"/>
      <c r="I5065" s="45"/>
      <c r="L5065" s="47"/>
      <c r="M5065" s="49"/>
      <c r="N5065" s="49"/>
      <c r="O5065" s="47"/>
      <c r="P5065" s="47"/>
      <c r="Q5065" s="50"/>
      <c r="R5065" s="51"/>
      <c r="S5065" s="47"/>
      <c r="T5065" s="52"/>
      <c r="U5065" s="49"/>
      <c r="V5065" s="47"/>
      <c r="W5065" s="46"/>
      <c r="X5065" s="53"/>
      <c r="Y5065" s="45"/>
    </row>
    <row r="5066" spans="2:25" x14ac:dyDescent="0.25">
      <c r="B5066" s="47"/>
      <c r="C5066" s="47"/>
      <c r="D5066" s="46"/>
      <c r="E5066" s="46"/>
      <c r="F5066" s="45"/>
      <c r="G5066" s="48"/>
      <c r="H5066" s="45"/>
      <c r="I5066" s="45"/>
      <c r="L5066" s="47"/>
      <c r="M5066" s="49"/>
      <c r="N5066" s="49"/>
      <c r="O5066" s="47"/>
      <c r="P5066" s="47"/>
      <c r="Q5066" s="50"/>
      <c r="R5066" s="51"/>
      <c r="S5066" s="47"/>
      <c r="T5066" s="52"/>
      <c r="U5066" s="49"/>
      <c r="V5066" s="47"/>
      <c r="W5066" s="46"/>
      <c r="X5066" s="53"/>
      <c r="Y5066" s="45"/>
    </row>
    <row r="5067" spans="2:25" x14ac:dyDescent="0.25">
      <c r="B5067" s="47"/>
      <c r="C5067" s="47"/>
      <c r="D5067" s="46"/>
      <c r="E5067" s="46"/>
      <c r="F5067" s="45"/>
      <c r="G5067" s="48"/>
      <c r="H5067" s="45"/>
      <c r="I5067" s="45"/>
      <c r="L5067" s="47"/>
      <c r="M5067" s="49"/>
      <c r="N5067" s="49"/>
      <c r="O5067" s="47"/>
      <c r="P5067" s="47"/>
      <c r="Q5067" s="50"/>
      <c r="R5067" s="51"/>
      <c r="S5067" s="47"/>
      <c r="T5067" s="52"/>
      <c r="U5067" s="49"/>
      <c r="V5067" s="47"/>
      <c r="W5067" s="46"/>
      <c r="X5067" s="53"/>
      <c r="Y5067" s="45"/>
    </row>
    <row r="5068" spans="2:25" x14ac:dyDescent="0.25">
      <c r="B5068" s="47"/>
      <c r="C5068" s="47"/>
      <c r="D5068" s="46"/>
      <c r="E5068" s="46"/>
      <c r="F5068" s="45"/>
      <c r="G5068" s="48"/>
      <c r="H5068" s="45"/>
      <c r="I5068" s="45"/>
      <c r="L5068" s="47"/>
      <c r="M5068" s="49"/>
      <c r="N5068" s="49"/>
      <c r="O5068" s="47"/>
      <c r="P5068" s="47"/>
      <c r="Q5068" s="50"/>
      <c r="R5068" s="51"/>
      <c r="S5068" s="47"/>
      <c r="T5068" s="52"/>
      <c r="U5068" s="49"/>
      <c r="V5068" s="47"/>
      <c r="W5068" s="46"/>
      <c r="X5068" s="53"/>
      <c r="Y5068" s="45"/>
    </row>
    <row r="5069" spans="2:25" x14ac:dyDescent="0.25">
      <c r="B5069" s="47"/>
      <c r="C5069" s="47"/>
      <c r="D5069" s="46"/>
      <c r="E5069" s="46"/>
      <c r="F5069" s="45"/>
      <c r="G5069" s="48"/>
      <c r="H5069" s="45"/>
      <c r="I5069" s="45"/>
      <c r="L5069" s="47"/>
      <c r="M5069" s="49"/>
      <c r="N5069" s="49"/>
      <c r="O5069" s="47"/>
      <c r="P5069" s="47"/>
      <c r="Q5069" s="50"/>
      <c r="R5069" s="51"/>
      <c r="S5069" s="47"/>
      <c r="T5069" s="52"/>
      <c r="U5069" s="49"/>
      <c r="V5069" s="47"/>
      <c r="W5069" s="46"/>
      <c r="X5069" s="53"/>
      <c r="Y5069" s="45"/>
    </row>
    <row r="5070" spans="2:25" x14ac:dyDescent="0.25">
      <c r="B5070" s="47"/>
      <c r="C5070" s="47"/>
      <c r="D5070" s="46"/>
      <c r="E5070" s="46"/>
      <c r="F5070" s="45"/>
      <c r="G5070" s="48"/>
      <c r="H5070" s="45"/>
      <c r="I5070" s="45"/>
      <c r="L5070" s="47"/>
      <c r="M5070" s="49"/>
      <c r="N5070" s="49"/>
      <c r="O5070" s="47"/>
      <c r="P5070" s="47"/>
      <c r="Q5070" s="50"/>
      <c r="R5070" s="51"/>
      <c r="S5070" s="47"/>
      <c r="T5070" s="52"/>
      <c r="U5070" s="49"/>
      <c r="V5070" s="47"/>
      <c r="W5070" s="46"/>
      <c r="X5070" s="53"/>
      <c r="Y5070" s="45"/>
    </row>
    <row r="5071" spans="2:25" x14ac:dyDescent="0.25">
      <c r="B5071" s="47"/>
      <c r="C5071" s="47"/>
      <c r="D5071" s="46"/>
      <c r="E5071" s="46"/>
      <c r="F5071" s="45"/>
      <c r="G5071" s="48"/>
      <c r="H5071" s="45"/>
      <c r="I5071" s="45"/>
      <c r="L5071" s="47"/>
      <c r="M5071" s="49"/>
      <c r="N5071" s="49"/>
      <c r="O5071" s="47"/>
      <c r="P5071" s="47"/>
      <c r="Q5071" s="50"/>
      <c r="R5071" s="51"/>
      <c r="S5071" s="47"/>
      <c r="T5071" s="52"/>
      <c r="U5071" s="49"/>
      <c r="V5071" s="47"/>
      <c r="W5071" s="46"/>
      <c r="X5071" s="53"/>
      <c r="Y5071" s="45"/>
    </row>
    <row r="5072" spans="2:25" x14ac:dyDescent="0.25">
      <c r="B5072" s="47"/>
      <c r="C5072" s="47"/>
      <c r="D5072" s="46"/>
      <c r="E5072" s="46"/>
      <c r="F5072" s="45"/>
      <c r="G5072" s="48"/>
      <c r="H5072" s="45"/>
      <c r="I5072" s="45"/>
      <c r="L5072" s="47"/>
      <c r="M5072" s="49"/>
      <c r="N5072" s="49"/>
      <c r="O5072" s="47"/>
      <c r="P5072" s="47"/>
      <c r="Q5072" s="50"/>
      <c r="R5072" s="51"/>
      <c r="S5072" s="47"/>
      <c r="T5072" s="52"/>
      <c r="U5072" s="49"/>
      <c r="V5072" s="47"/>
      <c r="W5072" s="46"/>
      <c r="X5072" s="53"/>
      <c r="Y5072" s="45"/>
    </row>
    <row r="5073" spans="2:25" x14ac:dyDescent="0.25">
      <c r="B5073" s="47"/>
      <c r="C5073" s="47"/>
      <c r="D5073" s="46"/>
      <c r="E5073" s="46"/>
      <c r="F5073" s="45"/>
      <c r="G5073" s="48"/>
      <c r="H5073" s="45"/>
      <c r="I5073" s="45"/>
      <c r="L5073" s="47"/>
      <c r="M5073" s="49"/>
      <c r="N5073" s="49"/>
      <c r="O5073" s="47"/>
      <c r="P5073" s="47"/>
      <c r="Q5073" s="50"/>
      <c r="R5073" s="51"/>
      <c r="S5073" s="47"/>
      <c r="T5073" s="52"/>
      <c r="U5073" s="49"/>
      <c r="V5073" s="47"/>
      <c r="W5073" s="46"/>
      <c r="X5073" s="53"/>
      <c r="Y5073" s="45"/>
    </row>
    <row r="5074" spans="2:25" x14ac:dyDescent="0.25">
      <c r="B5074" s="47"/>
      <c r="C5074" s="47"/>
      <c r="D5074" s="46"/>
      <c r="E5074" s="46"/>
      <c r="F5074" s="45"/>
      <c r="G5074" s="48"/>
      <c r="H5074" s="45"/>
      <c r="I5074" s="45"/>
      <c r="L5074" s="47"/>
      <c r="M5074" s="49"/>
      <c r="N5074" s="49"/>
      <c r="O5074" s="47"/>
      <c r="P5074" s="47"/>
      <c r="Q5074" s="50"/>
      <c r="R5074" s="51"/>
      <c r="S5074" s="47"/>
      <c r="T5074" s="52"/>
      <c r="U5074" s="49"/>
      <c r="V5074" s="47"/>
      <c r="W5074" s="46"/>
      <c r="X5074" s="53"/>
      <c r="Y5074" s="45"/>
    </row>
    <row r="5075" spans="2:25" x14ac:dyDescent="0.25">
      <c r="B5075" s="47"/>
      <c r="C5075" s="47"/>
      <c r="D5075" s="46"/>
      <c r="E5075" s="46"/>
      <c r="F5075" s="45"/>
      <c r="G5075" s="48"/>
      <c r="H5075" s="45"/>
      <c r="I5075" s="45"/>
      <c r="L5075" s="47"/>
      <c r="M5075" s="49"/>
      <c r="N5075" s="49"/>
      <c r="O5075" s="47"/>
      <c r="P5075" s="47"/>
      <c r="Q5075" s="50"/>
      <c r="R5075" s="51"/>
      <c r="S5075" s="47"/>
      <c r="T5075" s="52"/>
      <c r="U5075" s="49"/>
      <c r="V5075" s="47"/>
      <c r="W5075" s="46"/>
      <c r="X5075" s="53"/>
      <c r="Y5075" s="45"/>
    </row>
    <row r="5076" spans="2:25" x14ac:dyDescent="0.25">
      <c r="B5076" s="47"/>
      <c r="C5076" s="47"/>
      <c r="D5076" s="46"/>
      <c r="E5076" s="46"/>
      <c r="F5076" s="45"/>
      <c r="G5076" s="48"/>
      <c r="H5076" s="45"/>
      <c r="I5076" s="45"/>
      <c r="L5076" s="47"/>
      <c r="M5076" s="49"/>
      <c r="N5076" s="49"/>
      <c r="O5076" s="47"/>
      <c r="P5076" s="47"/>
      <c r="Q5076" s="50"/>
      <c r="R5076" s="51"/>
      <c r="S5076" s="47"/>
      <c r="T5076" s="52"/>
      <c r="U5076" s="49"/>
      <c r="V5076" s="47"/>
      <c r="W5076" s="46"/>
      <c r="X5076" s="53"/>
      <c r="Y5076" s="45"/>
    </row>
    <row r="5077" spans="2:25" x14ac:dyDescent="0.25">
      <c r="B5077" s="47"/>
      <c r="C5077" s="47"/>
      <c r="D5077" s="46"/>
      <c r="E5077" s="46"/>
      <c r="F5077" s="45"/>
      <c r="G5077" s="48"/>
      <c r="H5077" s="45"/>
      <c r="I5077" s="45"/>
      <c r="L5077" s="47"/>
      <c r="M5077" s="49"/>
      <c r="N5077" s="49"/>
      <c r="O5077" s="47"/>
      <c r="P5077" s="47"/>
      <c r="Q5077" s="50"/>
      <c r="R5077" s="51"/>
      <c r="S5077" s="47"/>
      <c r="T5077" s="52"/>
      <c r="U5077" s="49"/>
      <c r="V5077" s="47"/>
      <c r="W5077" s="46"/>
      <c r="X5077" s="53"/>
      <c r="Y5077" s="45"/>
    </row>
    <row r="5078" spans="2:25" x14ac:dyDescent="0.25">
      <c r="B5078" s="47"/>
      <c r="C5078" s="47"/>
      <c r="D5078" s="46"/>
      <c r="E5078" s="46"/>
      <c r="F5078" s="45"/>
      <c r="G5078" s="48"/>
      <c r="H5078" s="45"/>
      <c r="I5078" s="45"/>
      <c r="L5078" s="47"/>
      <c r="M5078" s="49"/>
      <c r="N5078" s="49"/>
      <c r="O5078" s="47"/>
      <c r="P5078" s="47"/>
      <c r="Q5078" s="50"/>
      <c r="R5078" s="51"/>
      <c r="S5078" s="47"/>
      <c r="T5078" s="52"/>
      <c r="U5078" s="49"/>
      <c r="V5078" s="47"/>
      <c r="W5078" s="46"/>
      <c r="X5078" s="53"/>
      <c r="Y5078" s="45"/>
    </row>
    <row r="5079" spans="2:25" x14ac:dyDescent="0.25">
      <c r="B5079" s="47"/>
      <c r="C5079" s="47"/>
      <c r="D5079" s="46"/>
      <c r="E5079" s="46"/>
      <c r="F5079" s="45"/>
      <c r="G5079" s="48"/>
      <c r="H5079" s="45"/>
      <c r="I5079" s="45"/>
      <c r="L5079" s="47"/>
      <c r="M5079" s="49"/>
      <c r="N5079" s="49"/>
      <c r="O5079" s="47"/>
      <c r="P5079" s="47"/>
      <c r="Q5079" s="50"/>
      <c r="R5079" s="51"/>
      <c r="S5079" s="47"/>
      <c r="T5079" s="52"/>
      <c r="U5079" s="49"/>
      <c r="V5079" s="47"/>
      <c r="W5079" s="46"/>
      <c r="X5079" s="53"/>
      <c r="Y5079" s="45"/>
    </row>
    <row r="5080" spans="2:25" x14ac:dyDescent="0.25">
      <c r="B5080" s="47"/>
      <c r="C5080" s="47"/>
      <c r="D5080" s="46"/>
      <c r="E5080" s="46"/>
      <c r="F5080" s="45"/>
      <c r="G5080" s="48"/>
      <c r="H5080" s="45"/>
      <c r="I5080" s="45"/>
      <c r="L5080" s="47"/>
      <c r="M5080" s="49"/>
      <c r="N5080" s="49"/>
      <c r="O5080" s="47"/>
      <c r="P5080" s="47"/>
      <c r="Q5080" s="50"/>
      <c r="R5080" s="51"/>
      <c r="S5080" s="47"/>
      <c r="T5080" s="52"/>
      <c r="U5080" s="49"/>
      <c r="V5080" s="47"/>
      <c r="W5080" s="46"/>
      <c r="X5080" s="53"/>
      <c r="Y5080" s="45"/>
    </row>
    <row r="5081" spans="2:25" x14ac:dyDescent="0.25">
      <c r="B5081" s="47"/>
      <c r="C5081" s="47"/>
      <c r="D5081" s="46"/>
      <c r="E5081" s="46"/>
      <c r="F5081" s="45"/>
      <c r="G5081" s="48"/>
      <c r="H5081" s="45"/>
      <c r="I5081" s="45"/>
      <c r="L5081" s="47"/>
      <c r="M5081" s="49"/>
      <c r="N5081" s="49"/>
      <c r="O5081" s="47"/>
      <c r="P5081" s="47"/>
      <c r="Q5081" s="50"/>
      <c r="R5081" s="51"/>
      <c r="S5081" s="47"/>
      <c r="T5081" s="52"/>
      <c r="U5081" s="49"/>
      <c r="V5081" s="47"/>
      <c r="W5081" s="46"/>
      <c r="X5081" s="53"/>
      <c r="Y5081" s="45"/>
    </row>
    <row r="5082" spans="2:25" x14ac:dyDescent="0.25">
      <c r="B5082" s="47"/>
      <c r="C5082" s="47"/>
      <c r="D5082" s="46"/>
      <c r="E5082" s="46"/>
      <c r="F5082" s="45"/>
      <c r="G5082" s="48"/>
      <c r="H5082" s="45"/>
      <c r="I5082" s="45"/>
      <c r="L5082" s="47"/>
      <c r="M5082" s="49"/>
      <c r="N5082" s="49"/>
      <c r="O5082" s="47"/>
      <c r="P5082" s="47"/>
      <c r="Q5082" s="50"/>
      <c r="R5082" s="51"/>
      <c r="S5082" s="47"/>
      <c r="T5082" s="52"/>
      <c r="U5082" s="49"/>
      <c r="V5082" s="47"/>
      <c r="W5082" s="46"/>
      <c r="X5082" s="53"/>
      <c r="Y5082" s="45"/>
    </row>
    <row r="5083" spans="2:25" x14ac:dyDescent="0.25">
      <c r="B5083" s="47"/>
      <c r="C5083" s="47"/>
      <c r="D5083" s="46"/>
      <c r="E5083" s="46"/>
      <c r="F5083" s="45"/>
      <c r="G5083" s="48"/>
      <c r="H5083" s="45"/>
      <c r="I5083" s="45"/>
      <c r="L5083" s="47"/>
      <c r="M5083" s="49"/>
      <c r="N5083" s="49"/>
      <c r="O5083" s="47"/>
      <c r="P5083" s="47"/>
      <c r="Q5083" s="50"/>
      <c r="R5083" s="51"/>
      <c r="S5083" s="47"/>
      <c r="T5083" s="52"/>
      <c r="U5083" s="49"/>
      <c r="V5083" s="47"/>
      <c r="W5083" s="46"/>
      <c r="X5083" s="53"/>
      <c r="Y5083" s="45"/>
    </row>
    <row r="5084" spans="2:25" x14ac:dyDescent="0.25">
      <c r="B5084" s="47"/>
      <c r="C5084" s="47"/>
      <c r="D5084" s="46"/>
      <c r="E5084" s="46"/>
      <c r="F5084" s="45"/>
      <c r="G5084" s="48"/>
      <c r="H5084" s="45"/>
      <c r="I5084" s="45"/>
      <c r="L5084" s="47"/>
      <c r="M5084" s="49"/>
      <c r="N5084" s="49"/>
      <c r="O5084" s="47"/>
      <c r="P5084" s="47"/>
      <c r="Q5084" s="50"/>
      <c r="R5084" s="51"/>
      <c r="S5084" s="47"/>
      <c r="T5084" s="52"/>
      <c r="U5084" s="49"/>
      <c r="V5084" s="47"/>
      <c r="W5084" s="46"/>
      <c r="X5084" s="53"/>
      <c r="Y5084" s="45"/>
    </row>
    <row r="5085" spans="2:25" x14ac:dyDescent="0.25">
      <c r="B5085" s="47"/>
      <c r="C5085" s="47"/>
      <c r="D5085" s="46"/>
      <c r="E5085" s="46"/>
      <c r="F5085" s="45"/>
      <c r="G5085" s="48"/>
      <c r="H5085" s="45"/>
      <c r="I5085" s="45"/>
      <c r="L5085" s="47"/>
      <c r="M5085" s="49"/>
      <c r="N5085" s="49"/>
      <c r="O5085" s="47"/>
      <c r="P5085" s="47"/>
      <c r="Q5085" s="50"/>
      <c r="R5085" s="51"/>
      <c r="S5085" s="47"/>
      <c r="T5085" s="52"/>
      <c r="U5085" s="49"/>
      <c r="V5085" s="47"/>
      <c r="W5085" s="46"/>
      <c r="X5085" s="53"/>
      <c r="Y5085" s="45"/>
    </row>
    <row r="5086" spans="2:25" x14ac:dyDescent="0.25">
      <c r="B5086" s="47"/>
      <c r="C5086" s="47"/>
      <c r="D5086" s="46"/>
      <c r="E5086" s="46"/>
      <c r="F5086" s="45"/>
      <c r="G5086" s="48"/>
      <c r="H5086" s="45"/>
      <c r="I5086" s="45"/>
      <c r="L5086" s="47"/>
      <c r="M5086" s="49"/>
      <c r="N5086" s="49"/>
      <c r="O5086" s="47"/>
      <c r="P5086" s="47"/>
      <c r="Q5086" s="50"/>
      <c r="R5086" s="51"/>
      <c r="S5086" s="47"/>
      <c r="T5086" s="52"/>
      <c r="U5086" s="49"/>
      <c r="V5086" s="47"/>
      <c r="W5086" s="46"/>
      <c r="X5086" s="53"/>
      <c r="Y5086" s="45"/>
    </row>
    <row r="5087" spans="2:25" x14ac:dyDescent="0.25">
      <c r="B5087" s="47"/>
      <c r="C5087" s="47"/>
      <c r="D5087" s="46"/>
      <c r="E5087" s="46"/>
      <c r="F5087" s="45"/>
      <c r="G5087" s="48"/>
      <c r="H5087" s="45"/>
      <c r="I5087" s="45"/>
      <c r="L5087" s="47"/>
      <c r="M5087" s="49"/>
      <c r="N5087" s="49"/>
      <c r="O5087" s="47"/>
      <c r="P5087" s="47"/>
      <c r="Q5087" s="50"/>
      <c r="R5087" s="51"/>
      <c r="S5087" s="47"/>
      <c r="T5087" s="52"/>
      <c r="U5087" s="49"/>
      <c r="V5087" s="47"/>
      <c r="W5087" s="46"/>
      <c r="X5087" s="53"/>
      <c r="Y5087" s="45"/>
    </row>
    <row r="5088" spans="2:25" x14ac:dyDescent="0.25">
      <c r="B5088" s="47"/>
      <c r="C5088" s="47"/>
      <c r="D5088" s="46"/>
      <c r="E5088" s="46"/>
      <c r="F5088" s="45"/>
      <c r="G5088" s="48"/>
      <c r="H5088" s="45"/>
      <c r="I5088" s="45"/>
      <c r="L5088" s="47"/>
      <c r="M5088" s="49"/>
      <c r="N5088" s="49"/>
      <c r="O5088" s="47"/>
      <c r="P5088" s="47"/>
      <c r="Q5088" s="50"/>
      <c r="R5088" s="51"/>
      <c r="S5088" s="47"/>
      <c r="T5088" s="52"/>
      <c r="U5088" s="49"/>
      <c r="V5088" s="47"/>
      <c r="W5088" s="46"/>
      <c r="X5088" s="53"/>
      <c r="Y5088" s="45"/>
    </row>
    <row r="5089" spans="2:25" x14ac:dyDescent="0.25">
      <c r="B5089" s="47"/>
      <c r="C5089" s="47"/>
      <c r="D5089" s="46"/>
      <c r="E5089" s="46"/>
      <c r="F5089" s="45"/>
      <c r="G5089" s="48"/>
      <c r="H5089" s="45"/>
      <c r="I5089" s="45"/>
      <c r="L5089" s="47"/>
      <c r="M5089" s="49"/>
      <c r="N5089" s="49"/>
      <c r="O5089" s="47"/>
      <c r="P5089" s="47"/>
      <c r="Q5089" s="50"/>
      <c r="R5089" s="51"/>
      <c r="S5089" s="47"/>
      <c r="T5089" s="52"/>
      <c r="U5089" s="49"/>
      <c r="V5089" s="47"/>
      <c r="W5089" s="46"/>
      <c r="X5089" s="53"/>
      <c r="Y5089" s="45"/>
    </row>
    <row r="5090" spans="2:25" x14ac:dyDescent="0.25">
      <c r="B5090" s="47"/>
      <c r="C5090" s="47"/>
      <c r="D5090" s="46"/>
      <c r="E5090" s="46"/>
      <c r="F5090" s="45"/>
      <c r="G5090" s="48"/>
      <c r="H5090" s="45"/>
      <c r="I5090" s="45"/>
      <c r="L5090" s="47"/>
      <c r="M5090" s="49"/>
      <c r="N5090" s="49"/>
      <c r="O5090" s="47"/>
      <c r="P5090" s="47"/>
      <c r="Q5090" s="50"/>
      <c r="R5090" s="51"/>
      <c r="S5090" s="47"/>
      <c r="T5090" s="52"/>
      <c r="U5090" s="49"/>
      <c r="V5090" s="47"/>
      <c r="W5090" s="46"/>
      <c r="X5090" s="53"/>
      <c r="Y5090" s="45"/>
    </row>
    <row r="5091" spans="2:25" x14ac:dyDescent="0.25">
      <c r="B5091" s="47"/>
      <c r="C5091" s="47"/>
      <c r="D5091" s="46"/>
      <c r="E5091" s="46"/>
      <c r="F5091" s="45"/>
      <c r="G5091" s="48"/>
      <c r="H5091" s="45"/>
      <c r="I5091" s="45"/>
      <c r="L5091" s="47"/>
      <c r="M5091" s="49"/>
      <c r="N5091" s="49"/>
      <c r="O5091" s="47"/>
      <c r="P5091" s="47"/>
      <c r="Q5091" s="50"/>
      <c r="R5091" s="51"/>
      <c r="S5091" s="47"/>
      <c r="T5091" s="52"/>
      <c r="U5091" s="49"/>
      <c r="V5091" s="47"/>
      <c r="W5091" s="46"/>
      <c r="X5091" s="53"/>
      <c r="Y5091" s="45"/>
    </row>
    <row r="5092" spans="2:25" x14ac:dyDescent="0.25">
      <c r="B5092" s="47"/>
      <c r="C5092" s="47"/>
      <c r="D5092" s="46"/>
      <c r="E5092" s="46"/>
      <c r="F5092" s="45"/>
      <c r="G5092" s="48"/>
      <c r="H5092" s="45"/>
      <c r="I5092" s="45"/>
      <c r="L5092" s="47"/>
      <c r="M5092" s="49"/>
      <c r="N5092" s="49"/>
      <c r="O5092" s="47"/>
      <c r="P5092" s="47"/>
      <c r="Q5092" s="50"/>
      <c r="R5092" s="51"/>
      <c r="S5092" s="47"/>
      <c r="T5092" s="52"/>
      <c r="U5092" s="49"/>
      <c r="V5092" s="47"/>
      <c r="W5092" s="46"/>
      <c r="X5092" s="53"/>
      <c r="Y5092" s="45"/>
    </row>
    <row r="5093" spans="2:25" x14ac:dyDescent="0.25">
      <c r="B5093" s="47"/>
      <c r="C5093" s="47"/>
      <c r="D5093" s="46"/>
      <c r="E5093" s="46"/>
      <c r="F5093" s="45"/>
      <c r="G5093" s="48"/>
      <c r="H5093" s="45"/>
      <c r="I5093" s="45"/>
      <c r="L5093" s="47"/>
      <c r="M5093" s="49"/>
      <c r="N5093" s="49"/>
      <c r="O5093" s="47"/>
      <c r="P5093" s="47"/>
      <c r="Q5093" s="50"/>
      <c r="R5093" s="51"/>
      <c r="S5093" s="47"/>
      <c r="T5093" s="52"/>
      <c r="U5093" s="49"/>
      <c r="V5093" s="47"/>
      <c r="W5093" s="46"/>
      <c r="X5093" s="53"/>
      <c r="Y5093" s="45"/>
    </row>
    <row r="5094" spans="2:25" x14ac:dyDescent="0.25">
      <c r="B5094" s="47"/>
      <c r="C5094" s="47"/>
      <c r="D5094" s="46"/>
      <c r="E5094" s="46"/>
      <c r="F5094" s="45"/>
      <c r="G5094" s="48"/>
      <c r="H5094" s="45"/>
      <c r="I5094" s="45"/>
      <c r="L5094" s="47"/>
      <c r="M5094" s="49"/>
      <c r="N5094" s="49"/>
      <c r="O5094" s="47"/>
      <c r="P5094" s="47"/>
      <c r="Q5094" s="50"/>
      <c r="R5094" s="51"/>
      <c r="S5094" s="47"/>
      <c r="T5094" s="52"/>
      <c r="U5094" s="49"/>
      <c r="V5094" s="47"/>
      <c r="W5094" s="46"/>
      <c r="X5094" s="53"/>
      <c r="Y5094" s="45"/>
    </row>
    <row r="5095" spans="2:25" x14ac:dyDescent="0.25">
      <c r="B5095" s="47"/>
      <c r="C5095" s="47"/>
      <c r="D5095" s="46"/>
      <c r="E5095" s="46"/>
      <c r="F5095" s="45"/>
      <c r="G5095" s="48"/>
      <c r="H5095" s="45"/>
      <c r="I5095" s="45"/>
      <c r="L5095" s="47"/>
      <c r="M5095" s="49"/>
      <c r="N5095" s="49"/>
      <c r="O5095" s="47"/>
      <c r="P5095" s="47"/>
      <c r="Q5095" s="50"/>
      <c r="R5095" s="51"/>
      <c r="S5095" s="47"/>
      <c r="T5095" s="52"/>
      <c r="U5095" s="49"/>
      <c r="V5095" s="47"/>
      <c r="W5095" s="46"/>
      <c r="X5095" s="53"/>
      <c r="Y5095" s="45"/>
    </row>
    <row r="5096" spans="2:25" x14ac:dyDescent="0.25">
      <c r="B5096" s="47"/>
      <c r="C5096" s="47"/>
      <c r="D5096" s="46"/>
      <c r="E5096" s="46"/>
      <c r="F5096" s="45"/>
      <c r="G5096" s="48"/>
      <c r="H5096" s="45"/>
      <c r="I5096" s="45"/>
      <c r="L5096" s="47"/>
      <c r="M5096" s="49"/>
      <c r="N5096" s="49"/>
      <c r="O5096" s="47"/>
      <c r="P5096" s="47"/>
      <c r="Q5096" s="50"/>
      <c r="R5096" s="51"/>
      <c r="S5096" s="47"/>
      <c r="T5096" s="52"/>
      <c r="U5096" s="49"/>
      <c r="V5096" s="47"/>
      <c r="W5096" s="46"/>
      <c r="X5096" s="53"/>
      <c r="Y5096" s="45"/>
    </row>
    <row r="5097" spans="2:25" x14ac:dyDescent="0.25">
      <c r="B5097" s="47"/>
      <c r="C5097" s="47"/>
      <c r="D5097" s="46"/>
      <c r="E5097" s="46"/>
      <c r="F5097" s="45"/>
      <c r="G5097" s="48"/>
      <c r="H5097" s="45"/>
      <c r="I5097" s="45"/>
      <c r="L5097" s="47"/>
      <c r="M5097" s="49"/>
      <c r="N5097" s="49"/>
      <c r="O5097" s="47"/>
      <c r="P5097" s="47"/>
      <c r="Q5097" s="50"/>
      <c r="R5097" s="51"/>
      <c r="S5097" s="47"/>
      <c r="T5097" s="52"/>
      <c r="U5097" s="49"/>
      <c r="V5097" s="47"/>
      <c r="W5097" s="46"/>
      <c r="X5097" s="53"/>
      <c r="Y5097" s="45"/>
    </row>
    <row r="5098" spans="2:25" x14ac:dyDescent="0.25">
      <c r="B5098" s="47"/>
      <c r="C5098" s="47"/>
      <c r="D5098" s="46"/>
      <c r="E5098" s="46"/>
      <c r="F5098" s="45"/>
      <c r="G5098" s="48"/>
      <c r="H5098" s="45"/>
      <c r="I5098" s="45"/>
      <c r="L5098" s="47"/>
      <c r="M5098" s="49"/>
      <c r="N5098" s="49"/>
      <c r="O5098" s="47"/>
      <c r="P5098" s="47"/>
      <c r="Q5098" s="50"/>
      <c r="R5098" s="51"/>
      <c r="S5098" s="47"/>
      <c r="T5098" s="52"/>
      <c r="U5098" s="49"/>
      <c r="V5098" s="47"/>
      <c r="W5098" s="46"/>
      <c r="X5098" s="53"/>
      <c r="Y5098" s="45"/>
    </row>
    <row r="5099" spans="2:25" x14ac:dyDescent="0.25">
      <c r="B5099" s="47"/>
      <c r="C5099" s="47"/>
      <c r="D5099" s="46"/>
      <c r="E5099" s="46"/>
      <c r="F5099" s="45"/>
      <c r="G5099" s="48"/>
      <c r="H5099" s="45"/>
      <c r="I5099" s="45"/>
      <c r="L5099" s="47"/>
      <c r="M5099" s="49"/>
      <c r="N5099" s="49"/>
      <c r="O5099" s="47"/>
      <c r="P5099" s="47"/>
      <c r="Q5099" s="50"/>
      <c r="R5099" s="51"/>
      <c r="S5099" s="47"/>
      <c r="T5099" s="52"/>
      <c r="U5099" s="49"/>
      <c r="V5099" s="47"/>
      <c r="W5099" s="46"/>
      <c r="X5099" s="53"/>
      <c r="Y5099" s="45"/>
    </row>
    <row r="5100" spans="2:25" x14ac:dyDescent="0.25">
      <c r="B5100" s="47"/>
      <c r="C5100" s="47"/>
      <c r="D5100" s="46"/>
      <c r="E5100" s="46"/>
      <c r="F5100" s="45"/>
      <c r="G5100" s="48"/>
      <c r="H5100" s="45"/>
      <c r="I5100" s="45"/>
      <c r="L5100" s="47"/>
      <c r="M5100" s="49"/>
      <c r="N5100" s="49"/>
      <c r="O5100" s="47"/>
      <c r="P5100" s="47"/>
      <c r="Q5100" s="50"/>
      <c r="R5100" s="51"/>
      <c r="S5100" s="47"/>
      <c r="T5100" s="52"/>
      <c r="U5100" s="49"/>
      <c r="V5100" s="47"/>
      <c r="W5100" s="46"/>
      <c r="X5100" s="53"/>
      <c r="Y5100" s="45"/>
    </row>
    <row r="5101" spans="2:25" x14ac:dyDescent="0.25">
      <c r="B5101" s="47"/>
      <c r="C5101" s="47"/>
      <c r="D5101" s="46"/>
      <c r="E5101" s="46"/>
      <c r="F5101" s="45"/>
      <c r="G5101" s="48"/>
      <c r="H5101" s="45"/>
      <c r="I5101" s="45"/>
      <c r="L5101" s="47"/>
      <c r="M5101" s="49"/>
      <c r="N5101" s="49"/>
      <c r="O5101" s="47"/>
      <c r="P5101" s="47"/>
      <c r="Q5101" s="50"/>
      <c r="R5101" s="51"/>
      <c r="S5101" s="47"/>
      <c r="T5101" s="52"/>
      <c r="U5101" s="49"/>
      <c r="V5101" s="47"/>
      <c r="W5101" s="46"/>
      <c r="X5101" s="53"/>
      <c r="Y5101" s="45"/>
    </row>
    <row r="5102" spans="2:25" x14ac:dyDescent="0.25">
      <c r="B5102" s="47"/>
      <c r="C5102" s="47"/>
      <c r="D5102" s="46"/>
      <c r="E5102" s="46"/>
      <c r="F5102" s="45"/>
      <c r="G5102" s="48"/>
      <c r="H5102" s="45"/>
      <c r="I5102" s="45"/>
      <c r="L5102" s="47"/>
      <c r="M5102" s="49"/>
      <c r="N5102" s="49"/>
      <c r="O5102" s="47"/>
      <c r="P5102" s="47"/>
      <c r="Q5102" s="50"/>
      <c r="R5102" s="51"/>
      <c r="S5102" s="47"/>
      <c r="T5102" s="52"/>
      <c r="U5102" s="49"/>
      <c r="V5102" s="47"/>
      <c r="W5102" s="46"/>
      <c r="X5102" s="53"/>
      <c r="Y5102" s="45"/>
    </row>
    <row r="5103" spans="2:25" x14ac:dyDescent="0.25">
      <c r="B5103" s="47"/>
      <c r="C5103" s="47"/>
      <c r="D5103" s="46"/>
      <c r="E5103" s="46"/>
      <c r="F5103" s="45"/>
      <c r="G5103" s="48"/>
      <c r="H5103" s="45"/>
      <c r="I5103" s="45"/>
      <c r="L5103" s="47"/>
      <c r="M5103" s="49"/>
      <c r="N5103" s="49"/>
      <c r="O5103" s="47"/>
      <c r="P5103" s="47"/>
      <c r="Q5103" s="50"/>
      <c r="R5103" s="51"/>
      <c r="S5103" s="47"/>
      <c r="T5103" s="52"/>
      <c r="U5103" s="49"/>
      <c r="V5103" s="47"/>
      <c r="W5103" s="46"/>
      <c r="X5103" s="53"/>
      <c r="Y5103" s="45"/>
    </row>
    <row r="5104" spans="2:25" x14ac:dyDescent="0.25">
      <c r="B5104" s="47"/>
      <c r="C5104" s="47"/>
      <c r="D5104" s="46"/>
      <c r="E5104" s="46"/>
      <c r="F5104" s="45"/>
      <c r="G5104" s="48"/>
      <c r="H5104" s="45"/>
      <c r="I5104" s="45"/>
      <c r="L5104" s="47"/>
      <c r="M5104" s="49"/>
      <c r="N5104" s="49"/>
      <c r="O5104" s="47"/>
      <c r="P5104" s="47"/>
      <c r="Q5104" s="50"/>
      <c r="R5104" s="51"/>
      <c r="S5104" s="47"/>
      <c r="T5104" s="52"/>
      <c r="U5104" s="49"/>
      <c r="V5104" s="47"/>
      <c r="W5104" s="46"/>
      <c r="X5104" s="53"/>
      <c r="Y5104" s="45"/>
    </row>
    <row r="5105" spans="2:25" x14ac:dyDescent="0.25">
      <c r="B5105" s="47"/>
      <c r="C5105" s="47"/>
      <c r="D5105" s="46"/>
      <c r="E5105" s="46"/>
      <c r="F5105" s="45"/>
      <c r="G5105" s="48"/>
      <c r="H5105" s="45"/>
      <c r="I5105" s="45"/>
      <c r="L5105" s="47"/>
      <c r="M5105" s="49"/>
      <c r="N5105" s="49"/>
      <c r="O5105" s="47"/>
      <c r="P5105" s="47"/>
      <c r="Q5105" s="50"/>
      <c r="R5105" s="51"/>
      <c r="S5105" s="47"/>
      <c r="T5105" s="52"/>
      <c r="U5105" s="49"/>
      <c r="V5105" s="47"/>
      <c r="W5105" s="46"/>
      <c r="X5105" s="53"/>
      <c r="Y5105" s="45"/>
    </row>
    <row r="5106" spans="2:25" x14ac:dyDescent="0.25">
      <c r="B5106" s="47"/>
      <c r="C5106" s="47"/>
      <c r="D5106" s="46"/>
      <c r="E5106" s="46"/>
      <c r="F5106" s="45"/>
      <c r="G5106" s="48"/>
      <c r="H5106" s="45"/>
      <c r="I5106" s="45"/>
      <c r="L5106" s="47"/>
      <c r="M5106" s="49"/>
      <c r="N5106" s="49"/>
      <c r="O5106" s="47"/>
      <c r="P5106" s="47"/>
      <c r="Q5106" s="50"/>
      <c r="R5106" s="51"/>
      <c r="S5106" s="47"/>
      <c r="T5106" s="52"/>
      <c r="U5106" s="49"/>
      <c r="V5106" s="47"/>
      <c r="W5106" s="46"/>
      <c r="X5106" s="53"/>
      <c r="Y5106" s="45"/>
    </row>
    <row r="5107" spans="2:25" x14ac:dyDescent="0.25">
      <c r="B5107" s="47"/>
      <c r="C5107" s="47"/>
      <c r="D5107" s="46"/>
      <c r="E5107" s="46"/>
      <c r="F5107" s="45"/>
      <c r="G5107" s="48"/>
      <c r="H5107" s="45"/>
      <c r="I5107" s="45"/>
      <c r="L5107" s="47"/>
      <c r="M5107" s="49"/>
      <c r="N5107" s="49"/>
      <c r="O5107" s="47"/>
      <c r="P5107" s="47"/>
      <c r="Q5107" s="50"/>
      <c r="R5107" s="51"/>
      <c r="S5107" s="47"/>
      <c r="T5107" s="52"/>
      <c r="U5107" s="49"/>
      <c r="V5107" s="47"/>
      <c r="W5107" s="46"/>
      <c r="X5107" s="53"/>
      <c r="Y5107" s="45"/>
    </row>
    <row r="5108" spans="2:25" x14ac:dyDescent="0.25">
      <c r="B5108" s="47"/>
      <c r="C5108" s="47"/>
      <c r="D5108" s="46"/>
      <c r="E5108" s="46"/>
      <c r="F5108" s="45"/>
      <c r="G5108" s="48"/>
      <c r="H5108" s="45"/>
      <c r="I5108" s="45"/>
      <c r="L5108" s="47"/>
      <c r="M5108" s="49"/>
      <c r="N5108" s="49"/>
      <c r="O5108" s="47"/>
      <c r="P5108" s="47"/>
      <c r="Q5108" s="50"/>
      <c r="R5108" s="51"/>
      <c r="S5108" s="47"/>
      <c r="T5108" s="52"/>
      <c r="U5108" s="49"/>
      <c r="V5108" s="47"/>
      <c r="W5108" s="46"/>
      <c r="X5108" s="53"/>
      <c r="Y5108" s="45"/>
    </row>
    <row r="5109" spans="2:25" x14ac:dyDescent="0.25">
      <c r="B5109" s="47"/>
      <c r="C5109" s="47"/>
      <c r="D5109" s="46"/>
      <c r="E5109" s="46"/>
      <c r="F5109" s="45"/>
      <c r="G5109" s="48"/>
      <c r="H5109" s="45"/>
      <c r="I5109" s="45"/>
      <c r="L5109" s="47"/>
      <c r="M5109" s="49"/>
      <c r="N5109" s="49"/>
      <c r="O5109" s="47"/>
      <c r="P5109" s="47"/>
      <c r="Q5109" s="50"/>
      <c r="R5109" s="51"/>
      <c r="S5109" s="47"/>
      <c r="T5109" s="52"/>
      <c r="U5109" s="49"/>
      <c r="V5109" s="47"/>
      <c r="W5109" s="46"/>
      <c r="X5109" s="53"/>
      <c r="Y5109" s="45"/>
    </row>
    <row r="5110" spans="2:25" x14ac:dyDescent="0.25">
      <c r="B5110" s="47"/>
      <c r="C5110" s="47"/>
      <c r="D5110" s="46"/>
      <c r="E5110" s="46"/>
      <c r="F5110" s="45"/>
      <c r="G5110" s="48"/>
      <c r="H5110" s="45"/>
      <c r="I5110" s="45"/>
      <c r="L5110" s="47"/>
      <c r="M5110" s="49"/>
      <c r="N5110" s="49"/>
      <c r="O5110" s="47"/>
      <c r="P5110" s="47"/>
      <c r="Q5110" s="50"/>
      <c r="R5110" s="51"/>
      <c r="S5110" s="47"/>
      <c r="T5110" s="52"/>
      <c r="U5110" s="49"/>
      <c r="V5110" s="47"/>
      <c r="W5110" s="46"/>
      <c r="X5110" s="53"/>
      <c r="Y5110" s="45"/>
    </row>
    <row r="5111" spans="2:25" x14ac:dyDescent="0.25">
      <c r="B5111" s="47"/>
      <c r="C5111" s="47"/>
      <c r="D5111" s="46"/>
      <c r="E5111" s="46"/>
      <c r="F5111" s="45"/>
      <c r="G5111" s="48"/>
      <c r="H5111" s="45"/>
      <c r="I5111" s="45"/>
      <c r="L5111" s="47"/>
      <c r="M5111" s="49"/>
      <c r="N5111" s="49"/>
      <c r="O5111" s="47"/>
      <c r="P5111" s="47"/>
      <c r="Q5111" s="50"/>
      <c r="R5111" s="51"/>
      <c r="S5111" s="47"/>
      <c r="T5111" s="52"/>
      <c r="U5111" s="49"/>
      <c r="V5111" s="47"/>
      <c r="W5111" s="46"/>
      <c r="X5111" s="53"/>
      <c r="Y5111" s="45"/>
    </row>
    <row r="5112" spans="2:25" x14ac:dyDescent="0.25">
      <c r="B5112" s="47"/>
      <c r="C5112" s="47"/>
      <c r="D5112" s="46"/>
      <c r="E5112" s="46"/>
      <c r="F5112" s="45"/>
      <c r="G5112" s="48"/>
      <c r="H5112" s="45"/>
      <c r="I5112" s="45"/>
      <c r="L5112" s="47"/>
      <c r="M5112" s="49"/>
      <c r="N5112" s="49"/>
      <c r="O5112" s="47"/>
      <c r="P5112" s="47"/>
      <c r="Q5112" s="50"/>
      <c r="R5112" s="51"/>
      <c r="S5112" s="47"/>
      <c r="T5112" s="52"/>
      <c r="U5112" s="49"/>
      <c r="V5112" s="47"/>
      <c r="W5112" s="46"/>
      <c r="X5112" s="53"/>
      <c r="Y5112" s="45"/>
    </row>
    <row r="5113" spans="2:25" x14ac:dyDescent="0.25">
      <c r="B5113" s="47"/>
      <c r="C5113" s="47"/>
      <c r="D5113" s="46"/>
      <c r="E5113" s="46"/>
      <c r="F5113" s="45"/>
      <c r="G5113" s="48"/>
      <c r="H5113" s="45"/>
      <c r="I5113" s="45"/>
      <c r="L5113" s="47"/>
      <c r="M5113" s="49"/>
      <c r="N5113" s="49"/>
      <c r="O5113" s="47"/>
      <c r="P5113" s="47"/>
      <c r="Q5113" s="50"/>
      <c r="R5113" s="51"/>
      <c r="S5113" s="47"/>
      <c r="T5113" s="52"/>
      <c r="U5113" s="49"/>
      <c r="V5113" s="47"/>
      <c r="W5113" s="46"/>
      <c r="X5113" s="53"/>
      <c r="Y5113" s="45"/>
    </row>
    <row r="5114" spans="2:25" x14ac:dyDescent="0.25">
      <c r="B5114" s="47"/>
      <c r="C5114" s="47"/>
      <c r="D5114" s="46"/>
      <c r="E5114" s="46"/>
      <c r="F5114" s="45"/>
      <c r="G5114" s="48"/>
      <c r="H5114" s="45"/>
      <c r="I5114" s="45"/>
      <c r="L5114" s="47"/>
      <c r="M5114" s="49"/>
      <c r="N5114" s="49"/>
      <c r="O5114" s="47"/>
      <c r="P5114" s="47"/>
      <c r="Q5114" s="50"/>
      <c r="R5114" s="51"/>
      <c r="S5114" s="47"/>
      <c r="T5114" s="52"/>
      <c r="U5114" s="49"/>
      <c r="V5114" s="47"/>
      <c r="W5114" s="46"/>
      <c r="X5114" s="53"/>
      <c r="Y5114" s="45"/>
    </row>
    <row r="5115" spans="2:25" x14ac:dyDescent="0.25">
      <c r="B5115" s="47"/>
      <c r="C5115" s="47"/>
      <c r="D5115" s="46"/>
      <c r="E5115" s="46"/>
      <c r="F5115" s="45"/>
      <c r="G5115" s="48"/>
      <c r="H5115" s="45"/>
      <c r="I5115" s="45"/>
      <c r="L5115" s="47"/>
      <c r="M5115" s="49"/>
      <c r="N5115" s="49"/>
      <c r="O5115" s="47"/>
      <c r="P5115" s="47"/>
      <c r="Q5115" s="50"/>
      <c r="R5115" s="51"/>
      <c r="S5115" s="47"/>
      <c r="T5115" s="52"/>
      <c r="U5115" s="49"/>
      <c r="V5115" s="47"/>
      <c r="W5115" s="46"/>
      <c r="X5115" s="53"/>
      <c r="Y5115" s="45"/>
    </row>
    <row r="5116" spans="2:25" x14ac:dyDescent="0.25">
      <c r="B5116" s="47"/>
      <c r="C5116" s="47"/>
      <c r="D5116" s="46"/>
      <c r="E5116" s="46"/>
      <c r="F5116" s="45"/>
      <c r="G5116" s="48"/>
      <c r="H5116" s="45"/>
      <c r="I5116" s="45"/>
      <c r="L5116" s="47"/>
      <c r="M5116" s="49"/>
      <c r="N5116" s="49"/>
      <c r="O5116" s="47"/>
      <c r="P5116" s="47"/>
      <c r="Q5116" s="50"/>
      <c r="R5116" s="51"/>
      <c r="S5116" s="47"/>
      <c r="T5116" s="52"/>
      <c r="U5116" s="49"/>
      <c r="V5116" s="47"/>
      <c r="W5116" s="46"/>
      <c r="X5116" s="53"/>
      <c r="Y5116" s="45"/>
    </row>
    <row r="5117" spans="2:25" x14ac:dyDescent="0.25">
      <c r="B5117" s="47"/>
      <c r="C5117" s="47"/>
      <c r="D5117" s="46"/>
      <c r="E5117" s="46"/>
      <c r="F5117" s="45"/>
      <c r="G5117" s="48"/>
      <c r="H5117" s="45"/>
      <c r="I5117" s="45"/>
      <c r="L5117" s="47"/>
      <c r="M5117" s="49"/>
      <c r="N5117" s="49"/>
      <c r="O5117" s="47"/>
      <c r="P5117" s="47"/>
      <c r="Q5117" s="50"/>
      <c r="R5117" s="51"/>
      <c r="S5117" s="47"/>
      <c r="T5117" s="52"/>
      <c r="U5117" s="49"/>
      <c r="V5117" s="47"/>
      <c r="W5117" s="46"/>
      <c r="X5117" s="53"/>
      <c r="Y5117" s="45"/>
    </row>
    <row r="5118" spans="2:25" x14ac:dyDescent="0.25">
      <c r="B5118" s="47"/>
      <c r="C5118" s="47"/>
      <c r="D5118" s="46"/>
      <c r="E5118" s="46"/>
      <c r="F5118" s="45"/>
      <c r="G5118" s="48"/>
      <c r="H5118" s="45"/>
      <c r="I5118" s="45"/>
      <c r="L5118" s="47"/>
      <c r="M5118" s="49"/>
      <c r="N5118" s="49"/>
      <c r="O5118" s="47"/>
      <c r="P5118" s="47"/>
      <c r="Q5118" s="50"/>
      <c r="R5118" s="51"/>
      <c r="S5118" s="47"/>
      <c r="T5118" s="52"/>
      <c r="U5118" s="49"/>
      <c r="V5118" s="47"/>
      <c r="W5118" s="46"/>
      <c r="X5118" s="53"/>
      <c r="Y5118" s="45"/>
    </row>
    <row r="5119" spans="2:25" x14ac:dyDescent="0.25">
      <c r="B5119" s="47"/>
      <c r="C5119" s="47"/>
      <c r="D5119" s="46"/>
      <c r="E5119" s="46"/>
      <c r="F5119" s="45"/>
      <c r="G5119" s="48"/>
      <c r="H5119" s="45"/>
      <c r="I5119" s="45"/>
      <c r="L5119" s="47"/>
      <c r="M5119" s="49"/>
      <c r="N5119" s="49"/>
      <c r="O5119" s="47"/>
      <c r="P5119" s="47"/>
      <c r="Q5119" s="50"/>
      <c r="R5119" s="51"/>
      <c r="S5119" s="47"/>
      <c r="T5119" s="52"/>
      <c r="U5119" s="49"/>
      <c r="V5119" s="47"/>
      <c r="W5119" s="46"/>
      <c r="X5119" s="53"/>
      <c r="Y5119" s="45"/>
    </row>
    <row r="5120" spans="2:25" x14ac:dyDescent="0.25">
      <c r="B5120" s="47"/>
      <c r="C5120" s="47"/>
      <c r="D5120" s="46"/>
      <c r="E5120" s="46"/>
      <c r="F5120" s="45"/>
      <c r="G5120" s="48"/>
      <c r="H5120" s="45"/>
      <c r="I5120" s="45"/>
      <c r="L5120" s="47"/>
      <c r="M5120" s="49"/>
      <c r="N5120" s="49"/>
      <c r="O5120" s="47"/>
      <c r="P5120" s="47"/>
      <c r="Q5120" s="50"/>
      <c r="R5120" s="51"/>
      <c r="S5120" s="47"/>
      <c r="T5120" s="52"/>
      <c r="U5120" s="49"/>
      <c r="V5120" s="47"/>
      <c r="W5120" s="46"/>
      <c r="X5120" s="53"/>
      <c r="Y5120" s="45"/>
    </row>
    <row r="5121" spans="2:25" x14ac:dyDescent="0.25">
      <c r="B5121" s="47"/>
      <c r="C5121" s="47"/>
      <c r="D5121" s="46"/>
      <c r="E5121" s="46"/>
      <c r="F5121" s="45"/>
      <c r="G5121" s="48"/>
      <c r="H5121" s="45"/>
      <c r="I5121" s="45"/>
      <c r="L5121" s="47"/>
      <c r="M5121" s="49"/>
      <c r="N5121" s="49"/>
      <c r="O5121" s="47"/>
      <c r="P5121" s="47"/>
      <c r="Q5121" s="50"/>
      <c r="R5121" s="51"/>
      <c r="S5121" s="47"/>
      <c r="T5121" s="52"/>
      <c r="U5121" s="49"/>
      <c r="V5121" s="47"/>
      <c r="W5121" s="46"/>
      <c r="X5121" s="53"/>
      <c r="Y5121" s="45"/>
    </row>
    <row r="5122" spans="2:25" x14ac:dyDescent="0.25">
      <c r="B5122" s="47"/>
      <c r="C5122" s="47"/>
      <c r="D5122" s="46"/>
      <c r="E5122" s="46"/>
      <c r="F5122" s="45"/>
      <c r="G5122" s="48"/>
      <c r="H5122" s="45"/>
      <c r="I5122" s="45"/>
      <c r="L5122" s="47"/>
      <c r="M5122" s="49"/>
      <c r="N5122" s="49"/>
      <c r="O5122" s="47"/>
      <c r="P5122" s="47"/>
      <c r="Q5122" s="50"/>
      <c r="R5122" s="51"/>
      <c r="S5122" s="47"/>
      <c r="T5122" s="52"/>
      <c r="U5122" s="49"/>
      <c r="V5122" s="47"/>
      <c r="W5122" s="46"/>
      <c r="X5122" s="53"/>
      <c r="Y5122" s="45"/>
    </row>
    <row r="5123" spans="2:25" x14ac:dyDescent="0.25">
      <c r="B5123" s="47"/>
      <c r="C5123" s="47"/>
      <c r="D5123" s="46"/>
      <c r="E5123" s="46"/>
      <c r="F5123" s="45"/>
      <c r="G5123" s="48"/>
      <c r="H5123" s="45"/>
      <c r="I5123" s="45"/>
      <c r="L5123" s="47"/>
      <c r="M5123" s="49"/>
      <c r="N5123" s="49"/>
      <c r="O5123" s="47"/>
      <c r="P5123" s="47"/>
      <c r="Q5123" s="50"/>
      <c r="R5123" s="51"/>
      <c r="S5123" s="47"/>
      <c r="T5123" s="52"/>
      <c r="U5123" s="49"/>
      <c r="V5123" s="47"/>
      <c r="W5123" s="46"/>
      <c r="X5123" s="53"/>
      <c r="Y5123" s="45"/>
    </row>
    <row r="5124" spans="2:25" x14ac:dyDescent="0.25">
      <c r="B5124" s="47"/>
      <c r="C5124" s="47"/>
      <c r="D5124" s="46"/>
      <c r="E5124" s="46"/>
      <c r="F5124" s="45"/>
      <c r="G5124" s="48"/>
      <c r="H5124" s="45"/>
      <c r="I5124" s="45"/>
      <c r="L5124" s="47"/>
      <c r="M5124" s="49"/>
      <c r="N5124" s="49"/>
      <c r="O5124" s="47"/>
      <c r="P5124" s="47"/>
      <c r="Q5124" s="50"/>
      <c r="R5124" s="51"/>
      <c r="S5124" s="47"/>
      <c r="T5124" s="52"/>
      <c r="U5124" s="49"/>
      <c r="V5124" s="47"/>
      <c r="W5124" s="46"/>
      <c r="X5124" s="53"/>
      <c r="Y5124" s="45"/>
    </row>
    <row r="5125" spans="2:25" x14ac:dyDescent="0.25">
      <c r="B5125" s="47"/>
      <c r="C5125" s="47"/>
      <c r="D5125" s="46"/>
      <c r="E5125" s="46"/>
      <c r="F5125" s="45"/>
      <c r="G5125" s="48"/>
      <c r="H5125" s="45"/>
      <c r="I5125" s="45"/>
      <c r="L5125" s="47"/>
      <c r="M5125" s="49"/>
      <c r="N5125" s="49"/>
      <c r="O5125" s="47"/>
      <c r="P5125" s="47"/>
      <c r="Q5125" s="50"/>
      <c r="R5125" s="51"/>
      <c r="S5125" s="47"/>
      <c r="T5125" s="52"/>
      <c r="U5125" s="49"/>
      <c r="V5125" s="47"/>
      <c r="W5125" s="46"/>
      <c r="X5125" s="53"/>
      <c r="Y5125" s="45"/>
    </row>
    <row r="5126" spans="2:25" x14ac:dyDescent="0.25">
      <c r="B5126" s="47"/>
      <c r="C5126" s="47"/>
      <c r="D5126" s="46"/>
      <c r="E5126" s="46"/>
      <c r="F5126" s="45"/>
      <c r="G5126" s="48"/>
      <c r="H5126" s="45"/>
      <c r="I5126" s="45"/>
      <c r="L5126" s="47"/>
      <c r="M5126" s="49"/>
      <c r="N5126" s="49"/>
      <c r="O5126" s="47"/>
      <c r="P5126" s="47"/>
      <c r="Q5126" s="50"/>
      <c r="R5126" s="51"/>
      <c r="S5126" s="47"/>
      <c r="T5126" s="52"/>
      <c r="U5126" s="49"/>
      <c r="V5126" s="47"/>
      <c r="W5126" s="46"/>
      <c r="X5126" s="53"/>
      <c r="Y5126" s="45"/>
    </row>
    <row r="5127" spans="2:25" x14ac:dyDescent="0.25">
      <c r="B5127" s="47"/>
      <c r="C5127" s="47"/>
      <c r="D5127" s="46"/>
      <c r="E5127" s="46"/>
      <c r="F5127" s="45"/>
      <c r="G5127" s="48"/>
      <c r="H5127" s="45"/>
      <c r="I5127" s="45"/>
      <c r="L5127" s="47"/>
      <c r="M5127" s="49"/>
      <c r="N5127" s="49"/>
      <c r="O5127" s="47"/>
      <c r="P5127" s="47"/>
      <c r="Q5127" s="50"/>
      <c r="R5127" s="51"/>
      <c r="S5127" s="47"/>
      <c r="T5127" s="52"/>
      <c r="U5127" s="49"/>
      <c r="V5127" s="47"/>
      <c r="W5127" s="46"/>
      <c r="X5127" s="53"/>
      <c r="Y5127" s="45"/>
    </row>
    <row r="5128" spans="2:25" x14ac:dyDescent="0.25">
      <c r="B5128" s="47"/>
      <c r="C5128" s="47"/>
      <c r="D5128" s="46"/>
      <c r="E5128" s="46"/>
      <c r="F5128" s="45"/>
      <c r="G5128" s="48"/>
      <c r="H5128" s="45"/>
      <c r="I5128" s="45"/>
      <c r="L5128" s="47"/>
      <c r="M5128" s="49"/>
      <c r="N5128" s="49"/>
      <c r="O5128" s="47"/>
      <c r="P5128" s="47"/>
      <c r="Q5128" s="50"/>
      <c r="R5128" s="51"/>
      <c r="S5128" s="47"/>
      <c r="T5128" s="52"/>
      <c r="U5128" s="49"/>
      <c r="V5128" s="47"/>
      <c r="W5128" s="46"/>
      <c r="X5128" s="53"/>
      <c r="Y5128" s="45"/>
    </row>
    <row r="5129" spans="2:25" x14ac:dyDescent="0.25">
      <c r="B5129" s="47"/>
      <c r="C5129" s="47"/>
      <c r="D5129" s="46"/>
      <c r="E5129" s="46"/>
      <c r="F5129" s="45"/>
      <c r="G5129" s="48"/>
      <c r="H5129" s="45"/>
      <c r="I5129" s="45"/>
      <c r="L5129" s="47"/>
      <c r="M5129" s="49"/>
      <c r="N5129" s="49"/>
      <c r="O5129" s="47"/>
      <c r="P5129" s="47"/>
      <c r="Q5129" s="50"/>
      <c r="R5129" s="51"/>
      <c r="S5129" s="47"/>
      <c r="T5129" s="52"/>
      <c r="U5129" s="49"/>
      <c r="V5129" s="47"/>
      <c r="W5129" s="46"/>
      <c r="X5129" s="53"/>
      <c r="Y5129" s="45"/>
    </row>
    <row r="5130" spans="2:25" x14ac:dyDescent="0.25">
      <c r="B5130" s="47"/>
      <c r="C5130" s="47"/>
      <c r="D5130" s="46"/>
      <c r="E5130" s="46"/>
      <c r="F5130" s="45"/>
      <c r="G5130" s="48"/>
      <c r="H5130" s="45"/>
      <c r="I5130" s="45"/>
      <c r="L5130" s="47"/>
      <c r="M5130" s="49"/>
      <c r="N5130" s="49"/>
      <c r="O5130" s="47"/>
      <c r="P5130" s="47"/>
      <c r="Q5130" s="50"/>
      <c r="R5130" s="51"/>
      <c r="S5130" s="47"/>
      <c r="T5130" s="52"/>
      <c r="U5130" s="49"/>
      <c r="V5130" s="47"/>
      <c r="W5130" s="46"/>
      <c r="X5130" s="53"/>
      <c r="Y5130" s="45"/>
    </row>
    <row r="5131" spans="2:25" x14ac:dyDescent="0.25">
      <c r="B5131" s="47"/>
      <c r="C5131" s="47"/>
      <c r="D5131" s="46"/>
      <c r="E5131" s="46"/>
      <c r="F5131" s="45"/>
      <c r="G5131" s="48"/>
      <c r="H5131" s="45"/>
      <c r="I5131" s="45"/>
      <c r="L5131" s="47"/>
      <c r="M5131" s="49"/>
      <c r="N5131" s="49"/>
      <c r="O5131" s="47"/>
      <c r="P5131" s="47"/>
      <c r="Q5131" s="50"/>
      <c r="R5131" s="51"/>
      <c r="S5131" s="47"/>
      <c r="T5131" s="52"/>
      <c r="U5131" s="49"/>
      <c r="V5131" s="47"/>
      <c r="W5131" s="46"/>
      <c r="X5131" s="53"/>
      <c r="Y5131" s="45"/>
    </row>
    <row r="5132" spans="2:25" x14ac:dyDescent="0.25">
      <c r="B5132" s="47"/>
      <c r="C5132" s="47"/>
      <c r="D5132" s="46"/>
      <c r="E5132" s="46"/>
      <c r="F5132" s="45"/>
      <c r="G5132" s="48"/>
      <c r="H5132" s="45"/>
      <c r="I5132" s="45"/>
      <c r="L5132" s="47"/>
      <c r="M5132" s="49"/>
      <c r="N5132" s="49"/>
      <c r="O5132" s="47"/>
      <c r="P5132" s="47"/>
      <c r="Q5132" s="50"/>
      <c r="R5132" s="51"/>
      <c r="S5132" s="47"/>
      <c r="T5132" s="52"/>
      <c r="U5132" s="49"/>
      <c r="V5132" s="47"/>
      <c r="W5132" s="46"/>
      <c r="X5132" s="53"/>
      <c r="Y5132" s="45"/>
    </row>
    <row r="5133" spans="2:25" x14ac:dyDescent="0.25">
      <c r="B5133" s="47"/>
      <c r="C5133" s="47"/>
      <c r="D5133" s="46"/>
      <c r="E5133" s="46"/>
      <c r="F5133" s="45"/>
      <c r="G5133" s="48"/>
      <c r="H5133" s="45"/>
      <c r="I5133" s="45"/>
      <c r="L5133" s="47"/>
      <c r="M5133" s="49"/>
      <c r="N5133" s="49"/>
      <c r="O5133" s="47"/>
      <c r="P5133" s="47"/>
      <c r="Q5133" s="50"/>
      <c r="R5133" s="51"/>
      <c r="S5133" s="47"/>
      <c r="T5133" s="52"/>
      <c r="U5133" s="49"/>
      <c r="V5133" s="47"/>
      <c r="W5133" s="46"/>
      <c r="X5133" s="53"/>
      <c r="Y5133" s="45"/>
    </row>
    <row r="5134" spans="2:25" x14ac:dyDescent="0.25">
      <c r="B5134" s="47"/>
      <c r="C5134" s="47"/>
      <c r="D5134" s="46"/>
      <c r="E5134" s="46"/>
      <c r="F5134" s="45"/>
      <c r="G5134" s="48"/>
      <c r="H5134" s="45"/>
      <c r="I5134" s="45"/>
      <c r="L5134" s="47"/>
      <c r="M5134" s="49"/>
      <c r="N5134" s="49"/>
      <c r="O5134" s="47"/>
      <c r="P5134" s="47"/>
      <c r="Q5134" s="50"/>
      <c r="R5134" s="51"/>
      <c r="S5134" s="47"/>
      <c r="T5134" s="52"/>
      <c r="U5134" s="49"/>
      <c r="V5134" s="47"/>
      <c r="W5134" s="46"/>
      <c r="X5134" s="53"/>
      <c r="Y5134" s="45"/>
    </row>
    <row r="5135" spans="2:25" x14ac:dyDescent="0.25">
      <c r="B5135" s="47"/>
      <c r="C5135" s="47"/>
      <c r="D5135" s="46"/>
      <c r="E5135" s="46"/>
      <c r="F5135" s="45"/>
      <c r="G5135" s="48"/>
      <c r="H5135" s="45"/>
      <c r="I5135" s="45"/>
      <c r="L5135" s="47"/>
      <c r="M5135" s="49"/>
      <c r="N5135" s="49"/>
      <c r="O5135" s="47"/>
      <c r="P5135" s="47"/>
      <c r="Q5135" s="50"/>
      <c r="R5135" s="51"/>
      <c r="S5135" s="47"/>
      <c r="T5135" s="52"/>
      <c r="U5135" s="49"/>
      <c r="V5135" s="47"/>
      <c r="W5135" s="46"/>
      <c r="X5135" s="53"/>
      <c r="Y5135" s="45"/>
    </row>
    <row r="5136" spans="2:25" x14ac:dyDescent="0.25">
      <c r="B5136" s="47"/>
      <c r="C5136" s="47"/>
      <c r="D5136" s="46"/>
      <c r="E5136" s="46"/>
      <c r="F5136" s="45"/>
      <c r="G5136" s="48"/>
      <c r="H5136" s="45"/>
      <c r="I5136" s="45"/>
      <c r="L5136" s="47"/>
      <c r="M5136" s="49"/>
      <c r="N5136" s="49"/>
      <c r="O5136" s="47"/>
      <c r="P5136" s="47"/>
      <c r="Q5136" s="50"/>
      <c r="R5136" s="51"/>
      <c r="S5136" s="47"/>
      <c r="T5136" s="52"/>
      <c r="U5136" s="49"/>
      <c r="V5136" s="47"/>
      <c r="W5136" s="46"/>
      <c r="X5136" s="53"/>
      <c r="Y5136" s="45"/>
    </row>
    <row r="5137" spans="2:25" x14ac:dyDescent="0.25">
      <c r="B5137" s="47"/>
      <c r="C5137" s="47"/>
      <c r="D5137" s="46"/>
      <c r="E5137" s="46"/>
      <c r="F5137" s="45"/>
      <c r="G5137" s="48"/>
      <c r="H5137" s="45"/>
      <c r="I5137" s="45"/>
      <c r="L5137" s="47"/>
      <c r="M5137" s="49"/>
      <c r="N5137" s="49"/>
      <c r="O5137" s="47"/>
      <c r="P5137" s="47"/>
      <c r="Q5137" s="50"/>
      <c r="R5137" s="51"/>
      <c r="S5137" s="47"/>
      <c r="T5137" s="52"/>
      <c r="U5137" s="49"/>
      <c r="V5137" s="47"/>
      <c r="W5137" s="46"/>
      <c r="X5137" s="53"/>
      <c r="Y5137" s="45"/>
    </row>
    <row r="5138" spans="2:25" x14ac:dyDescent="0.25">
      <c r="B5138" s="47"/>
      <c r="C5138" s="47"/>
      <c r="D5138" s="46"/>
      <c r="E5138" s="46"/>
      <c r="F5138" s="45"/>
      <c r="G5138" s="48"/>
      <c r="H5138" s="45"/>
      <c r="I5138" s="45"/>
      <c r="L5138" s="47"/>
      <c r="M5138" s="49"/>
      <c r="N5138" s="49"/>
      <c r="O5138" s="47"/>
      <c r="P5138" s="47"/>
      <c r="Q5138" s="50"/>
      <c r="R5138" s="51"/>
      <c r="S5138" s="47"/>
      <c r="T5138" s="52"/>
      <c r="U5138" s="49"/>
      <c r="V5138" s="47"/>
      <c r="W5138" s="46"/>
      <c r="X5138" s="53"/>
      <c r="Y5138" s="45"/>
    </row>
    <row r="5139" spans="2:25" x14ac:dyDescent="0.25">
      <c r="B5139" s="47"/>
      <c r="C5139" s="47"/>
      <c r="D5139" s="46"/>
      <c r="E5139" s="46"/>
      <c r="F5139" s="45"/>
      <c r="G5139" s="48"/>
      <c r="H5139" s="45"/>
      <c r="I5139" s="45"/>
      <c r="L5139" s="47"/>
      <c r="M5139" s="49"/>
      <c r="N5139" s="49"/>
      <c r="O5139" s="47"/>
      <c r="P5139" s="47"/>
      <c r="Q5139" s="50"/>
      <c r="R5139" s="51"/>
      <c r="S5139" s="47"/>
      <c r="T5139" s="52"/>
      <c r="U5139" s="49"/>
      <c r="V5139" s="47"/>
      <c r="W5139" s="46"/>
      <c r="X5139" s="53"/>
      <c r="Y5139" s="45"/>
    </row>
    <row r="5140" spans="2:25" x14ac:dyDescent="0.25">
      <c r="B5140" s="47"/>
      <c r="C5140" s="47"/>
      <c r="D5140" s="46"/>
      <c r="E5140" s="46"/>
      <c r="F5140" s="45"/>
      <c r="G5140" s="48"/>
      <c r="H5140" s="45"/>
      <c r="I5140" s="45"/>
      <c r="L5140" s="47"/>
      <c r="M5140" s="49"/>
      <c r="N5140" s="49"/>
      <c r="O5140" s="47"/>
      <c r="P5140" s="47"/>
      <c r="Q5140" s="50"/>
      <c r="R5140" s="51"/>
      <c r="S5140" s="47"/>
      <c r="T5140" s="52"/>
      <c r="U5140" s="49"/>
      <c r="V5140" s="47"/>
      <c r="W5140" s="46"/>
      <c r="X5140" s="53"/>
      <c r="Y5140" s="45"/>
    </row>
    <row r="5141" spans="2:25" x14ac:dyDescent="0.25">
      <c r="B5141" s="47"/>
      <c r="C5141" s="47"/>
      <c r="D5141" s="46"/>
      <c r="E5141" s="46"/>
      <c r="F5141" s="45"/>
      <c r="G5141" s="48"/>
      <c r="H5141" s="45"/>
      <c r="I5141" s="45"/>
      <c r="L5141" s="47"/>
      <c r="M5141" s="49"/>
      <c r="N5141" s="49"/>
      <c r="O5141" s="47"/>
      <c r="P5141" s="47"/>
      <c r="Q5141" s="50"/>
      <c r="R5141" s="51"/>
      <c r="S5141" s="47"/>
      <c r="T5141" s="52"/>
      <c r="U5141" s="49"/>
      <c r="V5141" s="47"/>
      <c r="W5141" s="46"/>
      <c r="X5141" s="53"/>
      <c r="Y5141" s="45"/>
    </row>
    <row r="5142" spans="2:25" x14ac:dyDescent="0.25">
      <c r="B5142" s="47"/>
      <c r="C5142" s="47"/>
      <c r="D5142" s="46"/>
      <c r="E5142" s="46"/>
      <c r="F5142" s="45"/>
      <c r="G5142" s="48"/>
      <c r="H5142" s="45"/>
      <c r="I5142" s="45"/>
      <c r="L5142" s="47"/>
      <c r="M5142" s="49"/>
      <c r="N5142" s="49"/>
      <c r="O5142" s="47"/>
      <c r="P5142" s="47"/>
      <c r="Q5142" s="50"/>
      <c r="R5142" s="51"/>
      <c r="S5142" s="47"/>
      <c r="T5142" s="52"/>
      <c r="U5142" s="49"/>
      <c r="V5142" s="47"/>
      <c r="W5142" s="46"/>
      <c r="X5142" s="53"/>
      <c r="Y5142" s="45"/>
    </row>
    <row r="5143" spans="2:25" x14ac:dyDescent="0.25">
      <c r="B5143" s="47"/>
      <c r="C5143" s="47"/>
      <c r="D5143" s="46"/>
      <c r="E5143" s="46"/>
      <c r="F5143" s="45"/>
      <c r="G5143" s="48"/>
      <c r="H5143" s="45"/>
      <c r="I5143" s="45"/>
      <c r="L5143" s="47"/>
      <c r="M5143" s="49"/>
      <c r="N5143" s="49"/>
      <c r="O5143" s="47"/>
      <c r="P5143" s="47"/>
      <c r="Q5143" s="50"/>
      <c r="R5143" s="51"/>
      <c r="S5143" s="47"/>
      <c r="T5143" s="52"/>
      <c r="U5143" s="49"/>
      <c r="V5143" s="47"/>
      <c r="W5143" s="46"/>
      <c r="X5143" s="53"/>
      <c r="Y5143" s="45"/>
    </row>
    <row r="5144" spans="2:25" x14ac:dyDescent="0.25">
      <c r="B5144" s="47"/>
      <c r="C5144" s="47"/>
      <c r="D5144" s="46"/>
      <c r="E5144" s="46"/>
      <c r="F5144" s="45"/>
      <c r="G5144" s="48"/>
      <c r="H5144" s="45"/>
      <c r="I5144" s="45"/>
      <c r="L5144" s="47"/>
      <c r="M5144" s="49"/>
      <c r="N5144" s="49"/>
      <c r="O5144" s="47"/>
      <c r="P5144" s="47"/>
      <c r="Q5144" s="50"/>
      <c r="R5144" s="51"/>
      <c r="S5144" s="47"/>
      <c r="T5144" s="52"/>
      <c r="U5144" s="49"/>
      <c r="V5144" s="47"/>
      <c r="W5144" s="46"/>
      <c r="X5144" s="53"/>
      <c r="Y5144" s="45"/>
    </row>
    <row r="5145" spans="2:25" x14ac:dyDescent="0.25">
      <c r="B5145" s="47"/>
      <c r="C5145" s="47"/>
      <c r="D5145" s="46"/>
      <c r="E5145" s="46"/>
      <c r="F5145" s="45"/>
      <c r="G5145" s="48"/>
      <c r="H5145" s="45"/>
      <c r="I5145" s="45"/>
      <c r="L5145" s="47"/>
      <c r="M5145" s="49"/>
      <c r="N5145" s="49"/>
      <c r="O5145" s="47"/>
      <c r="P5145" s="47"/>
      <c r="Q5145" s="50"/>
      <c r="R5145" s="51"/>
      <c r="S5145" s="47"/>
      <c r="T5145" s="52"/>
      <c r="U5145" s="49"/>
      <c r="V5145" s="47"/>
      <c r="W5145" s="46"/>
      <c r="X5145" s="53"/>
      <c r="Y5145" s="45"/>
    </row>
    <row r="5146" spans="2:25" x14ac:dyDescent="0.25">
      <c r="B5146" s="47"/>
      <c r="C5146" s="47"/>
      <c r="D5146" s="46"/>
      <c r="E5146" s="46"/>
      <c r="F5146" s="45"/>
      <c r="G5146" s="48"/>
      <c r="H5146" s="45"/>
      <c r="I5146" s="45"/>
      <c r="L5146" s="47"/>
      <c r="M5146" s="49"/>
      <c r="N5146" s="49"/>
      <c r="O5146" s="47"/>
      <c r="P5146" s="47"/>
      <c r="Q5146" s="50"/>
      <c r="R5146" s="51"/>
      <c r="S5146" s="47"/>
      <c r="T5146" s="52"/>
      <c r="U5146" s="49"/>
      <c r="V5146" s="47"/>
      <c r="W5146" s="46"/>
      <c r="X5146" s="53"/>
      <c r="Y5146" s="45"/>
    </row>
    <row r="5147" spans="2:25" x14ac:dyDescent="0.25">
      <c r="B5147" s="47"/>
      <c r="C5147" s="47"/>
      <c r="D5147" s="46"/>
      <c r="E5147" s="46"/>
      <c r="F5147" s="45"/>
      <c r="G5147" s="48"/>
      <c r="H5147" s="45"/>
      <c r="I5147" s="45"/>
      <c r="L5147" s="47"/>
      <c r="M5147" s="49"/>
      <c r="N5147" s="49"/>
      <c r="O5147" s="47"/>
      <c r="P5147" s="47"/>
      <c r="Q5147" s="50"/>
      <c r="R5147" s="51"/>
      <c r="S5147" s="47"/>
      <c r="T5147" s="52"/>
      <c r="U5147" s="49"/>
      <c r="V5147" s="47"/>
      <c r="W5147" s="46"/>
      <c r="X5147" s="53"/>
      <c r="Y5147" s="45"/>
    </row>
    <row r="5148" spans="2:25" x14ac:dyDescent="0.25">
      <c r="B5148" s="47"/>
      <c r="C5148" s="47"/>
      <c r="D5148" s="46"/>
      <c r="E5148" s="46"/>
      <c r="F5148" s="45"/>
      <c r="G5148" s="48"/>
      <c r="H5148" s="45"/>
      <c r="I5148" s="45"/>
      <c r="L5148" s="47"/>
      <c r="M5148" s="49"/>
      <c r="N5148" s="49"/>
      <c r="O5148" s="47"/>
      <c r="P5148" s="47"/>
      <c r="Q5148" s="50"/>
      <c r="R5148" s="51"/>
      <c r="S5148" s="47"/>
      <c r="T5148" s="52"/>
      <c r="U5148" s="49"/>
      <c r="V5148" s="47"/>
      <c r="W5148" s="46"/>
      <c r="X5148" s="53"/>
      <c r="Y5148" s="45"/>
    </row>
    <row r="5149" spans="2:25" x14ac:dyDescent="0.25">
      <c r="B5149" s="47"/>
      <c r="C5149" s="47"/>
      <c r="D5149" s="46"/>
      <c r="E5149" s="46"/>
      <c r="F5149" s="45"/>
      <c r="G5149" s="48"/>
      <c r="H5149" s="45"/>
      <c r="I5149" s="45"/>
      <c r="L5149" s="47"/>
      <c r="M5149" s="49"/>
      <c r="N5149" s="49"/>
      <c r="O5149" s="47"/>
      <c r="P5149" s="47"/>
      <c r="Q5149" s="50"/>
      <c r="R5149" s="51"/>
      <c r="S5149" s="47"/>
      <c r="T5149" s="52"/>
      <c r="U5149" s="49"/>
      <c r="V5149" s="47"/>
      <c r="W5149" s="46"/>
      <c r="X5149" s="53"/>
      <c r="Y5149" s="45"/>
    </row>
    <row r="5150" spans="2:25" x14ac:dyDescent="0.25">
      <c r="B5150" s="47"/>
      <c r="C5150" s="47"/>
      <c r="D5150" s="46"/>
      <c r="E5150" s="46"/>
      <c r="F5150" s="45"/>
      <c r="G5150" s="48"/>
      <c r="H5150" s="45"/>
      <c r="I5150" s="45"/>
      <c r="L5150" s="47"/>
      <c r="M5150" s="49"/>
      <c r="N5150" s="49"/>
      <c r="O5150" s="47"/>
      <c r="P5150" s="47"/>
      <c r="Q5150" s="50"/>
      <c r="R5150" s="51"/>
      <c r="S5150" s="47"/>
      <c r="T5150" s="52"/>
      <c r="U5150" s="49"/>
      <c r="V5150" s="47"/>
      <c r="W5150" s="46"/>
      <c r="X5150" s="53"/>
      <c r="Y5150" s="45"/>
    </row>
    <row r="5151" spans="2:25" x14ac:dyDescent="0.25">
      <c r="B5151" s="47"/>
      <c r="C5151" s="47"/>
      <c r="D5151" s="46"/>
      <c r="E5151" s="46"/>
      <c r="F5151" s="45"/>
      <c r="G5151" s="48"/>
      <c r="H5151" s="45"/>
      <c r="I5151" s="45"/>
      <c r="L5151" s="47"/>
      <c r="M5151" s="49"/>
      <c r="N5151" s="49"/>
      <c r="O5151" s="47"/>
      <c r="P5151" s="47"/>
      <c r="Q5151" s="50"/>
      <c r="R5151" s="51"/>
      <c r="S5151" s="47"/>
      <c r="T5151" s="52"/>
      <c r="U5151" s="49"/>
      <c r="V5151" s="47"/>
      <c r="W5151" s="46"/>
      <c r="X5151" s="53"/>
      <c r="Y5151" s="45"/>
    </row>
    <row r="5152" spans="2:25" x14ac:dyDescent="0.25">
      <c r="B5152" s="47"/>
      <c r="C5152" s="47"/>
      <c r="D5152" s="46"/>
      <c r="E5152" s="46"/>
      <c r="F5152" s="45"/>
      <c r="G5152" s="48"/>
      <c r="H5152" s="45"/>
      <c r="I5152" s="45"/>
      <c r="L5152" s="47"/>
      <c r="M5152" s="49"/>
      <c r="N5152" s="49"/>
      <c r="O5152" s="47"/>
      <c r="P5152" s="47"/>
      <c r="Q5152" s="50"/>
      <c r="R5152" s="51"/>
      <c r="S5152" s="47"/>
      <c r="T5152" s="52"/>
      <c r="U5152" s="49"/>
      <c r="V5152" s="47"/>
      <c r="W5152" s="46"/>
      <c r="X5152" s="53"/>
      <c r="Y5152" s="45"/>
    </row>
    <row r="5153" spans="2:25" x14ac:dyDescent="0.25">
      <c r="B5153" s="47"/>
      <c r="C5153" s="47"/>
      <c r="D5153" s="46"/>
      <c r="E5153" s="46"/>
      <c r="F5153" s="45"/>
      <c r="G5153" s="48"/>
      <c r="H5153" s="45"/>
      <c r="I5153" s="45"/>
      <c r="L5153" s="47"/>
      <c r="M5153" s="49"/>
      <c r="N5153" s="49"/>
      <c r="O5153" s="47"/>
      <c r="P5153" s="47"/>
      <c r="Q5153" s="50"/>
      <c r="R5153" s="51"/>
      <c r="S5153" s="47"/>
      <c r="T5153" s="52"/>
      <c r="U5153" s="49"/>
      <c r="V5153" s="47"/>
      <c r="W5153" s="46"/>
      <c r="X5153" s="53"/>
      <c r="Y5153" s="45"/>
    </row>
    <row r="5154" spans="2:25" x14ac:dyDescent="0.25">
      <c r="B5154" s="47"/>
      <c r="C5154" s="47"/>
      <c r="D5154" s="46"/>
      <c r="E5154" s="46"/>
      <c r="F5154" s="45"/>
      <c r="G5154" s="48"/>
      <c r="H5154" s="45"/>
      <c r="I5154" s="45"/>
      <c r="L5154" s="47"/>
      <c r="M5154" s="49"/>
      <c r="N5154" s="49"/>
      <c r="O5154" s="47"/>
      <c r="P5154" s="47"/>
      <c r="Q5154" s="50"/>
      <c r="R5154" s="51"/>
      <c r="S5154" s="47"/>
      <c r="T5154" s="52"/>
      <c r="U5154" s="49"/>
      <c r="V5154" s="47"/>
      <c r="W5154" s="46"/>
      <c r="X5154" s="53"/>
      <c r="Y5154" s="45"/>
    </row>
    <row r="5155" spans="2:25" x14ac:dyDescent="0.25">
      <c r="B5155" s="47"/>
      <c r="C5155" s="47"/>
      <c r="D5155" s="46"/>
      <c r="E5155" s="46"/>
      <c r="F5155" s="45"/>
      <c r="G5155" s="48"/>
      <c r="H5155" s="45"/>
      <c r="I5155" s="45"/>
      <c r="L5155" s="47"/>
      <c r="M5155" s="49"/>
      <c r="N5155" s="49"/>
      <c r="O5155" s="47"/>
      <c r="P5155" s="47"/>
      <c r="Q5155" s="50"/>
      <c r="R5155" s="51"/>
      <c r="S5155" s="47"/>
      <c r="T5155" s="52"/>
      <c r="U5155" s="49"/>
      <c r="V5155" s="47"/>
      <c r="W5155" s="46"/>
      <c r="X5155" s="53"/>
      <c r="Y5155" s="45"/>
    </row>
    <row r="5156" spans="2:25" x14ac:dyDescent="0.25">
      <c r="B5156" s="47"/>
      <c r="C5156" s="47"/>
      <c r="D5156" s="46"/>
      <c r="E5156" s="46"/>
      <c r="F5156" s="45"/>
      <c r="G5156" s="48"/>
      <c r="H5156" s="45"/>
      <c r="I5156" s="45"/>
      <c r="L5156" s="47"/>
      <c r="M5156" s="49"/>
      <c r="N5156" s="49"/>
      <c r="O5156" s="47"/>
      <c r="P5156" s="47"/>
      <c r="Q5156" s="50"/>
      <c r="R5156" s="51"/>
      <c r="S5156" s="47"/>
      <c r="T5156" s="52"/>
      <c r="U5156" s="49"/>
      <c r="V5156" s="47"/>
      <c r="W5156" s="46"/>
      <c r="X5156" s="53"/>
      <c r="Y5156" s="45"/>
    </row>
    <row r="5157" spans="2:25" x14ac:dyDescent="0.25">
      <c r="B5157" s="47"/>
      <c r="C5157" s="47"/>
      <c r="D5157" s="46"/>
      <c r="E5157" s="46"/>
      <c r="F5157" s="45"/>
      <c r="G5157" s="48"/>
      <c r="H5157" s="45"/>
      <c r="I5157" s="45"/>
      <c r="L5157" s="47"/>
      <c r="M5157" s="49"/>
      <c r="N5157" s="49"/>
      <c r="O5157" s="47"/>
      <c r="P5157" s="47"/>
      <c r="Q5157" s="50"/>
      <c r="R5157" s="51"/>
      <c r="S5157" s="47"/>
      <c r="T5157" s="52"/>
      <c r="U5157" s="49"/>
      <c r="V5157" s="47"/>
      <c r="W5157" s="46"/>
      <c r="X5157" s="53"/>
      <c r="Y5157" s="45"/>
    </row>
    <row r="5158" spans="2:25" x14ac:dyDescent="0.25">
      <c r="B5158" s="47"/>
      <c r="C5158" s="47"/>
      <c r="D5158" s="46"/>
      <c r="E5158" s="46"/>
      <c r="F5158" s="45"/>
      <c r="G5158" s="48"/>
      <c r="H5158" s="45"/>
      <c r="I5158" s="45"/>
      <c r="L5158" s="47"/>
      <c r="M5158" s="49"/>
      <c r="N5158" s="49"/>
      <c r="O5158" s="47"/>
      <c r="P5158" s="47"/>
      <c r="Q5158" s="50"/>
      <c r="R5158" s="51"/>
      <c r="S5158" s="47"/>
      <c r="T5158" s="52"/>
      <c r="U5158" s="49"/>
      <c r="V5158" s="47"/>
      <c r="W5158" s="46"/>
      <c r="X5158" s="53"/>
      <c r="Y5158" s="45"/>
    </row>
    <row r="5159" spans="2:25" x14ac:dyDescent="0.25">
      <c r="B5159" s="47"/>
      <c r="C5159" s="47"/>
      <c r="D5159" s="46"/>
      <c r="E5159" s="46"/>
      <c r="F5159" s="45"/>
      <c r="G5159" s="48"/>
      <c r="H5159" s="45"/>
      <c r="I5159" s="45"/>
      <c r="L5159" s="47"/>
      <c r="M5159" s="49"/>
      <c r="N5159" s="49"/>
      <c r="O5159" s="47"/>
      <c r="P5159" s="47"/>
      <c r="Q5159" s="50"/>
      <c r="R5159" s="51"/>
      <c r="S5159" s="47"/>
      <c r="T5159" s="52"/>
      <c r="U5159" s="49"/>
      <c r="V5159" s="47"/>
      <c r="W5159" s="46"/>
      <c r="X5159" s="53"/>
      <c r="Y5159" s="45"/>
    </row>
    <row r="5160" spans="2:25" x14ac:dyDescent="0.25">
      <c r="B5160" s="47"/>
      <c r="C5160" s="47"/>
      <c r="D5160" s="46"/>
      <c r="E5160" s="46"/>
      <c r="F5160" s="45"/>
      <c r="G5160" s="48"/>
      <c r="H5160" s="45"/>
      <c r="I5160" s="45"/>
      <c r="L5160" s="47"/>
      <c r="M5160" s="49"/>
      <c r="N5160" s="49"/>
      <c r="O5160" s="47"/>
      <c r="P5160" s="47"/>
      <c r="Q5160" s="50"/>
      <c r="R5160" s="51"/>
      <c r="S5160" s="47"/>
      <c r="T5160" s="52"/>
      <c r="U5160" s="49"/>
      <c r="V5160" s="47"/>
      <c r="W5160" s="46"/>
      <c r="X5160" s="53"/>
      <c r="Y5160" s="45"/>
    </row>
    <row r="5161" spans="2:25" x14ac:dyDescent="0.25">
      <c r="B5161" s="47"/>
      <c r="C5161" s="47"/>
      <c r="D5161" s="46"/>
      <c r="E5161" s="46"/>
      <c r="F5161" s="45"/>
      <c r="G5161" s="48"/>
      <c r="H5161" s="45"/>
      <c r="I5161" s="45"/>
      <c r="L5161" s="47"/>
      <c r="M5161" s="49"/>
      <c r="N5161" s="49"/>
      <c r="O5161" s="47"/>
      <c r="P5161" s="47"/>
      <c r="Q5161" s="50"/>
      <c r="R5161" s="51"/>
      <c r="S5161" s="47"/>
      <c r="T5161" s="52"/>
      <c r="U5161" s="49"/>
      <c r="V5161" s="47"/>
      <c r="W5161" s="46"/>
      <c r="X5161" s="53"/>
      <c r="Y5161" s="45"/>
    </row>
    <row r="5162" spans="2:25" x14ac:dyDescent="0.25">
      <c r="B5162" s="47"/>
      <c r="C5162" s="47"/>
      <c r="D5162" s="46"/>
      <c r="E5162" s="46"/>
      <c r="F5162" s="45"/>
      <c r="G5162" s="48"/>
      <c r="H5162" s="45"/>
      <c r="I5162" s="45"/>
      <c r="L5162" s="47"/>
      <c r="M5162" s="49"/>
      <c r="N5162" s="49"/>
      <c r="O5162" s="47"/>
      <c r="P5162" s="47"/>
      <c r="Q5162" s="50"/>
      <c r="R5162" s="51"/>
      <c r="S5162" s="47"/>
      <c r="T5162" s="52"/>
      <c r="U5162" s="49"/>
      <c r="V5162" s="47"/>
      <c r="W5162" s="46"/>
      <c r="X5162" s="53"/>
      <c r="Y5162" s="45"/>
    </row>
    <row r="5163" spans="2:25" x14ac:dyDescent="0.25">
      <c r="B5163" s="47"/>
      <c r="C5163" s="47"/>
      <c r="D5163" s="46"/>
      <c r="E5163" s="46"/>
      <c r="F5163" s="45"/>
      <c r="G5163" s="48"/>
      <c r="H5163" s="45"/>
      <c r="I5163" s="45"/>
      <c r="L5163" s="47"/>
      <c r="M5163" s="49"/>
      <c r="N5163" s="49"/>
      <c r="O5163" s="47"/>
      <c r="P5163" s="47"/>
      <c r="Q5163" s="50"/>
      <c r="R5163" s="51"/>
      <c r="S5163" s="47"/>
      <c r="T5163" s="52"/>
      <c r="U5163" s="49"/>
      <c r="V5163" s="47"/>
      <c r="W5163" s="46"/>
      <c r="X5163" s="53"/>
      <c r="Y5163" s="45"/>
    </row>
    <row r="5164" spans="2:25" x14ac:dyDescent="0.25">
      <c r="B5164" s="47"/>
      <c r="C5164" s="47"/>
      <c r="D5164" s="46"/>
      <c r="E5164" s="46"/>
      <c r="F5164" s="45"/>
      <c r="G5164" s="48"/>
      <c r="H5164" s="45"/>
      <c r="I5164" s="45"/>
      <c r="L5164" s="47"/>
      <c r="M5164" s="49"/>
      <c r="N5164" s="49"/>
      <c r="O5164" s="47"/>
      <c r="P5164" s="47"/>
      <c r="Q5164" s="50"/>
      <c r="R5164" s="51"/>
      <c r="S5164" s="47"/>
      <c r="T5164" s="52"/>
      <c r="U5164" s="49"/>
      <c r="V5164" s="47"/>
      <c r="W5164" s="46"/>
      <c r="X5164" s="53"/>
      <c r="Y5164" s="45"/>
    </row>
    <row r="5165" spans="2:25" x14ac:dyDescent="0.25">
      <c r="B5165" s="47"/>
      <c r="C5165" s="47"/>
      <c r="D5165" s="46"/>
      <c r="E5165" s="46"/>
      <c r="F5165" s="45"/>
      <c r="G5165" s="48"/>
      <c r="H5165" s="45"/>
      <c r="I5165" s="45"/>
      <c r="L5165" s="47"/>
      <c r="M5165" s="49"/>
      <c r="N5165" s="49"/>
      <c r="O5165" s="47"/>
      <c r="P5165" s="47"/>
      <c r="Q5165" s="50"/>
      <c r="R5165" s="51"/>
      <c r="S5165" s="47"/>
      <c r="T5165" s="52"/>
      <c r="U5165" s="49"/>
      <c r="V5165" s="47"/>
      <c r="W5165" s="46"/>
      <c r="X5165" s="53"/>
      <c r="Y5165" s="45"/>
    </row>
    <row r="5166" spans="2:25" x14ac:dyDescent="0.25">
      <c r="B5166" s="47"/>
      <c r="C5166" s="47"/>
      <c r="D5166" s="46"/>
      <c r="E5166" s="46"/>
      <c r="F5166" s="45"/>
      <c r="G5166" s="48"/>
      <c r="H5166" s="45"/>
      <c r="I5166" s="45"/>
      <c r="L5166" s="47"/>
      <c r="M5166" s="49"/>
      <c r="N5166" s="49"/>
      <c r="O5166" s="47"/>
      <c r="P5166" s="47"/>
      <c r="Q5166" s="50"/>
      <c r="R5166" s="51"/>
      <c r="S5166" s="47"/>
      <c r="T5166" s="52"/>
      <c r="U5166" s="49"/>
      <c r="V5166" s="47"/>
      <c r="W5166" s="46"/>
      <c r="X5166" s="53"/>
      <c r="Y5166" s="45"/>
    </row>
    <row r="5167" spans="2:25" x14ac:dyDescent="0.25">
      <c r="B5167" s="47"/>
      <c r="C5167" s="47"/>
      <c r="D5167" s="46"/>
      <c r="E5167" s="46"/>
      <c r="F5167" s="45"/>
      <c r="G5167" s="48"/>
      <c r="H5167" s="45"/>
      <c r="I5167" s="45"/>
      <c r="L5167" s="47"/>
      <c r="M5167" s="49"/>
      <c r="N5167" s="49"/>
      <c r="O5167" s="47"/>
      <c r="P5167" s="47"/>
      <c r="Q5167" s="50"/>
      <c r="R5167" s="51"/>
      <c r="S5167" s="47"/>
      <c r="T5167" s="52"/>
      <c r="U5167" s="49"/>
      <c r="V5167" s="47"/>
      <c r="W5167" s="46"/>
      <c r="X5167" s="53"/>
      <c r="Y5167" s="45"/>
    </row>
    <row r="5168" spans="2:25" x14ac:dyDescent="0.25">
      <c r="B5168" s="47"/>
      <c r="C5168" s="47"/>
      <c r="D5168" s="46"/>
      <c r="E5168" s="46"/>
      <c r="F5168" s="45"/>
      <c r="G5168" s="48"/>
      <c r="H5168" s="45"/>
      <c r="I5168" s="45"/>
      <c r="L5168" s="47"/>
      <c r="M5168" s="49"/>
      <c r="N5168" s="49"/>
      <c r="O5168" s="47"/>
      <c r="P5168" s="47"/>
      <c r="Q5168" s="50"/>
      <c r="R5168" s="51"/>
      <c r="S5168" s="47"/>
      <c r="T5168" s="52"/>
      <c r="U5168" s="49"/>
      <c r="V5168" s="47"/>
      <c r="W5168" s="46"/>
      <c r="X5168" s="53"/>
      <c r="Y5168" s="45"/>
    </row>
    <row r="5169" spans="2:25" x14ac:dyDescent="0.25">
      <c r="B5169" s="47"/>
      <c r="C5169" s="47"/>
      <c r="D5169" s="46"/>
      <c r="E5169" s="46"/>
      <c r="F5169" s="45"/>
      <c r="G5169" s="48"/>
      <c r="H5169" s="45"/>
      <c r="I5169" s="45"/>
      <c r="L5169" s="47"/>
      <c r="M5169" s="49"/>
      <c r="N5169" s="49"/>
      <c r="O5169" s="47"/>
      <c r="P5169" s="47"/>
      <c r="Q5169" s="50"/>
      <c r="R5169" s="51"/>
      <c r="S5169" s="47"/>
      <c r="T5169" s="52"/>
      <c r="U5169" s="49"/>
      <c r="V5169" s="47"/>
      <c r="W5169" s="46"/>
      <c r="X5169" s="53"/>
      <c r="Y5169" s="45"/>
    </row>
    <row r="5170" spans="2:25" x14ac:dyDescent="0.25">
      <c r="B5170" s="47"/>
      <c r="C5170" s="47"/>
      <c r="D5170" s="46"/>
      <c r="E5170" s="46"/>
      <c r="F5170" s="45"/>
      <c r="G5170" s="48"/>
      <c r="H5170" s="45"/>
      <c r="I5170" s="45"/>
      <c r="L5170" s="47"/>
      <c r="M5170" s="49"/>
      <c r="N5170" s="49"/>
      <c r="O5170" s="47"/>
      <c r="P5170" s="47"/>
      <c r="Q5170" s="50"/>
      <c r="R5170" s="51"/>
      <c r="S5170" s="47"/>
      <c r="T5170" s="52"/>
      <c r="U5170" s="49"/>
      <c r="V5170" s="47"/>
      <c r="W5170" s="46"/>
      <c r="X5170" s="53"/>
      <c r="Y5170" s="45"/>
    </row>
    <row r="5171" spans="2:25" x14ac:dyDescent="0.25">
      <c r="B5171" s="47"/>
      <c r="C5171" s="47"/>
      <c r="D5171" s="46"/>
      <c r="E5171" s="46"/>
      <c r="F5171" s="45"/>
      <c r="G5171" s="48"/>
      <c r="H5171" s="45"/>
      <c r="I5171" s="45"/>
      <c r="L5171" s="47"/>
      <c r="M5171" s="49"/>
      <c r="N5171" s="49"/>
      <c r="O5171" s="47"/>
      <c r="P5171" s="47"/>
      <c r="Q5171" s="50"/>
      <c r="R5171" s="51"/>
      <c r="S5171" s="47"/>
      <c r="T5171" s="52"/>
      <c r="U5171" s="49"/>
      <c r="V5171" s="47"/>
      <c r="W5171" s="46"/>
      <c r="X5171" s="53"/>
      <c r="Y5171" s="45"/>
    </row>
    <row r="5172" spans="2:25" x14ac:dyDescent="0.25">
      <c r="B5172" s="47"/>
      <c r="C5172" s="47"/>
      <c r="D5172" s="46"/>
      <c r="E5172" s="46"/>
      <c r="F5172" s="45"/>
      <c r="G5172" s="48"/>
      <c r="H5172" s="45"/>
      <c r="I5172" s="45"/>
      <c r="L5172" s="47"/>
      <c r="M5172" s="49"/>
      <c r="N5172" s="49"/>
      <c r="O5172" s="47"/>
      <c r="P5172" s="47"/>
      <c r="Q5172" s="50"/>
      <c r="R5172" s="51"/>
      <c r="S5172" s="47"/>
      <c r="T5172" s="52"/>
      <c r="U5172" s="49"/>
      <c r="V5172" s="47"/>
      <c r="W5172" s="46"/>
      <c r="X5172" s="53"/>
      <c r="Y5172" s="45"/>
    </row>
    <row r="5173" spans="2:25" x14ac:dyDescent="0.25">
      <c r="B5173" s="47"/>
      <c r="C5173" s="47"/>
      <c r="D5173" s="46"/>
      <c r="E5173" s="46"/>
      <c r="F5173" s="45"/>
      <c r="G5173" s="48"/>
      <c r="H5173" s="45"/>
      <c r="I5173" s="45"/>
      <c r="L5173" s="47"/>
      <c r="M5173" s="49"/>
      <c r="N5173" s="49"/>
      <c r="O5173" s="47"/>
      <c r="P5173" s="47"/>
      <c r="Q5173" s="50"/>
      <c r="R5173" s="51"/>
      <c r="S5173" s="47"/>
      <c r="T5173" s="52"/>
      <c r="U5173" s="49"/>
      <c r="V5173" s="47"/>
      <c r="W5173" s="46"/>
      <c r="X5173" s="53"/>
      <c r="Y5173" s="45"/>
    </row>
    <row r="5174" spans="2:25" x14ac:dyDescent="0.25">
      <c r="B5174" s="47"/>
      <c r="C5174" s="47"/>
      <c r="D5174" s="46"/>
      <c r="E5174" s="46"/>
      <c r="F5174" s="45"/>
      <c r="G5174" s="48"/>
      <c r="H5174" s="45"/>
      <c r="I5174" s="45"/>
      <c r="L5174" s="47"/>
      <c r="M5174" s="49"/>
      <c r="N5174" s="49"/>
      <c r="O5174" s="47"/>
      <c r="P5174" s="47"/>
      <c r="Q5174" s="50"/>
      <c r="R5174" s="51"/>
      <c r="S5174" s="47"/>
      <c r="T5174" s="52"/>
      <c r="U5174" s="49"/>
      <c r="V5174" s="47"/>
      <c r="W5174" s="46"/>
      <c r="X5174" s="53"/>
      <c r="Y5174" s="45"/>
    </row>
    <row r="5175" spans="2:25" x14ac:dyDescent="0.25">
      <c r="B5175" s="47"/>
      <c r="C5175" s="47"/>
      <c r="D5175" s="46"/>
      <c r="E5175" s="46"/>
      <c r="F5175" s="45"/>
      <c r="G5175" s="48"/>
      <c r="H5175" s="45"/>
      <c r="I5175" s="45"/>
      <c r="L5175" s="47"/>
      <c r="M5175" s="49"/>
      <c r="N5175" s="49"/>
      <c r="O5175" s="47"/>
      <c r="P5175" s="47"/>
      <c r="Q5175" s="50"/>
      <c r="R5175" s="51"/>
      <c r="S5175" s="47"/>
      <c r="T5175" s="52"/>
      <c r="U5175" s="49"/>
      <c r="V5175" s="47"/>
      <c r="W5175" s="46"/>
      <c r="X5175" s="53"/>
      <c r="Y5175" s="45"/>
    </row>
    <row r="5176" spans="2:25" x14ac:dyDescent="0.25">
      <c r="B5176" s="47"/>
      <c r="C5176" s="47"/>
      <c r="D5176" s="46"/>
      <c r="E5176" s="46"/>
      <c r="F5176" s="45"/>
      <c r="G5176" s="48"/>
      <c r="H5176" s="45"/>
      <c r="I5176" s="45"/>
      <c r="L5176" s="47"/>
      <c r="M5176" s="49"/>
      <c r="N5176" s="49"/>
      <c r="O5176" s="47"/>
      <c r="P5176" s="47"/>
      <c r="Q5176" s="50"/>
      <c r="R5176" s="51"/>
      <c r="S5176" s="47"/>
      <c r="T5176" s="52"/>
      <c r="U5176" s="49"/>
      <c r="V5176" s="47"/>
      <c r="W5176" s="46"/>
      <c r="X5176" s="53"/>
      <c r="Y5176" s="45"/>
    </row>
    <row r="5177" spans="2:25" x14ac:dyDescent="0.25">
      <c r="B5177" s="47"/>
      <c r="C5177" s="47"/>
      <c r="D5177" s="46"/>
      <c r="E5177" s="46"/>
      <c r="F5177" s="45"/>
      <c r="G5177" s="48"/>
      <c r="H5177" s="45"/>
      <c r="I5177" s="45"/>
      <c r="L5177" s="47"/>
      <c r="M5177" s="49"/>
      <c r="N5177" s="49"/>
      <c r="O5177" s="47"/>
      <c r="P5177" s="47"/>
      <c r="Q5177" s="50"/>
      <c r="R5177" s="51"/>
      <c r="S5177" s="47"/>
      <c r="T5177" s="52"/>
      <c r="U5177" s="49"/>
      <c r="V5177" s="47"/>
      <c r="W5177" s="46"/>
      <c r="X5177" s="53"/>
      <c r="Y5177" s="45"/>
    </row>
    <row r="5178" spans="2:25" x14ac:dyDescent="0.25">
      <c r="B5178" s="47"/>
      <c r="C5178" s="47"/>
      <c r="D5178" s="46"/>
      <c r="E5178" s="46"/>
      <c r="F5178" s="45"/>
      <c r="G5178" s="48"/>
      <c r="H5178" s="45"/>
      <c r="I5178" s="45"/>
      <c r="L5178" s="47"/>
      <c r="M5178" s="49"/>
      <c r="N5178" s="49"/>
      <c r="O5178" s="47"/>
      <c r="P5178" s="47"/>
      <c r="Q5178" s="50"/>
      <c r="R5178" s="51"/>
      <c r="S5178" s="47"/>
      <c r="T5178" s="52"/>
      <c r="U5178" s="49"/>
      <c r="V5178" s="47"/>
      <c r="W5178" s="46"/>
      <c r="X5178" s="53"/>
      <c r="Y5178" s="45"/>
    </row>
    <row r="5179" spans="2:25" x14ac:dyDescent="0.25">
      <c r="B5179" s="47"/>
      <c r="C5179" s="47"/>
      <c r="D5179" s="46"/>
      <c r="E5179" s="46"/>
      <c r="F5179" s="45"/>
      <c r="G5179" s="48"/>
      <c r="H5179" s="45"/>
      <c r="I5179" s="45"/>
      <c r="L5179" s="47"/>
      <c r="M5179" s="49"/>
      <c r="N5179" s="49"/>
      <c r="O5179" s="47"/>
      <c r="P5179" s="47"/>
      <c r="Q5179" s="50"/>
      <c r="R5179" s="51"/>
      <c r="S5179" s="47"/>
      <c r="T5179" s="52"/>
      <c r="U5179" s="49"/>
      <c r="V5179" s="47"/>
      <c r="W5179" s="46"/>
      <c r="X5179" s="53"/>
      <c r="Y5179" s="45"/>
    </row>
    <row r="5180" spans="2:25" x14ac:dyDescent="0.25">
      <c r="B5180" s="47"/>
      <c r="C5180" s="47"/>
      <c r="D5180" s="46"/>
      <c r="E5180" s="46"/>
      <c r="F5180" s="45"/>
      <c r="G5180" s="48"/>
      <c r="H5180" s="45"/>
      <c r="I5180" s="45"/>
      <c r="L5180" s="47"/>
      <c r="M5180" s="49"/>
      <c r="N5180" s="49"/>
      <c r="O5180" s="47"/>
      <c r="P5180" s="47"/>
      <c r="Q5180" s="50"/>
      <c r="R5180" s="51"/>
      <c r="S5180" s="47"/>
      <c r="T5180" s="52"/>
      <c r="U5180" s="49"/>
      <c r="V5180" s="47"/>
      <c r="W5180" s="46"/>
      <c r="X5180" s="53"/>
      <c r="Y5180" s="45"/>
    </row>
    <row r="5181" spans="2:25" x14ac:dyDescent="0.25">
      <c r="B5181" s="47"/>
      <c r="C5181" s="47"/>
      <c r="D5181" s="46"/>
      <c r="E5181" s="46"/>
      <c r="F5181" s="45"/>
      <c r="G5181" s="48"/>
      <c r="H5181" s="45"/>
      <c r="I5181" s="45"/>
      <c r="L5181" s="47"/>
      <c r="M5181" s="49"/>
      <c r="N5181" s="49"/>
      <c r="O5181" s="47"/>
      <c r="P5181" s="47"/>
      <c r="Q5181" s="50"/>
      <c r="R5181" s="51"/>
      <c r="S5181" s="47"/>
      <c r="T5181" s="52"/>
      <c r="U5181" s="49"/>
      <c r="V5181" s="47"/>
      <c r="W5181" s="46"/>
      <c r="X5181" s="53"/>
      <c r="Y5181" s="45"/>
    </row>
    <row r="5182" spans="2:25" x14ac:dyDescent="0.25">
      <c r="B5182" s="47"/>
      <c r="C5182" s="47"/>
      <c r="D5182" s="46"/>
      <c r="E5182" s="46"/>
      <c r="F5182" s="45"/>
      <c r="G5182" s="48"/>
      <c r="H5182" s="45"/>
      <c r="I5182" s="45"/>
      <c r="L5182" s="47"/>
      <c r="M5182" s="49"/>
      <c r="N5182" s="49"/>
      <c r="O5182" s="47"/>
      <c r="P5182" s="47"/>
      <c r="Q5182" s="50"/>
      <c r="R5182" s="51"/>
      <c r="S5182" s="47"/>
      <c r="T5182" s="52"/>
      <c r="U5182" s="49"/>
      <c r="V5182" s="47"/>
      <c r="W5182" s="46"/>
      <c r="X5182" s="53"/>
      <c r="Y5182" s="45"/>
    </row>
    <row r="5183" spans="2:25" x14ac:dyDescent="0.25">
      <c r="B5183" s="47"/>
      <c r="C5183" s="47"/>
      <c r="D5183" s="46"/>
      <c r="E5183" s="46"/>
      <c r="F5183" s="45"/>
      <c r="G5183" s="48"/>
      <c r="H5183" s="45"/>
      <c r="I5183" s="45"/>
      <c r="L5183" s="47"/>
      <c r="M5183" s="49"/>
      <c r="N5183" s="49"/>
      <c r="O5183" s="47"/>
      <c r="P5183" s="47"/>
      <c r="Q5183" s="50"/>
      <c r="R5183" s="51"/>
      <c r="S5183" s="47"/>
      <c r="T5183" s="52"/>
      <c r="U5183" s="49"/>
      <c r="V5183" s="47"/>
      <c r="W5183" s="46"/>
      <c r="X5183" s="53"/>
      <c r="Y5183" s="45"/>
    </row>
    <row r="5184" spans="2:25" x14ac:dyDescent="0.25">
      <c r="B5184" s="47"/>
      <c r="C5184" s="47"/>
      <c r="D5184" s="46"/>
      <c r="E5184" s="46"/>
      <c r="F5184" s="45"/>
      <c r="G5184" s="48"/>
      <c r="H5184" s="45"/>
      <c r="I5184" s="45"/>
      <c r="L5184" s="47"/>
      <c r="M5184" s="49"/>
      <c r="N5184" s="49"/>
      <c r="O5184" s="47"/>
      <c r="P5184" s="47"/>
      <c r="Q5184" s="50"/>
      <c r="R5184" s="51"/>
      <c r="S5184" s="47"/>
      <c r="T5184" s="52"/>
      <c r="U5184" s="49"/>
      <c r="V5184" s="47"/>
      <c r="W5184" s="46"/>
      <c r="X5184" s="53"/>
      <c r="Y5184" s="45"/>
    </row>
    <row r="5185" spans="2:25" x14ac:dyDescent="0.25">
      <c r="B5185" s="47"/>
      <c r="C5185" s="47"/>
      <c r="D5185" s="46"/>
      <c r="E5185" s="46"/>
      <c r="F5185" s="45"/>
      <c r="G5185" s="48"/>
      <c r="H5185" s="45"/>
      <c r="I5185" s="45"/>
      <c r="L5185" s="47"/>
      <c r="M5185" s="49"/>
      <c r="N5185" s="49"/>
      <c r="O5185" s="47"/>
      <c r="P5185" s="47"/>
      <c r="Q5185" s="50"/>
      <c r="R5185" s="51"/>
      <c r="S5185" s="47"/>
      <c r="T5185" s="52"/>
      <c r="U5185" s="49"/>
      <c r="V5185" s="47"/>
      <c r="W5185" s="46"/>
      <c r="X5185" s="53"/>
      <c r="Y5185" s="45"/>
    </row>
    <row r="5186" spans="2:25" x14ac:dyDescent="0.25">
      <c r="B5186" s="47"/>
      <c r="C5186" s="47"/>
      <c r="D5186" s="46"/>
      <c r="E5186" s="46"/>
      <c r="F5186" s="45"/>
      <c r="G5186" s="48"/>
      <c r="H5186" s="45"/>
      <c r="I5186" s="45"/>
      <c r="L5186" s="47"/>
      <c r="M5186" s="49"/>
      <c r="N5186" s="49"/>
      <c r="O5186" s="47"/>
      <c r="P5186" s="47"/>
      <c r="Q5186" s="50"/>
      <c r="R5186" s="51"/>
      <c r="S5186" s="47"/>
      <c r="T5186" s="52"/>
      <c r="U5186" s="49"/>
      <c r="V5186" s="47"/>
      <c r="W5186" s="46"/>
      <c r="X5186" s="53"/>
      <c r="Y5186" s="45"/>
    </row>
    <row r="5187" spans="2:25" x14ac:dyDescent="0.25">
      <c r="B5187" s="47"/>
      <c r="C5187" s="47"/>
      <c r="D5187" s="46"/>
      <c r="E5187" s="46"/>
      <c r="F5187" s="45"/>
      <c r="G5187" s="48"/>
      <c r="H5187" s="45"/>
      <c r="I5187" s="45"/>
      <c r="L5187" s="47"/>
      <c r="M5187" s="49"/>
      <c r="N5187" s="49"/>
      <c r="O5187" s="47"/>
      <c r="P5187" s="47"/>
      <c r="Q5187" s="50"/>
      <c r="R5187" s="51"/>
      <c r="S5187" s="47"/>
      <c r="T5187" s="52"/>
      <c r="U5187" s="49"/>
      <c r="V5187" s="47"/>
      <c r="W5187" s="46"/>
      <c r="X5187" s="53"/>
      <c r="Y5187" s="45"/>
    </row>
    <row r="5188" spans="2:25" x14ac:dyDescent="0.25">
      <c r="B5188" s="47"/>
      <c r="C5188" s="47"/>
      <c r="D5188" s="46"/>
      <c r="E5188" s="46"/>
      <c r="F5188" s="45"/>
      <c r="G5188" s="48"/>
      <c r="H5188" s="45"/>
      <c r="I5188" s="45"/>
      <c r="L5188" s="47"/>
      <c r="M5188" s="49"/>
      <c r="N5188" s="49"/>
      <c r="O5188" s="47"/>
      <c r="P5188" s="47"/>
      <c r="Q5188" s="50"/>
      <c r="R5188" s="51"/>
      <c r="S5188" s="47"/>
      <c r="T5188" s="52"/>
      <c r="U5188" s="49"/>
      <c r="V5188" s="47"/>
      <c r="W5188" s="46"/>
      <c r="X5188" s="53"/>
      <c r="Y5188" s="45"/>
    </row>
    <row r="5189" spans="2:25" x14ac:dyDescent="0.25">
      <c r="B5189" s="47"/>
      <c r="C5189" s="47"/>
      <c r="D5189" s="46"/>
      <c r="E5189" s="46"/>
      <c r="F5189" s="45"/>
      <c r="G5189" s="48"/>
      <c r="H5189" s="45"/>
      <c r="I5189" s="45"/>
      <c r="L5189" s="47"/>
      <c r="M5189" s="49"/>
      <c r="N5189" s="49"/>
      <c r="O5189" s="47"/>
      <c r="P5189" s="47"/>
      <c r="Q5189" s="50"/>
      <c r="R5189" s="51"/>
      <c r="S5189" s="47"/>
      <c r="T5189" s="52"/>
      <c r="U5189" s="49"/>
      <c r="V5189" s="47"/>
      <c r="W5189" s="46"/>
      <c r="X5189" s="53"/>
      <c r="Y5189" s="45"/>
    </row>
    <row r="5190" spans="2:25" x14ac:dyDescent="0.25">
      <c r="B5190" s="47"/>
      <c r="C5190" s="47"/>
      <c r="D5190" s="46"/>
      <c r="E5190" s="46"/>
      <c r="F5190" s="45"/>
      <c r="G5190" s="48"/>
      <c r="H5190" s="45"/>
      <c r="I5190" s="45"/>
      <c r="L5190" s="47"/>
      <c r="M5190" s="49"/>
      <c r="N5190" s="49"/>
      <c r="O5190" s="47"/>
      <c r="P5190" s="47"/>
      <c r="Q5190" s="50"/>
      <c r="R5190" s="51"/>
      <c r="S5190" s="47"/>
      <c r="T5190" s="52"/>
      <c r="U5190" s="49"/>
      <c r="V5190" s="47"/>
      <c r="W5190" s="46"/>
      <c r="X5190" s="53"/>
      <c r="Y5190" s="45"/>
    </row>
    <row r="5191" spans="2:25" x14ac:dyDescent="0.25">
      <c r="B5191" s="47"/>
      <c r="C5191" s="47"/>
      <c r="D5191" s="46"/>
      <c r="E5191" s="46"/>
      <c r="F5191" s="45"/>
      <c r="G5191" s="48"/>
      <c r="H5191" s="45"/>
      <c r="I5191" s="45"/>
      <c r="L5191" s="47"/>
      <c r="M5191" s="49"/>
      <c r="N5191" s="49"/>
      <c r="O5191" s="47"/>
      <c r="P5191" s="47"/>
      <c r="Q5191" s="50"/>
      <c r="R5191" s="51"/>
      <c r="S5191" s="47"/>
      <c r="T5191" s="52"/>
      <c r="U5191" s="49"/>
      <c r="V5191" s="47"/>
      <c r="W5191" s="46"/>
      <c r="X5191" s="53"/>
      <c r="Y5191" s="45"/>
    </row>
    <row r="5192" spans="2:25" x14ac:dyDescent="0.25">
      <c r="B5192" s="47"/>
      <c r="C5192" s="47"/>
      <c r="D5192" s="46"/>
      <c r="E5192" s="46"/>
      <c r="F5192" s="45"/>
      <c r="G5192" s="48"/>
      <c r="H5192" s="45"/>
      <c r="I5192" s="45"/>
      <c r="L5192" s="47"/>
      <c r="M5192" s="49"/>
      <c r="N5192" s="49"/>
      <c r="O5192" s="47"/>
      <c r="P5192" s="47"/>
      <c r="Q5192" s="50"/>
      <c r="R5192" s="51"/>
      <c r="S5192" s="47"/>
      <c r="T5192" s="52"/>
      <c r="U5192" s="49"/>
      <c r="V5192" s="47"/>
      <c r="W5192" s="46"/>
      <c r="X5192" s="53"/>
      <c r="Y5192" s="45"/>
    </row>
    <row r="5193" spans="2:25" x14ac:dyDescent="0.25">
      <c r="B5193" s="47"/>
      <c r="C5193" s="47"/>
      <c r="D5193" s="46"/>
      <c r="E5193" s="46"/>
      <c r="F5193" s="45"/>
      <c r="G5193" s="48"/>
      <c r="H5193" s="45"/>
      <c r="I5193" s="45"/>
      <c r="L5193" s="47"/>
      <c r="M5193" s="49"/>
      <c r="N5193" s="49"/>
      <c r="O5193" s="47"/>
      <c r="P5193" s="47"/>
      <c r="Q5193" s="50"/>
      <c r="R5193" s="51"/>
      <c r="S5193" s="47"/>
      <c r="T5193" s="52"/>
      <c r="U5193" s="49"/>
      <c r="V5193" s="47"/>
      <c r="W5193" s="46"/>
      <c r="X5193" s="53"/>
      <c r="Y5193" s="45"/>
    </row>
    <row r="5194" spans="2:25" x14ac:dyDescent="0.25">
      <c r="B5194" s="47"/>
      <c r="C5194" s="47"/>
      <c r="D5194" s="46"/>
      <c r="E5194" s="46"/>
      <c r="F5194" s="45"/>
      <c r="G5194" s="48"/>
      <c r="H5194" s="45"/>
      <c r="I5194" s="45"/>
      <c r="L5194" s="47"/>
      <c r="M5194" s="49"/>
      <c r="N5194" s="49"/>
      <c r="O5194" s="47"/>
      <c r="P5194" s="47"/>
      <c r="Q5194" s="50"/>
      <c r="R5194" s="51"/>
      <c r="S5194" s="47"/>
      <c r="T5194" s="52"/>
      <c r="U5194" s="49"/>
      <c r="V5194" s="47"/>
      <c r="W5194" s="46"/>
      <c r="X5194" s="53"/>
      <c r="Y5194" s="45"/>
    </row>
    <row r="5195" spans="2:25" x14ac:dyDescent="0.25">
      <c r="B5195" s="47"/>
      <c r="C5195" s="47"/>
      <c r="D5195" s="46"/>
      <c r="E5195" s="46"/>
      <c r="F5195" s="45"/>
      <c r="G5195" s="48"/>
      <c r="H5195" s="45"/>
      <c r="I5195" s="45"/>
      <c r="L5195" s="47"/>
      <c r="M5195" s="49"/>
      <c r="N5195" s="49"/>
      <c r="O5195" s="47"/>
      <c r="P5195" s="47"/>
      <c r="Q5195" s="50"/>
      <c r="R5195" s="51"/>
      <c r="S5195" s="47"/>
      <c r="T5195" s="52"/>
      <c r="U5195" s="49"/>
      <c r="V5195" s="47"/>
      <c r="W5195" s="46"/>
      <c r="X5195" s="53"/>
      <c r="Y5195" s="45"/>
    </row>
    <row r="5196" spans="2:25" x14ac:dyDescent="0.25">
      <c r="B5196" s="47"/>
      <c r="C5196" s="47"/>
      <c r="D5196" s="46"/>
      <c r="E5196" s="46"/>
      <c r="F5196" s="45"/>
      <c r="G5196" s="48"/>
      <c r="H5196" s="45"/>
      <c r="I5196" s="45"/>
      <c r="L5196" s="47"/>
      <c r="M5196" s="49"/>
      <c r="N5196" s="49"/>
      <c r="O5196" s="47"/>
      <c r="P5196" s="47"/>
      <c r="Q5196" s="50"/>
      <c r="R5196" s="51"/>
      <c r="S5196" s="47"/>
      <c r="T5196" s="52"/>
      <c r="U5196" s="49"/>
      <c r="V5196" s="47"/>
      <c r="W5196" s="46"/>
      <c r="X5196" s="53"/>
      <c r="Y5196" s="45"/>
    </row>
    <row r="5197" spans="2:25" x14ac:dyDescent="0.25">
      <c r="B5197" s="47"/>
      <c r="C5197" s="47"/>
      <c r="D5197" s="46"/>
      <c r="E5197" s="46"/>
      <c r="F5197" s="45"/>
      <c r="G5197" s="48"/>
      <c r="H5197" s="45"/>
      <c r="I5197" s="45"/>
      <c r="L5197" s="47"/>
      <c r="M5197" s="49"/>
      <c r="N5197" s="49"/>
      <c r="O5197" s="47"/>
      <c r="P5197" s="47"/>
      <c r="Q5197" s="50"/>
      <c r="R5197" s="51"/>
      <c r="S5197" s="47"/>
      <c r="T5197" s="52"/>
      <c r="U5197" s="49"/>
      <c r="V5197" s="47"/>
      <c r="W5197" s="46"/>
      <c r="X5197" s="53"/>
      <c r="Y5197" s="45"/>
    </row>
    <row r="5198" spans="2:25" x14ac:dyDescent="0.25">
      <c r="B5198" s="47"/>
      <c r="C5198" s="47"/>
      <c r="D5198" s="46"/>
      <c r="E5198" s="46"/>
      <c r="F5198" s="45"/>
      <c r="G5198" s="48"/>
      <c r="H5198" s="45"/>
      <c r="I5198" s="45"/>
      <c r="L5198" s="47"/>
      <c r="M5198" s="49"/>
      <c r="N5198" s="49"/>
      <c r="O5198" s="47"/>
      <c r="P5198" s="47"/>
      <c r="Q5198" s="50"/>
      <c r="R5198" s="51"/>
      <c r="S5198" s="47"/>
      <c r="T5198" s="52"/>
      <c r="U5198" s="49"/>
      <c r="V5198" s="47"/>
      <c r="W5198" s="46"/>
      <c r="X5198" s="53"/>
      <c r="Y5198" s="45"/>
    </row>
    <row r="5199" spans="2:25" x14ac:dyDescent="0.25">
      <c r="B5199" s="47"/>
      <c r="C5199" s="47"/>
      <c r="D5199" s="46"/>
      <c r="E5199" s="46"/>
      <c r="F5199" s="45"/>
      <c r="G5199" s="48"/>
      <c r="H5199" s="45"/>
      <c r="I5199" s="45"/>
      <c r="L5199" s="47"/>
      <c r="M5199" s="49"/>
      <c r="N5199" s="49"/>
      <c r="O5199" s="47"/>
      <c r="P5199" s="47"/>
      <c r="Q5199" s="50"/>
      <c r="R5199" s="51"/>
      <c r="S5199" s="47"/>
      <c r="T5199" s="52"/>
      <c r="U5199" s="49"/>
      <c r="V5199" s="47"/>
      <c r="W5199" s="46"/>
      <c r="X5199" s="53"/>
      <c r="Y5199" s="45"/>
    </row>
    <row r="5200" spans="2:25" x14ac:dyDescent="0.25">
      <c r="B5200" s="47"/>
      <c r="C5200" s="47"/>
      <c r="D5200" s="46"/>
      <c r="E5200" s="46"/>
      <c r="F5200" s="45"/>
      <c r="G5200" s="48"/>
      <c r="H5200" s="45"/>
      <c r="I5200" s="45"/>
      <c r="L5200" s="47"/>
      <c r="M5200" s="49"/>
      <c r="N5200" s="49"/>
      <c r="O5200" s="47"/>
      <c r="P5200" s="47"/>
      <c r="Q5200" s="50"/>
      <c r="R5200" s="51"/>
      <c r="S5200" s="47"/>
      <c r="T5200" s="52"/>
      <c r="U5200" s="49"/>
      <c r="V5200" s="47"/>
      <c r="W5200" s="46"/>
      <c r="X5200" s="53"/>
      <c r="Y5200" s="45"/>
    </row>
    <row r="5201" spans="2:25" x14ac:dyDescent="0.25">
      <c r="B5201" s="47"/>
      <c r="C5201" s="47"/>
      <c r="D5201" s="46"/>
      <c r="E5201" s="46"/>
      <c r="F5201" s="45"/>
      <c r="G5201" s="48"/>
      <c r="H5201" s="45"/>
      <c r="I5201" s="45"/>
      <c r="L5201" s="47"/>
      <c r="M5201" s="49"/>
      <c r="N5201" s="49"/>
      <c r="O5201" s="47"/>
      <c r="P5201" s="47"/>
      <c r="Q5201" s="50"/>
      <c r="R5201" s="51"/>
      <c r="S5201" s="47"/>
      <c r="T5201" s="52"/>
      <c r="U5201" s="49"/>
      <c r="V5201" s="47"/>
      <c r="W5201" s="46"/>
      <c r="X5201" s="53"/>
      <c r="Y5201" s="45"/>
    </row>
    <row r="5202" spans="2:25" x14ac:dyDescent="0.25">
      <c r="B5202" s="47"/>
      <c r="C5202" s="47"/>
      <c r="D5202" s="46"/>
      <c r="E5202" s="46"/>
      <c r="F5202" s="45"/>
      <c r="G5202" s="48"/>
      <c r="H5202" s="45"/>
      <c r="I5202" s="45"/>
      <c r="L5202" s="47"/>
      <c r="M5202" s="49"/>
      <c r="N5202" s="49"/>
      <c r="O5202" s="47"/>
      <c r="P5202" s="47"/>
      <c r="Q5202" s="50"/>
      <c r="R5202" s="51"/>
      <c r="S5202" s="47"/>
      <c r="T5202" s="52"/>
      <c r="U5202" s="49"/>
      <c r="V5202" s="47"/>
      <c r="W5202" s="46"/>
      <c r="X5202" s="53"/>
      <c r="Y5202" s="45"/>
    </row>
    <row r="5203" spans="2:25" x14ac:dyDescent="0.25">
      <c r="B5203" s="47"/>
      <c r="C5203" s="47"/>
      <c r="D5203" s="46"/>
      <c r="E5203" s="46"/>
      <c r="F5203" s="45"/>
      <c r="G5203" s="48"/>
      <c r="H5203" s="45"/>
      <c r="I5203" s="45"/>
      <c r="L5203" s="47"/>
      <c r="M5203" s="49"/>
      <c r="N5203" s="49"/>
      <c r="O5203" s="47"/>
      <c r="P5203" s="47"/>
      <c r="Q5203" s="50"/>
      <c r="R5203" s="51"/>
      <c r="S5203" s="47"/>
      <c r="T5203" s="52"/>
      <c r="U5203" s="49"/>
      <c r="V5203" s="47"/>
      <c r="W5203" s="46"/>
      <c r="X5203" s="53"/>
      <c r="Y5203" s="45"/>
    </row>
    <row r="5204" spans="2:25" x14ac:dyDescent="0.25">
      <c r="B5204" s="47"/>
      <c r="C5204" s="47"/>
      <c r="D5204" s="46"/>
      <c r="E5204" s="46"/>
      <c r="F5204" s="45"/>
      <c r="G5204" s="48"/>
      <c r="H5204" s="45"/>
      <c r="I5204" s="45"/>
      <c r="L5204" s="47"/>
      <c r="M5204" s="49"/>
      <c r="N5204" s="49"/>
      <c r="O5204" s="47"/>
      <c r="P5204" s="47"/>
      <c r="Q5204" s="50"/>
      <c r="R5204" s="51"/>
      <c r="S5204" s="47"/>
      <c r="T5204" s="52"/>
      <c r="U5204" s="49"/>
      <c r="V5204" s="47"/>
      <c r="W5204" s="46"/>
      <c r="X5204" s="53"/>
      <c r="Y5204" s="45"/>
    </row>
    <row r="5205" spans="2:25" x14ac:dyDescent="0.25">
      <c r="B5205" s="47"/>
      <c r="C5205" s="47"/>
      <c r="D5205" s="46"/>
      <c r="E5205" s="46"/>
      <c r="F5205" s="45"/>
      <c r="G5205" s="48"/>
      <c r="H5205" s="45"/>
      <c r="I5205" s="45"/>
      <c r="L5205" s="47"/>
      <c r="M5205" s="49"/>
      <c r="N5205" s="49"/>
      <c r="O5205" s="47"/>
      <c r="P5205" s="47"/>
      <c r="Q5205" s="50"/>
      <c r="R5205" s="51"/>
      <c r="S5205" s="47"/>
      <c r="T5205" s="52"/>
      <c r="U5205" s="49"/>
      <c r="V5205" s="47"/>
      <c r="W5205" s="46"/>
      <c r="X5205" s="53"/>
      <c r="Y5205" s="45"/>
    </row>
    <row r="5206" spans="2:25" x14ac:dyDescent="0.25">
      <c r="B5206" s="47"/>
      <c r="C5206" s="47"/>
      <c r="D5206" s="46"/>
      <c r="E5206" s="46"/>
      <c r="F5206" s="45"/>
      <c r="G5206" s="48"/>
      <c r="H5206" s="45"/>
      <c r="I5206" s="45"/>
      <c r="L5206" s="47"/>
      <c r="M5206" s="49"/>
      <c r="N5206" s="49"/>
      <c r="O5206" s="47"/>
      <c r="P5206" s="47"/>
      <c r="Q5206" s="50"/>
      <c r="R5206" s="51"/>
      <c r="S5206" s="47"/>
      <c r="T5206" s="52"/>
      <c r="U5206" s="49"/>
      <c r="V5206" s="47"/>
      <c r="W5206" s="46"/>
      <c r="X5206" s="53"/>
      <c r="Y5206" s="45"/>
    </row>
    <row r="5207" spans="2:25" x14ac:dyDescent="0.25">
      <c r="B5207" s="47"/>
      <c r="C5207" s="47"/>
      <c r="D5207" s="46"/>
      <c r="E5207" s="46"/>
      <c r="F5207" s="45"/>
      <c r="G5207" s="48"/>
      <c r="H5207" s="45"/>
      <c r="I5207" s="45"/>
      <c r="L5207" s="47"/>
      <c r="M5207" s="49"/>
      <c r="N5207" s="49"/>
      <c r="O5207" s="47"/>
      <c r="P5207" s="47"/>
      <c r="Q5207" s="50"/>
      <c r="R5207" s="51"/>
      <c r="S5207" s="47"/>
      <c r="T5207" s="52"/>
      <c r="U5207" s="49"/>
      <c r="V5207" s="47"/>
      <c r="W5207" s="46"/>
      <c r="X5207" s="53"/>
      <c r="Y5207" s="45"/>
    </row>
    <row r="5208" spans="2:25" x14ac:dyDescent="0.25">
      <c r="B5208" s="47"/>
      <c r="C5208" s="47"/>
      <c r="D5208" s="46"/>
      <c r="E5208" s="46"/>
      <c r="F5208" s="45"/>
      <c r="G5208" s="48"/>
      <c r="H5208" s="45"/>
      <c r="I5208" s="45"/>
      <c r="L5208" s="47"/>
      <c r="M5208" s="49"/>
      <c r="N5208" s="49"/>
      <c r="O5208" s="47"/>
      <c r="P5208" s="47"/>
      <c r="Q5208" s="50"/>
      <c r="R5208" s="51"/>
      <c r="S5208" s="47"/>
      <c r="T5208" s="52"/>
      <c r="U5208" s="49"/>
      <c r="V5208" s="47"/>
      <c r="W5208" s="46"/>
      <c r="X5208" s="53"/>
      <c r="Y5208" s="45"/>
    </row>
    <row r="5209" spans="2:25" x14ac:dyDescent="0.25">
      <c r="B5209" s="47"/>
      <c r="C5209" s="47"/>
      <c r="D5209" s="46"/>
      <c r="E5209" s="46"/>
      <c r="F5209" s="45"/>
      <c r="G5209" s="48"/>
      <c r="H5209" s="45"/>
      <c r="I5209" s="45"/>
      <c r="L5209" s="47"/>
      <c r="M5209" s="49"/>
      <c r="N5209" s="49"/>
      <c r="O5209" s="47"/>
      <c r="P5209" s="47"/>
      <c r="Q5209" s="50"/>
      <c r="R5209" s="51"/>
      <c r="S5209" s="47"/>
      <c r="T5209" s="52"/>
      <c r="U5209" s="49"/>
      <c r="V5209" s="47"/>
      <c r="W5209" s="46"/>
      <c r="X5209" s="53"/>
      <c r="Y5209" s="45"/>
    </row>
    <row r="5210" spans="2:25" x14ac:dyDescent="0.25">
      <c r="B5210" s="47"/>
      <c r="C5210" s="47"/>
      <c r="D5210" s="46"/>
      <c r="E5210" s="46"/>
      <c r="F5210" s="45"/>
      <c r="G5210" s="48"/>
      <c r="H5210" s="45"/>
      <c r="I5210" s="45"/>
      <c r="L5210" s="47"/>
      <c r="M5210" s="49"/>
      <c r="N5210" s="49"/>
      <c r="O5210" s="47"/>
      <c r="P5210" s="47"/>
      <c r="Q5210" s="50"/>
      <c r="R5210" s="51"/>
      <c r="S5210" s="47"/>
      <c r="T5210" s="52"/>
      <c r="U5210" s="49"/>
      <c r="V5210" s="47"/>
      <c r="W5210" s="46"/>
      <c r="X5210" s="53"/>
      <c r="Y5210" s="45"/>
    </row>
    <row r="5211" spans="2:25" x14ac:dyDescent="0.25">
      <c r="B5211" s="47"/>
      <c r="C5211" s="47"/>
      <c r="D5211" s="46"/>
      <c r="E5211" s="46"/>
      <c r="F5211" s="45"/>
      <c r="G5211" s="48"/>
      <c r="H5211" s="45"/>
      <c r="I5211" s="45"/>
      <c r="L5211" s="47"/>
      <c r="M5211" s="49"/>
      <c r="N5211" s="49"/>
      <c r="O5211" s="47"/>
      <c r="P5211" s="47"/>
      <c r="Q5211" s="50"/>
      <c r="R5211" s="51"/>
      <c r="S5211" s="47"/>
      <c r="T5211" s="52"/>
      <c r="U5211" s="49"/>
      <c r="V5211" s="47"/>
      <c r="W5211" s="46"/>
      <c r="X5211" s="53"/>
      <c r="Y5211" s="45"/>
    </row>
    <row r="5212" spans="2:25" x14ac:dyDescent="0.25">
      <c r="B5212" s="47"/>
      <c r="C5212" s="47"/>
      <c r="D5212" s="46"/>
      <c r="E5212" s="46"/>
      <c r="F5212" s="45"/>
      <c r="G5212" s="48"/>
      <c r="H5212" s="45"/>
      <c r="I5212" s="45"/>
      <c r="L5212" s="47"/>
      <c r="M5212" s="49"/>
      <c r="N5212" s="49"/>
      <c r="O5212" s="47"/>
      <c r="P5212" s="47"/>
      <c r="Q5212" s="50"/>
      <c r="R5212" s="51"/>
      <c r="S5212" s="47"/>
      <c r="T5212" s="52"/>
      <c r="U5212" s="49"/>
      <c r="V5212" s="47"/>
      <c r="W5212" s="46"/>
      <c r="X5212" s="53"/>
      <c r="Y5212" s="45"/>
    </row>
    <row r="5213" spans="2:25" x14ac:dyDescent="0.25">
      <c r="B5213" s="47"/>
      <c r="C5213" s="47"/>
      <c r="D5213" s="46"/>
      <c r="E5213" s="46"/>
      <c r="F5213" s="45"/>
      <c r="G5213" s="48"/>
      <c r="H5213" s="45"/>
      <c r="I5213" s="45"/>
      <c r="L5213" s="47"/>
      <c r="M5213" s="49"/>
      <c r="N5213" s="49"/>
      <c r="O5213" s="47"/>
      <c r="P5213" s="47"/>
      <c r="Q5213" s="50"/>
      <c r="R5213" s="51"/>
      <c r="S5213" s="47"/>
      <c r="T5213" s="52"/>
      <c r="U5213" s="49"/>
      <c r="V5213" s="47"/>
      <c r="W5213" s="46"/>
      <c r="X5213" s="53"/>
      <c r="Y5213" s="45"/>
    </row>
    <row r="5214" spans="2:25" x14ac:dyDescent="0.25">
      <c r="B5214" s="47"/>
      <c r="C5214" s="47"/>
      <c r="D5214" s="46"/>
      <c r="E5214" s="46"/>
      <c r="F5214" s="45"/>
      <c r="G5214" s="48"/>
      <c r="H5214" s="45"/>
      <c r="I5214" s="45"/>
      <c r="L5214" s="47"/>
      <c r="M5214" s="49"/>
      <c r="N5214" s="49"/>
      <c r="O5214" s="47"/>
      <c r="P5214" s="47"/>
      <c r="Q5214" s="50"/>
      <c r="R5214" s="51"/>
      <c r="S5214" s="47"/>
      <c r="T5214" s="52"/>
      <c r="U5214" s="49"/>
      <c r="V5214" s="47"/>
      <c r="W5214" s="46"/>
      <c r="X5214" s="53"/>
      <c r="Y5214" s="45"/>
    </row>
    <row r="5215" spans="2:25" x14ac:dyDescent="0.25">
      <c r="B5215" s="47"/>
      <c r="C5215" s="47"/>
      <c r="D5215" s="46"/>
      <c r="E5215" s="46"/>
      <c r="F5215" s="45"/>
      <c r="G5215" s="48"/>
      <c r="H5215" s="45"/>
      <c r="I5215" s="45"/>
      <c r="L5215" s="47"/>
      <c r="M5215" s="49"/>
      <c r="N5215" s="49"/>
      <c r="O5215" s="47"/>
      <c r="P5215" s="47"/>
      <c r="Q5215" s="50"/>
      <c r="R5215" s="51"/>
      <c r="S5215" s="47"/>
      <c r="T5215" s="52"/>
      <c r="U5215" s="49"/>
      <c r="V5215" s="47"/>
      <c r="W5215" s="46"/>
      <c r="X5215" s="53"/>
      <c r="Y5215" s="45"/>
    </row>
    <row r="5216" spans="2:25" x14ac:dyDescent="0.25">
      <c r="B5216" s="47"/>
      <c r="C5216" s="47"/>
      <c r="D5216" s="46"/>
      <c r="E5216" s="46"/>
      <c r="F5216" s="45"/>
      <c r="G5216" s="48"/>
      <c r="H5216" s="45"/>
      <c r="I5216" s="45"/>
      <c r="L5216" s="47"/>
      <c r="M5216" s="49"/>
      <c r="N5216" s="49"/>
      <c r="O5216" s="47"/>
      <c r="P5216" s="47"/>
      <c r="Q5216" s="50"/>
      <c r="R5216" s="51"/>
      <c r="S5216" s="47"/>
      <c r="T5216" s="52"/>
      <c r="U5216" s="49"/>
      <c r="V5216" s="47"/>
      <c r="W5216" s="46"/>
      <c r="X5216" s="53"/>
      <c r="Y5216" s="45"/>
    </row>
    <row r="5217" spans="2:25" x14ac:dyDescent="0.25">
      <c r="B5217" s="47"/>
      <c r="C5217" s="47"/>
      <c r="D5217" s="46"/>
      <c r="E5217" s="46"/>
      <c r="F5217" s="45"/>
      <c r="G5217" s="48"/>
      <c r="H5217" s="45"/>
      <c r="I5217" s="45"/>
      <c r="L5217" s="47"/>
      <c r="M5217" s="49"/>
      <c r="N5217" s="49"/>
      <c r="O5217" s="47"/>
      <c r="P5217" s="47"/>
      <c r="Q5217" s="50"/>
      <c r="R5217" s="51"/>
      <c r="S5217" s="47"/>
      <c r="T5217" s="52"/>
      <c r="U5217" s="49"/>
      <c r="V5217" s="47"/>
      <c r="W5217" s="46"/>
      <c r="X5217" s="53"/>
      <c r="Y5217" s="45"/>
    </row>
    <row r="5218" spans="2:25" x14ac:dyDescent="0.25">
      <c r="B5218" s="47"/>
      <c r="C5218" s="47"/>
      <c r="D5218" s="46"/>
      <c r="E5218" s="46"/>
      <c r="F5218" s="45"/>
      <c r="G5218" s="48"/>
      <c r="H5218" s="45"/>
      <c r="I5218" s="45"/>
      <c r="L5218" s="47"/>
      <c r="M5218" s="49"/>
      <c r="N5218" s="49"/>
      <c r="O5218" s="47"/>
      <c r="P5218" s="47"/>
      <c r="Q5218" s="50"/>
      <c r="R5218" s="51"/>
      <c r="S5218" s="47"/>
      <c r="T5218" s="52"/>
      <c r="U5218" s="49"/>
      <c r="V5218" s="47"/>
      <c r="W5218" s="46"/>
      <c r="X5218" s="53"/>
      <c r="Y5218" s="45"/>
    </row>
    <row r="5219" spans="2:25" x14ac:dyDescent="0.25">
      <c r="B5219" s="47"/>
      <c r="C5219" s="47"/>
      <c r="D5219" s="46"/>
      <c r="E5219" s="46"/>
      <c r="F5219" s="45"/>
      <c r="G5219" s="48"/>
      <c r="H5219" s="45"/>
      <c r="I5219" s="45"/>
      <c r="L5219" s="47"/>
      <c r="M5219" s="49"/>
      <c r="N5219" s="49"/>
      <c r="O5219" s="47"/>
      <c r="P5219" s="47"/>
      <c r="Q5219" s="50"/>
      <c r="R5219" s="51"/>
      <c r="S5219" s="47"/>
      <c r="T5219" s="52"/>
      <c r="U5219" s="49"/>
      <c r="V5219" s="47"/>
      <c r="W5219" s="46"/>
      <c r="X5219" s="53"/>
      <c r="Y5219" s="45"/>
    </row>
    <row r="5220" spans="2:25" x14ac:dyDescent="0.25">
      <c r="B5220" s="47"/>
      <c r="C5220" s="47"/>
      <c r="D5220" s="46"/>
      <c r="E5220" s="46"/>
      <c r="F5220" s="45"/>
      <c r="G5220" s="48"/>
      <c r="H5220" s="45"/>
      <c r="I5220" s="45"/>
      <c r="L5220" s="47"/>
      <c r="M5220" s="49"/>
      <c r="N5220" s="49"/>
      <c r="O5220" s="47"/>
      <c r="P5220" s="47"/>
      <c r="Q5220" s="50"/>
      <c r="R5220" s="51"/>
      <c r="S5220" s="47"/>
      <c r="T5220" s="52"/>
      <c r="U5220" s="49"/>
      <c r="V5220" s="47"/>
      <c r="W5220" s="46"/>
      <c r="X5220" s="53"/>
      <c r="Y5220" s="45"/>
    </row>
    <row r="5221" spans="2:25" x14ac:dyDescent="0.25">
      <c r="B5221" s="47"/>
      <c r="C5221" s="47"/>
      <c r="D5221" s="46"/>
      <c r="E5221" s="46"/>
      <c r="F5221" s="45"/>
      <c r="G5221" s="48"/>
      <c r="H5221" s="45"/>
      <c r="I5221" s="45"/>
      <c r="L5221" s="47"/>
      <c r="M5221" s="49"/>
      <c r="N5221" s="49"/>
      <c r="O5221" s="47"/>
      <c r="P5221" s="47"/>
      <c r="Q5221" s="50"/>
      <c r="R5221" s="51"/>
      <c r="S5221" s="47"/>
      <c r="T5221" s="52"/>
      <c r="U5221" s="49"/>
      <c r="V5221" s="47"/>
      <c r="W5221" s="46"/>
      <c r="X5221" s="53"/>
      <c r="Y5221" s="45"/>
    </row>
    <row r="5222" spans="2:25" x14ac:dyDescent="0.25">
      <c r="B5222" s="47"/>
      <c r="C5222" s="47"/>
      <c r="D5222" s="46"/>
      <c r="E5222" s="46"/>
      <c r="F5222" s="45"/>
      <c r="G5222" s="48"/>
      <c r="H5222" s="45"/>
      <c r="I5222" s="45"/>
      <c r="L5222" s="47"/>
      <c r="M5222" s="49"/>
      <c r="N5222" s="49"/>
      <c r="O5222" s="47"/>
      <c r="P5222" s="47"/>
      <c r="Q5222" s="50"/>
      <c r="R5222" s="51"/>
      <c r="S5222" s="47"/>
      <c r="T5222" s="52"/>
      <c r="U5222" s="49"/>
      <c r="V5222" s="47"/>
      <c r="W5222" s="46"/>
      <c r="X5222" s="53"/>
      <c r="Y5222" s="45"/>
    </row>
    <row r="5223" spans="2:25" x14ac:dyDescent="0.25">
      <c r="B5223" s="47"/>
      <c r="C5223" s="47"/>
      <c r="D5223" s="46"/>
      <c r="E5223" s="46"/>
      <c r="F5223" s="45"/>
      <c r="G5223" s="48"/>
      <c r="H5223" s="45"/>
      <c r="I5223" s="45"/>
      <c r="L5223" s="47"/>
      <c r="M5223" s="49"/>
      <c r="N5223" s="49"/>
      <c r="O5223" s="47"/>
      <c r="P5223" s="47"/>
      <c r="Q5223" s="50"/>
      <c r="R5223" s="51"/>
      <c r="S5223" s="47"/>
      <c r="T5223" s="52"/>
      <c r="U5223" s="49"/>
      <c r="V5223" s="47"/>
      <c r="W5223" s="46"/>
      <c r="X5223" s="53"/>
      <c r="Y5223" s="45"/>
    </row>
    <row r="5224" spans="2:25" x14ac:dyDescent="0.25">
      <c r="B5224" s="47"/>
      <c r="C5224" s="47"/>
      <c r="D5224" s="46"/>
      <c r="E5224" s="46"/>
      <c r="F5224" s="45"/>
      <c r="G5224" s="48"/>
      <c r="H5224" s="45"/>
      <c r="I5224" s="45"/>
      <c r="L5224" s="47"/>
      <c r="M5224" s="49"/>
      <c r="N5224" s="49"/>
      <c r="O5224" s="47"/>
      <c r="P5224" s="47"/>
      <c r="Q5224" s="50"/>
      <c r="R5224" s="51"/>
      <c r="S5224" s="47"/>
      <c r="T5224" s="52"/>
      <c r="U5224" s="49"/>
      <c r="V5224" s="47"/>
      <c r="W5224" s="46"/>
      <c r="X5224" s="53"/>
      <c r="Y5224" s="45"/>
    </row>
    <row r="5225" spans="2:25" x14ac:dyDescent="0.25">
      <c r="B5225" s="47"/>
      <c r="C5225" s="47"/>
      <c r="D5225" s="46"/>
      <c r="E5225" s="46"/>
      <c r="F5225" s="45"/>
      <c r="G5225" s="48"/>
      <c r="H5225" s="45"/>
      <c r="I5225" s="45"/>
      <c r="L5225" s="47"/>
      <c r="M5225" s="49"/>
      <c r="N5225" s="49"/>
      <c r="O5225" s="47"/>
      <c r="P5225" s="47"/>
      <c r="Q5225" s="50"/>
      <c r="R5225" s="51"/>
      <c r="S5225" s="47"/>
      <c r="T5225" s="52"/>
      <c r="U5225" s="49"/>
      <c r="V5225" s="47"/>
      <c r="W5225" s="46"/>
      <c r="X5225" s="53"/>
      <c r="Y5225" s="45"/>
    </row>
    <row r="5226" spans="2:25" x14ac:dyDescent="0.25">
      <c r="B5226" s="47"/>
      <c r="C5226" s="47"/>
      <c r="D5226" s="46"/>
      <c r="E5226" s="46"/>
      <c r="F5226" s="45"/>
      <c r="G5226" s="48"/>
      <c r="H5226" s="45"/>
      <c r="I5226" s="45"/>
      <c r="L5226" s="47"/>
      <c r="M5226" s="49"/>
      <c r="N5226" s="49"/>
      <c r="O5226" s="47"/>
      <c r="P5226" s="47"/>
      <c r="Q5226" s="50"/>
      <c r="R5226" s="51"/>
      <c r="S5226" s="47"/>
      <c r="T5226" s="52"/>
      <c r="U5226" s="49"/>
      <c r="V5226" s="47"/>
      <c r="W5226" s="46"/>
      <c r="X5226" s="53"/>
      <c r="Y5226" s="45"/>
    </row>
    <row r="5227" spans="2:25" x14ac:dyDescent="0.25">
      <c r="B5227" s="47"/>
      <c r="C5227" s="47"/>
      <c r="D5227" s="46"/>
      <c r="E5227" s="46"/>
      <c r="F5227" s="45"/>
      <c r="G5227" s="48"/>
      <c r="H5227" s="45"/>
      <c r="I5227" s="45"/>
      <c r="L5227" s="47"/>
      <c r="M5227" s="49"/>
      <c r="N5227" s="49"/>
      <c r="O5227" s="47"/>
      <c r="P5227" s="47"/>
      <c r="Q5227" s="50"/>
      <c r="R5227" s="51"/>
      <c r="S5227" s="47"/>
      <c r="T5227" s="52"/>
      <c r="U5227" s="49"/>
      <c r="V5227" s="47"/>
      <c r="W5227" s="46"/>
      <c r="X5227" s="53"/>
      <c r="Y5227" s="45"/>
    </row>
    <row r="5228" spans="2:25" x14ac:dyDescent="0.25">
      <c r="B5228" s="47"/>
      <c r="C5228" s="47"/>
      <c r="D5228" s="46"/>
      <c r="E5228" s="46"/>
      <c r="F5228" s="45"/>
      <c r="G5228" s="48"/>
      <c r="H5228" s="45"/>
      <c r="I5228" s="45"/>
      <c r="L5228" s="47"/>
      <c r="M5228" s="49"/>
      <c r="N5228" s="49"/>
      <c r="O5228" s="47"/>
      <c r="P5228" s="47"/>
      <c r="Q5228" s="50"/>
      <c r="R5228" s="51"/>
      <c r="S5228" s="47"/>
      <c r="T5228" s="52"/>
      <c r="U5228" s="49"/>
      <c r="V5228" s="47"/>
      <c r="W5228" s="46"/>
      <c r="X5228" s="53"/>
      <c r="Y5228" s="45"/>
    </row>
    <row r="5229" spans="2:25" x14ac:dyDescent="0.25">
      <c r="B5229" s="47"/>
      <c r="C5229" s="47"/>
      <c r="D5229" s="46"/>
      <c r="E5229" s="46"/>
      <c r="F5229" s="45"/>
      <c r="G5229" s="48"/>
      <c r="H5229" s="45"/>
      <c r="I5229" s="45"/>
      <c r="L5229" s="47"/>
      <c r="M5229" s="49"/>
      <c r="N5229" s="49"/>
      <c r="O5229" s="47"/>
      <c r="P5229" s="47"/>
      <c r="Q5229" s="50"/>
      <c r="R5229" s="51"/>
      <c r="S5229" s="47"/>
      <c r="T5229" s="52"/>
      <c r="U5229" s="49"/>
      <c r="V5229" s="47"/>
      <c r="W5229" s="46"/>
      <c r="X5229" s="53"/>
      <c r="Y5229" s="45"/>
    </row>
    <row r="5230" spans="2:25" x14ac:dyDescent="0.25">
      <c r="B5230" s="47"/>
      <c r="C5230" s="47"/>
      <c r="D5230" s="46"/>
      <c r="E5230" s="46"/>
      <c r="F5230" s="45"/>
      <c r="G5230" s="48"/>
      <c r="H5230" s="45"/>
      <c r="I5230" s="45"/>
      <c r="L5230" s="47"/>
      <c r="M5230" s="49"/>
      <c r="N5230" s="49"/>
      <c r="O5230" s="47"/>
      <c r="P5230" s="47"/>
      <c r="Q5230" s="50"/>
      <c r="R5230" s="51"/>
      <c r="S5230" s="47"/>
      <c r="T5230" s="52"/>
      <c r="U5230" s="49"/>
      <c r="V5230" s="47"/>
      <c r="W5230" s="46"/>
      <c r="X5230" s="53"/>
      <c r="Y5230" s="45"/>
    </row>
    <row r="5231" spans="2:25" x14ac:dyDescent="0.25">
      <c r="B5231" s="47"/>
      <c r="C5231" s="47"/>
      <c r="D5231" s="46"/>
      <c r="E5231" s="46"/>
      <c r="F5231" s="45"/>
      <c r="G5231" s="48"/>
      <c r="H5231" s="45"/>
      <c r="I5231" s="45"/>
      <c r="L5231" s="47"/>
      <c r="M5231" s="49"/>
      <c r="N5231" s="49"/>
      <c r="O5231" s="47"/>
      <c r="P5231" s="47"/>
      <c r="Q5231" s="50"/>
      <c r="R5231" s="51"/>
      <c r="S5231" s="47"/>
      <c r="T5231" s="52"/>
      <c r="U5231" s="49"/>
      <c r="V5231" s="47"/>
      <c r="W5231" s="46"/>
      <c r="X5231" s="53"/>
      <c r="Y5231" s="45"/>
    </row>
    <row r="5232" spans="2:25" x14ac:dyDescent="0.25">
      <c r="B5232" s="47"/>
      <c r="C5232" s="47"/>
      <c r="D5232" s="46"/>
      <c r="E5232" s="46"/>
      <c r="F5232" s="45"/>
      <c r="G5232" s="48"/>
      <c r="H5232" s="45"/>
      <c r="I5232" s="45"/>
      <c r="L5232" s="47"/>
      <c r="M5232" s="49"/>
      <c r="N5232" s="49"/>
      <c r="O5232" s="47"/>
      <c r="P5232" s="47"/>
      <c r="Q5232" s="50"/>
      <c r="R5232" s="51"/>
      <c r="S5232" s="47"/>
      <c r="T5232" s="52"/>
      <c r="U5232" s="49"/>
      <c r="V5232" s="47"/>
      <c r="W5232" s="46"/>
      <c r="X5232" s="53"/>
      <c r="Y5232" s="45"/>
    </row>
    <row r="5233" spans="2:25" x14ac:dyDescent="0.25">
      <c r="B5233" s="47"/>
      <c r="C5233" s="47"/>
      <c r="D5233" s="46"/>
      <c r="E5233" s="46"/>
      <c r="F5233" s="45"/>
      <c r="G5233" s="48"/>
      <c r="H5233" s="45"/>
      <c r="I5233" s="45"/>
      <c r="L5233" s="47"/>
      <c r="M5233" s="49"/>
      <c r="N5233" s="49"/>
      <c r="O5233" s="47"/>
      <c r="P5233" s="47"/>
      <c r="Q5233" s="50"/>
      <c r="R5233" s="51"/>
      <c r="S5233" s="47"/>
      <c r="T5233" s="52"/>
      <c r="U5233" s="49"/>
      <c r="V5233" s="47"/>
      <c r="W5233" s="46"/>
      <c r="X5233" s="53"/>
      <c r="Y5233" s="45"/>
    </row>
    <row r="5234" spans="2:25" x14ac:dyDescent="0.25">
      <c r="B5234" s="47"/>
      <c r="C5234" s="47"/>
      <c r="D5234" s="46"/>
      <c r="E5234" s="46"/>
      <c r="F5234" s="45"/>
      <c r="G5234" s="48"/>
      <c r="H5234" s="45"/>
      <c r="I5234" s="45"/>
      <c r="L5234" s="47"/>
      <c r="M5234" s="49"/>
      <c r="N5234" s="49"/>
      <c r="O5234" s="47"/>
      <c r="P5234" s="47"/>
      <c r="Q5234" s="50"/>
      <c r="R5234" s="51"/>
      <c r="S5234" s="47"/>
      <c r="T5234" s="52"/>
      <c r="U5234" s="49"/>
      <c r="V5234" s="47"/>
      <c r="W5234" s="46"/>
      <c r="X5234" s="53"/>
      <c r="Y5234" s="45"/>
    </row>
    <row r="5235" spans="2:25" x14ac:dyDescent="0.25">
      <c r="B5235" s="47"/>
      <c r="C5235" s="47"/>
      <c r="D5235" s="46"/>
      <c r="E5235" s="46"/>
      <c r="F5235" s="45"/>
      <c r="G5235" s="48"/>
      <c r="H5235" s="45"/>
      <c r="I5235" s="45"/>
      <c r="L5235" s="47"/>
      <c r="M5235" s="49"/>
      <c r="N5235" s="49"/>
      <c r="O5235" s="47"/>
      <c r="P5235" s="47"/>
      <c r="Q5235" s="50"/>
      <c r="R5235" s="51"/>
      <c r="S5235" s="47"/>
      <c r="T5235" s="52"/>
      <c r="U5235" s="49"/>
      <c r="V5235" s="47"/>
      <c r="W5235" s="46"/>
      <c r="X5235" s="53"/>
      <c r="Y5235" s="45"/>
    </row>
    <row r="5236" spans="2:25" x14ac:dyDescent="0.25">
      <c r="B5236" s="47"/>
      <c r="C5236" s="47"/>
      <c r="D5236" s="46"/>
      <c r="E5236" s="46"/>
      <c r="F5236" s="45"/>
      <c r="G5236" s="48"/>
      <c r="H5236" s="45"/>
      <c r="I5236" s="45"/>
      <c r="L5236" s="47"/>
      <c r="M5236" s="49"/>
      <c r="N5236" s="49"/>
      <c r="O5236" s="47"/>
      <c r="P5236" s="47"/>
      <c r="Q5236" s="50"/>
      <c r="R5236" s="51"/>
      <c r="S5236" s="47"/>
      <c r="T5236" s="52"/>
      <c r="U5236" s="49"/>
      <c r="V5236" s="47"/>
      <c r="W5236" s="46"/>
      <c r="X5236" s="53"/>
      <c r="Y5236" s="45"/>
    </row>
    <row r="5237" spans="2:25" x14ac:dyDescent="0.25">
      <c r="B5237" s="47"/>
      <c r="C5237" s="47"/>
      <c r="D5237" s="46"/>
      <c r="E5237" s="46"/>
      <c r="F5237" s="45"/>
      <c r="G5237" s="48"/>
      <c r="H5237" s="45"/>
      <c r="I5237" s="45"/>
      <c r="L5237" s="47"/>
      <c r="M5237" s="49"/>
      <c r="N5237" s="49"/>
      <c r="O5237" s="47"/>
      <c r="P5237" s="47"/>
      <c r="Q5237" s="50"/>
      <c r="R5237" s="51"/>
      <c r="S5237" s="47"/>
      <c r="T5237" s="52"/>
      <c r="U5237" s="49"/>
      <c r="V5237" s="47"/>
      <c r="W5237" s="46"/>
      <c r="X5237" s="53"/>
      <c r="Y5237" s="45"/>
    </row>
    <row r="5238" spans="2:25" x14ac:dyDescent="0.25">
      <c r="B5238" s="47"/>
      <c r="C5238" s="47"/>
      <c r="D5238" s="46"/>
      <c r="E5238" s="46"/>
      <c r="F5238" s="45"/>
      <c r="G5238" s="48"/>
      <c r="H5238" s="45"/>
      <c r="I5238" s="45"/>
      <c r="L5238" s="47"/>
      <c r="M5238" s="49"/>
      <c r="N5238" s="49"/>
      <c r="O5238" s="47"/>
      <c r="P5238" s="47"/>
      <c r="Q5238" s="50"/>
      <c r="R5238" s="51"/>
      <c r="S5238" s="47"/>
      <c r="T5238" s="52"/>
      <c r="U5238" s="49"/>
      <c r="V5238" s="47"/>
      <c r="W5238" s="46"/>
      <c r="X5238" s="53"/>
      <c r="Y5238" s="45"/>
    </row>
    <row r="5239" spans="2:25" x14ac:dyDescent="0.25">
      <c r="B5239" s="47"/>
      <c r="C5239" s="47"/>
      <c r="D5239" s="46"/>
      <c r="E5239" s="46"/>
      <c r="F5239" s="45"/>
      <c r="G5239" s="48"/>
      <c r="H5239" s="45"/>
      <c r="I5239" s="45"/>
      <c r="L5239" s="47"/>
      <c r="M5239" s="49"/>
      <c r="N5239" s="49"/>
      <c r="O5239" s="47"/>
      <c r="P5239" s="47"/>
      <c r="Q5239" s="50"/>
      <c r="R5239" s="51"/>
      <c r="S5239" s="47"/>
      <c r="T5239" s="52"/>
      <c r="U5239" s="49"/>
      <c r="V5239" s="47"/>
      <c r="W5239" s="46"/>
      <c r="X5239" s="53"/>
      <c r="Y5239" s="45"/>
    </row>
    <row r="5240" spans="2:25" x14ac:dyDescent="0.25">
      <c r="B5240" s="47"/>
      <c r="C5240" s="47"/>
      <c r="D5240" s="46"/>
      <c r="E5240" s="46"/>
      <c r="F5240" s="45"/>
      <c r="G5240" s="48"/>
      <c r="H5240" s="45"/>
      <c r="I5240" s="45"/>
      <c r="L5240" s="47"/>
      <c r="M5240" s="49"/>
      <c r="N5240" s="49"/>
      <c r="O5240" s="47"/>
      <c r="P5240" s="47"/>
      <c r="Q5240" s="50"/>
      <c r="R5240" s="51"/>
      <c r="S5240" s="47"/>
      <c r="T5240" s="52"/>
      <c r="U5240" s="49"/>
      <c r="V5240" s="47"/>
      <c r="W5240" s="46"/>
      <c r="X5240" s="53"/>
      <c r="Y5240" s="45"/>
    </row>
    <row r="5241" spans="2:25" x14ac:dyDescent="0.25">
      <c r="B5241" s="47"/>
      <c r="C5241" s="47"/>
      <c r="D5241" s="46"/>
      <c r="E5241" s="46"/>
      <c r="F5241" s="45"/>
      <c r="G5241" s="48"/>
      <c r="H5241" s="45"/>
      <c r="I5241" s="45"/>
      <c r="L5241" s="47"/>
      <c r="M5241" s="49"/>
      <c r="N5241" s="49"/>
      <c r="O5241" s="47"/>
      <c r="P5241" s="47"/>
      <c r="Q5241" s="50"/>
      <c r="R5241" s="51"/>
      <c r="S5241" s="47"/>
      <c r="T5241" s="52"/>
      <c r="U5241" s="49"/>
      <c r="V5241" s="47"/>
      <c r="W5241" s="46"/>
      <c r="X5241" s="53"/>
      <c r="Y5241" s="45"/>
    </row>
    <row r="5242" spans="2:25" x14ac:dyDescent="0.25">
      <c r="B5242" s="47"/>
      <c r="C5242" s="47"/>
      <c r="D5242" s="46"/>
      <c r="E5242" s="46"/>
      <c r="F5242" s="45"/>
      <c r="G5242" s="48"/>
      <c r="H5242" s="45"/>
      <c r="I5242" s="45"/>
      <c r="L5242" s="47"/>
      <c r="M5242" s="49"/>
      <c r="N5242" s="49"/>
      <c r="O5242" s="47"/>
      <c r="P5242" s="47"/>
      <c r="Q5242" s="50"/>
      <c r="R5242" s="51"/>
      <c r="S5242" s="47"/>
      <c r="T5242" s="52"/>
      <c r="U5242" s="49"/>
      <c r="V5242" s="47"/>
      <c r="W5242" s="46"/>
      <c r="X5242" s="53"/>
      <c r="Y5242" s="45"/>
    </row>
    <row r="5243" spans="2:25" x14ac:dyDescent="0.25">
      <c r="B5243" s="47"/>
      <c r="C5243" s="47"/>
      <c r="D5243" s="46"/>
      <c r="E5243" s="46"/>
      <c r="F5243" s="45"/>
      <c r="G5243" s="48"/>
      <c r="H5243" s="45"/>
      <c r="I5243" s="45"/>
      <c r="L5243" s="47"/>
      <c r="M5243" s="49"/>
      <c r="N5243" s="49"/>
      <c r="O5243" s="47"/>
      <c r="P5243" s="47"/>
      <c r="Q5243" s="50"/>
      <c r="R5243" s="51"/>
      <c r="S5243" s="47"/>
      <c r="T5243" s="52"/>
      <c r="U5243" s="49"/>
      <c r="V5243" s="47"/>
      <c r="W5243" s="46"/>
      <c r="X5243" s="53"/>
      <c r="Y5243" s="45"/>
    </row>
    <row r="5244" spans="2:25" x14ac:dyDescent="0.25">
      <c r="B5244" s="47"/>
      <c r="C5244" s="47"/>
      <c r="D5244" s="46"/>
      <c r="E5244" s="46"/>
      <c r="F5244" s="45"/>
      <c r="G5244" s="48"/>
      <c r="H5244" s="45"/>
      <c r="I5244" s="45"/>
      <c r="L5244" s="47"/>
      <c r="M5244" s="49"/>
      <c r="N5244" s="49"/>
      <c r="O5244" s="47"/>
      <c r="P5244" s="47"/>
      <c r="Q5244" s="50"/>
      <c r="R5244" s="51"/>
      <c r="S5244" s="47"/>
      <c r="T5244" s="52"/>
      <c r="U5244" s="49"/>
      <c r="V5244" s="47"/>
      <c r="W5244" s="46"/>
      <c r="X5244" s="53"/>
      <c r="Y5244" s="45"/>
    </row>
    <row r="5245" spans="2:25" x14ac:dyDescent="0.25">
      <c r="B5245" s="47"/>
      <c r="C5245" s="47"/>
      <c r="D5245" s="46"/>
      <c r="E5245" s="46"/>
      <c r="F5245" s="45"/>
      <c r="G5245" s="48"/>
      <c r="H5245" s="45"/>
      <c r="I5245" s="45"/>
      <c r="L5245" s="47"/>
      <c r="M5245" s="49"/>
      <c r="N5245" s="49"/>
      <c r="O5245" s="47"/>
      <c r="P5245" s="47"/>
      <c r="Q5245" s="50"/>
      <c r="R5245" s="51"/>
      <c r="S5245" s="47"/>
      <c r="T5245" s="52"/>
      <c r="U5245" s="49"/>
      <c r="V5245" s="47"/>
      <c r="W5245" s="46"/>
      <c r="X5245" s="53"/>
      <c r="Y5245" s="45"/>
    </row>
    <row r="5246" spans="2:25" x14ac:dyDescent="0.25">
      <c r="B5246" s="47"/>
      <c r="C5246" s="47"/>
      <c r="D5246" s="46"/>
      <c r="E5246" s="46"/>
      <c r="F5246" s="45"/>
      <c r="G5246" s="48"/>
      <c r="H5246" s="45"/>
      <c r="I5246" s="45"/>
      <c r="L5246" s="47"/>
      <c r="M5246" s="49"/>
      <c r="N5246" s="49"/>
      <c r="O5246" s="47"/>
      <c r="P5246" s="47"/>
      <c r="Q5246" s="50"/>
      <c r="R5246" s="51"/>
      <c r="S5246" s="47"/>
      <c r="T5246" s="52"/>
      <c r="U5246" s="49"/>
      <c r="V5246" s="47"/>
      <c r="W5246" s="46"/>
      <c r="X5246" s="53"/>
      <c r="Y5246" s="45"/>
    </row>
    <row r="5247" spans="2:25" x14ac:dyDescent="0.25">
      <c r="B5247" s="47"/>
      <c r="C5247" s="47"/>
      <c r="D5247" s="46"/>
      <c r="E5247" s="46"/>
      <c r="F5247" s="45"/>
      <c r="G5247" s="48"/>
      <c r="H5247" s="45"/>
      <c r="I5247" s="45"/>
      <c r="L5247" s="47"/>
      <c r="M5247" s="49"/>
      <c r="N5247" s="49"/>
      <c r="O5247" s="47"/>
      <c r="P5247" s="47"/>
      <c r="Q5247" s="50"/>
      <c r="R5247" s="51"/>
      <c r="S5247" s="47"/>
      <c r="T5247" s="52"/>
      <c r="U5247" s="49"/>
      <c r="V5247" s="47"/>
      <c r="W5247" s="46"/>
      <c r="X5247" s="53"/>
      <c r="Y5247" s="45"/>
    </row>
    <row r="5248" spans="2:25" x14ac:dyDescent="0.25">
      <c r="B5248" s="47"/>
      <c r="C5248" s="47"/>
      <c r="D5248" s="46"/>
      <c r="E5248" s="46"/>
      <c r="F5248" s="45"/>
      <c r="G5248" s="48"/>
      <c r="H5248" s="45"/>
      <c r="I5248" s="45"/>
      <c r="L5248" s="47"/>
      <c r="M5248" s="49"/>
      <c r="N5248" s="49"/>
      <c r="O5248" s="47"/>
      <c r="P5248" s="47"/>
      <c r="Q5248" s="50"/>
      <c r="R5248" s="51"/>
      <c r="S5248" s="47"/>
      <c r="T5248" s="52"/>
      <c r="U5248" s="49"/>
      <c r="V5248" s="47"/>
      <c r="W5248" s="46"/>
      <c r="X5248" s="53"/>
      <c r="Y5248" s="45"/>
    </row>
    <row r="5249" spans="2:25" x14ac:dyDescent="0.25">
      <c r="B5249" s="47"/>
      <c r="C5249" s="47"/>
      <c r="D5249" s="46"/>
      <c r="E5249" s="46"/>
      <c r="F5249" s="45"/>
      <c r="G5249" s="48"/>
      <c r="H5249" s="45"/>
      <c r="I5249" s="45"/>
      <c r="L5249" s="47"/>
      <c r="M5249" s="49"/>
      <c r="N5249" s="49"/>
      <c r="O5249" s="47"/>
      <c r="P5249" s="47"/>
      <c r="Q5249" s="50"/>
      <c r="R5249" s="51"/>
      <c r="S5249" s="47"/>
      <c r="T5249" s="52"/>
      <c r="U5249" s="49"/>
      <c r="V5249" s="47"/>
      <c r="W5249" s="46"/>
      <c r="X5249" s="53"/>
      <c r="Y5249" s="45"/>
    </row>
    <row r="5250" spans="2:25" x14ac:dyDescent="0.25">
      <c r="B5250" s="47"/>
      <c r="C5250" s="47"/>
      <c r="D5250" s="46"/>
      <c r="E5250" s="46"/>
      <c r="F5250" s="45"/>
      <c r="G5250" s="48"/>
      <c r="H5250" s="45"/>
      <c r="I5250" s="45"/>
      <c r="L5250" s="47"/>
      <c r="M5250" s="49"/>
      <c r="N5250" s="49"/>
      <c r="O5250" s="47"/>
      <c r="P5250" s="47"/>
      <c r="Q5250" s="50"/>
      <c r="R5250" s="51"/>
      <c r="S5250" s="47"/>
      <c r="T5250" s="52"/>
      <c r="U5250" s="49"/>
      <c r="V5250" s="47"/>
      <c r="W5250" s="46"/>
      <c r="X5250" s="53"/>
      <c r="Y5250" s="45"/>
    </row>
    <row r="5251" spans="2:25" x14ac:dyDescent="0.25">
      <c r="B5251" s="47"/>
      <c r="C5251" s="47"/>
      <c r="D5251" s="46"/>
      <c r="E5251" s="46"/>
      <c r="F5251" s="45"/>
      <c r="G5251" s="48"/>
      <c r="H5251" s="45"/>
      <c r="I5251" s="45"/>
      <c r="L5251" s="47"/>
      <c r="M5251" s="49"/>
      <c r="N5251" s="49"/>
      <c r="O5251" s="47"/>
      <c r="P5251" s="47"/>
      <c r="Q5251" s="50"/>
      <c r="R5251" s="51"/>
      <c r="S5251" s="47"/>
      <c r="T5251" s="52"/>
      <c r="U5251" s="49"/>
      <c r="V5251" s="47"/>
      <c r="W5251" s="46"/>
      <c r="X5251" s="53"/>
      <c r="Y5251" s="45"/>
    </row>
    <row r="5252" spans="2:25" x14ac:dyDescent="0.25">
      <c r="B5252" s="47"/>
      <c r="C5252" s="47"/>
      <c r="D5252" s="46"/>
      <c r="E5252" s="46"/>
      <c r="F5252" s="45"/>
      <c r="G5252" s="48"/>
      <c r="H5252" s="45"/>
      <c r="I5252" s="45"/>
      <c r="L5252" s="47"/>
      <c r="M5252" s="49"/>
      <c r="N5252" s="49"/>
      <c r="O5252" s="47"/>
      <c r="P5252" s="47"/>
      <c r="Q5252" s="50"/>
      <c r="R5252" s="51"/>
      <c r="S5252" s="47"/>
      <c r="T5252" s="52"/>
      <c r="U5252" s="49"/>
      <c r="V5252" s="47"/>
      <c r="W5252" s="46"/>
      <c r="X5252" s="53"/>
      <c r="Y5252" s="45"/>
    </row>
    <row r="5253" spans="2:25" x14ac:dyDescent="0.25">
      <c r="B5253" s="47"/>
      <c r="C5253" s="47"/>
      <c r="D5253" s="46"/>
      <c r="E5253" s="46"/>
      <c r="F5253" s="45"/>
      <c r="G5253" s="48"/>
      <c r="H5253" s="45"/>
      <c r="I5253" s="45"/>
      <c r="L5253" s="47"/>
      <c r="M5253" s="49"/>
      <c r="N5253" s="49"/>
      <c r="O5253" s="47"/>
      <c r="P5253" s="47"/>
      <c r="Q5253" s="50"/>
      <c r="R5253" s="51"/>
      <c r="S5253" s="47"/>
      <c r="T5253" s="52"/>
      <c r="U5253" s="49"/>
      <c r="V5253" s="47"/>
      <c r="W5253" s="46"/>
      <c r="X5253" s="53"/>
      <c r="Y5253" s="45"/>
    </row>
    <row r="5254" spans="2:25" x14ac:dyDescent="0.25">
      <c r="B5254" s="47"/>
      <c r="C5254" s="47"/>
      <c r="D5254" s="46"/>
      <c r="E5254" s="46"/>
      <c r="F5254" s="45"/>
      <c r="G5254" s="48"/>
      <c r="H5254" s="45"/>
      <c r="I5254" s="45"/>
      <c r="L5254" s="47"/>
      <c r="M5254" s="49"/>
      <c r="N5254" s="49"/>
      <c r="O5254" s="47"/>
      <c r="P5254" s="47"/>
      <c r="Q5254" s="50"/>
      <c r="R5254" s="51"/>
      <c r="S5254" s="47"/>
      <c r="T5254" s="52"/>
      <c r="U5254" s="49"/>
      <c r="V5254" s="47"/>
      <c r="W5254" s="46"/>
      <c r="X5254" s="53"/>
      <c r="Y5254" s="45"/>
    </row>
    <row r="5255" spans="2:25" x14ac:dyDescent="0.25">
      <c r="B5255" s="47"/>
      <c r="C5255" s="47"/>
      <c r="D5255" s="46"/>
      <c r="E5255" s="46"/>
      <c r="F5255" s="45"/>
      <c r="G5255" s="48"/>
      <c r="H5255" s="45"/>
      <c r="I5255" s="45"/>
      <c r="L5255" s="47"/>
      <c r="M5255" s="49"/>
      <c r="N5255" s="49"/>
      <c r="O5255" s="47"/>
      <c r="P5255" s="47"/>
      <c r="Q5255" s="50"/>
      <c r="R5255" s="51"/>
      <c r="S5255" s="47"/>
      <c r="T5255" s="52"/>
      <c r="U5255" s="49"/>
      <c r="V5255" s="47"/>
      <c r="W5255" s="46"/>
      <c r="X5255" s="53"/>
      <c r="Y5255" s="45"/>
    </row>
    <row r="5256" spans="2:25" x14ac:dyDescent="0.25">
      <c r="B5256" s="47"/>
      <c r="C5256" s="47"/>
      <c r="D5256" s="46"/>
      <c r="E5256" s="46"/>
      <c r="F5256" s="45"/>
      <c r="G5256" s="48"/>
      <c r="H5256" s="45"/>
      <c r="I5256" s="45"/>
      <c r="L5256" s="47"/>
      <c r="M5256" s="49"/>
      <c r="N5256" s="49"/>
      <c r="O5256" s="47"/>
      <c r="P5256" s="47"/>
      <c r="Q5256" s="50"/>
      <c r="R5256" s="51"/>
      <c r="S5256" s="47"/>
      <c r="T5256" s="52"/>
      <c r="U5256" s="49"/>
      <c r="V5256" s="47"/>
      <c r="W5256" s="46"/>
      <c r="X5256" s="53"/>
      <c r="Y5256" s="45"/>
    </row>
    <row r="5257" spans="2:25" x14ac:dyDescent="0.25">
      <c r="B5257" s="47"/>
      <c r="C5257" s="47"/>
      <c r="D5257" s="46"/>
      <c r="E5257" s="46"/>
      <c r="F5257" s="45"/>
      <c r="G5257" s="48"/>
      <c r="H5257" s="45"/>
      <c r="I5257" s="45"/>
      <c r="L5257" s="47"/>
      <c r="M5257" s="49"/>
      <c r="N5257" s="49"/>
      <c r="O5257" s="47"/>
      <c r="P5257" s="47"/>
      <c r="Q5257" s="50"/>
      <c r="R5257" s="51"/>
      <c r="S5257" s="47"/>
      <c r="T5257" s="52"/>
      <c r="U5257" s="49"/>
      <c r="V5257" s="47"/>
      <c r="W5257" s="46"/>
      <c r="X5257" s="53"/>
      <c r="Y5257" s="45"/>
    </row>
    <row r="5258" spans="2:25" x14ac:dyDescent="0.25">
      <c r="B5258" s="47"/>
      <c r="C5258" s="47"/>
      <c r="D5258" s="46"/>
      <c r="E5258" s="46"/>
      <c r="F5258" s="45"/>
      <c r="G5258" s="48"/>
      <c r="H5258" s="45"/>
      <c r="I5258" s="45"/>
      <c r="L5258" s="47"/>
      <c r="M5258" s="49"/>
      <c r="N5258" s="49"/>
      <c r="O5258" s="47"/>
      <c r="P5258" s="47"/>
      <c r="Q5258" s="50"/>
      <c r="R5258" s="51"/>
      <c r="S5258" s="47"/>
      <c r="T5258" s="52"/>
      <c r="U5258" s="49"/>
      <c r="V5258" s="47"/>
      <c r="W5258" s="46"/>
      <c r="X5258" s="53"/>
      <c r="Y5258" s="45"/>
    </row>
    <row r="5259" spans="2:25" x14ac:dyDescent="0.25">
      <c r="B5259" s="47"/>
      <c r="C5259" s="47"/>
      <c r="D5259" s="46"/>
      <c r="E5259" s="46"/>
      <c r="F5259" s="45"/>
      <c r="G5259" s="48"/>
      <c r="H5259" s="45"/>
      <c r="I5259" s="45"/>
      <c r="L5259" s="47"/>
      <c r="M5259" s="49"/>
      <c r="N5259" s="49"/>
      <c r="O5259" s="47"/>
      <c r="P5259" s="47"/>
      <c r="Q5259" s="50"/>
      <c r="R5259" s="51"/>
      <c r="S5259" s="47"/>
      <c r="T5259" s="52"/>
      <c r="U5259" s="49"/>
      <c r="V5259" s="47"/>
      <c r="W5259" s="46"/>
      <c r="X5259" s="53"/>
      <c r="Y5259" s="45"/>
    </row>
    <row r="5260" spans="2:25" x14ac:dyDescent="0.25">
      <c r="B5260" s="47"/>
      <c r="C5260" s="47"/>
      <c r="D5260" s="46"/>
      <c r="E5260" s="46"/>
      <c r="F5260" s="45"/>
      <c r="G5260" s="48"/>
      <c r="H5260" s="45"/>
      <c r="I5260" s="45"/>
      <c r="L5260" s="47"/>
      <c r="M5260" s="49"/>
      <c r="N5260" s="49"/>
      <c r="O5260" s="47"/>
      <c r="P5260" s="47"/>
      <c r="Q5260" s="50"/>
      <c r="R5260" s="51"/>
      <c r="S5260" s="47"/>
      <c r="T5260" s="52"/>
      <c r="U5260" s="49"/>
      <c r="V5260" s="47"/>
      <c r="W5260" s="46"/>
      <c r="X5260" s="53"/>
      <c r="Y5260" s="45"/>
    </row>
    <row r="5261" spans="2:25" x14ac:dyDescent="0.25">
      <c r="B5261" s="47"/>
      <c r="C5261" s="47"/>
      <c r="D5261" s="46"/>
      <c r="E5261" s="46"/>
      <c r="F5261" s="45"/>
      <c r="G5261" s="48"/>
      <c r="H5261" s="45"/>
      <c r="I5261" s="45"/>
      <c r="L5261" s="47"/>
      <c r="M5261" s="49"/>
      <c r="N5261" s="49"/>
      <c r="O5261" s="47"/>
      <c r="P5261" s="47"/>
      <c r="Q5261" s="50"/>
      <c r="R5261" s="51"/>
      <c r="S5261" s="47"/>
      <c r="T5261" s="52"/>
      <c r="U5261" s="49"/>
      <c r="V5261" s="47"/>
      <c r="W5261" s="46"/>
      <c r="X5261" s="53"/>
      <c r="Y5261" s="45"/>
    </row>
    <row r="5262" spans="2:25" x14ac:dyDescent="0.25">
      <c r="B5262" s="47"/>
      <c r="C5262" s="47"/>
      <c r="D5262" s="46"/>
      <c r="E5262" s="46"/>
      <c r="F5262" s="45"/>
      <c r="G5262" s="48"/>
      <c r="H5262" s="45"/>
      <c r="I5262" s="45"/>
      <c r="L5262" s="47"/>
      <c r="M5262" s="49"/>
      <c r="N5262" s="49"/>
      <c r="O5262" s="47"/>
      <c r="P5262" s="47"/>
      <c r="Q5262" s="50"/>
      <c r="R5262" s="51"/>
      <c r="S5262" s="47"/>
      <c r="T5262" s="52"/>
      <c r="U5262" s="49"/>
      <c r="V5262" s="47"/>
      <c r="W5262" s="46"/>
      <c r="X5262" s="53"/>
      <c r="Y5262" s="45"/>
    </row>
    <row r="5263" spans="2:25" x14ac:dyDescent="0.25">
      <c r="B5263" s="47"/>
      <c r="C5263" s="47"/>
      <c r="D5263" s="46"/>
      <c r="E5263" s="46"/>
      <c r="F5263" s="45"/>
      <c r="G5263" s="48"/>
      <c r="H5263" s="45"/>
      <c r="I5263" s="45"/>
      <c r="L5263" s="47"/>
      <c r="M5263" s="49"/>
      <c r="N5263" s="49"/>
      <c r="O5263" s="47"/>
      <c r="P5263" s="47"/>
      <c r="Q5263" s="50"/>
      <c r="R5263" s="51"/>
      <c r="S5263" s="47"/>
      <c r="T5263" s="52"/>
      <c r="U5263" s="49"/>
      <c r="V5263" s="47"/>
      <c r="W5263" s="46"/>
      <c r="X5263" s="53"/>
      <c r="Y5263" s="45"/>
    </row>
    <row r="5264" spans="2:25" x14ac:dyDescent="0.25">
      <c r="B5264" s="47"/>
      <c r="C5264" s="47"/>
      <c r="D5264" s="46"/>
      <c r="E5264" s="46"/>
      <c r="F5264" s="45"/>
      <c r="G5264" s="48"/>
      <c r="H5264" s="45"/>
      <c r="I5264" s="45"/>
      <c r="L5264" s="47"/>
      <c r="M5264" s="49"/>
      <c r="N5264" s="49"/>
      <c r="O5264" s="47"/>
      <c r="P5264" s="47"/>
      <c r="Q5264" s="50"/>
      <c r="R5264" s="51"/>
      <c r="S5264" s="47"/>
      <c r="T5264" s="52"/>
      <c r="U5264" s="49"/>
      <c r="V5264" s="47"/>
      <c r="W5264" s="46"/>
      <c r="X5264" s="53"/>
      <c r="Y5264" s="45"/>
    </row>
    <row r="5265" spans="2:25" x14ac:dyDescent="0.25">
      <c r="B5265" s="47"/>
      <c r="C5265" s="47"/>
      <c r="D5265" s="46"/>
      <c r="E5265" s="46"/>
      <c r="F5265" s="45"/>
      <c r="G5265" s="48"/>
      <c r="H5265" s="45"/>
      <c r="I5265" s="45"/>
      <c r="L5265" s="47"/>
      <c r="M5265" s="49"/>
      <c r="N5265" s="49"/>
      <c r="O5265" s="47"/>
      <c r="P5265" s="47"/>
      <c r="Q5265" s="50"/>
      <c r="R5265" s="51"/>
      <c r="S5265" s="47"/>
      <c r="T5265" s="52"/>
      <c r="U5265" s="49"/>
      <c r="V5265" s="47"/>
      <c r="W5265" s="46"/>
      <c r="X5265" s="53"/>
      <c r="Y5265" s="45"/>
    </row>
    <row r="5266" spans="2:25" x14ac:dyDescent="0.25">
      <c r="B5266" s="47"/>
      <c r="C5266" s="47"/>
      <c r="D5266" s="46"/>
      <c r="E5266" s="46"/>
      <c r="F5266" s="45"/>
      <c r="G5266" s="48"/>
      <c r="H5266" s="45"/>
      <c r="I5266" s="45"/>
      <c r="L5266" s="47"/>
      <c r="M5266" s="49"/>
      <c r="N5266" s="49"/>
      <c r="O5266" s="47"/>
      <c r="P5266" s="47"/>
      <c r="Q5266" s="50"/>
      <c r="R5266" s="51"/>
      <c r="S5266" s="47"/>
      <c r="T5266" s="52"/>
      <c r="U5266" s="49"/>
      <c r="V5266" s="47"/>
      <c r="W5266" s="46"/>
      <c r="X5266" s="53"/>
      <c r="Y5266" s="45"/>
    </row>
    <row r="5267" spans="2:25" x14ac:dyDescent="0.25">
      <c r="B5267" s="47"/>
      <c r="C5267" s="47"/>
      <c r="D5267" s="46"/>
      <c r="E5267" s="46"/>
      <c r="F5267" s="45"/>
      <c r="G5267" s="48"/>
      <c r="H5267" s="45"/>
      <c r="I5267" s="45"/>
      <c r="L5267" s="47"/>
      <c r="M5267" s="49"/>
      <c r="N5267" s="49"/>
      <c r="O5267" s="47"/>
      <c r="P5267" s="47"/>
      <c r="Q5267" s="50"/>
      <c r="R5267" s="51"/>
      <c r="S5267" s="47"/>
      <c r="T5267" s="52"/>
      <c r="U5267" s="49"/>
      <c r="V5267" s="47"/>
      <c r="W5267" s="46"/>
      <c r="X5267" s="53"/>
      <c r="Y5267" s="45"/>
    </row>
    <row r="5268" spans="2:25" x14ac:dyDescent="0.25">
      <c r="B5268" s="47"/>
      <c r="C5268" s="47"/>
      <c r="D5268" s="46"/>
      <c r="E5268" s="46"/>
      <c r="F5268" s="45"/>
      <c r="G5268" s="48"/>
      <c r="H5268" s="45"/>
      <c r="I5268" s="45"/>
      <c r="L5268" s="47"/>
      <c r="M5268" s="49"/>
      <c r="N5268" s="49"/>
      <c r="O5268" s="47"/>
      <c r="P5268" s="47"/>
      <c r="Q5268" s="50"/>
      <c r="R5268" s="51"/>
      <c r="S5268" s="47"/>
      <c r="T5268" s="52"/>
      <c r="U5268" s="49"/>
      <c r="V5268" s="47"/>
      <c r="W5268" s="46"/>
      <c r="X5268" s="53"/>
      <c r="Y5268" s="45"/>
    </row>
    <row r="5269" spans="2:25" x14ac:dyDescent="0.25">
      <c r="B5269" s="47"/>
      <c r="C5269" s="47"/>
      <c r="D5269" s="46"/>
      <c r="E5269" s="46"/>
      <c r="F5269" s="45"/>
      <c r="G5269" s="48"/>
      <c r="H5269" s="45"/>
      <c r="I5269" s="45"/>
      <c r="L5269" s="47"/>
      <c r="M5269" s="49"/>
      <c r="N5269" s="49"/>
      <c r="O5269" s="47"/>
      <c r="P5269" s="47"/>
      <c r="Q5269" s="50"/>
      <c r="R5269" s="51"/>
      <c r="S5269" s="47"/>
      <c r="T5269" s="52"/>
      <c r="U5269" s="49"/>
      <c r="V5269" s="47"/>
      <c r="W5269" s="46"/>
      <c r="X5269" s="53"/>
      <c r="Y5269" s="45"/>
    </row>
    <row r="5270" spans="2:25" x14ac:dyDescent="0.25">
      <c r="B5270" s="47"/>
      <c r="C5270" s="47"/>
      <c r="D5270" s="46"/>
      <c r="E5270" s="46"/>
      <c r="F5270" s="45"/>
      <c r="G5270" s="48"/>
      <c r="H5270" s="45"/>
      <c r="I5270" s="45"/>
      <c r="L5270" s="47"/>
      <c r="M5270" s="49"/>
      <c r="N5270" s="49"/>
      <c r="O5270" s="47"/>
      <c r="P5270" s="47"/>
      <c r="Q5270" s="50"/>
      <c r="R5270" s="51"/>
      <c r="S5270" s="47"/>
      <c r="T5270" s="52"/>
      <c r="U5270" s="49"/>
      <c r="V5270" s="47"/>
      <c r="W5270" s="46"/>
      <c r="X5270" s="53"/>
      <c r="Y5270" s="45"/>
    </row>
    <row r="5271" spans="2:25" x14ac:dyDescent="0.25">
      <c r="B5271" s="47"/>
      <c r="C5271" s="47"/>
      <c r="D5271" s="46"/>
      <c r="E5271" s="46"/>
      <c r="F5271" s="45"/>
      <c r="G5271" s="48"/>
      <c r="H5271" s="45"/>
      <c r="I5271" s="45"/>
      <c r="L5271" s="47"/>
      <c r="M5271" s="49"/>
      <c r="N5271" s="49"/>
      <c r="O5271" s="47"/>
      <c r="P5271" s="47"/>
      <c r="Q5271" s="50"/>
      <c r="R5271" s="51"/>
      <c r="S5271" s="47"/>
      <c r="T5271" s="52"/>
      <c r="U5271" s="49"/>
      <c r="V5271" s="47"/>
      <c r="W5271" s="46"/>
      <c r="X5271" s="53"/>
      <c r="Y5271" s="45"/>
    </row>
    <row r="5272" spans="2:25" x14ac:dyDescent="0.25">
      <c r="B5272" s="47"/>
      <c r="C5272" s="47"/>
      <c r="D5272" s="46"/>
      <c r="E5272" s="46"/>
      <c r="F5272" s="45"/>
      <c r="G5272" s="48"/>
      <c r="H5272" s="45"/>
      <c r="I5272" s="45"/>
      <c r="L5272" s="47"/>
      <c r="M5272" s="49"/>
      <c r="N5272" s="49"/>
      <c r="O5272" s="47"/>
      <c r="P5272" s="47"/>
      <c r="Q5272" s="50"/>
      <c r="R5272" s="51"/>
      <c r="S5272" s="47"/>
      <c r="T5272" s="52"/>
      <c r="U5272" s="49"/>
      <c r="V5272" s="47"/>
      <c r="W5272" s="46"/>
      <c r="X5272" s="53"/>
      <c r="Y5272" s="45"/>
    </row>
    <row r="5273" spans="2:25" x14ac:dyDescent="0.25">
      <c r="B5273" s="47"/>
      <c r="C5273" s="47"/>
      <c r="D5273" s="46"/>
      <c r="E5273" s="46"/>
      <c r="F5273" s="45"/>
      <c r="G5273" s="48"/>
      <c r="H5273" s="45"/>
      <c r="I5273" s="45"/>
      <c r="L5273" s="47"/>
      <c r="M5273" s="49"/>
      <c r="N5273" s="49"/>
      <c r="O5273" s="47"/>
      <c r="P5273" s="47"/>
      <c r="Q5273" s="50"/>
      <c r="R5273" s="51"/>
      <c r="S5273" s="47"/>
      <c r="T5273" s="52"/>
      <c r="U5273" s="49"/>
      <c r="V5273" s="47"/>
      <c r="W5273" s="46"/>
      <c r="X5273" s="53"/>
      <c r="Y5273" s="45"/>
    </row>
    <row r="5274" spans="2:25" x14ac:dyDescent="0.25">
      <c r="B5274" s="47"/>
      <c r="C5274" s="47"/>
      <c r="D5274" s="46"/>
      <c r="E5274" s="46"/>
      <c r="F5274" s="45"/>
      <c r="G5274" s="48"/>
      <c r="H5274" s="45"/>
      <c r="I5274" s="45"/>
      <c r="L5274" s="47"/>
      <c r="M5274" s="49"/>
      <c r="N5274" s="49"/>
      <c r="O5274" s="47"/>
      <c r="P5274" s="47"/>
      <c r="Q5274" s="50"/>
      <c r="R5274" s="51"/>
      <c r="S5274" s="47"/>
      <c r="T5274" s="52"/>
      <c r="U5274" s="49"/>
      <c r="V5274" s="47"/>
      <c r="W5274" s="46"/>
      <c r="X5274" s="53"/>
      <c r="Y5274" s="45"/>
    </row>
    <row r="5275" spans="2:25" x14ac:dyDescent="0.25">
      <c r="B5275" s="47"/>
      <c r="C5275" s="47"/>
      <c r="D5275" s="46"/>
      <c r="E5275" s="46"/>
      <c r="F5275" s="45"/>
      <c r="G5275" s="48"/>
      <c r="H5275" s="45"/>
      <c r="I5275" s="45"/>
      <c r="L5275" s="47"/>
      <c r="M5275" s="49"/>
      <c r="N5275" s="49"/>
      <c r="O5275" s="47"/>
      <c r="P5275" s="47"/>
      <c r="Q5275" s="50"/>
      <c r="R5275" s="51"/>
      <c r="S5275" s="47"/>
      <c r="T5275" s="52"/>
      <c r="U5275" s="49"/>
      <c r="V5275" s="47"/>
      <c r="W5275" s="46"/>
      <c r="X5275" s="53"/>
      <c r="Y5275" s="45"/>
    </row>
    <row r="5276" spans="2:25" x14ac:dyDescent="0.25">
      <c r="B5276" s="47"/>
      <c r="C5276" s="47"/>
      <c r="D5276" s="46"/>
      <c r="E5276" s="46"/>
      <c r="F5276" s="45"/>
      <c r="G5276" s="48"/>
      <c r="H5276" s="45"/>
      <c r="I5276" s="45"/>
      <c r="L5276" s="47"/>
      <c r="M5276" s="49"/>
      <c r="N5276" s="49"/>
      <c r="O5276" s="47"/>
      <c r="P5276" s="47"/>
      <c r="Q5276" s="50"/>
      <c r="R5276" s="51"/>
      <c r="S5276" s="47"/>
      <c r="T5276" s="52"/>
      <c r="U5276" s="49"/>
      <c r="V5276" s="47"/>
      <c r="W5276" s="46"/>
      <c r="X5276" s="53"/>
      <c r="Y5276" s="45"/>
    </row>
    <row r="5277" spans="2:25" x14ac:dyDescent="0.25">
      <c r="B5277" s="47"/>
      <c r="C5277" s="47"/>
      <c r="D5277" s="46"/>
      <c r="E5277" s="46"/>
      <c r="F5277" s="45"/>
      <c r="G5277" s="48"/>
      <c r="H5277" s="45"/>
      <c r="I5277" s="45"/>
      <c r="L5277" s="47"/>
      <c r="M5277" s="49"/>
      <c r="N5277" s="49"/>
      <c r="O5277" s="47"/>
      <c r="P5277" s="47"/>
      <c r="Q5277" s="50"/>
      <c r="R5277" s="51"/>
      <c r="S5277" s="47"/>
      <c r="T5277" s="52"/>
      <c r="U5277" s="49"/>
      <c r="V5277" s="47"/>
      <c r="W5277" s="46"/>
      <c r="X5277" s="53"/>
      <c r="Y5277" s="45"/>
    </row>
    <row r="5278" spans="2:25" x14ac:dyDescent="0.25">
      <c r="B5278" s="47"/>
      <c r="C5278" s="47"/>
      <c r="D5278" s="46"/>
      <c r="E5278" s="46"/>
      <c r="F5278" s="45"/>
      <c r="G5278" s="48"/>
      <c r="H5278" s="45"/>
      <c r="I5278" s="45"/>
      <c r="L5278" s="47"/>
      <c r="M5278" s="49"/>
      <c r="N5278" s="49"/>
      <c r="O5278" s="47"/>
      <c r="P5278" s="47"/>
      <c r="Q5278" s="50"/>
      <c r="R5278" s="51"/>
      <c r="S5278" s="47"/>
      <c r="T5278" s="52"/>
      <c r="U5278" s="49"/>
      <c r="V5278" s="47"/>
      <c r="W5278" s="46"/>
      <c r="X5278" s="53"/>
      <c r="Y5278" s="45"/>
    </row>
    <row r="5279" spans="2:25" x14ac:dyDescent="0.25">
      <c r="B5279" s="47"/>
      <c r="C5279" s="47"/>
      <c r="D5279" s="46"/>
      <c r="E5279" s="46"/>
      <c r="F5279" s="45"/>
      <c r="G5279" s="48"/>
      <c r="H5279" s="45"/>
      <c r="I5279" s="45"/>
      <c r="L5279" s="47"/>
      <c r="M5279" s="49"/>
      <c r="N5279" s="49"/>
      <c r="O5279" s="47"/>
      <c r="P5279" s="47"/>
      <c r="Q5279" s="50"/>
      <c r="R5279" s="51"/>
      <c r="S5279" s="47"/>
      <c r="T5279" s="52"/>
      <c r="U5279" s="49"/>
      <c r="V5279" s="47"/>
      <c r="W5279" s="46"/>
      <c r="X5279" s="53"/>
      <c r="Y5279" s="45"/>
    </row>
    <row r="5280" spans="2:25" x14ac:dyDescent="0.25">
      <c r="B5280" s="47"/>
      <c r="C5280" s="47"/>
      <c r="D5280" s="46"/>
      <c r="E5280" s="46"/>
      <c r="F5280" s="45"/>
      <c r="G5280" s="48"/>
      <c r="H5280" s="45"/>
      <c r="I5280" s="45"/>
      <c r="L5280" s="47"/>
      <c r="M5280" s="49"/>
      <c r="N5280" s="49"/>
      <c r="O5280" s="47"/>
      <c r="P5280" s="47"/>
      <c r="Q5280" s="50"/>
      <c r="R5280" s="51"/>
      <c r="S5280" s="47"/>
      <c r="T5280" s="52"/>
      <c r="U5280" s="49"/>
      <c r="V5280" s="47"/>
      <c r="W5280" s="46"/>
      <c r="X5280" s="53"/>
      <c r="Y5280" s="45"/>
    </row>
    <row r="5281" spans="2:25" x14ac:dyDescent="0.25">
      <c r="B5281" s="47"/>
      <c r="C5281" s="47"/>
      <c r="D5281" s="46"/>
      <c r="E5281" s="46"/>
      <c r="F5281" s="45"/>
      <c r="G5281" s="48"/>
      <c r="H5281" s="45"/>
      <c r="I5281" s="45"/>
      <c r="L5281" s="47"/>
      <c r="M5281" s="49"/>
      <c r="N5281" s="49"/>
      <c r="O5281" s="47"/>
      <c r="P5281" s="47"/>
      <c r="Q5281" s="50"/>
      <c r="R5281" s="51"/>
      <c r="S5281" s="47"/>
      <c r="T5281" s="52"/>
      <c r="U5281" s="49"/>
      <c r="V5281" s="47"/>
      <c r="W5281" s="46"/>
      <c r="X5281" s="53"/>
      <c r="Y5281" s="45"/>
    </row>
    <row r="5282" spans="2:25" x14ac:dyDescent="0.25">
      <c r="B5282" s="47"/>
      <c r="C5282" s="47"/>
      <c r="D5282" s="46"/>
      <c r="E5282" s="46"/>
      <c r="F5282" s="45"/>
      <c r="G5282" s="48"/>
      <c r="H5282" s="45"/>
      <c r="I5282" s="45"/>
      <c r="L5282" s="47"/>
      <c r="M5282" s="49"/>
      <c r="N5282" s="49"/>
      <c r="O5282" s="47"/>
      <c r="P5282" s="47"/>
      <c r="Q5282" s="50"/>
      <c r="R5282" s="51"/>
      <c r="S5282" s="47"/>
      <c r="T5282" s="52"/>
      <c r="U5282" s="49"/>
      <c r="V5282" s="47"/>
      <c r="W5282" s="46"/>
      <c r="X5282" s="53"/>
      <c r="Y5282" s="45"/>
    </row>
    <row r="5283" spans="2:25" x14ac:dyDescent="0.25">
      <c r="B5283" s="47"/>
      <c r="C5283" s="47"/>
      <c r="D5283" s="46"/>
      <c r="E5283" s="46"/>
      <c r="F5283" s="45"/>
      <c r="G5283" s="48"/>
      <c r="H5283" s="45"/>
      <c r="I5283" s="45"/>
      <c r="L5283" s="47"/>
      <c r="M5283" s="49"/>
      <c r="N5283" s="49"/>
      <c r="O5283" s="47"/>
      <c r="P5283" s="47"/>
      <c r="Q5283" s="50"/>
      <c r="R5283" s="51"/>
      <c r="S5283" s="47"/>
      <c r="T5283" s="52"/>
      <c r="U5283" s="49"/>
      <c r="V5283" s="47"/>
      <c r="W5283" s="46"/>
      <c r="X5283" s="53"/>
      <c r="Y5283" s="45"/>
    </row>
    <row r="5284" spans="2:25" x14ac:dyDescent="0.25">
      <c r="B5284" s="47"/>
      <c r="C5284" s="47"/>
      <c r="D5284" s="46"/>
      <c r="E5284" s="46"/>
      <c r="F5284" s="45"/>
      <c r="G5284" s="48"/>
      <c r="H5284" s="45"/>
      <c r="I5284" s="45"/>
      <c r="L5284" s="47"/>
      <c r="M5284" s="49"/>
      <c r="N5284" s="49"/>
      <c r="O5284" s="47"/>
      <c r="P5284" s="47"/>
      <c r="Q5284" s="50"/>
      <c r="R5284" s="51"/>
      <c r="S5284" s="47"/>
      <c r="T5284" s="52"/>
      <c r="U5284" s="49"/>
      <c r="V5284" s="47"/>
      <c r="W5284" s="46"/>
      <c r="X5284" s="53"/>
      <c r="Y5284" s="45"/>
    </row>
    <row r="5285" spans="2:25" x14ac:dyDescent="0.25">
      <c r="B5285" s="47"/>
      <c r="C5285" s="47"/>
      <c r="D5285" s="46"/>
      <c r="E5285" s="46"/>
      <c r="F5285" s="45"/>
      <c r="G5285" s="48"/>
      <c r="H5285" s="45"/>
      <c r="I5285" s="45"/>
      <c r="L5285" s="47"/>
      <c r="M5285" s="49"/>
      <c r="N5285" s="49"/>
      <c r="O5285" s="47"/>
      <c r="P5285" s="47"/>
      <c r="Q5285" s="50"/>
      <c r="R5285" s="51"/>
      <c r="S5285" s="47"/>
      <c r="T5285" s="52"/>
      <c r="U5285" s="49"/>
      <c r="V5285" s="47"/>
      <c r="W5285" s="46"/>
      <c r="X5285" s="53"/>
      <c r="Y5285" s="45"/>
    </row>
    <row r="5286" spans="2:25" x14ac:dyDescent="0.25">
      <c r="B5286" s="47"/>
      <c r="C5286" s="47"/>
      <c r="D5286" s="46"/>
      <c r="E5286" s="46"/>
      <c r="F5286" s="45"/>
      <c r="G5286" s="48"/>
      <c r="H5286" s="45"/>
      <c r="I5286" s="45"/>
      <c r="L5286" s="47"/>
      <c r="M5286" s="49"/>
      <c r="N5286" s="49"/>
      <c r="O5286" s="47"/>
      <c r="P5286" s="47"/>
      <c r="Q5286" s="50"/>
      <c r="R5286" s="51"/>
      <c r="S5286" s="47"/>
      <c r="T5286" s="52"/>
      <c r="U5286" s="49"/>
      <c r="V5286" s="47"/>
      <c r="W5286" s="46"/>
      <c r="X5286" s="53"/>
      <c r="Y5286" s="45"/>
    </row>
    <row r="5287" spans="2:25" x14ac:dyDescent="0.25">
      <c r="B5287" s="47"/>
      <c r="C5287" s="47"/>
      <c r="D5287" s="46"/>
      <c r="E5287" s="46"/>
      <c r="F5287" s="45"/>
      <c r="G5287" s="48"/>
      <c r="H5287" s="45"/>
      <c r="I5287" s="45"/>
      <c r="L5287" s="47"/>
      <c r="M5287" s="49"/>
      <c r="N5287" s="49"/>
      <c r="O5287" s="47"/>
      <c r="P5287" s="47"/>
      <c r="Q5287" s="50"/>
      <c r="R5287" s="51"/>
      <c r="S5287" s="47"/>
      <c r="T5287" s="52"/>
      <c r="U5287" s="49"/>
      <c r="V5287" s="47"/>
      <c r="W5287" s="46"/>
      <c r="X5287" s="53"/>
      <c r="Y5287" s="45"/>
    </row>
    <row r="5288" spans="2:25" x14ac:dyDescent="0.25">
      <c r="B5288" s="47"/>
      <c r="C5288" s="47"/>
      <c r="D5288" s="46"/>
      <c r="E5288" s="46"/>
      <c r="F5288" s="45"/>
      <c r="G5288" s="48"/>
      <c r="H5288" s="45"/>
      <c r="I5288" s="45"/>
      <c r="L5288" s="47"/>
      <c r="M5288" s="49"/>
      <c r="N5288" s="49"/>
      <c r="O5288" s="47"/>
      <c r="P5288" s="47"/>
      <c r="Q5288" s="50"/>
      <c r="R5288" s="51"/>
      <c r="S5288" s="47"/>
      <c r="T5288" s="52"/>
      <c r="U5288" s="49"/>
      <c r="V5288" s="47"/>
      <c r="W5288" s="46"/>
      <c r="X5288" s="53"/>
      <c r="Y5288" s="45"/>
    </row>
    <row r="5289" spans="2:25" x14ac:dyDescent="0.25">
      <c r="B5289" s="47"/>
      <c r="C5289" s="47"/>
      <c r="D5289" s="46"/>
      <c r="E5289" s="46"/>
      <c r="F5289" s="45"/>
      <c r="G5289" s="48"/>
      <c r="H5289" s="45"/>
      <c r="I5289" s="45"/>
      <c r="L5289" s="47"/>
      <c r="M5289" s="49"/>
      <c r="N5289" s="49"/>
      <c r="O5289" s="47"/>
      <c r="P5289" s="47"/>
      <c r="Q5289" s="50"/>
      <c r="R5289" s="51"/>
      <c r="S5289" s="47"/>
      <c r="T5289" s="52"/>
      <c r="U5289" s="49"/>
      <c r="V5289" s="47"/>
      <c r="W5289" s="46"/>
      <c r="X5289" s="53"/>
      <c r="Y5289" s="45"/>
    </row>
    <row r="5290" spans="2:25" x14ac:dyDescent="0.25">
      <c r="B5290" s="47"/>
      <c r="C5290" s="47"/>
      <c r="D5290" s="46"/>
      <c r="E5290" s="46"/>
      <c r="F5290" s="45"/>
      <c r="G5290" s="48"/>
      <c r="H5290" s="45"/>
      <c r="I5290" s="45"/>
      <c r="L5290" s="47"/>
      <c r="M5290" s="49"/>
      <c r="N5290" s="49"/>
      <c r="O5290" s="47"/>
      <c r="P5290" s="47"/>
      <c r="Q5290" s="50"/>
      <c r="R5290" s="51"/>
      <c r="S5290" s="47"/>
      <c r="T5290" s="52"/>
      <c r="U5290" s="49"/>
      <c r="V5290" s="47"/>
      <c r="W5290" s="46"/>
      <c r="X5290" s="53"/>
      <c r="Y5290" s="45"/>
    </row>
    <row r="5291" spans="2:25" x14ac:dyDescent="0.25">
      <c r="B5291" s="47"/>
      <c r="C5291" s="47"/>
      <c r="D5291" s="46"/>
      <c r="E5291" s="46"/>
      <c r="F5291" s="45"/>
      <c r="G5291" s="48"/>
      <c r="H5291" s="45"/>
      <c r="I5291" s="45"/>
      <c r="L5291" s="47"/>
      <c r="M5291" s="49"/>
      <c r="N5291" s="49"/>
      <c r="O5291" s="47"/>
      <c r="P5291" s="47"/>
      <c r="Q5291" s="50"/>
      <c r="R5291" s="51"/>
      <c r="S5291" s="47"/>
      <c r="T5291" s="52"/>
      <c r="U5291" s="49"/>
      <c r="V5291" s="47"/>
      <c r="W5291" s="46"/>
      <c r="X5291" s="53"/>
      <c r="Y5291" s="45"/>
    </row>
    <row r="5292" spans="2:25" x14ac:dyDescent="0.25">
      <c r="B5292" s="47"/>
      <c r="C5292" s="47"/>
      <c r="D5292" s="46"/>
      <c r="E5292" s="46"/>
      <c r="F5292" s="45"/>
      <c r="G5292" s="48"/>
      <c r="H5292" s="45"/>
      <c r="I5292" s="45"/>
      <c r="L5292" s="47"/>
      <c r="M5292" s="49"/>
      <c r="N5292" s="49"/>
      <c r="O5292" s="47"/>
      <c r="P5292" s="47"/>
      <c r="Q5292" s="50"/>
      <c r="R5292" s="51"/>
      <c r="S5292" s="47"/>
      <c r="T5292" s="52"/>
      <c r="U5292" s="49"/>
      <c r="V5292" s="47"/>
      <c r="W5292" s="46"/>
      <c r="X5292" s="53"/>
      <c r="Y5292" s="45"/>
    </row>
    <row r="5293" spans="2:25" x14ac:dyDescent="0.25">
      <c r="B5293" s="47"/>
      <c r="C5293" s="47"/>
      <c r="D5293" s="46"/>
      <c r="E5293" s="46"/>
      <c r="F5293" s="45"/>
      <c r="G5293" s="48"/>
      <c r="H5293" s="45"/>
      <c r="I5293" s="45"/>
      <c r="L5293" s="47"/>
      <c r="M5293" s="49"/>
      <c r="N5293" s="49"/>
      <c r="O5293" s="47"/>
      <c r="P5293" s="47"/>
      <c r="Q5293" s="50"/>
      <c r="R5293" s="51"/>
      <c r="S5293" s="47"/>
      <c r="T5293" s="52"/>
      <c r="U5293" s="49"/>
      <c r="V5293" s="47"/>
      <c r="W5293" s="46"/>
      <c r="X5293" s="53"/>
      <c r="Y5293" s="45"/>
    </row>
    <row r="5294" spans="2:25" x14ac:dyDescent="0.25">
      <c r="B5294" s="47"/>
      <c r="C5294" s="47"/>
      <c r="D5294" s="46"/>
      <c r="E5294" s="46"/>
      <c r="F5294" s="45"/>
      <c r="G5294" s="48"/>
      <c r="H5294" s="45"/>
      <c r="I5294" s="45"/>
      <c r="L5294" s="47"/>
      <c r="M5294" s="49"/>
      <c r="N5294" s="49"/>
      <c r="O5294" s="47"/>
      <c r="P5294" s="47"/>
      <c r="Q5294" s="50"/>
      <c r="R5294" s="51"/>
      <c r="S5294" s="47"/>
      <c r="T5294" s="52"/>
      <c r="U5294" s="49"/>
      <c r="V5294" s="47"/>
      <c r="W5294" s="46"/>
      <c r="X5294" s="53"/>
      <c r="Y5294" s="45"/>
    </row>
    <row r="5295" spans="2:25" x14ac:dyDescent="0.25">
      <c r="B5295" s="47"/>
      <c r="C5295" s="47"/>
      <c r="D5295" s="46"/>
      <c r="E5295" s="46"/>
      <c r="F5295" s="45"/>
      <c r="G5295" s="48"/>
      <c r="H5295" s="45"/>
      <c r="I5295" s="45"/>
      <c r="L5295" s="47"/>
      <c r="M5295" s="49"/>
      <c r="N5295" s="49"/>
      <c r="O5295" s="47"/>
      <c r="P5295" s="47"/>
      <c r="Q5295" s="50"/>
      <c r="R5295" s="51"/>
      <c r="S5295" s="47"/>
      <c r="T5295" s="52"/>
      <c r="U5295" s="49"/>
      <c r="V5295" s="47"/>
      <c r="W5295" s="46"/>
      <c r="X5295" s="53"/>
      <c r="Y5295" s="45"/>
    </row>
    <row r="5296" spans="2:25" x14ac:dyDescent="0.25">
      <c r="B5296" s="47"/>
      <c r="C5296" s="47"/>
      <c r="D5296" s="46"/>
      <c r="E5296" s="46"/>
      <c r="F5296" s="45"/>
      <c r="G5296" s="48"/>
      <c r="H5296" s="45"/>
      <c r="I5296" s="45"/>
      <c r="L5296" s="47"/>
      <c r="M5296" s="49"/>
      <c r="N5296" s="49"/>
      <c r="O5296" s="47"/>
      <c r="P5296" s="47"/>
      <c r="Q5296" s="50"/>
      <c r="R5296" s="51"/>
      <c r="S5296" s="47"/>
      <c r="T5296" s="52"/>
      <c r="U5296" s="49"/>
      <c r="V5296" s="47"/>
      <c r="W5296" s="46"/>
      <c r="X5296" s="53"/>
      <c r="Y5296" s="45"/>
    </row>
    <row r="5297" spans="2:25" x14ac:dyDescent="0.25">
      <c r="B5297" s="47"/>
      <c r="C5297" s="47"/>
      <c r="D5297" s="46"/>
      <c r="E5297" s="46"/>
      <c r="F5297" s="45"/>
      <c r="G5297" s="48"/>
      <c r="H5297" s="45"/>
      <c r="I5297" s="45"/>
      <c r="L5297" s="47"/>
      <c r="M5297" s="49"/>
      <c r="N5297" s="49"/>
      <c r="O5297" s="47"/>
      <c r="P5297" s="47"/>
      <c r="Q5297" s="50"/>
      <c r="R5297" s="51"/>
      <c r="S5297" s="47"/>
      <c r="T5297" s="52"/>
      <c r="U5297" s="49"/>
      <c r="V5297" s="47"/>
      <c r="W5297" s="46"/>
      <c r="X5297" s="53"/>
      <c r="Y5297" s="45"/>
    </row>
    <row r="5298" spans="2:25" x14ac:dyDescent="0.25">
      <c r="B5298" s="47"/>
      <c r="C5298" s="47"/>
      <c r="D5298" s="46"/>
      <c r="E5298" s="46"/>
      <c r="F5298" s="45"/>
      <c r="G5298" s="48"/>
      <c r="H5298" s="45"/>
      <c r="I5298" s="45"/>
      <c r="L5298" s="47"/>
      <c r="M5298" s="49"/>
      <c r="N5298" s="49"/>
      <c r="O5298" s="47"/>
      <c r="P5298" s="47"/>
      <c r="Q5298" s="50"/>
      <c r="R5298" s="51"/>
      <c r="S5298" s="47"/>
      <c r="T5298" s="52"/>
      <c r="U5298" s="49"/>
      <c r="V5298" s="47"/>
      <c r="W5298" s="46"/>
      <c r="X5298" s="53"/>
      <c r="Y5298" s="45"/>
    </row>
    <row r="5299" spans="2:25" x14ac:dyDescent="0.25">
      <c r="B5299" s="47"/>
      <c r="C5299" s="47"/>
      <c r="D5299" s="46"/>
      <c r="E5299" s="46"/>
      <c r="F5299" s="45"/>
      <c r="G5299" s="48"/>
      <c r="H5299" s="45"/>
      <c r="I5299" s="45"/>
      <c r="L5299" s="47"/>
      <c r="M5299" s="49"/>
      <c r="N5299" s="49"/>
      <c r="O5299" s="47"/>
      <c r="P5299" s="47"/>
      <c r="Q5299" s="50"/>
      <c r="R5299" s="51"/>
      <c r="S5299" s="47"/>
      <c r="T5299" s="52"/>
      <c r="U5299" s="49"/>
      <c r="V5299" s="47"/>
      <c r="W5299" s="46"/>
      <c r="X5299" s="53"/>
      <c r="Y5299" s="45"/>
    </row>
    <row r="5300" spans="2:25" x14ac:dyDescent="0.25">
      <c r="B5300" s="47"/>
      <c r="C5300" s="47"/>
      <c r="D5300" s="46"/>
      <c r="E5300" s="46"/>
      <c r="F5300" s="45"/>
      <c r="G5300" s="48"/>
      <c r="H5300" s="45"/>
      <c r="I5300" s="45"/>
      <c r="L5300" s="47"/>
      <c r="M5300" s="49"/>
      <c r="N5300" s="49"/>
      <c r="O5300" s="47"/>
      <c r="P5300" s="47"/>
      <c r="Q5300" s="50"/>
      <c r="R5300" s="51"/>
      <c r="S5300" s="47"/>
      <c r="T5300" s="52"/>
      <c r="U5300" s="49"/>
      <c r="V5300" s="47"/>
      <c r="W5300" s="46"/>
      <c r="X5300" s="53"/>
      <c r="Y5300" s="45"/>
    </row>
    <row r="5301" spans="2:25" x14ac:dyDescent="0.25">
      <c r="B5301" s="47"/>
      <c r="C5301" s="47"/>
      <c r="D5301" s="46"/>
      <c r="E5301" s="46"/>
      <c r="F5301" s="45"/>
      <c r="G5301" s="48"/>
      <c r="H5301" s="45"/>
      <c r="I5301" s="45"/>
      <c r="L5301" s="47"/>
      <c r="M5301" s="49"/>
      <c r="N5301" s="49"/>
      <c r="O5301" s="47"/>
      <c r="P5301" s="47"/>
      <c r="Q5301" s="50"/>
      <c r="R5301" s="51"/>
      <c r="S5301" s="47"/>
      <c r="T5301" s="52"/>
      <c r="U5301" s="49"/>
      <c r="V5301" s="47"/>
      <c r="W5301" s="46"/>
      <c r="X5301" s="53"/>
      <c r="Y5301" s="45"/>
    </row>
    <row r="5302" spans="2:25" x14ac:dyDescent="0.25">
      <c r="B5302" s="47"/>
      <c r="C5302" s="47"/>
      <c r="D5302" s="46"/>
      <c r="E5302" s="46"/>
      <c r="F5302" s="45"/>
      <c r="G5302" s="48"/>
      <c r="H5302" s="45"/>
      <c r="I5302" s="45"/>
      <c r="L5302" s="47"/>
      <c r="M5302" s="49"/>
      <c r="N5302" s="49"/>
      <c r="O5302" s="47"/>
      <c r="P5302" s="47"/>
      <c r="Q5302" s="50"/>
      <c r="R5302" s="51"/>
      <c r="S5302" s="47"/>
      <c r="T5302" s="52"/>
      <c r="U5302" s="49"/>
      <c r="V5302" s="47"/>
      <c r="W5302" s="46"/>
      <c r="X5302" s="53"/>
      <c r="Y5302" s="45"/>
    </row>
    <row r="5303" spans="2:25" x14ac:dyDescent="0.25">
      <c r="B5303" s="47"/>
      <c r="C5303" s="47"/>
      <c r="D5303" s="46"/>
      <c r="E5303" s="46"/>
      <c r="F5303" s="45"/>
      <c r="G5303" s="48"/>
      <c r="H5303" s="45"/>
      <c r="I5303" s="45"/>
      <c r="L5303" s="47"/>
      <c r="M5303" s="49"/>
      <c r="N5303" s="49"/>
      <c r="O5303" s="47"/>
      <c r="P5303" s="47"/>
      <c r="Q5303" s="50"/>
      <c r="R5303" s="51"/>
      <c r="S5303" s="47"/>
      <c r="T5303" s="52"/>
      <c r="U5303" s="49"/>
      <c r="V5303" s="47"/>
      <c r="W5303" s="46"/>
      <c r="X5303" s="53"/>
      <c r="Y5303" s="45"/>
    </row>
    <row r="5304" spans="2:25" x14ac:dyDescent="0.25">
      <c r="B5304" s="47"/>
      <c r="C5304" s="47"/>
      <c r="D5304" s="46"/>
      <c r="E5304" s="46"/>
      <c r="F5304" s="45"/>
      <c r="G5304" s="48"/>
      <c r="H5304" s="45"/>
      <c r="I5304" s="45"/>
      <c r="L5304" s="47"/>
      <c r="M5304" s="49"/>
      <c r="N5304" s="49"/>
      <c r="O5304" s="47"/>
      <c r="P5304" s="47"/>
      <c r="Q5304" s="50"/>
      <c r="R5304" s="51"/>
      <c r="S5304" s="47"/>
      <c r="T5304" s="52"/>
      <c r="U5304" s="49"/>
      <c r="V5304" s="47"/>
      <c r="W5304" s="46"/>
      <c r="X5304" s="53"/>
      <c r="Y5304" s="45"/>
    </row>
    <row r="5305" spans="2:25" x14ac:dyDescent="0.25">
      <c r="B5305" s="47"/>
      <c r="C5305" s="47"/>
      <c r="D5305" s="46"/>
      <c r="E5305" s="46"/>
      <c r="F5305" s="45"/>
      <c r="G5305" s="48"/>
      <c r="H5305" s="45"/>
      <c r="I5305" s="45"/>
      <c r="L5305" s="47"/>
      <c r="M5305" s="49"/>
      <c r="N5305" s="49"/>
      <c r="O5305" s="47"/>
      <c r="P5305" s="47"/>
      <c r="Q5305" s="50"/>
      <c r="R5305" s="51"/>
      <c r="S5305" s="47"/>
      <c r="T5305" s="52"/>
      <c r="U5305" s="49"/>
      <c r="V5305" s="47"/>
      <c r="W5305" s="46"/>
      <c r="X5305" s="53"/>
      <c r="Y5305" s="45"/>
    </row>
    <row r="5306" spans="2:25" x14ac:dyDescent="0.25">
      <c r="B5306" s="47"/>
      <c r="C5306" s="47"/>
      <c r="D5306" s="46"/>
      <c r="E5306" s="46"/>
      <c r="F5306" s="45"/>
      <c r="G5306" s="48"/>
      <c r="H5306" s="45"/>
      <c r="I5306" s="45"/>
      <c r="L5306" s="47"/>
      <c r="M5306" s="49"/>
      <c r="N5306" s="49"/>
      <c r="O5306" s="47"/>
      <c r="P5306" s="47"/>
      <c r="Q5306" s="50"/>
      <c r="R5306" s="51"/>
      <c r="S5306" s="47"/>
      <c r="T5306" s="52"/>
      <c r="U5306" s="49"/>
      <c r="V5306" s="47"/>
      <c r="W5306" s="46"/>
      <c r="X5306" s="53"/>
      <c r="Y5306" s="45"/>
    </row>
    <row r="5307" spans="2:25" x14ac:dyDescent="0.25">
      <c r="B5307" s="47"/>
      <c r="C5307" s="47"/>
      <c r="D5307" s="46"/>
      <c r="E5307" s="46"/>
      <c r="F5307" s="45"/>
      <c r="G5307" s="48"/>
      <c r="H5307" s="45"/>
      <c r="I5307" s="45"/>
      <c r="L5307" s="47"/>
      <c r="M5307" s="49"/>
      <c r="N5307" s="49"/>
      <c r="O5307" s="47"/>
      <c r="P5307" s="47"/>
      <c r="Q5307" s="50"/>
      <c r="R5307" s="51"/>
      <c r="S5307" s="47"/>
      <c r="T5307" s="52"/>
      <c r="U5307" s="49"/>
      <c r="V5307" s="47"/>
      <c r="W5307" s="46"/>
      <c r="X5307" s="53"/>
      <c r="Y5307" s="45"/>
    </row>
    <row r="5308" spans="2:25" x14ac:dyDescent="0.25">
      <c r="B5308" s="47"/>
      <c r="C5308" s="47"/>
      <c r="D5308" s="46"/>
      <c r="E5308" s="46"/>
      <c r="F5308" s="45"/>
      <c r="G5308" s="48"/>
      <c r="H5308" s="45"/>
      <c r="I5308" s="45"/>
      <c r="L5308" s="47"/>
      <c r="M5308" s="49"/>
      <c r="N5308" s="49"/>
      <c r="O5308" s="47"/>
      <c r="P5308" s="47"/>
      <c r="Q5308" s="50"/>
      <c r="R5308" s="51"/>
      <c r="S5308" s="47"/>
      <c r="T5308" s="52"/>
      <c r="U5308" s="49"/>
      <c r="V5308" s="47"/>
      <c r="W5308" s="46"/>
      <c r="X5308" s="53"/>
      <c r="Y5308" s="45"/>
    </row>
    <row r="5309" spans="2:25" x14ac:dyDescent="0.25">
      <c r="B5309" s="47"/>
      <c r="C5309" s="47"/>
      <c r="D5309" s="46"/>
      <c r="E5309" s="46"/>
      <c r="F5309" s="45"/>
      <c r="G5309" s="48"/>
      <c r="H5309" s="45"/>
      <c r="I5309" s="45"/>
      <c r="L5309" s="47"/>
      <c r="M5309" s="49"/>
      <c r="N5309" s="49"/>
      <c r="O5309" s="47"/>
      <c r="P5309" s="47"/>
      <c r="Q5309" s="50"/>
      <c r="R5309" s="51"/>
      <c r="S5309" s="47"/>
      <c r="T5309" s="52"/>
      <c r="U5309" s="49"/>
      <c r="V5309" s="47"/>
      <c r="W5309" s="46"/>
      <c r="X5309" s="53"/>
      <c r="Y5309" s="45"/>
    </row>
    <row r="5310" spans="2:25" x14ac:dyDescent="0.25">
      <c r="B5310" s="47"/>
      <c r="C5310" s="47"/>
      <c r="D5310" s="46"/>
      <c r="E5310" s="46"/>
      <c r="F5310" s="45"/>
      <c r="G5310" s="48"/>
      <c r="H5310" s="45"/>
      <c r="I5310" s="45"/>
      <c r="L5310" s="47"/>
      <c r="M5310" s="49"/>
      <c r="N5310" s="49"/>
      <c r="O5310" s="47"/>
      <c r="P5310" s="47"/>
      <c r="Q5310" s="50"/>
      <c r="R5310" s="51"/>
      <c r="S5310" s="47"/>
      <c r="T5310" s="52"/>
      <c r="U5310" s="49"/>
      <c r="V5310" s="47"/>
      <c r="W5310" s="46"/>
      <c r="X5310" s="53"/>
      <c r="Y5310" s="45"/>
    </row>
    <row r="5311" spans="2:25" x14ac:dyDescent="0.25">
      <c r="B5311" s="47"/>
      <c r="C5311" s="47"/>
      <c r="D5311" s="46"/>
      <c r="E5311" s="46"/>
      <c r="F5311" s="45"/>
      <c r="G5311" s="48"/>
      <c r="H5311" s="45"/>
      <c r="I5311" s="45"/>
      <c r="L5311" s="47"/>
      <c r="M5311" s="49"/>
      <c r="N5311" s="49"/>
      <c r="O5311" s="47"/>
      <c r="P5311" s="47"/>
      <c r="Q5311" s="50"/>
      <c r="R5311" s="51"/>
      <c r="S5311" s="47"/>
      <c r="T5311" s="52"/>
      <c r="U5311" s="49"/>
      <c r="V5311" s="47"/>
      <c r="W5311" s="46"/>
      <c r="X5311" s="53"/>
      <c r="Y5311" s="45"/>
    </row>
    <row r="5312" spans="2:25" x14ac:dyDescent="0.25">
      <c r="B5312" s="47"/>
      <c r="C5312" s="47"/>
      <c r="D5312" s="46"/>
      <c r="E5312" s="46"/>
      <c r="F5312" s="45"/>
      <c r="G5312" s="48"/>
      <c r="H5312" s="45"/>
      <c r="I5312" s="45"/>
      <c r="L5312" s="47"/>
      <c r="M5312" s="49"/>
      <c r="N5312" s="49"/>
      <c r="O5312" s="47"/>
      <c r="P5312" s="47"/>
      <c r="Q5312" s="50"/>
      <c r="R5312" s="51"/>
      <c r="S5312" s="47"/>
      <c r="T5312" s="52"/>
      <c r="U5312" s="49"/>
      <c r="V5312" s="47"/>
      <c r="W5312" s="46"/>
      <c r="X5312" s="53"/>
      <c r="Y5312" s="45"/>
    </row>
    <row r="5313" spans="2:25" x14ac:dyDescent="0.25">
      <c r="B5313" s="47"/>
      <c r="C5313" s="47"/>
      <c r="D5313" s="46"/>
      <c r="E5313" s="46"/>
      <c r="F5313" s="45"/>
      <c r="G5313" s="48"/>
      <c r="H5313" s="45"/>
      <c r="I5313" s="45"/>
      <c r="L5313" s="47"/>
      <c r="M5313" s="49"/>
      <c r="N5313" s="49"/>
      <c r="O5313" s="47"/>
      <c r="P5313" s="47"/>
      <c r="Q5313" s="50"/>
      <c r="R5313" s="51"/>
      <c r="S5313" s="47"/>
      <c r="T5313" s="52"/>
      <c r="U5313" s="49"/>
      <c r="V5313" s="47"/>
      <c r="W5313" s="46"/>
      <c r="X5313" s="53"/>
      <c r="Y5313" s="45"/>
    </row>
    <row r="5314" spans="2:25" x14ac:dyDescent="0.25">
      <c r="B5314" s="47"/>
      <c r="C5314" s="47"/>
      <c r="D5314" s="46"/>
      <c r="E5314" s="46"/>
      <c r="F5314" s="45"/>
      <c r="G5314" s="48"/>
      <c r="H5314" s="45"/>
      <c r="I5314" s="45"/>
      <c r="L5314" s="47"/>
      <c r="M5314" s="49"/>
      <c r="N5314" s="49"/>
      <c r="O5314" s="47"/>
      <c r="P5314" s="47"/>
      <c r="Q5314" s="50"/>
      <c r="R5314" s="51"/>
      <c r="S5314" s="47"/>
      <c r="T5314" s="52"/>
      <c r="U5314" s="49"/>
      <c r="V5314" s="47"/>
      <c r="W5314" s="46"/>
      <c r="X5314" s="53"/>
      <c r="Y5314" s="45"/>
    </row>
    <row r="5315" spans="2:25" x14ac:dyDescent="0.25">
      <c r="B5315" s="47"/>
      <c r="C5315" s="47"/>
      <c r="D5315" s="46"/>
      <c r="E5315" s="46"/>
      <c r="F5315" s="45"/>
      <c r="G5315" s="48"/>
      <c r="H5315" s="45"/>
      <c r="I5315" s="45"/>
      <c r="L5315" s="47"/>
      <c r="M5315" s="49"/>
      <c r="N5315" s="49"/>
      <c r="O5315" s="47"/>
      <c r="P5315" s="47"/>
      <c r="Q5315" s="50"/>
      <c r="R5315" s="51"/>
      <c r="S5315" s="47"/>
      <c r="T5315" s="52"/>
      <c r="U5315" s="49"/>
      <c r="V5315" s="47"/>
      <c r="W5315" s="46"/>
      <c r="X5315" s="53"/>
      <c r="Y5315" s="45"/>
    </row>
    <row r="5316" spans="2:25" x14ac:dyDescent="0.25">
      <c r="B5316" s="47"/>
      <c r="C5316" s="47"/>
      <c r="D5316" s="46"/>
      <c r="E5316" s="46"/>
      <c r="F5316" s="45"/>
      <c r="G5316" s="48"/>
      <c r="H5316" s="45"/>
      <c r="I5316" s="45"/>
      <c r="L5316" s="47"/>
      <c r="M5316" s="49"/>
      <c r="N5316" s="49"/>
      <c r="O5316" s="47"/>
      <c r="P5316" s="47"/>
      <c r="Q5316" s="50"/>
      <c r="R5316" s="51"/>
      <c r="S5316" s="47"/>
      <c r="T5316" s="52"/>
      <c r="U5316" s="49"/>
      <c r="V5316" s="47"/>
      <c r="W5316" s="46"/>
      <c r="X5316" s="53"/>
      <c r="Y5316" s="45"/>
    </row>
    <row r="5317" spans="2:25" x14ac:dyDescent="0.25">
      <c r="B5317" s="47"/>
      <c r="C5317" s="47"/>
      <c r="D5317" s="46"/>
      <c r="E5317" s="46"/>
      <c r="F5317" s="45"/>
      <c r="G5317" s="48"/>
      <c r="H5317" s="45"/>
      <c r="I5317" s="45"/>
      <c r="L5317" s="47"/>
      <c r="M5317" s="49"/>
      <c r="N5317" s="49"/>
      <c r="O5317" s="47"/>
      <c r="P5317" s="47"/>
      <c r="Q5317" s="50"/>
      <c r="R5317" s="51"/>
      <c r="S5317" s="47"/>
      <c r="T5317" s="52"/>
      <c r="U5317" s="49"/>
      <c r="V5317" s="47"/>
      <c r="W5317" s="46"/>
      <c r="X5317" s="53"/>
      <c r="Y5317" s="45"/>
    </row>
    <row r="5318" spans="2:25" x14ac:dyDescent="0.25">
      <c r="B5318" s="47"/>
      <c r="C5318" s="47"/>
      <c r="D5318" s="46"/>
      <c r="E5318" s="46"/>
      <c r="F5318" s="45"/>
      <c r="G5318" s="48"/>
      <c r="H5318" s="45"/>
      <c r="I5318" s="45"/>
      <c r="L5318" s="47"/>
      <c r="M5318" s="49"/>
      <c r="N5318" s="49"/>
      <c r="O5318" s="47"/>
      <c r="P5318" s="47"/>
      <c r="Q5318" s="50"/>
      <c r="R5318" s="51"/>
      <c r="S5318" s="47"/>
      <c r="T5318" s="52"/>
      <c r="U5318" s="49"/>
      <c r="V5318" s="47"/>
      <c r="W5318" s="46"/>
      <c r="X5318" s="53"/>
      <c r="Y5318" s="45"/>
    </row>
    <row r="5319" spans="2:25" x14ac:dyDescent="0.25">
      <c r="B5319" s="47"/>
      <c r="C5319" s="47"/>
      <c r="D5319" s="46"/>
      <c r="E5319" s="46"/>
      <c r="F5319" s="45"/>
      <c r="G5319" s="48"/>
      <c r="H5319" s="45"/>
      <c r="I5319" s="45"/>
      <c r="L5319" s="47"/>
      <c r="M5319" s="49"/>
      <c r="N5319" s="49"/>
      <c r="O5319" s="47"/>
      <c r="P5319" s="47"/>
      <c r="Q5319" s="50"/>
      <c r="R5319" s="51"/>
      <c r="S5319" s="47"/>
      <c r="T5319" s="52"/>
      <c r="U5319" s="49"/>
      <c r="V5319" s="47"/>
      <c r="W5319" s="46"/>
      <c r="X5319" s="53"/>
      <c r="Y5319" s="45"/>
    </row>
    <row r="5320" spans="2:25" x14ac:dyDescent="0.25">
      <c r="B5320" s="47"/>
      <c r="C5320" s="47"/>
      <c r="D5320" s="46"/>
      <c r="E5320" s="46"/>
      <c r="F5320" s="45"/>
      <c r="G5320" s="48"/>
      <c r="H5320" s="45"/>
      <c r="I5320" s="45"/>
      <c r="L5320" s="47"/>
      <c r="M5320" s="49"/>
      <c r="N5320" s="49"/>
      <c r="O5320" s="47"/>
      <c r="P5320" s="47"/>
      <c r="Q5320" s="50"/>
      <c r="R5320" s="51"/>
      <c r="S5320" s="47"/>
      <c r="T5320" s="52"/>
      <c r="U5320" s="49"/>
      <c r="V5320" s="47"/>
      <c r="W5320" s="46"/>
      <c r="X5320" s="53"/>
      <c r="Y5320" s="45"/>
    </row>
    <row r="5321" spans="2:25" x14ac:dyDescent="0.25">
      <c r="B5321" s="47"/>
      <c r="C5321" s="47"/>
      <c r="D5321" s="46"/>
      <c r="E5321" s="46"/>
      <c r="F5321" s="45"/>
      <c r="G5321" s="48"/>
      <c r="H5321" s="45"/>
      <c r="I5321" s="45"/>
      <c r="L5321" s="47"/>
      <c r="M5321" s="49"/>
      <c r="N5321" s="49"/>
      <c r="O5321" s="47"/>
      <c r="P5321" s="47"/>
      <c r="Q5321" s="50"/>
      <c r="R5321" s="51"/>
      <c r="S5321" s="47"/>
      <c r="T5321" s="52"/>
      <c r="U5321" s="49"/>
      <c r="V5321" s="47"/>
      <c r="W5321" s="46"/>
      <c r="X5321" s="53"/>
      <c r="Y5321" s="45"/>
    </row>
    <row r="5322" spans="2:25" x14ac:dyDescent="0.25">
      <c r="B5322" s="47"/>
      <c r="C5322" s="47"/>
      <c r="D5322" s="46"/>
      <c r="E5322" s="46"/>
      <c r="F5322" s="45"/>
      <c r="G5322" s="48"/>
      <c r="H5322" s="45"/>
      <c r="I5322" s="45"/>
      <c r="L5322" s="47"/>
      <c r="M5322" s="49"/>
      <c r="N5322" s="49"/>
      <c r="O5322" s="47"/>
      <c r="P5322" s="47"/>
      <c r="Q5322" s="50"/>
      <c r="R5322" s="51"/>
      <c r="S5322" s="47"/>
      <c r="T5322" s="52"/>
      <c r="U5322" s="49"/>
      <c r="V5322" s="47"/>
      <c r="W5322" s="46"/>
      <c r="X5322" s="53"/>
      <c r="Y5322" s="45"/>
    </row>
    <row r="5323" spans="2:25" x14ac:dyDescent="0.25">
      <c r="B5323" s="47"/>
      <c r="C5323" s="47"/>
      <c r="D5323" s="46"/>
      <c r="E5323" s="46"/>
      <c r="F5323" s="45"/>
      <c r="G5323" s="48"/>
      <c r="H5323" s="45"/>
      <c r="I5323" s="45"/>
      <c r="L5323" s="47"/>
      <c r="M5323" s="49"/>
      <c r="N5323" s="49"/>
      <c r="O5323" s="47"/>
      <c r="P5323" s="47"/>
      <c r="Q5323" s="50"/>
      <c r="R5323" s="51"/>
      <c r="S5323" s="47"/>
      <c r="T5323" s="52"/>
      <c r="U5323" s="49"/>
      <c r="V5323" s="47"/>
      <c r="W5323" s="46"/>
      <c r="X5323" s="53"/>
      <c r="Y5323" s="45"/>
    </row>
    <row r="5324" spans="2:25" x14ac:dyDescent="0.25">
      <c r="B5324" s="47"/>
      <c r="C5324" s="47"/>
      <c r="D5324" s="46"/>
      <c r="E5324" s="46"/>
      <c r="F5324" s="45"/>
      <c r="G5324" s="48"/>
      <c r="H5324" s="45"/>
      <c r="I5324" s="45"/>
      <c r="L5324" s="47"/>
      <c r="M5324" s="49"/>
      <c r="N5324" s="49"/>
      <c r="O5324" s="47"/>
      <c r="P5324" s="47"/>
      <c r="Q5324" s="50"/>
      <c r="R5324" s="51"/>
      <c r="S5324" s="47"/>
      <c r="T5324" s="52"/>
      <c r="U5324" s="49"/>
      <c r="V5324" s="47"/>
      <c r="W5324" s="46"/>
      <c r="X5324" s="53"/>
      <c r="Y5324" s="45"/>
    </row>
    <row r="5325" spans="2:25" x14ac:dyDescent="0.25">
      <c r="B5325" s="47"/>
      <c r="C5325" s="47"/>
      <c r="D5325" s="46"/>
      <c r="E5325" s="46"/>
      <c r="F5325" s="45"/>
      <c r="G5325" s="48"/>
      <c r="H5325" s="45"/>
      <c r="I5325" s="45"/>
      <c r="L5325" s="47"/>
      <c r="M5325" s="49"/>
      <c r="N5325" s="49"/>
      <c r="O5325" s="47"/>
      <c r="P5325" s="47"/>
      <c r="Q5325" s="50"/>
      <c r="R5325" s="51"/>
      <c r="S5325" s="47"/>
      <c r="T5325" s="52"/>
      <c r="U5325" s="49"/>
      <c r="V5325" s="47"/>
      <c r="W5325" s="46"/>
      <c r="X5325" s="53"/>
      <c r="Y5325" s="45"/>
    </row>
    <row r="5326" spans="2:25" x14ac:dyDescent="0.25">
      <c r="B5326" s="47"/>
      <c r="C5326" s="47"/>
      <c r="D5326" s="46"/>
      <c r="E5326" s="46"/>
      <c r="F5326" s="45"/>
      <c r="G5326" s="48"/>
      <c r="H5326" s="45"/>
      <c r="I5326" s="45"/>
      <c r="L5326" s="47"/>
      <c r="M5326" s="49"/>
      <c r="N5326" s="49"/>
      <c r="O5326" s="47"/>
      <c r="P5326" s="47"/>
      <c r="Q5326" s="50"/>
      <c r="R5326" s="51"/>
      <c r="S5326" s="47"/>
      <c r="T5326" s="52"/>
      <c r="U5326" s="49"/>
      <c r="V5326" s="47"/>
      <c r="W5326" s="46"/>
      <c r="X5326" s="53"/>
      <c r="Y5326" s="45"/>
    </row>
    <row r="5327" spans="2:25" x14ac:dyDescent="0.25">
      <c r="B5327" s="47"/>
      <c r="C5327" s="47"/>
      <c r="D5327" s="46"/>
      <c r="E5327" s="46"/>
      <c r="F5327" s="45"/>
      <c r="G5327" s="48"/>
      <c r="H5327" s="45"/>
      <c r="I5327" s="45"/>
      <c r="L5327" s="47"/>
      <c r="M5327" s="49"/>
      <c r="N5327" s="49"/>
      <c r="O5327" s="47"/>
      <c r="P5327" s="47"/>
      <c r="Q5327" s="50"/>
      <c r="R5327" s="51"/>
      <c r="S5327" s="47"/>
      <c r="T5327" s="52"/>
      <c r="U5327" s="49"/>
      <c r="V5327" s="47"/>
      <c r="W5327" s="46"/>
      <c r="X5327" s="53"/>
      <c r="Y5327" s="45"/>
    </row>
    <row r="5328" spans="2:25" x14ac:dyDescent="0.25">
      <c r="B5328" s="47"/>
      <c r="C5328" s="47"/>
      <c r="D5328" s="46"/>
      <c r="E5328" s="46"/>
      <c r="F5328" s="45"/>
      <c r="G5328" s="48"/>
      <c r="H5328" s="45"/>
      <c r="I5328" s="45"/>
      <c r="L5328" s="47"/>
      <c r="M5328" s="49"/>
      <c r="N5328" s="49"/>
      <c r="O5328" s="47"/>
      <c r="P5328" s="47"/>
      <c r="Q5328" s="50"/>
      <c r="R5328" s="51"/>
      <c r="S5328" s="47"/>
      <c r="T5328" s="52"/>
      <c r="U5328" s="49"/>
      <c r="V5328" s="47"/>
      <c r="W5328" s="46"/>
      <c r="X5328" s="53"/>
      <c r="Y5328" s="45"/>
    </row>
    <row r="5329" spans="2:25" x14ac:dyDescent="0.25">
      <c r="B5329" s="47"/>
      <c r="C5329" s="47"/>
      <c r="D5329" s="46"/>
      <c r="E5329" s="46"/>
      <c r="F5329" s="45"/>
      <c r="G5329" s="48"/>
      <c r="H5329" s="45"/>
      <c r="I5329" s="45"/>
      <c r="L5329" s="47"/>
      <c r="M5329" s="49"/>
      <c r="N5329" s="49"/>
      <c r="O5329" s="47"/>
      <c r="P5329" s="47"/>
      <c r="Q5329" s="50"/>
      <c r="R5329" s="51"/>
      <c r="S5329" s="47"/>
      <c r="T5329" s="52"/>
      <c r="U5329" s="49"/>
      <c r="V5329" s="47"/>
      <c r="W5329" s="46"/>
      <c r="X5329" s="53"/>
      <c r="Y5329" s="45"/>
    </row>
    <row r="5330" spans="2:25" x14ac:dyDescent="0.25">
      <c r="B5330" s="47"/>
      <c r="C5330" s="47"/>
      <c r="D5330" s="46"/>
      <c r="E5330" s="46"/>
      <c r="F5330" s="45"/>
      <c r="G5330" s="48"/>
      <c r="H5330" s="45"/>
      <c r="I5330" s="45"/>
      <c r="L5330" s="47"/>
      <c r="M5330" s="49"/>
      <c r="N5330" s="49"/>
      <c r="O5330" s="47"/>
      <c r="P5330" s="47"/>
      <c r="Q5330" s="50"/>
      <c r="R5330" s="51"/>
      <c r="S5330" s="47"/>
      <c r="T5330" s="52"/>
      <c r="U5330" s="49"/>
      <c r="V5330" s="47"/>
      <c r="W5330" s="46"/>
      <c r="X5330" s="53"/>
      <c r="Y5330" s="45"/>
    </row>
    <row r="5331" spans="2:25" x14ac:dyDescent="0.25">
      <c r="B5331" s="47"/>
      <c r="C5331" s="47"/>
      <c r="D5331" s="46"/>
      <c r="E5331" s="46"/>
      <c r="F5331" s="45"/>
      <c r="G5331" s="48"/>
      <c r="H5331" s="45"/>
      <c r="I5331" s="45"/>
      <c r="L5331" s="47"/>
      <c r="M5331" s="49"/>
      <c r="N5331" s="49"/>
      <c r="O5331" s="47"/>
      <c r="P5331" s="47"/>
      <c r="Q5331" s="50"/>
      <c r="R5331" s="51"/>
      <c r="S5331" s="47"/>
      <c r="T5331" s="52"/>
      <c r="U5331" s="49"/>
      <c r="V5331" s="47"/>
      <c r="W5331" s="46"/>
      <c r="X5331" s="53"/>
      <c r="Y5331" s="45"/>
    </row>
    <row r="5332" spans="2:25" x14ac:dyDescent="0.25">
      <c r="B5332" s="47"/>
      <c r="C5332" s="47"/>
      <c r="D5332" s="46"/>
      <c r="E5332" s="46"/>
      <c r="F5332" s="45"/>
      <c r="G5332" s="48"/>
      <c r="H5332" s="45"/>
      <c r="I5332" s="45"/>
      <c r="L5332" s="47"/>
      <c r="M5332" s="49"/>
      <c r="N5332" s="49"/>
      <c r="O5332" s="47"/>
      <c r="P5332" s="47"/>
      <c r="Q5332" s="50"/>
      <c r="R5332" s="51"/>
      <c r="S5332" s="47"/>
      <c r="T5332" s="52"/>
      <c r="U5332" s="49"/>
      <c r="V5332" s="47"/>
      <c r="W5332" s="46"/>
      <c r="X5332" s="53"/>
      <c r="Y5332" s="45"/>
    </row>
    <row r="5333" spans="2:25" x14ac:dyDescent="0.25">
      <c r="B5333" s="47"/>
      <c r="C5333" s="47"/>
      <c r="D5333" s="46"/>
      <c r="E5333" s="46"/>
      <c r="F5333" s="45"/>
      <c r="G5333" s="48"/>
      <c r="H5333" s="45"/>
      <c r="I5333" s="45"/>
      <c r="L5333" s="47"/>
      <c r="M5333" s="49"/>
      <c r="N5333" s="49"/>
      <c r="O5333" s="47"/>
      <c r="P5333" s="47"/>
      <c r="Q5333" s="50"/>
      <c r="R5333" s="51"/>
      <c r="S5333" s="47"/>
      <c r="T5333" s="52"/>
      <c r="U5333" s="49"/>
      <c r="V5333" s="47"/>
      <c r="W5333" s="46"/>
      <c r="X5333" s="53"/>
      <c r="Y5333" s="45"/>
    </row>
    <row r="5334" spans="2:25" x14ac:dyDescent="0.25">
      <c r="B5334" s="47"/>
      <c r="C5334" s="47"/>
      <c r="D5334" s="46"/>
      <c r="E5334" s="46"/>
      <c r="F5334" s="45"/>
      <c r="G5334" s="48"/>
      <c r="H5334" s="45"/>
      <c r="I5334" s="45"/>
      <c r="L5334" s="47"/>
      <c r="M5334" s="49"/>
      <c r="N5334" s="49"/>
      <c r="O5334" s="47"/>
      <c r="P5334" s="47"/>
      <c r="Q5334" s="50"/>
      <c r="R5334" s="51"/>
      <c r="S5334" s="47"/>
      <c r="T5334" s="52"/>
      <c r="U5334" s="49"/>
      <c r="V5334" s="47"/>
      <c r="W5334" s="46"/>
      <c r="X5334" s="53"/>
      <c r="Y5334" s="45"/>
    </row>
    <row r="5335" spans="2:25" x14ac:dyDescent="0.25">
      <c r="B5335" s="47"/>
      <c r="C5335" s="47"/>
      <c r="D5335" s="46"/>
      <c r="E5335" s="46"/>
      <c r="F5335" s="45"/>
      <c r="G5335" s="48"/>
      <c r="H5335" s="45"/>
      <c r="I5335" s="45"/>
      <c r="L5335" s="47"/>
      <c r="M5335" s="49"/>
      <c r="N5335" s="49"/>
      <c r="O5335" s="47"/>
      <c r="P5335" s="47"/>
      <c r="Q5335" s="50"/>
      <c r="R5335" s="51"/>
      <c r="S5335" s="47"/>
      <c r="T5335" s="52"/>
      <c r="U5335" s="49"/>
      <c r="V5335" s="47"/>
      <c r="W5335" s="46"/>
      <c r="X5335" s="53"/>
      <c r="Y5335" s="45"/>
    </row>
    <row r="5336" spans="2:25" x14ac:dyDescent="0.25">
      <c r="B5336" s="47"/>
      <c r="C5336" s="47"/>
      <c r="D5336" s="46"/>
      <c r="E5336" s="46"/>
      <c r="F5336" s="45"/>
      <c r="G5336" s="48"/>
      <c r="H5336" s="45"/>
      <c r="I5336" s="45"/>
      <c r="L5336" s="47"/>
      <c r="M5336" s="49"/>
      <c r="N5336" s="49"/>
      <c r="O5336" s="47"/>
      <c r="P5336" s="47"/>
      <c r="Q5336" s="50"/>
      <c r="R5336" s="51"/>
      <c r="S5336" s="47"/>
      <c r="T5336" s="52"/>
      <c r="U5336" s="49"/>
      <c r="V5336" s="47"/>
      <c r="W5336" s="46"/>
      <c r="X5336" s="53"/>
      <c r="Y5336" s="45"/>
    </row>
    <row r="5337" spans="2:25" x14ac:dyDescent="0.25">
      <c r="B5337" s="47"/>
      <c r="C5337" s="47"/>
      <c r="D5337" s="46"/>
      <c r="E5337" s="46"/>
      <c r="F5337" s="45"/>
      <c r="G5337" s="48"/>
      <c r="H5337" s="45"/>
      <c r="I5337" s="45"/>
      <c r="L5337" s="47"/>
      <c r="M5337" s="49"/>
      <c r="N5337" s="49"/>
      <c r="O5337" s="47"/>
      <c r="P5337" s="47"/>
      <c r="Q5337" s="50"/>
      <c r="R5337" s="51"/>
      <c r="S5337" s="47"/>
      <c r="T5337" s="52"/>
      <c r="U5337" s="49"/>
      <c r="V5337" s="47"/>
      <c r="W5337" s="46"/>
      <c r="X5337" s="53"/>
      <c r="Y5337" s="45"/>
    </row>
    <row r="5338" spans="2:25" x14ac:dyDescent="0.25">
      <c r="B5338" s="47"/>
      <c r="C5338" s="47"/>
      <c r="D5338" s="46"/>
      <c r="E5338" s="46"/>
      <c r="F5338" s="45"/>
      <c r="G5338" s="48"/>
      <c r="H5338" s="45"/>
      <c r="I5338" s="45"/>
      <c r="L5338" s="47"/>
      <c r="M5338" s="49"/>
      <c r="N5338" s="49"/>
      <c r="O5338" s="47"/>
      <c r="P5338" s="47"/>
      <c r="Q5338" s="50"/>
      <c r="R5338" s="51"/>
      <c r="S5338" s="47"/>
      <c r="T5338" s="52"/>
      <c r="U5338" s="49"/>
      <c r="V5338" s="47"/>
      <c r="W5338" s="46"/>
      <c r="X5338" s="53"/>
      <c r="Y5338" s="45"/>
    </row>
    <row r="5339" spans="2:25" x14ac:dyDescent="0.25">
      <c r="B5339" s="47"/>
      <c r="C5339" s="47"/>
      <c r="D5339" s="46"/>
      <c r="E5339" s="46"/>
      <c r="F5339" s="45"/>
      <c r="G5339" s="48"/>
      <c r="H5339" s="45"/>
      <c r="I5339" s="45"/>
      <c r="L5339" s="47"/>
      <c r="M5339" s="49"/>
      <c r="N5339" s="49"/>
      <c r="O5339" s="47"/>
      <c r="P5339" s="47"/>
      <c r="Q5339" s="50"/>
      <c r="R5339" s="51"/>
      <c r="S5339" s="47"/>
      <c r="T5339" s="52"/>
      <c r="U5339" s="49"/>
      <c r="V5339" s="47"/>
      <c r="W5339" s="46"/>
      <c r="X5339" s="53"/>
      <c r="Y5339" s="45"/>
    </row>
    <row r="5340" spans="2:25" x14ac:dyDescent="0.25">
      <c r="B5340" s="47"/>
      <c r="C5340" s="47"/>
      <c r="D5340" s="46"/>
      <c r="E5340" s="46"/>
      <c r="F5340" s="45"/>
      <c r="G5340" s="48"/>
      <c r="H5340" s="45"/>
      <c r="I5340" s="45"/>
      <c r="L5340" s="47"/>
      <c r="M5340" s="49"/>
      <c r="N5340" s="49"/>
      <c r="O5340" s="47"/>
      <c r="P5340" s="47"/>
      <c r="Q5340" s="50"/>
      <c r="R5340" s="51"/>
      <c r="S5340" s="47"/>
      <c r="T5340" s="52"/>
      <c r="U5340" s="49"/>
      <c r="V5340" s="47"/>
      <c r="W5340" s="46"/>
      <c r="X5340" s="53"/>
      <c r="Y5340" s="45"/>
    </row>
    <row r="5341" spans="2:25" x14ac:dyDescent="0.25">
      <c r="B5341" s="47"/>
      <c r="C5341" s="47"/>
      <c r="D5341" s="46"/>
      <c r="E5341" s="46"/>
      <c r="F5341" s="45"/>
      <c r="G5341" s="48"/>
      <c r="H5341" s="45"/>
      <c r="I5341" s="45"/>
      <c r="L5341" s="47"/>
      <c r="M5341" s="49"/>
      <c r="N5341" s="49"/>
      <c r="O5341" s="47"/>
      <c r="P5341" s="47"/>
      <c r="Q5341" s="50"/>
      <c r="R5341" s="51"/>
      <c r="S5341" s="47"/>
      <c r="T5341" s="52"/>
      <c r="U5341" s="49"/>
      <c r="V5341" s="47"/>
      <c r="W5341" s="46"/>
      <c r="X5341" s="53"/>
      <c r="Y5341" s="45"/>
    </row>
    <row r="5342" spans="2:25" x14ac:dyDescent="0.25">
      <c r="B5342" s="47"/>
      <c r="C5342" s="47"/>
      <c r="D5342" s="46"/>
      <c r="E5342" s="46"/>
      <c r="F5342" s="45"/>
      <c r="G5342" s="48"/>
      <c r="H5342" s="45"/>
      <c r="I5342" s="45"/>
      <c r="L5342" s="47"/>
      <c r="M5342" s="49"/>
      <c r="N5342" s="49"/>
      <c r="O5342" s="47"/>
      <c r="P5342" s="47"/>
      <c r="Q5342" s="50"/>
      <c r="R5342" s="51"/>
      <c r="S5342" s="47"/>
      <c r="T5342" s="52"/>
      <c r="U5342" s="49"/>
      <c r="V5342" s="47"/>
      <c r="W5342" s="46"/>
      <c r="X5342" s="53"/>
      <c r="Y5342" s="45"/>
    </row>
    <row r="5343" spans="2:25" x14ac:dyDescent="0.25">
      <c r="B5343" s="47"/>
      <c r="C5343" s="47"/>
      <c r="D5343" s="46"/>
      <c r="E5343" s="46"/>
      <c r="F5343" s="45"/>
      <c r="G5343" s="48"/>
      <c r="H5343" s="45"/>
      <c r="I5343" s="45"/>
      <c r="L5343" s="47"/>
      <c r="M5343" s="49"/>
      <c r="N5343" s="49"/>
      <c r="O5343" s="47"/>
      <c r="P5343" s="47"/>
      <c r="Q5343" s="50"/>
      <c r="R5343" s="51"/>
      <c r="S5343" s="47"/>
      <c r="T5343" s="52"/>
      <c r="U5343" s="49"/>
      <c r="V5343" s="47"/>
      <c r="W5343" s="46"/>
      <c r="X5343" s="53"/>
      <c r="Y5343" s="45"/>
    </row>
    <row r="5344" spans="2:25" x14ac:dyDescent="0.25">
      <c r="B5344" s="47"/>
      <c r="C5344" s="47"/>
      <c r="D5344" s="46"/>
      <c r="E5344" s="46"/>
      <c r="F5344" s="45"/>
      <c r="G5344" s="48"/>
      <c r="H5344" s="45"/>
      <c r="I5344" s="45"/>
      <c r="L5344" s="47"/>
      <c r="M5344" s="49"/>
      <c r="N5344" s="49"/>
      <c r="O5344" s="47"/>
      <c r="P5344" s="47"/>
      <c r="Q5344" s="50"/>
      <c r="R5344" s="51"/>
      <c r="S5344" s="47"/>
      <c r="T5344" s="52"/>
      <c r="U5344" s="49"/>
      <c r="V5344" s="47"/>
      <c r="W5344" s="46"/>
      <c r="X5344" s="53"/>
      <c r="Y5344" s="45"/>
    </row>
    <row r="5345" spans="2:25" x14ac:dyDescent="0.25">
      <c r="B5345" s="47"/>
      <c r="C5345" s="47"/>
      <c r="D5345" s="46"/>
      <c r="E5345" s="46"/>
      <c r="F5345" s="45"/>
      <c r="G5345" s="48"/>
      <c r="H5345" s="45"/>
      <c r="I5345" s="45"/>
      <c r="L5345" s="47"/>
      <c r="M5345" s="49"/>
      <c r="N5345" s="49"/>
      <c r="O5345" s="47"/>
      <c r="P5345" s="47"/>
      <c r="Q5345" s="50"/>
      <c r="R5345" s="51"/>
      <c r="S5345" s="47"/>
      <c r="T5345" s="52"/>
      <c r="U5345" s="49"/>
      <c r="V5345" s="47"/>
      <c r="W5345" s="46"/>
      <c r="X5345" s="53"/>
      <c r="Y5345" s="45"/>
    </row>
    <row r="5346" spans="2:25" x14ac:dyDescent="0.25">
      <c r="B5346" s="47"/>
      <c r="C5346" s="47"/>
      <c r="D5346" s="46"/>
      <c r="E5346" s="46"/>
      <c r="F5346" s="45"/>
      <c r="G5346" s="48"/>
      <c r="H5346" s="45"/>
      <c r="I5346" s="45"/>
      <c r="L5346" s="47"/>
      <c r="M5346" s="49"/>
      <c r="N5346" s="49"/>
      <c r="O5346" s="47"/>
      <c r="P5346" s="47"/>
      <c r="Q5346" s="50"/>
      <c r="R5346" s="51"/>
      <c r="S5346" s="47"/>
      <c r="T5346" s="52"/>
      <c r="U5346" s="49"/>
      <c r="V5346" s="47"/>
      <c r="W5346" s="46"/>
      <c r="X5346" s="53"/>
      <c r="Y5346" s="45"/>
    </row>
    <row r="5347" spans="2:25" x14ac:dyDescent="0.25">
      <c r="B5347" s="47"/>
      <c r="C5347" s="47"/>
      <c r="D5347" s="46"/>
      <c r="E5347" s="46"/>
      <c r="F5347" s="45"/>
      <c r="G5347" s="48"/>
      <c r="H5347" s="45"/>
      <c r="I5347" s="45"/>
      <c r="L5347" s="47"/>
      <c r="M5347" s="49"/>
      <c r="N5347" s="49"/>
      <c r="O5347" s="47"/>
      <c r="P5347" s="47"/>
      <c r="Q5347" s="50"/>
      <c r="R5347" s="51"/>
      <c r="S5347" s="47"/>
      <c r="T5347" s="52"/>
      <c r="U5347" s="49"/>
      <c r="V5347" s="47"/>
      <c r="W5347" s="46"/>
      <c r="X5347" s="53"/>
      <c r="Y5347" s="45"/>
    </row>
    <row r="5348" spans="2:25" x14ac:dyDescent="0.25">
      <c r="B5348" s="47"/>
      <c r="C5348" s="47"/>
      <c r="D5348" s="46"/>
      <c r="E5348" s="46"/>
      <c r="F5348" s="45"/>
      <c r="G5348" s="48"/>
      <c r="H5348" s="45"/>
      <c r="I5348" s="45"/>
      <c r="L5348" s="47"/>
      <c r="M5348" s="49"/>
      <c r="N5348" s="49"/>
      <c r="O5348" s="47"/>
      <c r="P5348" s="47"/>
      <c r="Q5348" s="50"/>
      <c r="R5348" s="51"/>
      <c r="S5348" s="47"/>
      <c r="T5348" s="52"/>
      <c r="U5348" s="49"/>
      <c r="V5348" s="47"/>
      <c r="W5348" s="46"/>
      <c r="X5348" s="53"/>
      <c r="Y5348" s="45"/>
    </row>
    <row r="5349" spans="2:25" x14ac:dyDescent="0.25">
      <c r="B5349" s="47"/>
      <c r="C5349" s="47"/>
      <c r="D5349" s="46"/>
      <c r="E5349" s="46"/>
      <c r="F5349" s="45"/>
      <c r="G5349" s="48"/>
      <c r="H5349" s="45"/>
      <c r="I5349" s="45"/>
      <c r="L5349" s="47"/>
      <c r="M5349" s="49"/>
      <c r="N5349" s="49"/>
      <c r="O5349" s="47"/>
      <c r="P5349" s="47"/>
      <c r="Q5349" s="50"/>
      <c r="R5349" s="51"/>
      <c r="S5349" s="47"/>
      <c r="T5349" s="52"/>
      <c r="U5349" s="49"/>
      <c r="V5349" s="47"/>
      <c r="W5349" s="46"/>
      <c r="X5349" s="53"/>
      <c r="Y5349" s="45"/>
    </row>
    <row r="5350" spans="2:25" x14ac:dyDescent="0.25">
      <c r="B5350" s="47"/>
      <c r="C5350" s="47"/>
      <c r="D5350" s="46"/>
      <c r="E5350" s="46"/>
      <c r="F5350" s="45"/>
      <c r="G5350" s="48"/>
      <c r="H5350" s="45"/>
      <c r="I5350" s="45"/>
      <c r="L5350" s="47"/>
      <c r="M5350" s="49"/>
      <c r="N5350" s="49"/>
      <c r="O5350" s="47"/>
      <c r="P5350" s="47"/>
      <c r="Q5350" s="50"/>
      <c r="R5350" s="51"/>
      <c r="S5350" s="47"/>
      <c r="T5350" s="52"/>
      <c r="U5350" s="49"/>
      <c r="V5350" s="47"/>
      <c r="W5350" s="46"/>
      <c r="X5350" s="53"/>
      <c r="Y5350" s="45"/>
    </row>
    <row r="5351" spans="2:25" x14ac:dyDescent="0.25">
      <c r="B5351" s="47"/>
      <c r="C5351" s="47"/>
      <c r="D5351" s="46"/>
      <c r="E5351" s="46"/>
      <c r="F5351" s="45"/>
      <c r="G5351" s="48"/>
      <c r="H5351" s="45"/>
      <c r="I5351" s="45"/>
      <c r="L5351" s="47"/>
      <c r="M5351" s="49"/>
      <c r="N5351" s="49"/>
      <c r="O5351" s="47"/>
      <c r="P5351" s="47"/>
      <c r="Q5351" s="50"/>
      <c r="R5351" s="51"/>
      <c r="S5351" s="47"/>
      <c r="T5351" s="52"/>
      <c r="U5351" s="49"/>
      <c r="V5351" s="47"/>
      <c r="W5351" s="46"/>
      <c r="X5351" s="53"/>
      <c r="Y5351" s="45"/>
    </row>
    <row r="5352" spans="2:25" x14ac:dyDescent="0.25">
      <c r="B5352" s="47"/>
      <c r="C5352" s="47"/>
      <c r="D5352" s="46"/>
      <c r="E5352" s="46"/>
      <c r="F5352" s="45"/>
      <c r="G5352" s="48"/>
      <c r="H5352" s="45"/>
      <c r="I5352" s="45"/>
      <c r="L5352" s="47"/>
      <c r="M5352" s="49"/>
      <c r="N5352" s="49"/>
      <c r="O5352" s="47"/>
      <c r="P5352" s="47"/>
      <c r="Q5352" s="50"/>
      <c r="R5352" s="51"/>
      <c r="S5352" s="47"/>
      <c r="T5352" s="52"/>
      <c r="U5352" s="49"/>
      <c r="V5352" s="47"/>
      <c r="W5352" s="46"/>
      <c r="X5352" s="53"/>
      <c r="Y5352" s="45"/>
    </row>
    <row r="5353" spans="2:25" x14ac:dyDescent="0.25">
      <c r="B5353" s="47"/>
      <c r="C5353" s="47"/>
      <c r="D5353" s="46"/>
      <c r="E5353" s="46"/>
      <c r="F5353" s="45"/>
      <c r="G5353" s="48"/>
      <c r="H5353" s="45"/>
      <c r="I5353" s="45"/>
      <c r="L5353" s="47"/>
      <c r="M5353" s="49"/>
      <c r="N5353" s="49"/>
      <c r="O5353" s="47"/>
      <c r="P5353" s="47"/>
      <c r="Q5353" s="50"/>
      <c r="R5353" s="51"/>
      <c r="S5353" s="47"/>
      <c r="T5353" s="52"/>
      <c r="U5353" s="49"/>
      <c r="V5353" s="47"/>
      <c r="W5353" s="46"/>
      <c r="X5353" s="53"/>
      <c r="Y5353" s="45"/>
    </row>
    <row r="5354" spans="2:25" x14ac:dyDescent="0.25">
      <c r="B5354" s="47"/>
      <c r="C5354" s="47"/>
      <c r="D5354" s="46"/>
      <c r="E5354" s="46"/>
      <c r="F5354" s="45"/>
      <c r="G5354" s="48"/>
      <c r="H5354" s="45"/>
      <c r="I5354" s="45"/>
      <c r="L5354" s="47"/>
      <c r="M5354" s="49"/>
      <c r="N5354" s="49"/>
      <c r="O5354" s="47"/>
      <c r="P5354" s="47"/>
      <c r="Q5354" s="50"/>
      <c r="R5354" s="51"/>
      <c r="S5354" s="47"/>
      <c r="T5354" s="52"/>
      <c r="U5354" s="49"/>
      <c r="V5354" s="47"/>
      <c r="W5354" s="46"/>
      <c r="X5354" s="53"/>
      <c r="Y5354" s="45"/>
    </row>
    <row r="5355" spans="2:25" x14ac:dyDescent="0.25">
      <c r="B5355" s="47"/>
      <c r="C5355" s="47"/>
      <c r="D5355" s="46"/>
      <c r="E5355" s="46"/>
      <c r="F5355" s="45"/>
      <c r="G5355" s="48"/>
      <c r="H5355" s="45"/>
      <c r="I5355" s="45"/>
      <c r="L5355" s="47"/>
      <c r="M5355" s="49"/>
      <c r="N5355" s="49"/>
      <c r="O5355" s="47"/>
      <c r="P5355" s="47"/>
      <c r="Q5355" s="50"/>
      <c r="R5355" s="51"/>
      <c r="S5355" s="47"/>
      <c r="T5355" s="52"/>
      <c r="U5355" s="49"/>
      <c r="V5355" s="47"/>
      <c r="W5355" s="46"/>
      <c r="X5355" s="53"/>
      <c r="Y5355" s="45"/>
    </row>
    <row r="5356" spans="2:25" x14ac:dyDescent="0.25">
      <c r="B5356" s="47"/>
      <c r="C5356" s="47"/>
      <c r="D5356" s="46"/>
      <c r="E5356" s="46"/>
      <c r="F5356" s="45"/>
      <c r="G5356" s="48"/>
      <c r="H5356" s="45"/>
      <c r="I5356" s="45"/>
      <c r="L5356" s="47"/>
      <c r="M5356" s="49"/>
      <c r="N5356" s="49"/>
      <c r="O5356" s="47"/>
      <c r="P5356" s="47"/>
      <c r="Q5356" s="50"/>
      <c r="R5356" s="51"/>
      <c r="S5356" s="47"/>
      <c r="T5356" s="52"/>
      <c r="U5356" s="49"/>
      <c r="V5356" s="47"/>
      <c r="W5356" s="46"/>
      <c r="X5356" s="53"/>
      <c r="Y5356" s="45"/>
    </row>
    <row r="5357" spans="2:25" x14ac:dyDescent="0.25">
      <c r="B5357" s="47"/>
      <c r="C5357" s="47"/>
      <c r="D5357" s="46"/>
      <c r="E5357" s="46"/>
      <c r="F5357" s="45"/>
      <c r="G5357" s="48"/>
      <c r="H5357" s="45"/>
      <c r="I5357" s="45"/>
      <c r="L5357" s="47"/>
      <c r="M5357" s="49"/>
      <c r="N5357" s="49"/>
      <c r="O5357" s="47"/>
      <c r="P5357" s="47"/>
      <c r="Q5357" s="50"/>
      <c r="R5357" s="51"/>
      <c r="S5357" s="47"/>
      <c r="T5357" s="52"/>
      <c r="U5357" s="49"/>
      <c r="V5357" s="47"/>
      <c r="W5357" s="46"/>
      <c r="X5357" s="53"/>
      <c r="Y5357" s="45"/>
    </row>
    <row r="5358" spans="2:25" x14ac:dyDescent="0.25">
      <c r="B5358" s="47"/>
      <c r="C5358" s="47"/>
      <c r="D5358" s="46"/>
      <c r="E5358" s="46"/>
      <c r="F5358" s="45"/>
      <c r="G5358" s="48"/>
      <c r="H5358" s="45"/>
      <c r="I5358" s="45"/>
      <c r="L5358" s="47"/>
      <c r="M5358" s="49"/>
      <c r="N5358" s="49"/>
      <c r="O5358" s="47"/>
      <c r="P5358" s="47"/>
      <c r="Q5358" s="50"/>
      <c r="R5358" s="51"/>
      <c r="S5358" s="47"/>
      <c r="T5358" s="52"/>
      <c r="U5358" s="49"/>
      <c r="V5358" s="47"/>
      <c r="W5358" s="46"/>
      <c r="X5358" s="53"/>
      <c r="Y5358" s="45"/>
    </row>
    <row r="5359" spans="2:25" x14ac:dyDescent="0.25">
      <c r="B5359" s="47"/>
      <c r="C5359" s="47"/>
      <c r="D5359" s="46"/>
      <c r="E5359" s="46"/>
      <c r="F5359" s="45"/>
      <c r="G5359" s="48"/>
      <c r="H5359" s="45"/>
      <c r="I5359" s="45"/>
      <c r="L5359" s="47"/>
      <c r="M5359" s="49"/>
      <c r="N5359" s="49"/>
      <c r="O5359" s="47"/>
      <c r="P5359" s="47"/>
      <c r="Q5359" s="50"/>
      <c r="R5359" s="51"/>
      <c r="S5359" s="47"/>
      <c r="T5359" s="52"/>
      <c r="U5359" s="49"/>
      <c r="V5359" s="47"/>
      <c r="W5359" s="46"/>
      <c r="X5359" s="53"/>
      <c r="Y5359" s="45"/>
    </row>
    <row r="5360" spans="2:25" x14ac:dyDescent="0.25">
      <c r="B5360" s="47"/>
      <c r="C5360" s="47"/>
      <c r="D5360" s="46"/>
      <c r="E5360" s="46"/>
      <c r="F5360" s="45"/>
      <c r="G5360" s="48"/>
      <c r="H5360" s="45"/>
      <c r="I5360" s="45"/>
      <c r="L5360" s="47"/>
      <c r="M5360" s="49"/>
      <c r="N5360" s="49"/>
      <c r="O5360" s="47"/>
      <c r="P5360" s="47"/>
      <c r="Q5360" s="50"/>
      <c r="R5360" s="51"/>
      <c r="S5360" s="47"/>
      <c r="T5360" s="52"/>
      <c r="U5360" s="49"/>
      <c r="V5360" s="47"/>
      <c r="W5360" s="46"/>
      <c r="X5360" s="53"/>
      <c r="Y5360" s="45"/>
    </row>
    <row r="5361" spans="2:25" x14ac:dyDescent="0.25">
      <c r="B5361" s="47"/>
      <c r="C5361" s="47"/>
      <c r="D5361" s="46"/>
      <c r="E5361" s="46"/>
      <c r="F5361" s="45"/>
      <c r="G5361" s="48"/>
      <c r="H5361" s="45"/>
      <c r="I5361" s="45"/>
      <c r="L5361" s="47"/>
      <c r="M5361" s="49"/>
      <c r="N5361" s="49"/>
      <c r="O5361" s="47"/>
      <c r="P5361" s="47"/>
      <c r="Q5361" s="50"/>
      <c r="R5361" s="51"/>
      <c r="S5361" s="47"/>
      <c r="T5361" s="52"/>
      <c r="U5361" s="49"/>
      <c r="V5361" s="47"/>
      <c r="W5361" s="46"/>
      <c r="X5361" s="53"/>
      <c r="Y5361" s="45"/>
    </row>
    <row r="5362" spans="2:25" x14ac:dyDescent="0.25">
      <c r="B5362" s="47"/>
      <c r="C5362" s="47"/>
      <c r="D5362" s="46"/>
      <c r="E5362" s="46"/>
      <c r="F5362" s="45"/>
      <c r="G5362" s="48"/>
      <c r="H5362" s="45"/>
      <c r="I5362" s="45"/>
      <c r="L5362" s="47"/>
      <c r="M5362" s="49"/>
      <c r="N5362" s="49"/>
      <c r="O5362" s="47"/>
      <c r="P5362" s="47"/>
      <c r="Q5362" s="50"/>
      <c r="R5362" s="51"/>
      <c r="S5362" s="47"/>
      <c r="T5362" s="52"/>
      <c r="U5362" s="49"/>
      <c r="V5362" s="47"/>
      <c r="W5362" s="46"/>
      <c r="X5362" s="53"/>
      <c r="Y5362" s="45"/>
    </row>
    <row r="5363" spans="2:25" x14ac:dyDescent="0.25">
      <c r="B5363" s="47"/>
      <c r="C5363" s="47"/>
      <c r="D5363" s="46"/>
      <c r="E5363" s="46"/>
      <c r="F5363" s="45"/>
      <c r="G5363" s="48"/>
      <c r="H5363" s="45"/>
      <c r="I5363" s="45"/>
      <c r="L5363" s="47"/>
      <c r="M5363" s="49"/>
      <c r="N5363" s="49"/>
      <c r="O5363" s="47"/>
      <c r="P5363" s="47"/>
      <c r="Q5363" s="50"/>
      <c r="R5363" s="51"/>
      <c r="S5363" s="47"/>
      <c r="T5363" s="52"/>
      <c r="U5363" s="49"/>
      <c r="V5363" s="47"/>
      <c r="W5363" s="46"/>
      <c r="X5363" s="53"/>
      <c r="Y5363" s="45"/>
    </row>
    <row r="5364" spans="2:25" x14ac:dyDescent="0.25">
      <c r="B5364" s="47"/>
      <c r="C5364" s="47"/>
      <c r="D5364" s="46"/>
      <c r="E5364" s="46"/>
      <c r="F5364" s="45"/>
      <c r="G5364" s="48"/>
      <c r="H5364" s="45"/>
      <c r="I5364" s="45"/>
      <c r="L5364" s="47"/>
      <c r="M5364" s="49"/>
      <c r="N5364" s="49"/>
      <c r="O5364" s="47"/>
      <c r="P5364" s="47"/>
      <c r="Q5364" s="50"/>
      <c r="R5364" s="51"/>
      <c r="S5364" s="47"/>
      <c r="T5364" s="52"/>
      <c r="U5364" s="49"/>
      <c r="V5364" s="47"/>
      <c r="W5364" s="46"/>
      <c r="X5364" s="53"/>
      <c r="Y5364" s="45"/>
    </row>
    <row r="5365" spans="2:25" x14ac:dyDescent="0.25">
      <c r="B5365" s="47"/>
      <c r="C5365" s="47"/>
      <c r="D5365" s="46"/>
      <c r="E5365" s="46"/>
      <c r="F5365" s="45"/>
      <c r="G5365" s="48"/>
      <c r="H5365" s="45"/>
      <c r="I5365" s="45"/>
      <c r="L5365" s="47"/>
      <c r="M5365" s="49"/>
      <c r="N5365" s="49"/>
      <c r="O5365" s="47"/>
      <c r="P5365" s="47"/>
      <c r="Q5365" s="50"/>
      <c r="R5365" s="51"/>
      <c r="S5365" s="47"/>
      <c r="T5365" s="52"/>
      <c r="U5365" s="49"/>
      <c r="V5365" s="47"/>
      <c r="W5365" s="46"/>
      <c r="X5365" s="53"/>
      <c r="Y5365" s="45"/>
    </row>
    <row r="5366" spans="2:25" x14ac:dyDescent="0.25">
      <c r="B5366" s="47"/>
      <c r="C5366" s="47"/>
      <c r="D5366" s="46"/>
      <c r="E5366" s="46"/>
      <c r="F5366" s="45"/>
      <c r="G5366" s="48"/>
      <c r="H5366" s="45"/>
      <c r="I5366" s="45"/>
      <c r="L5366" s="47"/>
      <c r="M5366" s="49"/>
      <c r="N5366" s="49"/>
      <c r="O5366" s="47"/>
      <c r="P5366" s="47"/>
      <c r="Q5366" s="50"/>
      <c r="R5366" s="51"/>
      <c r="S5366" s="47"/>
      <c r="T5366" s="52"/>
      <c r="U5366" s="49"/>
      <c r="V5366" s="47"/>
      <c r="W5366" s="46"/>
      <c r="X5366" s="53"/>
      <c r="Y5366" s="45"/>
    </row>
    <row r="5367" spans="2:25" x14ac:dyDescent="0.25">
      <c r="B5367" s="47"/>
      <c r="C5367" s="47"/>
      <c r="D5367" s="46"/>
      <c r="E5367" s="46"/>
      <c r="F5367" s="45"/>
      <c r="G5367" s="48"/>
      <c r="H5367" s="45"/>
      <c r="I5367" s="45"/>
      <c r="L5367" s="47"/>
      <c r="M5367" s="49"/>
      <c r="N5367" s="49"/>
      <c r="O5367" s="47"/>
      <c r="P5367" s="47"/>
      <c r="Q5367" s="50"/>
      <c r="R5367" s="51"/>
      <c r="S5367" s="47"/>
      <c r="T5367" s="52"/>
      <c r="U5367" s="49"/>
      <c r="V5367" s="47"/>
      <c r="W5367" s="46"/>
      <c r="X5367" s="53"/>
      <c r="Y5367" s="45"/>
    </row>
    <row r="5368" spans="2:25" x14ac:dyDescent="0.25">
      <c r="B5368" s="47"/>
      <c r="C5368" s="47"/>
      <c r="D5368" s="46"/>
      <c r="E5368" s="46"/>
      <c r="F5368" s="45"/>
      <c r="G5368" s="48"/>
      <c r="H5368" s="45"/>
      <c r="I5368" s="45"/>
      <c r="L5368" s="47"/>
      <c r="M5368" s="49"/>
      <c r="N5368" s="49"/>
      <c r="O5368" s="47"/>
      <c r="P5368" s="47"/>
      <c r="Q5368" s="50"/>
      <c r="R5368" s="51"/>
      <c r="S5368" s="47"/>
      <c r="T5368" s="52"/>
      <c r="U5368" s="49"/>
      <c r="V5368" s="47"/>
      <c r="W5368" s="46"/>
      <c r="X5368" s="53"/>
      <c r="Y5368" s="45"/>
    </row>
    <row r="5369" spans="2:25" x14ac:dyDescent="0.25">
      <c r="B5369" s="47"/>
      <c r="C5369" s="47"/>
      <c r="D5369" s="46"/>
      <c r="E5369" s="46"/>
      <c r="F5369" s="45"/>
      <c r="G5369" s="48"/>
      <c r="H5369" s="45"/>
      <c r="I5369" s="45"/>
      <c r="L5369" s="47"/>
      <c r="M5369" s="49"/>
      <c r="N5369" s="49"/>
      <c r="O5369" s="47"/>
      <c r="P5369" s="47"/>
      <c r="Q5369" s="50"/>
      <c r="R5369" s="51"/>
      <c r="S5369" s="47"/>
      <c r="T5369" s="52"/>
      <c r="U5369" s="49"/>
      <c r="V5369" s="47"/>
      <c r="W5369" s="46"/>
      <c r="X5369" s="53"/>
      <c r="Y5369" s="45"/>
    </row>
    <row r="5370" spans="2:25" x14ac:dyDescent="0.25">
      <c r="B5370" s="47"/>
      <c r="C5370" s="47"/>
      <c r="D5370" s="46"/>
      <c r="E5370" s="46"/>
      <c r="F5370" s="45"/>
      <c r="G5370" s="48"/>
      <c r="H5370" s="45"/>
      <c r="I5370" s="45"/>
      <c r="L5370" s="47"/>
      <c r="M5370" s="49"/>
      <c r="N5370" s="49"/>
      <c r="O5370" s="47"/>
      <c r="P5370" s="47"/>
      <c r="Q5370" s="50"/>
      <c r="R5370" s="51"/>
      <c r="S5370" s="47"/>
      <c r="T5370" s="52"/>
      <c r="U5370" s="49"/>
      <c r="V5370" s="47"/>
      <c r="W5370" s="46"/>
      <c r="X5370" s="53"/>
      <c r="Y5370" s="45"/>
    </row>
    <row r="5371" spans="2:25" x14ac:dyDescent="0.25">
      <c r="B5371" s="47"/>
      <c r="C5371" s="47"/>
      <c r="D5371" s="46"/>
      <c r="E5371" s="46"/>
      <c r="F5371" s="45"/>
      <c r="G5371" s="48"/>
      <c r="H5371" s="45"/>
      <c r="I5371" s="45"/>
      <c r="L5371" s="47"/>
      <c r="M5371" s="49"/>
      <c r="N5371" s="49"/>
      <c r="O5371" s="47"/>
      <c r="P5371" s="47"/>
      <c r="Q5371" s="50"/>
      <c r="R5371" s="51"/>
      <c r="S5371" s="47"/>
      <c r="T5371" s="52"/>
      <c r="U5371" s="49"/>
      <c r="V5371" s="47"/>
      <c r="W5371" s="46"/>
      <c r="X5371" s="53"/>
      <c r="Y5371" s="45"/>
    </row>
    <row r="5372" spans="2:25" x14ac:dyDescent="0.25">
      <c r="B5372" s="47"/>
      <c r="C5372" s="47"/>
      <c r="D5372" s="46"/>
      <c r="E5372" s="46"/>
      <c r="F5372" s="45"/>
      <c r="G5372" s="48"/>
      <c r="H5372" s="45"/>
      <c r="I5372" s="45"/>
      <c r="L5372" s="47"/>
      <c r="M5372" s="49"/>
      <c r="N5372" s="49"/>
      <c r="O5372" s="47"/>
      <c r="P5372" s="47"/>
      <c r="Q5372" s="50"/>
      <c r="R5372" s="51"/>
      <c r="S5372" s="47"/>
      <c r="T5372" s="52"/>
      <c r="U5372" s="49"/>
      <c r="V5372" s="47"/>
      <c r="W5372" s="46"/>
      <c r="X5372" s="53"/>
      <c r="Y5372" s="45"/>
    </row>
    <row r="5373" spans="2:25" x14ac:dyDescent="0.25">
      <c r="B5373" s="47"/>
      <c r="C5373" s="47"/>
      <c r="D5373" s="46"/>
      <c r="E5373" s="46"/>
      <c r="F5373" s="45"/>
      <c r="G5373" s="48"/>
      <c r="H5373" s="45"/>
      <c r="I5373" s="45"/>
      <c r="L5373" s="47"/>
      <c r="M5373" s="49"/>
      <c r="N5373" s="49"/>
      <c r="O5373" s="47"/>
      <c r="P5373" s="47"/>
      <c r="Q5373" s="50"/>
      <c r="R5373" s="51"/>
      <c r="S5373" s="47"/>
      <c r="T5373" s="52"/>
      <c r="U5373" s="49"/>
      <c r="V5373" s="47"/>
      <c r="W5373" s="46"/>
      <c r="X5373" s="53"/>
      <c r="Y5373" s="45"/>
    </row>
    <row r="5374" spans="2:25" x14ac:dyDescent="0.25">
      <c r="B5374" s="47"/>
      <c r="C5374" s="47"/>
      <c r="D5374" s="46"/>
      <c r="E5374" s="46"/>
      <c r="F5374" s="45"/>
      <c r="G5374" s="48"/>
      <c r="H5374" s="45"/>
      <c r="I5374" s="45"/>
      <c r="L5374" s="47"/>
      <c r="M5374" s="49"/>
      <c r="N5374" s="49"/>
      <c r="O5374" s="47"/>
      <c r="P5374" s="47"/>
      <c r="Q5374" s="50"/>
      <c r="R5374" s="51"/>
      <c r="S5374" s="47"/>
      <c r="T5374" s="52"/>
      <c r="U5374" s="49"/>
      <c r="V5374" s="47"/>
      <c r="W5374" s="46"/>
      <c r="X5374" s="53"/>
      <c r="Y5374" s="45"/>
    </row>
    <row r="5375" spans="2:25" x14ac:dyDescent="0.25">
      <c r="B5375" s="47"/>
      <c r="C5375" s="47"/>
      <c r="D5375" s="46"/>
      <c r="E5375" s="46"/>
      <c r="F5375" s="45"/>
      <c r="G5375" s="48"/>
      <c r="H5375" s="45"/>
      <c r="I5375" s="45"/>
      <c r="L5375" s="47"/>
      <c r="M5375" s="49"/>
      <c r="N5375" s="49"/>
      <c r="O5375" s="47"/>
      <c r="P5375" s="47"/>
      <c r="Q5375" s="50"/>
      <c r="R5375" s="51"/>
      <c r="S5375" s="47"/>
      <c r="T5375" s="52"/>
      <c r="U5375" s="49"/>
      <c r="V5375" s="47"/>
      <c r="W5375" s="46"/>
      <c r="X5375" s="53"/>
      <c r="Y5375" s="45"/>
    </row>
    <row r="5376" spans="2:25" x14ac:dyDescent="0.25">
      <c r="B5376" s="47"/>
      <c r="C5376" s="47"/>
      <c r="D5376" s="46"/>
      <c r="E5376" s="46"/>
      <c r="F5376" s="45"/>
      <c r="G5376" s="48"/>
      <c r="H5376" s="45"/>
      <c r="I5376" s="45"/>
      <c r="L5376" s="47"/>
      <c r="M5376" s="49"/>
      <c r="N5376" s="49"/>
      <c r="O5376" s="47"/>
      <c r="P5376" s="47"/>
      <c r="Q5376" s="50"/>
      <c r="R5376" s="51"/>
      <c r="S5376" s="47"/>
      <c r="T5376" s="52"/>
      <c r="U5376" s="49"/>
      <c r="V5376" s="47"/>
      <c r="W5376" s="46"/>
      <c r="X5376" s="53"/>
      <c r="Y5376" s="45"/>
    </row>
    <row r="5377" spans="2:25" x14ac:dyDescent="0.25">
      <c r="B5377" s="47"/>
      <c r="C5377" s="47"/>
      <c r="D5377" s="46"/>
      <c r="E5377" s="46"/>
      <c r="F5377" s="45"/>
      <c r="G5377" s="48"/>
      <c r="H5377" s="45"/>
      <c r="I5377" s="45"/>
      <c r="L5377" s="47"/>
      <c r="M5377" s="49"/>
      <c r="N5377" s="49"/>
      <c r="O5377" s="47"/>
      <c r="P5377" s="47"/>
      <c r="Q5377" s="50"/>
      <c r="R5377" s="51"/>
      <c r="S5377" s="47"/>
      <c r="T5377" s="52"/>
      <c r="U5377" s="49"/>
      <c r="V5377" s="47"/>
      <c r="W5377" s="46"/>
      <c r="X5377" s="53"/>
      <c r="Y5377" s="45"/>
    </row>
    <row r="5378" spans="2:25" x14ac:dyDescent="0.25">
      <c r="B5378" s="47"/>
      <c r="C5378" s="47"/>
      <c r="D5378" s="46"/>
      <c r="E5378" s="46"/>
      <c r="F5378" s="45"/>
      <c r="G5378" s="48"/>
      <c r="H5378" s="45"/>
      <c r="I5378" s="45"/>
      <c r="L5378" s="47"/>
      <c r="M5378" s="49"/>
      <c r="N5378" s="49"/>
      <c r="O5378" s="47"/>
      <c r="P5378" s="47"/>
      <c r="Q5378" s="50"/>
      <c r="R5378" s="51"/>
      <c r="S5378" s="47"/>
      <c r="T5378" s="52"/>
      <c r="U5378" s="49"/>
      <c r="V5378" s="47"/>
      <c r="W5378" s="46"/>
      <c r="X5378" s="53"/>
      <c r="Y5378" s="45"/>
    </row>
    <row r="5379" spans="2:25" x14ac:dyDescent="0.25">
      <c r="B5379" s="47"/>
      <c r="C5379" s="47"/>
      <c r="D5379" s="46"/>
      <c r="E5379" s="46"/>
      <c r="F5379" s="45"/>
      <c r="G5379" s="48"/>
      <c r="H5379" s="45"/>
      <c r="I5379" s="45"/>
      <c r="L5379" s="47"/>
      <c r="M5379" s="49"/>
      <c r="N5379" s="49"/>
      <c r="O5379" s="47"/>
      <c r="P5379" s="47"/>
      <c r="Q5379" s="50"/>
      <c r="R5379" s="51"/>
      <c r="S5379" s="47"/>
      <c r="T5379" s="52"/>
      <c r="U5379" s="49"/>
      <c r="V5379" s="47"/>
      <c r="W5379" s="46"/>
      <c r="X5379" s="53"/>
      <c r="Y5379" s="45"/>
    </row>
    <row r="5380" spans="2:25" x14ac:dyDescent="0.25">
      <c r="B5380" s="47"/>
      <c r="C5380" s="47"/>
      <c r="D5380" s="46"/>
      <c r="E5380" s="46"/>
      <c r="F5380" s="45"/>
      <c r="G5380" s="48"/>
      <c r="H5380" s="45"/>
      <c r="I5380" s="45"/>
      <c r="L5380" s="47"/>
      <c r="M5380" s="49"/>
      <c r="N5380" s="49"/>
      <c r="O5380" s="47"/>
      <c r="P5380" s="47"/>
      <c r="Q5380" s="50"/>
      <c r="R5380" s="51"/>
      <c r="S5380" s="47"/>
      <c r="T5380" s="52"/>
      <c r="U5380" s="49"/>
      <c r="V5380" s="47"/>
      <c r="W5380" s="46"/>
      <c r="X5380" s="53"/>
      <c r="Y5380" s="45"/>
    </row>
    <row r="5381" spans="2:25" x14ac:dyDescent="0.25">
      <c r="B5381" s="47"/>
      <c r="C5381" s="47"/>
      <c r="D5381" s="46"/>
      <c r="E5381" s="46"/>
      <c r="F5381" s="45"/>
      <c r="G5381" s="48"/>
      <c r="H5381" s="45"/>
      <c r="I5381" s="45"/>
      <c r="L5381" s="47"/>
      <c r="M5381" s="49"/>
      <c r="N5381" s="49"/>
      <c r="O5381" s="47"/>
      <c r="P5381" s="47"/>
      <c r="Q5381" s="50"/>
      <c r="R5381" s="51"/>
      <c r="S5381" s="47"/>
      <c r="T5381" s="52"/>
      <c r="U5381" s="49"/>
      <c r="V5381" s="47"/>
      <c r="W5381" s="46"/>
      <c r="X5381" s="53"/>
      <c r="Y5381" s="45"/>
    </row>
    <row r="5382" spans="2:25" x14ac:dyDescent="0.25">
      <c r="B5382" s="47"/>
      <c r="C5382" s="47"/>
      <c r="D5382" s="46"/>
      <c r="E5382" s="46"/>
      <c r="F5382" s="45"/>
      <c r="G5382" s="48"/>
      <c r="H5382" s="45"/>
      <c r="I5382" s="45"/>
      <c r="L5382" s="47"/>
      <c r="M5382" s="49"/>
      <c r="N5382" s="49"/>
      <c r="O5382" s="47"/>
      <c r="P5382" s="47"/>
      <c r="Q5382" s="50"/>
      <c r="R5382" s="51"/>
      <c r="S5382" s="47"/>
      <c r="T5382" s="52"/>
      <c r="U5382" s="49"/>
      <c r="V5382" s="47"/>
      <c r="W5382" s="46"/>
      <c r="X5382" s="53"/>
      <c r="Y5382" s="45"/>
    </row>
    <row r="5383" spans="2:25" x14ac:dyDescent="0.25">
      <c r="B5383" s="47"/>
      <c r="C5383" s="47"/>
      <c r="D5383" s="46"/>
      <c r="E5383" s="46"/>
      <c r="F5383" s="45"/>
      <c r="G5383" s="48"/>
      <c r="H5383" s="45"/>
      <c r="I5383" s="45"/>
      <c r="L5383" s="47"/>
      <c r="M5383" s="49"/>
      <c r="N5383" s="49"/>
      <c r="O5383" s="47"/>
      <c r="P5383" s="47"/>
      <c r="Q5383" s="50"/>
      <c r="R5383" s="51"/>
      <c r="S5383" s="47"/>
      <c r="T5383" s="52"/>
      <c r="U5383" s="49"/>
      <c r="V5383" s="47"/>
      <c r="W5383" s="46"/>
      <c r="X5383" s="53"/>
      <c r="Y5383" s="45"/>
    </row>
    <row r="5384" spans="2:25" x14ac:dyDescent="0.25">
      <c r="B5384" s="47"/>
      <c r="C5384" s="47"/>
      <c r="D5384" s="46"/>
      <c r="E5384" s="46"/>
      <c r="F5384" s="45"/>
      <c r="G5384" s="48"/>
      <c r="H5384" s="45"/>
      <c r="I5384" s="45"/>
      <c r="L5384" s="47"/>
      <c r="M5384" s="49"/>
      <c r="N5384" s="49"/>
      <c r="O5384" s="47"/>
      <c r="P5384" s="47"/>
      <c r="Q5384" s="50"/>
      <c r="R5384" s="51"/>
      <c r="S5384" s="47"/>
      <c r="T5384" s="52"/>
      <c r="U5384" s="49"/>
      <c r="V5384" s="47"/>
      <c r="W5384" s="46"/>
      <c r="X5384" s="53"/>
      <c r="Y5384" s="45"/>
    </row>
    <row r="5385" spans="2:25" x14ac:dyDescent="0.25">
      <c r="B5385" s="47"/>
      <c r="C5385" s="47"/>
      <c r="D5385" s="46"/>
      <c r="E5385" s="46"/>
      <c r="F5385" s="45"/>
      <c r="G5385" s="48"/>
      <c r="H5385" s="45"/>
      <c r="I5385" s="45"/>
      <c r="L5385" s="47"/>
      <c r="M5385" s="49"/>
      <c r="N5385" s="49"/>
      <c r="O5385" s="47"/>
      <c r="P5385" s="47"/>
      <c r="Q5385" s="50"/>
      <c r="R5385" s="51"/>
      <c r="S5385" s="47"/>
      <c r="T5385" s="52"/>
      <c r="U5385" s="49"/>
      <c r="V5385" s="47"/>
      <c r="W5385" s="46"/>
      <c r="X5385" s="53"/>
      <c r="Y5385" s="45"/>
    </row>
    <row r="5386" spans="2:25" x14ac:dyDescent="0.25">
      <c r="B5386" s="47"/>
      <c r="C5386" s="47"/>
      <c r="D5386" s="46"/>
      <c r="E5386" s="46"/>
      <c r="F5386" s="45"/>
      <c r="G5386" s="48"/>
      <c r="H5386" s="45"/>
      <c r="I5386" s="45"/>
      <c r="L5386" s="47"/>
      <c r="M5386" s="49"/>
      <c r="N5386" s="49"/>
      <c r="O5386" s="47"/>
      <c r="P5386" s="47"/>
      <c r="Q5386" s="50"/>
      <c r="R5386" s="51"/>
      <c r="S5386" s="47"/>
      <c r="T5386" s="52"/>
      <c r="U5386" s="49"/>
      <c r="V5386" s="47"/>
      <c r="W5386" s="46"/>
      <c r="X5386" s="53"/>
      <c r="Y5386" s="45"/>
    </row>
    <row r="5387" spans="2:25" x14ac:dyDescent="0.25">
      <c r="B5387" s="47"/>
      <c r="C5387" s="47"/>
      <c r="D5387" s="46"/>
      <c r="E5387" s="46"/>
      <c r="F5387" s="45"/>
      <c r="G5387" s="48"/>
      <c r="H5387" s="45"/>
      <c r="I5387" s="45"/>
      <c r="L5387" s="47"/>
      <c r="M5387" s="49"/>
      <c r="N5387" s="49"/>
      <c r="O5387" s="47"/>
      <c r="P5387" s="47"/>
      <c r="Q5387" s="50"/>
      <c r="R5387" s="51"/>
      <c r="S5387" s="47"/>
      <c r="T5387" s="52"/>
      <c r="U5387" s="49"/>
      <c r="V5387" s="47"/>
      <c r="W5387" s="46"/>
      <c r="X5387" s="53"/>
      <c r="Y5387" s="45"/>
    </row>
    <row r="5388" spans="2:25" x14ac:dyDescent="0.25">
      <c r="B5388" s="47"/>
      <c r="C5388" s="47"/>
      <c r="D5388" s="46"/>
      <c r="E5388" s="46"/>
      <c r="F5388" s="45"/>
      <c r="G5388" s="48"/>
      <c r="H5388" s="45"/>
      <c r="I5388" s="45"/>
      <c r="L5388" s="47"/>
      <c r="M5388" s="49"/>
      <c r="N5388" s="49"/>
      <c r="O5388" s="47"/>
      <c r="P5388" s="47"/>
      <c r="Q5388" s="50"/>
      <c r="R5388" s="51"/>
      <c r="S5388" s="47"/>
      <c r="T5388" s="52"/>
      <c r="U5388" s="49"/>
      <c r="V5388" s="47"/>
      <c r="W5388" s="46"/>
      <c r="X5388" s="53"/>
      <c r="Y5388" s="45"/>
    </row>
    <row r="5389" spans="2:25" x14ac:dyDescent="0.25">
      <c r="B5389" s="47"/>
      <c r="C5389" s="47"/>
      <c r="D5389" s="46"/>
      <c r="E5389" s="46"/>
      <c r="F5389" s="45"/>
      <c r="G5389" s="48"/>
      <c r="H5389" s="45"/>
      <c r="I5389" s="45"/>
      <c r="L5389" s="47"/>
      <c r="M5389" s="49"/>
      <c r="N5389" s="49"/>
      <c r="O5389" s="47"/>
      <c r="P5389" s="47"/>
      <c r="Q5389" s="50"/>
      <c r="R5389" s="51"/>
      <c r="S5389" s="47"/>
      <c r="T5389" s="52"/>
      <c r="U5389" s="49"/>
      <c r="V5389" s="47"/>
      <c r="W5389" s="46"/>
      <c r="X5389" s="53"/>
      <c r="Y5389" s="45"/>
    </row>
    <row r="5390" spans="2:25" x14ac:dyDescent="0.25">
      <c r="B5390" s="47"/>
      <c r="C5390" s="47"/>
      <c r="D5390" s="46"/>
      <c r="E5390" s="46"/>
      <c r="F5390" s="45"/>
      <c r="G5390" s="48"/>
      <c r="H5390" s="45"/>
      <c r="I5390" s="45"/>
      <c r="L5390" s="47"/>
      <c r="M5390" s="49"/>
      <c r="N5390" s="49"/>
      <c r="O5390" s="47"/>
      <c r="P5390" s="47"/>
      <c r="Q5390" s="50"/>
      <c r="R5390" s="51"/>
      <c r="S5390" s="47"/>
      <c r="T5390" s="52"/>
      <c r="U5390" s="49"/>
      <c r="V5390" s="47"/>
      <c r="W5390" s="46"/>
      <c r="X5390" s="53"/>
      <c r="Y5390" s="45"/>
    </row>
    <row r="5391" spans="2:25" x14ac:dyDescent="0.25">
      <c r="B5391" s="47"/>
      <c r="C5391" s="47"/>
      <c r="D5391" s="46"/>
      <c r="E5391" s="46"/>
      <c r="F5391" s="45"/>
      <c r="G5391" s="48"/>
      <c r="H5391" s="45"/>
      <c r="I5391" s="45"/>
      <c r="L5391" s="47"/>
      <c r="M5391" s="49"/>
      <c r="N5391" s="49"/>
      <c r="O5391" s="47"/>
      <c r="P5391" s="47"/>
      <c r="Q5391" s="50"/>
      <c r="R5391" s="51"/>
      <c r="S5391" s="47"/>
      <c r="T5391" s="52"/>
      <c r="U5391" s="49"/>
      <c r="V5391" s="47"/>
      <c r="W5391" s="46"/>
      <c r="X5391" s="53"/>
      <c r="Y5391" s="45"/>
    </row>
    <row r="5392" spans="2:25" x14ac:dyDescent="0.25">
      <c r="B5392" s="47"/>
      <c r="C5392" s="47"/>
      <c r="D5392" s="46"/>
      <c r="E5392" s="46"/>
      <c r="F5392" s="45"/>
      <c r="G5392" s="48"/>
      <c r="H5392" s="45"/>
      <c r="I5392" s="45"/>
      <c r="L5392" s="47"/>
      <c r="M5392" s="49"/>
      <c r="N5392" s="49"/>
      <c r="O5392" s="47"/>
      <c r="P5392" s="47"/>
      <c r="Q5392" s="50"/>
      <c r="R5392" s="51"/>
      <c r="S5392" s="47"/>
      <c r="T5392" s="52"/>
      <c r="U5392" s="49"/>
      <c r="V5392" s="47"/>
      <c r="W5392" s="46"/>
      <c r="X5392" s="53"/>
      <c r="Y5392" s="45"/>
    </row>
    <row r="5393" spans="2:25" x14ac:dyDescent="0.25">
      <c r="B5393" s="47"/>
      <c r="C5393" s="47"/>
      <c r="D5393" s="46"/>
      <c r="E5393" s="46"/>
      <c r="F5393" s="45"/>
      <c r="G5393" s="48"/>
      <c r="H5393" s="45"/>
      <c r="I5393" s="45"/>
      <c r="L5393" s="47"/>
      <c r="M5393" s="49"/>
      <c r="N5393" s="49"/>
      <c r="O5393" s="47"/>
      <c r="P5393" s="47"/>
      <c r="Q5393" s="50"/>
      <c r="R5393" s="51"/>
      <c r="S5393" s="47"/>
      <c r="T5393" s="52"/>
      <c r="U5393" s="49"/>
      <c r="V5393" s="47"/>
      <c r="W5393" s="46"/>
      <c r="X5393" s="53"/>
      <c r="Y5393" s="45"/>
    </row>
    <row r="5394" spans="2:25" x14ac:dyDescent="0.25">
      <c r="B5394" s="47"/>
      <c r="C5394" s="47"/>
      <c r="D5394" s="46"/>
      <c r="E5394" s="46"/>
      <c r="F5394" s="45"/>
      <c r="G5394" s="48"/>
      <c r="H5394" s="45"/>
      <c r="I5394" s="45"/>
      <c r="L5394" s="47"/>
      <c r="M5394" s="49"/>
      <c r="N5394" s="49"/>
      <c r="O5394" s="47"/>
      <c r="P5394" s="47"/>
      <c r="Q5394" s="50"/>
      <c r="R5394" s="51"/>
      <c r="S5394" s="47"/>
      <c r="T5394" s="52"/>
      <c r="U5394" s="49"/>
      <c r="V5394" s="47"/>
      <c r="W5394" s="46"/>
      <c r="X5394" s="53"/>
      <c r="Y5394" s="45"/>
    </row>
    <row r="5395" spans="2:25" x14ac:dyDescent="0.25">
      <c r="B5395" s="47"/>
      <c r="C5395" s="47"/>
      <c r="D5395" s="46"/>
      <c r="E5395" s="46"/>
      <c r="F5395" s="45"/>
      <c r="G5395" s="48"/>
      <c r="H5395" s="45"/>
      <c r="I5395" s="45"/>
      <c r="L5395" s="47"/>
      <c r="M5395" s="49"/>
      <c r="N5395" s="49"/>
      <c r="O5395" s="47"/>
      <c r="P5395" s="47"/>
      <c r="Q5395" s="50"/>
      <c r="R5395" s="51"/>
      <c r="S5395" s="47"/>
      <c r="T5395" s="52"/>
      <c r="U5395" s="49"/>
      <c r="V5395" s="47"/>
      <c r="W5395" s="46"/>
      <c r="X5395" s="53"/>
      <c r="Y5395" s="45"/>
    </row>
    <row r="5396" spans="2:25" x14ac:dyDescent="0.25">
      <c r="B5396" s="47"/>
      <c r="C5396" s="47"/>
      <c r="D5396" s="46"/>
      <c r="E5396" s="46"/>
      <c r="F5396" s="45"/>
      <c r="G5396" s="48"/>
      <c r="H5396" s="45"/>
      <c r="I5396" s="45"/>
      <c r="L5396" s="47"/>
      <c r="M5396" s="49"/>
      <c r="N5396" s="49"/>
      <c r="O5396" s="47"/>
      <c r="P5396" s="47"/>
      <c r="Q5396" s="50"/>
      <c r="R5396" s="51"/>
      <c r="S5396" s="47"/>
      <c r="T5396" s="52"/>
      <c r="U5396" s="49"/>
      <c r="V5396" s="47"/>
      <c r="W5396" s="46"/>
      <c r="X5396" s="53"/>
      <c r="Y5396" s="45"/>
    </row>
    <row r="5397" spans="2:25" x14ac:dyDescent="0.25">
      <c r="B5397" s="47"/>
      <c r="C5397" s="47"/>
      <c r="D5397" s="46"/>
      <c r="E5397" s="46"/>
      <c r="F5397" s="45"/>
      <c r="G5397" s="48"/>
      <c r="H5397" s="45"/>
      <c r="I5397" s="45"/>
      <c r="L5397" s="47"/>
      <c r="M5397" s="49"/>
      <c r="N5397" s="49"/>
      <c r="O5397" s="47"/>
      <c r="P5397" s="47"/>
      <c r="Q5397" s="50"/>
      <c r="R5397" s="51"/>
      <c r="S5397" s="47"/>
      <c r="T5397" s="52"/>
      <c r="U5397" s="49"/>
      <c r="V5397" s="47"/>
      <c r="W5397" s="46"/>
      <c r="X5397" s="53"/>
      <c r="Y5397" s="45"/>
    </row>
    <row r="5398" spans="2:25" x14ac:dyDescent="0.25">
      <c r="B5398" s="47"/>
      <c r="C5398" s="47"/>
      <c r="D5398" s="46"/>
      <c r="E5398" s="46"/>
      <c r="F5398" s="45"/>
      <c r="G5398" s="48"/>
      <c r="H5398" s="45"/>
      <c r="I5398" s="45"/>
      <c r="L5398" s="47"/>
      <c r="M5398" s="49"/>
      <c r="N5398" s="49"/>
      <c r="O5398" s="47"/>
      <c r="P5398" s="47"/>
      <c r="Q5398" s="50"/>
      <c r="R5398" s="51"/>
      <c r="S5398" s="47"/>
      <c r="T5398" s="52"/>
      <c r="U5398" s="49"/>
      <c r="V5398" s="47"/>
      <c r="W5398" s="46"/>
      <c r="X5398" s="53"/>
      <c r="Y5398" s="45"/>
    </row>
    <row r="5399" spans="2:25" x14ac:dyDescent="0.25">
      <c r="B5399" s="47"/>
      <c r="C5399" s="47"/>
      <c r="D5399" s="46"/>
      <c r="E5399" s="46"/>
      <c r="F5399" s="45"/>
      <c r="G5399" s="48"/>
      <c r="H5399" s="45"/>
      <c r="I5399" s="45"/>
      <c r="L5399" s="47"/>
      <c r="M5399" s="49"/>
      <c r="N5399" s="49"/>
      <c r="O5399" s="47"/>
      <c r="P5399" s="47"/>
      <c r="Q5399" s="50"/>
      <c r="R5399" s="51"/>
      <c r="S5399" s="47"/>
      <c r="T5399" s="52"/>
      <c r="U5399" s="49"/>
      <c r="V5399" s="47"/>
      <c r="W5399" s="46"/>
      <c r="X5399" s="53"/>
      <c r="Y5399" s="45"/>
    </row>
    <row r="5400" spans="2:25" x14ac:dyDescent="0.25">
      <c r="B5400" s="47"/>
      <c r="C5400" s="47"/>
      <c r="D5400" s="46"/>
      <c r="E5400" s="46"/>
      <c r="F5400" s="45"/>
      <c r="G5400" s="48"/>
      <c r="H5400" s="45"/>
      <c r="I5400" s="45"/>
      <c r="L5400" s="47"/>
      <c r="M5400" s="49"/>
      <c r="N5400" s="49"/>
      <c r="O5400" s="47"/>
      <c r="P5400" s="47"/>
      <c r="Q5400" s="50"/>
      <c r="R5400" s="51"/>
      <c r="S5400" s="47"/>
      <c r="T5400" s="52"/>
      <c r="U5400" s="49"/>
      <c r="V5400" s="47"/>
      <c r="W5400" s="46"/>
      <c r="X5400" s="53"/>
      <c r="Y5400" s="45"/>
    </row>
    <row r="5401" spans="2:25" x14ac:dyDescent="0.25">
      <c r="B5401" s="47"/>
      <c r="C5401" s="47"/>
      <c r="D5401" s="46"/>
      <c r="E5401" s="46"/>
      <c r="F5401" s="45"/>
      <c r="G5401" s="48"/>
      <c r="H5401" s="45"/>
      <c r="I5401" s="45"/>
      <c r="L5401" s="47"/>
      <c r="M5401" s="49"/>
      <c r="N5401" s="49"/>
      <c r="O5401" s="47"/>
      <c r="P5401" s="47"/>
      <c r="Q5401" s="50"/>
      <c r="R5401" s="51"/>
      <c r="S5401" s="47"/>
      <c r="T5401" s="52"/>
      <c r="U5401" s="49"/>
      <c r="V5401" s="47"/>
      <c r="W5401" s="46"/>
      <c r="X5401" s="53"/>
      <c r="Y5401" s="45"/>
    </row>
    <row r="5402" spans="2:25" x14ac:dyDescent="0.25">
      <c r="B5402" s="47"/>
      <c r="C5402" s="47"/>
      <c r="D5402" s="46"/>
      <c r="E5402" s="46"/>
      <c r="F5402" s="45"/>
      <c r="G5402" s="48"/>
      <c r="H5402" s="45"/>
      <c r="I5402" s="45"/>
      <c r="L5402" s="47"/>
      <c r="M5402" s="49"/>
      <c r="N5402" s="49"/>
      <c r="O5402" s="47"/>
      <c r="P5402" s="47"/>
      <c r="Q5402" s="50"/>
      <c r="R5402" s="51"/>
      <c r="S5402" s="47"/>
      <c r="T5402" s="52"/>
      <c r="U5402" s="49"/>
      <c r="V5402" s="47"/>
      <c r="W5402" s="46"/>
      <c r="X5402" s="53"/>
      <c r="Y5402" s="45"/>
    </row>
    <row r="5403" spans="2:25" x14ac:dyDescent="0.25">
      <c r="B5403" s="47"/>
      <c r="C5403" s="47"/>
      <c r="D5403" s="46"/>
      <c r="E5403" s="46"/>
      <c r="F5403" s="45"/>
      <c r="G5403" s="48"/>
      <c r="H5403" s="45"/>
      <c r="I5403" s="45"/>
      <c r="L5403" s="47"/>
      <c r="M5403" s="49"/>
      <c r="N5403" s="49"/>
      <c r="O5403" s="47"/>
      <c r="P5403" s="47"/>
      <c r="Q5403" s="50"/>
      <c r="R5403" s="51"/>
      <c r="S5403" s="47"/>
      <c r="T5403" s="52"/>
      <c r="U5403" s="49"/>
      <c r="V5403" s="47"/>
      <c r="W5403" s="46"/>
      <c r="X5403" s="53"/>
      <c r="Y5403" s="45"/>
    </row>
    <row r="5404" spans="2:25" x14ac:dyDescent="0.25">
      <c r="B5404" s="47"/>
      <c r="C5404" s="47"/>
      <c r="D5404" s="46"/>
      <c r="E5404" s="46"/>
      <c r="F5404" s="45"/>
      <c r="G5404" s="48"/>
      <c r="H5404" s="45"/>
      <c r="I5404" s="45"/>
      <c r="L5404" s="47"/>
      <c r="M5404" s="49"/>
      <c r="N5404" s="49"/>
      <c r="O5404" s="47"/>
      <c r="P5404" s="47"/>
      <c r="Q5404" s="50"/>
      <c r="R5404" s="51"/>
      <c r="S5404" s="47"/>
      <c r="T5404" s="52"/>
      <c r="U5404" s="49"/>
      <c r="V5404" s="47"/>
      <c r="W5404" s="46"/>
      <c r="X5404" s="53"/>
      <c r="Y5404" s="45"/>
    </row>
    <row r="5405" spans="2:25" x14ac:dyDescent="0.25">
      <c r="B5405" s="47"/>
      <c r="C5405" s="47"/>
      <c r="D5405" s="46"/>
      <c r="E5405" s="46"/>
      <c r="F5405" s="45"/>
      <c r="G5405" s="48"/>
      <c r="H5405" s="45"/>
      <c r="I5405" s="45"/>
      <c r="L5405" s="47"/>
      <c r="M5405" s="49"/>
      <c r="N5405" s="49"/>
      <c r="O5405" s="47"/>
      <c r="P5405" s="47"/>
      <c r="Q5405" s="50"/>
      <c r="R5405" s="51"/>
      <c r="S5405" s="47"/>
      <c r="T5405" s="52"/>
      <c r="U5405" s="49"/>
      <c r="V5405" s="47"/>
      <c r="W5405" s="46"/>
      <c r="X5405" s="53"/>
      <c r="Y5405" s="45"/>
    </row>
    <row r="5406" spans="2:25" x14ac:dyDescent="0.25">
      <c r="B5406" s="47"/>
      <c r="C5406" s="47"/>
      <c r="D5406" s="46"/>
      <c r="E5406" s="46"/>
      <c r="F5406" s="45"/>
      <c r="G5406" s="48"/>
      <c r="H5406" s="45"/>
      <c r="I5406" s="45"/>
      <c r="L5406" s="47"/>
      <c r="M5406" s="49"/>
      <c r="N5406" s="49"/>
      <c r="O5406" s="47"/>
      <c r="P5406" s="47"/>
      <c r="Q5406" s="50"/>
      <c r="R5406" s="51"/>
      <c r="S5406" s="47"/>
      <c r="T5406" s="52"/>
      <c r="U5406" s="49"/>
      <c r="V5406" s="47"/>
      <c r="W5406" s="46"/>
      <c r="X5406" s="53"/>
      <c r="Y5406" s="45"/>
    </row>
    <row r="5407" spans="2:25" x14ac:dyDescent="0.25">
      <c r="B5407" s="47"/>
      <c r="C5407" s="47"/>
      <c r="D5407" s="46"/>
      <c r="E5407" s="46"/>
      <c r="F5407" s="45"/>
      <c r="G5407" s="48"/>
      <c r="H5407" s="45"/>
      <c r="I5407" s="45"/>
      <c r="L5407" s="47"/>
      <c r="M5407" s="49"/>
      <c r="N5407" s="49"/>
      <c r="O5407" s="47"/>
      <c r="P5407" s="47"/>
      <c r="Q5407" s="50"/>
      <c r="R5407" s="51"/>
      <c r="S5407" s="47"/>
      <c r="T5407" s="52"/>
      <c r="U5407" s="49"/>
      <c r="V5407" s="47"/>
      <c r="W5407" s="46"/>
      <c r="X5407" s="53"/>
      <c r="Y5407" s="45"/>
    </row>
    <row r="5408" spans="2:25" x14ac:dyDescent="0.25">
      <c r="B5408" s="47"/>
      <c r="C5408" s="47"/>
      <c r="D5408" s="46"/>
      <c r="E5408" s="46"/>
      <c r="F5408" s="45"/>
      <c r="G5408" s="48"/>
      <c r="H5408" s="45"/>
      <c r="I5408" s="45"/>
      <c r="L5408" s="47"/>
      <c r="M5408" s="49"/>
      <c r="N5408" s="49"/>
      <c r="O5408" s="47"/>
      <c r="P5408" s="47"/>
      <c r="Q5408" s="50"/>
      <c r="R5408" s="51"/>
      <c r="S5408" s="47"/>
      <c r="T5408" s="52"/>
      <c r="U5408" s="49"/>
      <c r="V5408" s="47"/>
      <c r="W5408" s="46"/>
      <c r="X5408" s="53"/>
      <c r="Y5408" s="45"/>
    </row>
    <row r="5409" spans="2:25" x14ac:dyDescent="0.25">
      <c r="B5409" s="47"/>
      <c r="C5409" s="47"/>
      <c r="D5409" s="46"/>
      <c r="E5409" s="46"/>
      <c r="F5409" s="45"/>
      <c r="G5409" s="48"/>
      <c r="H5409" s="45"/>
      <c r="I5409" s="45"/>
      <c r="L5409" s="47"/>
      <c r="M5409" s="49"/>
      <c r="N5409" s="49"/>
      <c r="O5409" s="47"/>
      <c r="P5409" s="47"/>
      <c r="Q5409" s="50"/>
      <c r="R5409" s="51"/>
      <c r="S5409" s="47"/>
      <c r="T5409" s="52"/>
      <c r="U5409" s="49"/>
      <c r="V5409" s="47"/>
      <c r="W5409" s="46"/>
      <c r="X5409" s="53"/>
      <c r="Y5409" s="45"/>
    </row>
    <row r="5410" spans="2:25" x14ac:dyDescent="0.25">
      <c r="B5410" s="47"/>
      <c r="C5410" s="47"/>
      <c r="D5410" s="46"/>
      <c r="E5410" s="46"/>
      <c r="F5410" s="45"/>
      <c r="G5410" s="48"/>
      <c r="H5410" s="45"/>
      <c r="I5410" s="45"/>
      <c r="L5410" s="47"/>
      <c r="M5410" s="49"/>
      <c r="N5410" s="49"/>
      <c r="O5410" s="47"/>
      <c r="P5410" s="47"/>
      <c r="Q5410" s="50"/>
      <c r="R5410" s="51"/>
      <c r="S5410" s="47"/>
      <c r="T5410" s="52"/>
      <c r="U5410" s="49"/>
      <c r="V5410" s="47"/>
      <c r="W5410" s="46"/>
      <c r="X5410" s="53"/>
      <c r="Y5410" s="45"/>
    </row>
    <row r="5411" spans="2:25" x14ac:dyDescent="0.25">
      <c r="B5411" s="47"/>
      <c r="C5411" s="47"/>
      <c r="D5411" s="46"/>
      <c r="E5411" s="46"/>
      <c r="F5411" s="45"/>
      <c r="G5411" s="48"/>
      <c r="H5411" s="45"/>
      <c r="I5411" s="45"/>
      <c r="L5411" s="47"/>
      <c r="M5411" s="49"/>
      <c r="N5411" s="49"/>
      <c r="O5411" s="47"/>
      <c r="P5411" s="47"/>
      <c r="Q5411" s="50"/>
      <c r="R5411" s="51"/>
      <c r="S5411" s="47"/>
      <c r="T5411" s="52"/>
      <c r="U5411" s="49"/>
      <c r="V5411" s="47"/>
      <c r="W5411" s="46"/>
      <c r="X5411" s="53"/>
      <c r="Y5411" s="45"/>
    </row>
    <row r="5412" spans="2:25" x14ac:dyDescent="0.25">
      <c r="B5412" s="47"/>
      <c r="C5412" s="47"/>
      <c r="D5412" s="46"/>
      <c r="E5412" s="46"/>
      <c r="F5412" s="45"/>
      <c r="G5412" s="48"/>
      <c r="H5412" s="45"/>
      <c r="I5412" s="45"/>
      <c r="L5412" s="47"/>
      <c r="M5412" s="49"/>
      <c r="N5412" s="49"/>
      <c r="O5412" s="47"/>
      <c r="P5412" s="47"/>
      <c r="Q5412" s="50"/>
      <c r="R5412" s="51"/>
      <c r="S5412" s="47"/>
      <c r="T5412" s="52"/>
      <c r="U5412" s="49"/>
      <c r="V5412" s="47"/>
      <c r="W5412" s="46"/>
      <c r="X5412" s="53"/>
      <c r="Y5412" s="45"/>
    </row>
    <row r="5413" spans="2:25" x14ac:dyDescent="0.25">
      <c r="B5413" s="47"/>
      <c r="C5413" s="47"/>
      <c r="D5413" s="46"/>
      <c r="E5413" s="46"/>
      <c r="F5413" s="45"/>
      <c r="G5413" s="48"/>
      <c r="H5413" s="45"/>
      <c r="I5413" s="45"/>
      <c r="L5413" s="47"/>
      <c r="M5413" s="49"/>
      <c r="N5413" s="49"/>
      <c r="O5413" s="47"/>
      <c r="P5413" s="47"/>
      <c r="Q5413" s="50"/>
      <c r="R5413" s="51"/>
      <c r="S5413" s="47"/>
      <c r="T5413" s="52"/>
      <c r="U5413" s="49"/>
      <c r="V5413" s="47"/>
      <c r="W5413" s="46"/>
      <c r="X5413" s="53"/>
      <c r="Y5413" s="45"/>
    </row>
    <row r="5414" spans="2:25" x14ac:dyDescent="0.25">
      <c r="B5414" s="47"/>
      <c r="C5414" s="47"/>
      <c r="D5414" s="46"/>
      <c r="E5414" s="46"/>
      <c r="F5414" s="45"/>
      <c r="G5414" s="48"/>
      <c r="H5414" s="45"/>
      <c r="I5414" s="45"/>
      <c r="L5414" s="47"/>
      <c r="M5414" s="49"/>
      <c r="N5414" s="49"/>
      <c r="O5414" s="47"/>
      <c r="P5414" s="47"/>
      <c r="Q5414" s="50"/>
      <c r="R5414" s="51"/>
      <c r="S5414" s="47"/>
      <c r="T5414" s="52"/>
      <c r="U5414" s="49"/>
      <c r="V5414" s="47"/>
      <c r="W5414" s="46"/>
      <c r="X5414" s="53"/>
      <c r="Y5414" s="45"/>
    </row>
    <row r="5415" spans="2:25" x14ac:dyDescent="0.25">
      <c r="B5415" s="47"/>
      <c r="C5415" s="47"/>
      <c r="D5415" s="46"/>
      <c r="E5415" s="46"/>
      <c r="F5415" s="45"/>
      <c r="G5415" s="48"/>
      <c r="H5415" s="45"/>
      <c r="I5415" s="45"/>
      <c r="L5415" s="47"/>
      <c r="M5415" s="49"/>
      <c r="N5415" s="49"/>
      <c r="O5415" s="47"/>
      <c r="P5415" s="47"/>
      <c r="Q5415" s="50"/>
      <c r="R5415" s="51"/>
      <c r="S5415" s="47"/>
      <c r="T5415" s="52"/>
      <c r="U5415" s="49"/>
      <c r="V5415" s="47"/>
      <c r="W5415" s="46"/>
      <c r="X5415" s="53"/>
      <c r="Y5415" s="45"/>
    </row>
    <row r="5416" spans="2:25" x14ac:dyDescent="0.25">
      <c r="B5416" s="47"/>
      <c r="C5416" s="47"/>
      <c r="D5416" s="46"/>
      <c r="E5416" s="46"/>
      <c r="F5416" s="45"/>
      <c r="G5416" s="48"/>
      <c r="H5416" s="45"/>
      <c r="I5416" s="45"/>
      <c r="L5416" s="47"/>
      <c r="M5416" s="49"/>
      <c r="N5416" s="49"/>
      <c r="O5416" s="47"/>
      <c r="P5416" s="47"/>
      <c r="Q5416" s="50"/>
      <c r="R5416" s="51"/>
      <c r="S5416" s="47"/>
      <c r="T5416" s="52"/>
      <c r="U5416" s="49"/>
      <c r="V5416" s="47"/>
      <c r="W5416" s="46"/>
      <c r="X5416" s="53"/>
      <c r="Y5416" s="45"/>
    </row>
    <row r="5417" spans="2:25" x14ac:dyDescent="0.25">
      <c r="B5417" s="47"/>
      <c r="C5417" s="47"/>
      <c r="D5417" s="46"/>
      <c r="E5417" s="46"/>
      <c r="F5417" s="45"/>
      <c r="G5417" s="48"/>
      <c r="H5417" s="45"/>
      <c r="I5417" s="45"/>
      <c r="L5417" s="47"/>
      <c r="M5417" s="49"/>
      <c r="N5417" s="49"/>
      <c r="O5417" s="47"/>
      <c r="P5417" s="47"/>
      <c r="Q5417" s="50"/>
      <c r="R5417" s="51"/>
      <c r="S5417" s="47"/>
      <c r="T5417" s="52"/>
      <c r="U5417" s="49"/>
      <c r="V5417" s="47"/>
      <c r="W5417" s="46"/>
      <c r="X5417" s="53"/>
      <c r="Y5417" s="45"/>
    </row>
    <row r="5418" spans="2:25" x14ac:dyDescent="0.25">
      <c r="B5418" s="47"/>
      <c r="C5418" s="47"/>
      <c r="D5418" s="46"/>
      <c r="E5418" s="46"/>
      <c r="F5418" s="45"/>
      <c r="G5418" s="48"/>
      <c r="H5418" s="45"/>
      <c r="I5418" s="45"/>
      <c r="L5418" s="47"/>
      <c r="M5418" s="49"/>
      <c r="N5418" s="49"/>
      <c r="O5418" s="47"/>
      <c r="P5418" s="47"/>
      <c r="Q5418" s="50"/>
      <c r="R5418" s="51"/>
      <c r="S5418" s="47"/>
      <c r="T5418" s="52"/>
      <c r="U5418" s="49"/>
      <c r="V5418" s="47"/>
      <c r="W5418" s="46"/>
      <c r="X5418" s="53"/>
      <c r="Y5418" s="45"/>
    </row>
    <row r="5419" spans="2:25" x14ac:dyDescent="0.25">
      <c r="B5419" s="47"/>
      <c r="C5419" s="47"/>
      <c r="D5419" s="46"/>
      <c r="E5419" s="46"/>
      <c r="F5419" s="45"/>
      <c r="G5419" s="48"/>
      <c r="H5419" s="45"/>
      <c r="I5419" s="45"/>
      <c r="L5419" s="47"/>
      <c r="M5419" s="49"/>
      <c r="N5419" s="49"/>
      <c r="O5419" s="47"/>
      <c r="P5419" s="47"/>
      <c r="Q5419" s="50"/>
      <c r="R5419" s="51"/>
      <c r="S5419" s="47"/>
      <c r="T5419" s="52"/>
      <c r="U5419" s="49"/>
      <c r="V5419" s="47"/>
      <c r="W5419" s="46"/>
      <c r="X5419" s="53"/>
      <c r="Y5419" s="45"/>
    </row>
    <row r="5420" spans="2:25" x14ac:dyDescent="0.25">
      <c r="B5420" s="47"/>
      <c r="C5420" s="47"/>
      <c r="D5420" s="46"/>
      <c r="E5420" s="46"/>
      <c r="F5420" s="45"/>
      <c r="G5420" s="48"/>
      <c r="H5420" s="45"/>
      <c r="I5420" s="45"/>
      <c r="L5420" s="47"/>
      <c r="M5420" s="49"/>
      <c r="N5420" s="49"/>
      <c r="O5420" s="47"/>
      <c r="P5420" s="47"/>
      <c r="Q5420" s="50"/>
      <c r="R5420" s="51"/>
      <c r="S5420" s="47"/>
      <c r="T5420" s="52"/>
      <c r="U5420" s="49"/>
      <c r="V5420" s="47"/>
      <c r="W5420" s="46"/>
      <c r="X5420" s="53"/>
      <c r="Y5420" s="45"/>
    </row>
    <row r="5421" spans="2:25" x14ac:dyDescent="0.25">
      <c r="B5421" s="47"/>
      <c r="C5421" s="47"/>
      <c r="D5421" s="46"/>
      <c r="E5421" s="46"/>
      <c r="F5421" s="45"/>
      <c r="G5421" s="48"/>
      <c r="H5421" s="45"/>
      <c r="I5421" s="45"/>
      <c r="L5421" s="47"/>
      <c r="M5421" s="49"/>
      <c r="N5421" s="49"/>
      <c r="O5421" s="47"/>
      <c r="P5421" s="47"/>
      <c r="Q5421" s="50"/>
      <c r="R5421" s="51"/>
      <c r="S5421" s="47"/>
      <c r="T5421" s="52"/>
      <c r="U5421" s="49"/>
      <c r="V5421" s="47"/>
      <c r="W5421" s="46"/>
      <c r="X5421" s="53"/>
      <c r="Y5421" s="45"/>
    </row>
    <row r="5422" spans="2:25" x14ac:dyDescent="0.25">
      <c r="B5422" s="47"/>
      <c r="C5422" s="47"/>
      <c r="D5422" s="46"/>
      <c r="E5422" s="46"/>
      <c r="F5422" s="45"/>
      <c r="G5422" s="48"/>
      <c r="H5422" s="45"/>
      <c r="I5422" s="45"/>
      <c r="L5422" s="47"/>
      <c r="M5422" s="49"/>
      <c r="N5422" s="49"/>
      <c r="O5422" s="47"/>
      <c r="P5422" s="47"/>
      <c r="Q5422" s="50"/>
      <c r="R5422" s="51"/>
      <c r="S5422" s="47"/>
      <c r="T5422" s="52"/>
      <c r="U5422" s="49"/>
      <c r="V5422" s="47"/>
      <c r="W5422" s="46"/>
      <c r="X5422" s="53"/>
      <c r="Y5422" s="45"/>
    </row>
    <row r="5423" spans="2:25" x14ac:dyDescent="0.25">
      <c r="B5423" s="47"/>
      <c r="C5423" s="47"/>
      <c r="D5423" s="46"/>
      <c r="E5423" s="46"/>
      <c r="F5423" s="45"/>
      <c r="G5423" s="48"/>
      <c r="H5423" s="45"/>
      <c r="I5423" s="45"/>
      <c r="L5423" s="47"/>
      <c r="M5423" s="49"/>
      <c r="N5423" s="49"/>
      <c r="O5423" s="47"/>
      <c r="P5423" s="47"/>
      <c r="Q5423" s="50"/>
      <c r="R5423" s="51"/>
      <c r="S5423" s="47"/>
      <c r="T5423" s="52"/>
      <c r="U5423" s="49"/>
      <c r="V5423" s="47"/>
      <c r="W5423" s="46"/>
      <c r="X5423" s="53"/>
      <c r="Y5423" s="45"/>
    </row>
    <row r="5424" spans="2:25" x14ac:dyDescent="0.25">
      <c r="B5424" s="47"/>
      <c r="C5424" s="47"/>
      <c r="D5424" s="46"/>
      <c r="E5424" s="46"/>
      <c r="F5424" s="45"/>
      <c r="G5424" s="48"/>
      <c r="H5424" s="45"/>
      <c r="I5424" s="45"/>
      <c r="L5424" s="47"/>
      <c r="M5424" s="49"/>
      <c r="N5424" s="49"/>
      <c r="O5424" s="47"/>
      <c r="P5424" s="47"/>
      <c r="Q5424" s="50"/>
      <c r="R5424" s="51"/>
      <c r="S5424" s="47"/>
      <c r="T5424" s="52"/>
      <c r="U5424" s="49"/>
      <c r="V5424" s="47"/>
      <c r="W5424" s="46"/>
      <c r="X5424" s="53"/>
      <c r="Y5424" s="45"/>
    </row>
    <row r="5425" spans="2:25" x14ac:dyDescent="0.25">
      <c r="B5425" s="47"/>
      <c r="C5425" s="47"/>
      <c r="D5425" s="46"/>
      <c r="E5425" s="46"/>
      <c r="F5425" s="45"/>
      <c r="G5425" s="48"/>
      <c r="H5425" s="45"/>
      <c r="I5425" s="45"/>
      <c r="L5425" s="47"/>
      <c r="M5425" s="49"/>
      <c r="N5425" s="49"/>
      <c r="O5425" s="47"/>
      <c r="P5425" s="47"/>
      <c r="Q5425" s="50"/>
      <c r="R5425" s="51"/>
      <c r="S5425" s="47"/>
      <c r="T5425" s="52"/>
      <c r="U5425" s="49"/>
      <c r="V5425" s="47"/>
      <c r="W5425" s="46"/>
      <c r="X5425" s="53"/>
      <c r="Y5425" s="45"/>
    </row>
    <row r="5426" spans="2:25" x14ac:dyDescent="0.25">
      <c r="B5426" s="47"/>
      <c r="C5426" s="47"/>
      <c r="D5426" s="46"/>
      <c r="E5426" s="46"/>
      <c r="F5426" s="45"/>
      <c r="G5426" s="48"/>
      <c r="H5426" s="45"/>
      <c r="I5426" s="45"/>
      <c r="L5426" s="47"/>
      <c r="M5426" s="49"/>
      <c r="N5426" s="49"/>
      <c r="O5426" s="47"/>
      <c r="P5426" s="47"/>
      <c r="Q5426" s="50"/>
      <c r="R5426" s="51"/>
      <c r="S5426" s="47"/>
      <c r="T5426" s="52"/>
      <c r="U5426" s="49"/>
      <c r="V5426" s="47"/>
      <c r="W5426" s="46"/>
      <c r="X5426" s="53"/>
      <c r="Y5426" s="45"/>
    </row>
    <row r="5427" spans="2:25" x14ac:dyDescent="0.25">
      <c r="B5427" s="47"/>
      <c r="C5427" s="47"/>
      <c r="D5427" s="46"/>
      <c r="E5427" s="46"/>
      <c r="F5427" s="45"/>
      <c r="G5427" s="48"/>
      <c r="H5427" s="45"/>
      <c r="I5427" s="45"/>
      <c r="L5427" s="47"/>
      <c r="M5427" s="49"/>
      <c r="N5427" s="49"/>
      <c r="O5427" s="47"/>
      <c r="P5427" s="47"/>
      <c r="Q5427" s="50"/>
      <c r="R5427" s="51"/>
      <c r="S5427" s="47"/>
      <c r="T5427" s="52"/>
      <c r="U5427" s="49"/>
      <c r="V5427" s="47"/>
      <c r="W5427" s="46"/>
      <c r="X5427" s="53"/>
      <c r="Y5427" s="45"/>
    </row>
    <row r="5428" spans="2:25" x14ac:dyDescent="0.25">
      <c r="B5428" s="47"/>
      <c r="C5428" s="47"/>
      <c r="D5428" s="46"/>
      <c r="E5428" s="46"/>
      <c r="F5428" s="45"/>
      <c r="G5428" s="48"/>
      <c r="H5428" s="45"/>
      <c r="I5428" s="45"/>
      <c r="L5428" s="47"/>
      <c r="M5428" s="49"/>
      <c r="N5428" s="49"/>
      <c r="O5428" s="47"/>
      <c r="P5428" s="47"/>
      <c r="Q5428" s="50"/>
      <c r="R5428" s="51"/>
      <c r="S5428" s="47"/>
      <c r="T5428" s="52"/>
      <c r="U5428" s="49"/>
      <c r="V5428" s="47"/>
      <c r="W5428" s="46"/>
      <c r="X5428" s="53"/>
      <c r="Y5428" s="45"/>
    </row>
    <row r="5429" spans="2:25" x14ac:dyDescent="0.25">
      <c r="B5429" s="47"/>
      <c r="C5429" s="47"/>
      <c r="D5429" s="46"/>
      <c r="E5429" s="46"/>
      <c r="F5429" s="45"/>
      <c r="G5429" s="48"/>
      <c r="H5429" s="45"/>
      <c r="I5429" s="45"/>
      <c r="L5429" s="47"/>
      <c r="M5429" s="49"/>
      <c r="N5429" s="49"/>
      <c r="O5429" s="47"/>
      <c r="P5429" s="47"/>
      <c r="Q5429" s="50"/>
      <c r="R5429" s="51"/>
      <c r="S5429" s="47"/>
      <c r="T5429" s="52"/>
      <c r="U5429" s="49"/>
      <c r="V5429" s="47"/>
      <c r="W5429" s="46"/>
      <c r="X5429" s="53"/>
      <c r="Y5429" s="45"/>
    </row>
    <row r="5430" spans="2:25" x14ac:dyDescent="0.25">
      <c r="B5430" s="47"/>
      <c r="C5430" s="47"/>
      <c r="D5430" s="46"/>
      <c r="E5430" s="46"/>
      <c r="F5430" s="45"/>
      <c r="G5430" s="48"/>
      <c r="H5430" s="45"/>
      <c r="I5430" s="45"/>
      <c r="L5430" s="47"/>
      <c r="M5430" s="49"/>
      <c r="N5430" s="49"/>
      <c r="O5430" s="47"/>
      <c r="P5430" s="47"/>
      <c r="Q5430" s="50"/>
      <c r="R5430" s="51"/>
      <c r="S5430" s="47"/>
      <c r="T5430" s="52"/>
      <c r="U5430" s="49"/>
      <c r="V5430" s="47"/>
      <c r="W5430" s="46"/>
      <c r="X5430" s="53"/>
      <c r="Y5430" s="45"/>
    </row>
    <row r="5431" spans="2:25" x14ac:dyDescent="0.25">
      <c r="B5431" s="47"/>
      <c r="C5431" s="47"/>
      <c r="D5431" s="46"/>
      <c r="E5431" s="46"/>
      <c r="F5431" s="45"/>
      <c r="G5431" s="48"/>
      <c r="H5431" s="45"/>
      <c r="I5431" s="45"/>
      <c r="L5431" s="47"/>
      <c r="M5431" s="49"/>
      <c r="N5431" s="49"/>
      <c r="O5431" s="47"/>
      <c r="P5431" s="47"/>
      <c r="Q5431" s="50"/>
      <c r="R5431" s="51"/>
      <c r="S5431" s="47"/>
      <c r="T5431" s="52"/>
      <c r="U5431" s="49"/>
      <c r="V5431" s="47"/>
      <c r="W5431" s="46"/>
      <c r="X5431" s="53"/>
      <c r="Y5431" s="45"/>
    </row>
    <row r="5432" spans="2:25" x14ac:dyDescent="0.25">
      <c r="B5432" s="47"/>
      <c r="C5432" s="47"/>
      <c r="D5432" s="46"/>
      <c r="E5432" s="46"/>
      <c r="F5432" s="45"/>
      <c r="G5432" s="48"/>
      <c r="H5432" s="45"/>
      <c r="I5432" s="45"/>
      <c r="L5432" s="47"/>
      <c r="M5432" s="49"/>
      <c r="N5432" s="49"/>
      <c r="O5432" s="47"/>
      <c r="P5432" s="47"/>
      <c r="Q5432" s="50"/>
      <c r="R5432" s="51"/>
      <c r="S5432" s="47"/>
      <c r="T5432" s="52"/>
      <c r="U5432" s="49"/>
      <c r="V5432" s="47"/>
      <c r="W5432" s="46"/>
      <c r="X5432" s="53"/>
      <c r="Y5432" s="45"/>
    </row>
    <row r="5433" spans="2:25" x14ac:dyDescent="0.25">
      <c r="B5433" s="47"/>
      <c r="C5433" s="47"/>
      <c r="D5433" s="46"/>
      <c r="E5433" s="46"/>
      <c r="F5433" s="45"/>
      <c r="G5433" s="48"/>
      <c r="H5433" s="45"/>
      <c r="I5433" s="45"/>
      <c r="L5433" s="47"/>
      <c r="M5433" s="49"/>
      <c r="N5433" s="49"/>
      <c r="O5433" s="47"/>
      <c r="P5433" s="47"/>
      <c r="Q5433" s="50"/>
      <c r="R5433" s="51"/>
      <c r="S5433" s="47"/>
      <c r="T5433" s="52"/>
      <c r="U5433" s="49"/>
      <c r="V5433" s="47"/>
      <c r="W5433" s="46"/>
      <c r="X5433" s="53"/>
      <c r="Y5433" s="45"/>
    </row>
    <row r="5434" spans="2:25" x14ac:dyDescent="0.25">
      <c r="B5434" s="47"/>
      <c r="C5434" s="47"/>
      <c r="D5434" s="46"/>
      <c r="E5434" s="46"/>
      <c r="F5434" s="45"/>
      <c r="G5434" s="48"/>
      <c r="H5434" s="45"/>
      <c r="I5434" s="45"/>
      <c r="L5434" s="47"/>
      <c r="M5434" s="49"/>
      <c r="N5434" s="49"/>
      <c r="O5434" s="47"/>
      <c r="P5434" s="47"/>
      <c r="Q5434" s="50"/>
      <c r="R5434" s="51"/>
      <c r="S5434" s="47"/>
      <c r="T5434" s="52"/>
      <c r="U5434" s="49"/>
      <c r="V5434" s="47"/>
      <c r="W5434" s="46"/>
      <c r="X5434" s="53"/>
      <c r="Y5434" s="45"/>
    </row>
    <row r="5435" spans="2:25" x14ac:dyDescent="0.25">
      <c r="B5435" s="47"/>
      <c r="C5435" s="47"/>
      <c r="D5435" s="46"/>
      <c r="E5435" s="46"/>
      <c r="F5435" s="45"/>
      <c r="G5435" s="48"/>
      <c r="H5435" s="45"/>
      <c r="I5435" s="45"/>
      <c r="L5435" s="47"/>
      <c r="M5435" s="49"/>
      <c r="N5435" s="49"/>
      <c r="O5435" s="47"/>
      <c r="P5435" s="47"/>
      <c r="Q5435" s="50"/>
      <c r="R5435" s="51"/>
      <c r="S5435" s="47"/>
      <c r="T5435" s="52"/>
      <c r="U5435" s="49"/>
      <c r="V5435" s="47"/>
      <c r="W5435" s="46"/>
      <c r="X5435" s="53"/>
      <c r="Y5435" s="45"/>
    </row>
    <row r="5436" spans="2:25" x14ac:dyDescent="0.25">
      <c r="B5436" s="47"/>
      <c r="C5436" s="47"/>
      <c r="D5436" s="46"/>
      <c r="E5436" s="46"/>
      <c r="F5436" s="45"/>
      <c r="G5436" s="48"/>
      <c r="H5436" s="45"/>
      <c r="I5436" s="45"/>
      <c r="L5436" s="47"/>
      <c r="M5436" s="49"/>
      <c r="N5436" s="49"/>
      <c r="O5436" s="47"/>
      <c r="P5436" s="47"/>
      <c r="Q5436" s="50"/>
      <c r="R5436" s="51"/>
      <c r="S5436" s="47"/>
      <c r="T5436" s="52"/>
      <c r="U5436" s="49"/>
      <c r="V5436" s="47"/>
      <c r="W5436" s="46"/>
      <c r="X5436" s="53"/>
      <c r="Y5436" s="45"/>
    </row>
    <row r="5437" spans="2:25" x14ac:dyDescent="0.25">
      <c r="B5437" s="47"/>
      <c r="C5437" s="47"/>
      <c r="D5437" s="46"/>
      <c r="E5437" s="46"/>
      <c r="F5437" s="45"/>
      <c r="G5437" s="48"/>
      <c r="H5437" s="45"/>
      <c r="I5437" s="45"/>
      <c r="L5437" s="47"/>
      <c r="M5437" s="49"/>
      <c r="N5437" s="49"/>
      <c r="O5437" s="47"/>
      <c r="P5437" s="47"/>
      <c r="Q5437" s="50"/>
      <c r="R5437" s="51"/>
      <c r="S5437" s="47"/>
      <c r="T5437" s="52"/>
      <c r="U5437" s="49"/>
      <c r="V5437" s="47"/>
      <c r="W5437" s="46"/>
      <c r="X5437" s="53"/>
      <c r="Y5437" s="45"/>
    </row>
    <row r="5438" spans="2:25" x14ac:dyDescent="0.25">
      <c r="B5438" s="47"/>
      <c r="C5438" s="47"/>
      <c r="D5438" s="46"/>
      <c r="E5438" s="46"/>
      <c r="F5438" s="45"/>
      <c r="G5438" s="48"/>
      <c r="H5438" s="45"/>
      <c r="I5438" s="45"/>
      <c r="L5438" s="47"/>
      <c r="M5438" s="49"/>
      <c r="N5438" s="49"/>
      <c r="O5438" s="47"/>
      <c r="P5438" s="47"/>
      <c r="Q5438" s="50"/>
      <c r="R5438" s="51"/>
      <c r="S5438" s="47"/>
      <c r="T5438" s="52"/>
      <c r="U5438" s="49"/>
      <c r="V5438" s="47"/>
      <c r="W5438" s="46"/>
      <c r="X5438" s="53"/>
      <c r="Y5438" s="45"/>
    </row>
    <row r="5439" spans="2:25" x14ac:dyDescent="0.25">
      <c r="B5439" s="47"/>
      <c r="C5439" s="47"/>
      <c r="D5439" s="46"/>
      <c r="E5439" s="46"/>
      <c r="F5439" s="45"/>
      <c r="G5439" s="48"/>
      <c r="H5439" s="45"/>
      <c r="I5439" s="45"/>
      <c r="L5439" s="47"/>
      <c r="M5439" s="49"/>
      <c r="N5439" s="49"/>
      <c r="O5439" s="47"/>
      <c r="P5439" s="47"/>
      <c r="Q5439" s="50"/>
      <c r="R5439" s="51"/>
      <c r="S5439" s="47"/>
      <c r="T5439" s="52"/>
      <c r="U5439" s="49"/>
      <c r="V5439" s="47"/>
      <c r="W5439" s="46"/>
      <c r="X5439" s="53"/>
      <c r="Y5439" s="45"/>
    </row>
    <row r="5440" spans="2:25" x14ac:dyDescent="0.25">
      <c r="B5440" s="47"/>
      <c r="C5440" s="47"/>
      <c r="D5440" s="46"/>
      <c r="E5440" s="46"/>
      <c r="F5440" s="45"/>
      <c r="G5440" s="48"/>
      <c r="H5440" s="45"/>
      <c r="I5440" s="45"/>
      <c r="L5440" s="47"/>
      <c r="M5440" s="49"/>
      <c r="N5440" s="49"/>
      <c r="O5440" s="47"/>
      <c r="P5440" s="47"/>
      <c r="Q5440" s="50"/>
      <c r="R5440" s="51"/>
      <c r="S5440" s="47"/>
      <c r="T5440" s="52"/>
      <c r="U5440" s="49"/>
      <c r="V5440" s="47"/>
      <c r="W5440" s="46"/>
      <c r="X5440" s="53"/>
      <c r="Y5440" s="45"/>
    </row>
    <row r="5441" spans="2:25" x14ac:dyDescent="0.25">
      <c r="B5441" s="47"/>
      <c r="C5441" s="47"/>
      <c r="D5441" s="46"/>
      <c r="E5441" s="46"/>
      <c r="F5441" s="45"/>
      <c r="G5441" s="48"/>
      <c r="H5441" s="45"/>
      <c r="I5441" s="45"/>
      <c r="L5441" s="47"/>
      <c r="M5441" s="49"/>
      <c r="N5441" s="49"/>
      <c r="O5441" s="47"/>
      <c r="P5441" s="47"/>
      <c r="Q5441" s="50"/>
      <c r="R5441" s="51"/>
      <c r="S5441" s="47"/>
      <c r="T5441" s="52"/>
      <c r="U5441" s="49"/>
      <c r="V5441" s="47"/>
      <c r="W5441" s="46"/>
      <c r="X5441" s="53"/>
      <c r="Y5441" s="45"/>
    </row>
    <row r="5442" spans="2:25" x14ac:dyDescent="0.25">
      <c r="B5442" s="47"/>
      <c r="C5442" s="47"/>
      <c r="D5442" s="46"/>
      <c r="E5442" s="46"/>
      <c r="F5442" s="45"/>
      <c r="G5442" s="48"/>
      <c r="H5442" s="45"/>
      <c r="I5442" s="45"/>
      <c r="L5442" s="47"/>
      <c r="M5442" s="49"/>
      <c r="N5442" s="49"/>
      <c r="O5442" s="47"/>
      <c r="P5442" s="47"/>
      <c r="Q5442" s="50"/>
      <c r="R5442" s="51"/>
      <c r="S5442" s="47"/>
      <c r="T5442" s="52"/>
      <c r="U5442" s="49"/>
      <c r="V5442" s="47"/>
      <c r="W5442" s="46"/>
      <c r="X5442" s="53"/>
      <c r="Y5442" s="45"/>
    </row>
    <row r="5443" spans="2:25" x14ac:dyDescent="0.25">
      <c r="B5443" s="47"/>
      <c r="C5443" s="47"/>
      <c r="D5443" s="46"/>
      <c r="E5443" s="46"/>
      <c r="F5443" s="45"/>
      <c r="G5443" s="48"/>
      <c r="H5443" s="45"/>
      <c r="I5443" s="45"/>
      <c r="L5443" s="47"/>
      <c r="M5443" s="49"/>
      <c r="N5443" s="49"/>
      <c r="O5443" s="47"/>
      <c r="P5443" s="47"/>
      <c r="Q5443" s="50"/>
      <c r="R5443" s="51"/>
      <c r="S5443" s="47"/>
      <c r="T5443" s="52"/>
      <c r="U5443" s="49"/>
      <c r="V5443" s="47"/>
      <c r="W5443" s="46"/>
      <c r="X5443" s="53"/>
      <c r="Y5443" s="45"/>
    </row>
    <row r="5444" spans="2:25" x14ac:dyDescent="0.25">
      <c r="B5444" s="47"/>
      <c r="C5444" s="47"/>
      <c r="D5444" s="46"/>
      <c r="E5444" s="46"/>
      <c r="F5444" s="45"/>
      <c r="G5444" s="48"/>
      <c r="H5444" s="45"/>
      <c r="I5444" s="45"/>
      <c r="L5444" s="47"/>
      <c r="M5444" s="49"/>
      <c r="N5444" s="49"/>
      <c r="O5444" s="47"/>
      <c r="P5444" s="47"/>
      <c r="Q5444" s="50"/>
      <c r="R5444" s="51"/>
      <c r="S5444" s="47"/>
      <c r="T5444" s="52"/>
      <c r="U5444" s="49"/>
      <c r="V5444" s="47"/>
      <c r="W5444" s="46"/>
      <c r="X5444" s="53"/>
      <c r="Y5444" s="45"/>
    </row>
    <row r="5445" spans="2:25" x14ac:dyDescent="0.25">
      <c r="B5445" s="47"/>
      <c r="C5445" s="47"/>
      <c r="D5445" s="46"/>
      <c r="E5445" s="46"/>
      <c r="F5445" s="45"/>
      <c r="G5445" s="48"/>
      <c r="H5445" s="45"/>
      <c r="I5445" s="45"/>
      <c r="L5445" s="47"/>
      <c r="M5445" s="49"/>
      <c r="N5445" s="49"/>
      <c r="O5445" s="47"/>
      <c r="P5445" s="47"/>
      <c r="Q5445" s="50"/>
      <c r="R5445" s="51"/>
      <c r="S5445" s="47"/>
      <c r="T5445" s="52"/>
      <c r="U5445" s="49"/>
      <c r="V5445" s="47"/>
      <c r="W5445" s="46"/>
      <c r="X5445" s="53"/>
      <c r="Y5445" s="45"/>
    </row>
    <row r="5446" spans="2:25" x14ac:dyDescent="0.25">
      <c r="B5446" s="47"/>
      <c r="C5446" s="47"/>
      <c r="D5446" s="46"/>
      <c r="E5446" s="46"/>
      <c r="F5446" s="45"/>
      <c r="G5446" s="48"/>
      <c r="H5446" s="45"/>
      <c r="I5446" s="45"/>
      <c r="L5446" s="47"/>
      <c r="M5446" s="49"/>
      <c r="N5446" s="49"/>
      <c r="O5446" s="47"/>
      <c r="P5446" s="47"/>
      <c r="Q5446" s="50"/>
      <c r="R5446" s="51"/>
      <c r="S5446" s="47"/>
      <c r="T5446" s="52"/>
      <c r="U5446" s="49"/>
      <c r="V5446" s="47"/>
      <c r="W5446" s="46"/>
      <c r="X5446" s="53"/>
      <c r="Y5446" s="45"/>
    </row>
    <row r="5447" spans="2:25" x14ac:dyDescent="0.25">
      <c r="B5447" s="47"/>
      <c r="C5447" s="47"/>
      <c r="D5447" s="46"/>
      <c r="E5447" s="46"/>
      <c r="F5447" s="45"/>
      <c r="G5447" s="48"/>
      <c r="H5447" s="45"/>
      <c r="I5447" s="45"/>
      <c r="L5447" s="47"/>
      <c r="M5447" s="49"/>
      <c r="N5447" s="49"/>
      <c r="O5447" s="47"/>
      <c r="P5447" s="47"/>
      <c r="Q5447" s="50"/>
      <c r="R5447" s="51"/>
      <c r="S5447" s="47"/>
      <c r="T5447" s="52"/>
      <c r="U5447" s="49"/>
      <c r="V5447" s="47"/>
      <c r="W5447" s="46"/>
      <c r="X5447" s="53"/>
      <c r="Y5447" s="45"/>
    </row>
    <row r="5448" spans="2:25" x14ac:dyDescent="0.25">
      <c r="B5448" s="47"/>
      <c r="C5448" s="47"/>
      <c r="D5448" s="46"/>
      <c r="E5448" s="46"/>
      <c r="F5448" s="45"/>
      <c r="G5448" s="48"/>
      <c r="H5448" s="45"/>
      <c r="I5448" s="45"/>
      <c r="L5448" s="47"/>
      <c r="M5448" s="49"/>
      <c r="N5448" s="49"/>
      <c r="O5448" s="47"/>
      <c r="P5448" s="47"/>
      <c r="Q5448" s="50"/>
      <c r="R5448" s="51"/>
      <c r="S5448" s="47"/>
      <c r="T5448" s="52"/>
      <c r="U5448" s="49"/>
      <c r="V5448" s="47"/>
      <c r="W5448" s="46"/>
      <c r="X5448" s="53"/>
      <c r="Y5448" s="45"/>
    </row>
    <row r="5449" spans="2:25" x14ac:dyDescent="0.25">
      <c r="B5449" s="47"/>
      <c r="C5449" s="47"/>
      <c r="D5449" s="46"/>
      <c r="E5449" s="46"/>
      <c r="F5449" s="45"/>
      <c r="G5449" s="48"/>
      <c r="H5449" s="45"/>
      <c r="I5449" s="45"/>
      <c r="L5449" s="47"/>
      <c r="M5449" s="49"/>
      <c r="N5449" s="49"/>
      <c r="O5449" s="47"/>
      <c r="P5449" s="47"/>
      <c r="Q5449" s="50"/>
      <c r="R5449" s="51"/>
      <c r="S5449" s="47"/>
      <c r="T5449" s="52"/>
      <c r="U5449" s="49"/>
      <c r="V5449" s="47"/>
      <c r="W5449" s="46"/>
      <c r="X5449" s="53"/>
      <c r="Y5449" s="45"/>
    </row>
    <row r="5450" spans="2:25" x14ac:dyDescent="0.25">
      <c r="B5450" s="47"/>
      <c r="C5450" s="47"/>
      <c r="D5450" s="46"/>
      <c r="E5450" s="46"/>
      <c r="F5450" s="45"/>
      <c r="G5450" s="48"/>
      <c r="H5450" s="45"/>
      <c r="I5450" s="45"/>
      <c r="L5450" s="47"/>
      <c r="M5450" s="49"/>
      <c r="N5450" s="49"/>
      <c r="O5450" s="47"/>
      <c r="P5450" s="47"/>
      <c r="Q5450" s="50"/>
      <c r="R5450" s="51"/>
      <c r="S5450" s="47"/>
      <c r="T5450" s="52"/>
      <c r="U5450" s="49"/>
      <c r="V5450" s="47"/>
      <c r="W5450" s="46"/>
      <c r="X5450" s="53"/>
      <c r="Y5450" s="45"/>
    </row>
    <row r="5451" spans="2:25" x14ac:dyDescent="0.25">
      <c r="B5451" s="47"/>
      <c r="C5451" s="47"/>
      <c r="D5451" s="46"/>
      <c r="E5451" s="46"/>
      <c r="F5451" s="45"/>
      <c r="G5451" s="48"/>
      <c r="H5451" s="45"/>
      <c r="I5451" s="45"/>
      <c r="L5451" s="47"/>
      <c r="M5451" s="49"/>
      <c r="N5451" s="49"/>
      <c r="O5451" s="47"/>
      <c r="P5451" s="47"/>
      <c r="Q5451" s="50"/>
      <c r="R5451" s="51"/>
      <c r="S5451" s="47"/>
      <c r="T5451" s="52"/>
      <c r="U5451" s="49"/>
      <c r="V5451" s="47"/>
      <c r="W5451" s="46"/>
      <c r="X5451" s="53"/>
      <c r="Y5451" s="45"/>
    </row>
    <row r="5452" spans="2:25" x14ac:dyDescent="0.25">
      <c r="B5452" s="47"/>
      <c r="C5452" s="47"/>
      <c r="D5452" s="46"/>
      <c r="E5452" s="46"/>
      <c r="F5452" s="45"/>
      <c r="G5452" s="48"/>
      <c r="H5452" s="45"/>
      <c r="I5452" s="45"/>
      <c r="L5452" s="47"/>
      <c r="M5452" s="49"/>
      <c r="N5452" s="49"/>
      <c r="O5452" s="47"/>
      <c r="P5452" s="47"/>
      <c r="Q5452" s="50"/>
      <c r="R5452" s="51"/>
      <c r="S5452" s="47"/>
      <c r="T5452" s="52"/>
      <c r="U5452" s="49"/>
      <c r="V5452" s="47"/>
      <c r="W5452" s="46"/>
      <c r="X5452" s="53"/>
      <c r="Y5452" s="45"/>
    </row>
    <row r="5453" spans="2:25" x14ac:dyDescent="0.25">
      <c r="B5453" s="47"/>
      <c r="C5453" s="47"/>
      <c r="D5453" s="46"/>
      <c r="E5453" s="46"/>
      <c r="F5453" s="45"/>
      <c r="G5453" s="48"/>
      <c r="H5453" s="45"/>
      <c r="I5453" s="45"/>
      <c r="L5453" s="47"/>
      <c r="M5453" s="49"/>
      <c r="N5453" s="49"/>
      <c r="O5453" s="47"/>
      <c r="P5453" s="47"/>
      <c r="Q5453" s="50"/>
      <c r="R5453" s="51"/>
      <c r="S5453" s="47"/>
      <c r="T5453" s="52"/>
      <c r="U5453" s="49"/>
      <c r="V5453" s="47"/>
      <c r="W5453" s="46"/>
      <c r="X5453" s="53"/>
      <c r="Y5453" s="45"/>
    </row>
    <row r="5454" spans="2:25" x14ac:dyDescent="0.25">
      <c r="B5454" s="47"/>
      <c r="C5454" s="47"/>
      <c r="D5454" s="46"/>
      <c r="E5454" s="46"/>
      <c r="F5454" s="45"/>
      <c r="G5454" s="48"/>
      <c r="H5454" s="45"/>
      <c r="I5454" s="45"/>
      <c r="L5454" s="47"/>
      <c r="M5454" s="49"/>
      <c r="N5454" s="49"/>
      <c r="O5454" s="47"/>
      <c r="P5454" s="47"/>
      <c r="Q5454" s="50"/>
      <c r="R5454" s="51"/>
      <c r="S5454" s="47"/>
      <c r="T5454" s="52"/>
      <c r="U5454" s="49"/>
      <c r="V5454" s="47"/>
      <c r="W5454" s="46"/>
      <c r="X5454" s="53"/>
      <c r="Y5454" s="45"/>
    </row>
    <row r="5455" spans="2:25" x14ac:dyDescent="0.25">
      <c r="B5455" s="47"/>
      <c r="C5455" s="47"/>
      <c r="D5455" s="46"/>
      <c r="E5455" s="46"/>
      <c r="F5455" s="45"/>
      <c r="G5455" s="48"/>
      <c r="H5455" s="45"/>
      <c r="I5455" s="45"/>
      <c r="L5455" s="47"/>
      <c r="M5455" s="49"/>
      <c r="N5455" s="49"/>
      <c r="O5455" s="47"/>
      <c r="P5455" s="47"/>
      <c r="Q5455" s="50"/>
      <c r="R5455" s="51"/>
      <c r="S5455" s="47"/>
      <c r="T5455" s="52"/>
      <c r="U5455" s="49"/>
      <c r="V5455" s="47"/>
      <c r="W5455" s="46"/>
      <c r="X5455" s="53"/>
      <c r="Y5455" s="45"/>
    </row>
    <row r="5456" spans="2:25" x14ac:dyDescent="0.25">
      <c r="B5456" s="47"/>
      <c r="C5456" s="47"/>
      <c r="D5456" s="46"/>
      <c r="E5456" s="46"/>
      <c r="F5456" s="45"/>
      <c r="G5456" s="48"/>
      <c r="H5456" s="45"/>
      <c r="I5456" s="45"/>
      <c r="L5456" s="47"/>
      <c r="M5456" s="49"/>
      <c r="N5456" s="49"/>
      <c r="O5456" s="47"/>
      <c r="P5456" s="47"/>
      <c r="Q5456" s="50"/>
      <c r="R5456" s="51"/>
      <c r="S5456" s="47"/>
      <c r="T5456" s="52"/>
      <c r="U5456" s="49"/>
      <c r="V5456" s="47"/>
      <c r="W5456" s="46"/>
      <c r="X5456" s="53"/>
      <c r="Y5456" s="45"/>
    </row>
    <row r="5457" spans="2:25" x14ac:dyDescent="0.25">
      <c r="B5457" s="47"/>
      <c r="C5457" s="47"/>
      <c r="D5457" s="46"/>
      <c r="E5457" s="46"/>
      <c r="F5457" s="45"/>
      <c r="G5457" s="48"/>
      <c r="H5457" s="45"/>
      <c r="I5457" s="45"/>
      <c r="L5457" s="47"/>
      <c r="M5457" s="49"/>
      <c r="N5457" s="49"/>
      <c r="O5457" s="47"/>
      <c r="P5457" s="47"/>
      <c r="Q5457" s="50"/>
      <c r="R5457" s="51"/>
      <c r="S5457" s="47"/>
      <c r="T5457" s="52"/>
      <c r="U5457" s="49"/>
      <c r="V5457" s="47"/>
      <c r="W5457" s="46"/>
      <c r="X5457" s="53"/>
      <c r="Y5457" s="45"/>
    </row>
    <row r="5458" spans="2:25" x14ac:dyDescent="0.25">
      <c r="B5458" s="47"/>
      <c r="C5458" s="47"/>
      <c r="D5458" s="46"/>
      <c r="E5458" s="46"/>
      <c r="F5458" s="45"/>
      <c r="G5458" s="48"/>
      <c r="H5458" s="45"/>
      <c r="I5458" s="45"/>
      <c r="L5458" s="47"/>
      <c r="M5458" s="49"/>
      <c r="N5458" s="49"/>
      <c r="O5458" s="47"/>
      <c r="P5458" s="47"/>
      <c r="Q5458" s="50"/>
      <c r="R5458" s="51"/>
      <c r="S5458" s="47"/>
      <c r="T5458" s="52"/>
      <c r="U5458" s="49"/>
      <c r="V5458" s="47"/>
      <c r="W5458" s="46"/>
      <c r="X5458" s="53"/>
      <c r="Y5458" s="45"/>
    </row>
    <row r="5459" spans="2:25" x14ac:dyDescent="0.25">
      <c r="B5459" s="47"/>
      <c r="C5459" s="47"/>
      <c r="D5459" s="46"/>
      <c r="E5459" s="46"/>
      <c r="F5459" s="45"/>
      <c r="G5459" s="48"/>
      <c r="H5459" s="45"/>
      <c r="I5459" s="45"/>
      <c r="L5459" s="47"/>
      <c r="M5459" s="49"/>
      <c r="N5459" s="49"/>
      <c r="O5459" s="47"/>
      <c r="P5459" s="47"/>
      <c r="Q5459" s="50"/>
      <c r="R5459" s="51"/>
      <c r="S5459" s="47"/>
      <c r="T5459" s="52"/>
      <c r="U5459" s="49"/>
      <c r="V5459" s="47"/>
      <c r="W5459" s="46"/>
      <c r="X5459" s="53"/>
      <c r="Y5459" s="45"/>
    </row>
    <row r="5460" spans="2:25" x14ac:dyDescent="0.25">
      <c r="B5460" s="47"/>
      <c r="C5460" s="47"/>
      <c r="D5460" s="46"/>
      <c r="E5460" s="46"/>
      <c r="F5460" s="45"/>
      <c r="G5460" s="48"/>
      <c r="H5460" s="45"/>
      <c r="I5460" s="45"/>
      <c r="L5460" s="47"/>
      <c r="M5460" s="49"/>
      <c r="N5460" s="49"/>
      <c r="O5460" s="47"/>
      <c r="P5460" s="47"/>
      <c r="Q5460" s="50"/>
      <c r="R5460" s="51"/>
      <c r="S5460" s="47"/>
      <c r="T5460" s="52"/>
      <c r="U5460" s="49"/>
      <c r="V5460" s="47"/>
      <c r="W5460" s="46"/>
      <c r="X5460" s="53"/>
      <c r="Y5460" s="45"/>
    </row>
    <row r="5461" spans="2:25" x14ac:dyDescent="0.25">
      <c r="B5461" s="47"/>
      <c r="C5461" s="47"/>
      <c r="D5461" s="46"/>
      <c r="E5461" s="46"/>
      <c r="F5461" s="45"/>
      <c r="G5461" s="48"/>
      <c r="H5461" s="45"/>
      <c r="I5461" s="45"/>
      <c r="L5461" s="47"/>
      <c r="M5461" s="49"/>
      <c r="N5461" s="49"/>
      <c r="O5461" s="47"/>
      <c r="P5461" s="47"/>
      <c r="Q5461" s="50"/>
      <c r="R5461" s="51"/>
      <c r="S5461" s="47"/>
      <c r="T5461" s="52"/>
      <c r="U5461" s="49"/>
      <c r="V5461" s="47"/>
      <c r="W5461" s="46"/>
      <c r="X5461" s="53"/>
      <c r="Y5461" s="45"/>
    </row>
    <row r="5462" spans="2:25" x14ac:dyDescent="0.25">
      <c r="B5462" s="47"/>
      <c r="C5462" s="47"/>
      <c r="D5462" s="46"/>
      <c r="E5462" s="46"/>
      <c r="F5462" s="45"/>
      <c r="G5462" s="48"/>
      <c r="H5462" s="45"/>
      <c r="I5462" s="45"/>
      <c r="L5462" s="47"/>
      <c r="M5462" s="49"/>
      <c r="N5462" s="49"/>
      <c r="O5462" s="47"/>
      <c r="P5462" s="47"/>
      <c r="Q5462" s="50"/>
      <c r="R5462" s="51"/>
      <c r="S5462" s="47"/>
      <c r="T5462" s="52"/>
      <c r="U5462" s="49"/>
      <c r="V5462" s="47"/>
      <c r="W5462" s="46"/>
      <c r="X5462" s="53"/>
      <c r="Y5462" s="45"/>
    </row>
    <row r="5463" spans="2:25" x14ac:dyDescent="0.25">
      <c r="B5463" s="47"/>
      <c r="C5463" s="47"/>
      <c r="D5463" s="46"/>
      <c r="E5463" s="46"/>
      <c r="F5463" s="45"/>
      <c r="G5463" s="48"/>
      <c r="H5463" s="45"/>
      <c r="I5463" s="45"/>
      <c r="L5463" s="47"/>
      <c r="M5463" s="49"/>
      <c r="N5463" s="49"/>
      <c r="O5463" s="47"/>
      <c r="P5463" s="47"/>
      <c r="Q5463" s="50"/>
      <c r="R5463" s="51"/>
      <c r="S5463" s="47"/>
      <c r="T5463" s="52"/>
      <c r="U5463" s="49"/>
      <c r="V5463" s="47"/>
      <c r="W5463" s="46"/>
      <c r="X5463" s="53"/>
      <c r="Y5463" s="45"/>
    </row>
    <row r="5464" spans="2:25" x14ac:dyDescent="0.25">
      <c r="B5464" s="47"/>
      <c r="C5464" s="47"/>
      <c r="D5464" s="46"/>
      <c r="E5464" s="46"/>
      <c r="F5464" s="45"/>
      <c r="G5464" s="48"/>
      <c r="H5464" s="45"/>
      <c r="I5464" s="45"/>
      <c r="L5464" s="47"/>
      <c r="M5464" s="49"/>
      <c r="N5464" s="49"/>
      <c r="O5464" s="47"/>
      <c r="P5464" s="47"/>
      <c r="Q5464" s="50"/>
      <c r="R5464" s="51"/>
      <c r="S5464" s="47"/>
      <c r="T5464" s="52"/>
      <c r="U5464" s="49"/>
      <c r="V5464" s="47"/>
      <c r="W5464" s="46"/>
      <c r="X5464" s="53"/>
      <c r="Y5464" s="45"/>
    </row>
    <row r="5465" spans="2:25" x14ac:dyDescent="0.25">
      <c r="B5465" s="47"/>
      <c r="C5465" s="47"/>
      <c r="D5465" s="46"/>
      <c r="E5465" s="46"/>
      <c r="F5465" s="45"/>
      <c r="G5465" s="48"/>
      <c r="H5465" s="45"/>
      <c r="I5465" s="45"/>
      <c r="L5465" s="47"/>
      <c r="M5465" s="49"/>
      <c r="N5465" s="49"/>
      <c r="O5465" s="47"/>
      <c r="P5465" s="47"/>
      <c r="Q5465" s="50"/>
      <c r="R5465" s="51"/>
      <c r="S5465" s="47"/>
      <c r="T5465" s="52"/>
      <c r="U5465" s="49"/>
      <c r="V5465" s="47"/>
      <c r="W5465" s="46"/>
      <c r="X5465" s="53"/>
      <c r="Y5465" s="45"/>
    </row>
    <row r="5466" spans="2:25" x14ac:dyDescent="0.25">
      <c r="B5466" s="47"/>
      <c r="C5466" s="47"/>
      <c r="D5466" s="46"/>
      <c r="E5466" s="46"/>
      <c r="F5466" s="45"/>
      <c r="G5466" s="48"/>
      <c r="H5466" s="45"/>
      <c r="I5466" s="45"/>
      <c r="L5466" s="47"/>
      <c r="M5466" s="49"/>
      <c r="N5466" s="49"/>
      <c r="O5466" s="47"/>
      <c r="P5466" s="47"/>
      <c r="Q5466" s="50"/>
      <c r="R5466" s="51"/>
      <c r="S5466" s="47"/>
      <c r="T5466" s="52"/>
      <c r="U5466" s="49"/>
      <c r="V5466" s="47"/>
      <c r="W5466" s="46"/>
      <c r="X5466" s="53"/>
      <c r="Y5466" s="45"/>
    </row>
    <row r="5467" spans="2:25" x14ac:dyDescent="0.25">
      <c r="B5467" s="47"/>
      <c r="C5467" s="47"/>
      <c r="D5467" s="46"/>
      <c r="E5467" s="46"/>
      <c r="F5467" s="45"/>
      <c r="G5467" s="48"/>
      <c r="H5467" s="45"/>
      <c r="I5467" s="45"/>
      <c r="L5467" s="47"/>
      <c r="M5467" s="49"/>
      <c r="N5467" s="49"/>
      <c r="O5467" s="47"/>
      <c r="P5467" s="47"/>
      <c r="Q5467" s="50"/>
      <c r="R5467" s="51"/>
      <c r="S5467" s="47"/>
      <c r="T5467" s="52"/>
      <c r="U5467" s="49"/>
      <c r="V5467" s="47"/>
      <c r="W5467" s="46"/>
      <c r="X5467" s="53"/>
      <c r="Y5467" s="45"/>
    </row>
    <row r="5468" spans="2:25" x14ac:dyDescent="0.25">
      <c r="B5468" s="47"/>
      <c r="C5468" s="47"/>
      <c r="D5468" s="46"/>
      <c r="E5468" s="46"/>
      <c r="F5468" s="45"/>
      <c r="G5468" s="48"/>
      <c r="H5468" s="45"/>
      <c r="I5468" s="45"/>
      <c r="L5468" s="47"/>
      <c r="M5468" s="49"/>
      <c r="N5468" s="49"/>
      <c r="O5468" s="47"/>
      <c r="P5468" s="47"/>
      <c r="Q5468" s="50"/>
      <c r="R5468" s="51"/>
      <c r="S5468" s="47"/>
      <c r="T5468" s="52"/>
      <c r="U5468" s="49"/>
      <c r="V5468" s="47"/>
      <c r="W5468" s="46"/>
      <c r="X5468" s="53"/>
      <c r="Y5468" s="45"/>
    </row>
    <row r="5469" spans="2:25" x14ac:dyDescent="0.25">
      <c r="B5469" s="47"/>
      <c r="C5469" s="47"/>
      <c r="D5469" s="46"/>
      <c r="E5469" s="46"/>
      <c r="F5469" s="45"/>
      <c r="G5469" s="48"/>
      <c r="H5469" s="45"/>
      <c r="I5469" s="45"/>
      <c r="L5469" s="47"/>
      <c r="M5469" s="49"/>
      <c r="N5469" s="49"/>
      <c r="O5469" s="47"/>
      <c r="P5469" s="47"/>
      <c r="Q5469" s="50"/>
      <c r="R5469" s="51"/>
      <c r="S5469" s="47"/>
      <c r="T5469" s="52"/>
      <c r="U5469" s="49"/>
      <c r="V5469" s="47"/>
      <c r="W5469" s="46"/>
      <c r="X5469" s="53"/>
      <c r="Y5469" s="45"/>
    </row>
    <row r="5470" spans="2:25" x14ac:dyDescent="0.25">
      <c r="B5470" s="47"/>
      <c r="C5470" s="47"/>
      <c r="D5470" s="46"/>
      <c r="E5470" s="46"/>
      <c r="F5470" s="45"/>
      <c r="G5470" s="48"/>
      <c r="H5470" s="45"/>
      <c r="I5470" s="45"/>
      <c r="L5470" s="47"/>
      <c r="M5470" s="49"/>
      <c r="N5470" s="49"/>
      <c r="O5470" s="47"/>
      <c r="P5470" s="47"/>
      <c r="Q5470" s="50"/>
      <c r="R5470" s="51"/>
      <c r="S5470" s="47"/>
      <c r="T5470" s="52"/>
      <c r="U5470" s="49"/>
      <c r="V5470" s="47"/>
      <c r="W5470" s="46"/>
      <c r="X5470" s="53"/>
      <c r="Y5470" s="45"/>
    </row>
    <row r="5471" spans="2:25" x14ac:dyDescent="0.25">
      <c r="B5471" s="47"/>
      <c r="C5471" s="47"/>
      <c r="D5471" s="46"/>
      <c r="E5471" s="46"/>
      <c r="F5471" s="45"/>
      <c r="G5471" s="48"/>
      <c r="H5471" s="45"/>
      <c r="I5471" s="45"/>
      <c r="L5471" s="47"/>
      <c r="M5471" s="49"/>
      <c r="N5471" s="49"/>
      <c r="O5471" s="47"/>
      <c r="P5471" s="47"/>
      <c r="Q5471" s="50"/>
      <c r="R5471" s="51"/>
      <c r="S5471" s="47"/>
      <c r="T5471" s="52"/>
      <c r="U5471" s="49"/>
      <c r="V5471" s="47"/>
      <c r="W5471" s="46"/>
      <c r="X5471" s="53"/>
      <c r="Y5471" s="45"/>
    </row>
    <row r="5472" spans="2:25" x14ac:dyDescent="0.25">
      <c r="B5472" s="47"/>
      <c r="C5472" s="47"/>
      <c r="D5472" s="46"/>
      <c r="E5472" s="46"/>
      <c r="F5472" s="45"/>
      <c r="G5472" s="48"/>
      <c r="H5472" s="45"/>
      <c r="I5472" s="45"/>
      <c r="L5472" s="47"/>
      <c r="M5472" s="49"/>
      <c r="N5472" s="49"/>
      <c r="O5472" s="47"/>
      <c r="P5472" s="47"/>
      <c r="Q5472" s="50"/>
      <c r="R5472" s="51"/>
      <c r="S5472" s="47"/>
      <c r="T5472" s="52"/>
      <c r="U5472" s="49"/>
      <c r="V5472" s="47"/>
      <c r="W5472" s="46"/>
      <c r="X5472" s="53"/>
      <c r="Y5472" s="45"/>
    </row>
    <row r="5473" spans="2:25" x14ac:dyDescent="0.25">
      <c r="B5473" s="47"/>
      <c r="C5473" s="47"/>
      <c r="D5473" s="46"/>
      <c r="E5473" s="46"/>
      <c r="F5473" s="45"/>
      <c r="G5473" s="48"/>
      <c r="H5473" s="45"/>
      <c r="I5473" s="45"/>
      <c r="L5473" s="47"/>
      <c r="M5473" s="49"/>
      <c r="N5473" s="49"/>
      <c r="O5473" s="47"/>
      <c r="P5473" s="47"/>
      <c r="Q5473" s="50"/>
      <c r="R5473" s="51"/>
      <c r="S5473" s="47"/>
      <c r="T5473" s="52"/>
      <c r="U5473" s="49"/>
      <c r="V5473" s="47"/>
      <c r="W5473" s="46"/>
      <c r="X5473" s="53"/>
      <c r="Y5473" s="45"/>
    </row>
    <row r="5474" spans="2:25" x14ac:dyDescent="0.25">
      <c r="B5474" s="47"/>
      <c r="C5474" s="47"/>
      <c r="D5474" s="46"/>
      <c r="E5474" s="46"/>
      <c r="F5474" s="45"/>
      <c r="G5474" s="48"/>
      <c r="H5474" s="45"/>
      <c r="I5474" s="45"/>
      <c r="L5474" s="47"/>
      <c r="M5474" s="49"/>
      <c r="N5474" s="49"/>
      <c r="O5474" s="47"/>
      <c r="P5474" s="47"/>
      <c r="Q5474" s="50"/>
      <c r="R5474" s="51"/>
      <c r="S5474" s="47"/>
      <c r="T5474" s="52"/>
      <c r="U5474" s="49"/>
      <c r="V5474" s="47"/>
      <c r="W5474" s="46"/>
      <c r="X5474" s="53"/>
      <c r="Y5474" s="45"/>
    </row>
    <row r="5475" spans="2:25" x14ac:dyDescent="0.25">
      <c r="B5475" s="47"/>
      <c r="C5475" s="47"/>
      <c r="D5475" s="46"/>
      <c r="E5475" s="46"/>
      <c r="F5475" s="45"/>
      <c r="G5475" s="48"/>
      <c r="H5475" s="45"/>
      <c r="I5475" s="45"/>
      <c r="L5475" s="47"/>
      <c r="M5475" s="49"/>
      <c r="N5475" s="49"/>
      <c r="O5475" s="47"/>
      <c r="P5475" s="47"/>
      <c r="Q5475" s="50"/>
      <c r="R5475" s="51"/>
      <c r="S5475" s="47"/>
      <c r="T5475" s="52"/>
      <c r="U5475" s="49"/>
      <c r="V5475" s="47"/>
      <c r="W5475" s="46"/>
      <c r="X5475" s="53"/>
      <c r="Y5475" s="45"/>
    </row>
    <row r="5476" spans="2:25" x14ac:dyDescent="0.25">
      <c r="B5476" s="47"/>
      <c r="C5476" s="47"/>
      <c r="D5476" s="46"/>
      <c r="E5476" s="46"/>
      <c r="F5476" s="45"/>
      <c r="G5476" s="48"/>
      <c r="H5476" s="45"/>
      <c r="I5476" s="45"/>
      <c r="L5476" s="47"/>
      <c r="M5476" s="49"/>
      <c r="N5476" s="49"/>
      <c r="O5476" s="47"/>
      <c r="P5476" s="47"/>
      <c r="Q5476" s="50"/>
      <c r="R5476" s="51"/>
      <c r="S5476" s="47"/>
      <c r="T5476" s="52"/>
      <c r="U5476" s="49"/>
      <c r="V5476" s="47"/>
      <c r="W5476" s="46"/>
      <c r="X5476" s="53"/>
      <c r="Y5476" s="45"/>
    </row>
    <row r="5477" spans="2:25" x14ac:dyDescent="0.25">
      <c r="B5477" s="47"/>
      <c r="C5477" s="47"/>
      <c r="D5477" s="46"/>
      <c r="E5477" s="46"/>
      <c r="F5477" s="45"/>
      <c r="G5477" s="48"/>
      <c r="H5477" s="45"/>
      <c r="I5477" s="45"/>
      <c r="L5477" s="47"/>
      <c r="M5477" s="49"/>
      <c r="N5477" s="49"/>
      <c r="O5477" s="47"/>
      <c r="P5477" s="47"/>
      <c r="Q5477" s="50"/>
      <c r="R5477" s="51"/>
      <c r="S5477" s="47"/>
      <c r="T5477" s="52"/>
      <c r="U5477" s="49"/>
      <c r="V5477" s="47"/>
      <c r="W5477" s="46"/>
      <c r="X5477" s="53"/>
      <c r="Y5477" s="45"/>
    </row>
    <row r="5478" spans="2:25" x14ac:dyDescent="0.25">
      <c r="B5478" s="47"/>
      <c r="C5478" s="47"/>
      <c r="D5478" s="46"/>
      <c r="E5478" s="46"/>
      <c r="F5478" s="45"/>
      <c r="G5478" s="48"/>
      <c r="H5478" s="45"/>
      <c r="I5478" s="45"/>
      <c r="L5478" s="47"/>
      <c r="M5478" s="49"/>
      <c r="N5478" s="49"/>
      <c r="O5478" s="47"/>
      <c r="P5478" s="47"/>
      <c r="Q5478" s="50"/>
      <c r="R5478" s="51"/>
      <c r="S5478" s="47"/>
      <c r="T5478" s="52"/>
      <c r="U5478" s="49"/>
      <c r="V5478" s="47"/>
      <c r="W5478" s="46"/>
      <c r="X5478" s="53"/>
      <c r="Y5478" s="45"/>
    </row>
    <row r="5479" spans="2:25" x14ac:dyDescent="0.25">
      <c r="B5479" s="47"/>
      <c r="C5479" s="47"/>
      <c r="D5479" s="46"/>
      <c r="E5479" s="46"/>
      <c r="F5479" s="45"/>
      <c r="G5479" s="48"/>
      <c r="H5479" s="45"/>
      <c r="I5479" s="45"/>
      <c r="L5479" s="47"/>
      <c r="M5479" s="49"/>
      <c r="N5479" s="49"/>
      <c r="O5479" s="47"/>
      <c r="P5479" s="47"/>
      <c r="Q5479" s="50"/>
      <c r="R5479" s="51"/>
      <c r="S5479" s="47"/>
      <c r="T5479" s="52"/>
      <c r="U5479" s="49"/>
      <c r="V5479" s="47"/>
      <c r="W5479" s="46"/>
      <c r="X5479" s="53"/>
      <c r="Y5479" s="45"/>
    </row>
    <row r="5480" spans="2:25" x14ac:dyDescent="0.25">
      <c r="B5480" s="47"/>
      <c r="C5480" s="47"/>
      <c r="D5480" s="46"/>
      <c r="E5480" s="46"/>
      <c r="F5480" s="45"/>
      <c r="G5480" s="48"/>
      <c r="H5480" s="45"/>
      <c r="I5480" s="45"/>
      <c r="L5480" s="47"/>
      <c r="M5480" s="49"/>
      <c r="N5480" s="49"/>
      <c r="O5480" s="47"/>
      <c r="P5480" s="47"/>
      <c r="Q5480" s="50"/>
      <c r="R5480" s="51"/>
      <c r="S5480" s="47"/>
      <c r="T5480" s="52"/>
      <c r="U5480" s="49"/>
      <c r="V5480" s="47"/>
      <c r="W5480" s="46"/>
      <c r="X5480" s="53"/>
      <c r="Y5480" s="45"/>
    </row>
    <row r="5481" spans="2:25" x14ac:dyDescent="0.25">
      <c r="B5481" s="47"/>
      <c r="C5481" s="47"/>
      <c r="D5481" s="46"/>
      <c r="E5481" s="46"/>
      <c r="F5481" s="45"/>
      <c r="G5481" s="48"/>
      <c r="H5481" s="45"/>
      <c r="I5481" s="45"/>
      <c r="L5481" s="47"/>
      <c r="M5481" s="49"/>
      <c r="N5481" s="49"/>
      <c r="O5481" s="47"/>
      <c r="P5481" s="47"/>
      <c r="Q5481" s="50"/>
      <c r="R5481" s="51"/>
      <c r="S5481" s="47"/>
      <c r="T5481" s="52"/>
      <c r="U5481" s="49"/>
      <c r="V5481" s="47"/>
      <c r="W5481" s="46"/>
      <c r="X5481" s="53"/>
      <c r="Y5481" s="45"/>
    </row>
    <row r="5482" spans="2:25" x14ac:dyDescent="0.25">
      <c r="B5482" s="47"/>
      <c r="C5482" s="47"/>
      <c r="D5482" s="46"/>
      <c r="E5482" s="46"/>
      <c r="F5482" s="45"/>
      <c r="G5482" s="48"/>
      <c r="H5482" s="45"/>
      <c r="I5482" s="45"/>
      <c r="L5482" s="47"/>
      <c r="M5482" s="49"/>
      <c r="N5482" s="49"/>
      <c r="O5482" s="47"/>
      <c r="P5482" s="47"/>
      <c r="Q5482" s="50"/>
      <c r="R5482" s="51"/>
      <c r="S5482" s="47"/>
      <c r="T5482" s="52"/>
      <c r="U5482" s="49"/>
      <c r="V5482" s="47"/>
      <c r="W5482" s="46"/>
      <c r="X5482" s="53"/>
      <c r="Y5482" s="45"/>
    </row>
    <row r="5483" spans="2:25" x14ac:dyDescent="0.25">
      <c r="B5483" s="47"/>
      <c r="C5483" s="47"/>
      <c r="D5483" s="46"/>
      <c r="E5483" s="46"/>
      <c r="F5483" s="45"/>
      <c r="G5483" s="48"/>
      <c r="H5483" s="45"/>
      <c r="I5483" s="45"/>
      <c r="L5483" s="47"/>
      <c r="M5483" s="49"/>
      <c r="N5483" s="49"/>
      <c r="O5483" s="47"/>
      <c r="P5483" s="47"/>
      <c r="Q5483" s="50"/>
      <c r="R5483" s="51"/>
      <c r="S5483" s="47"/>
      <c r="T5483" s="52"/>
      <c r="U5483" s="49"/>
      <c r="V5483" s="47"/>
      <c r="W5483" s="46"/>
      <c r="X5483" s="53"/>
      <c r="Y5483" s="45"/>
    </row>
    <row r="5484" spans="2:25" x14ac:dyDescent="0.25">
      <c r="B5484" s="47"/>
      <c r="C5484" s="47"/>
      <c r="D5484" s="46"/>
      <c r="E5484" s="46"/>
      <c r="F5484" s="45"/>
      <c r="G5484" s="48"/>
      <c r="H5484" s="45"/>
      <c r="I5484" s="45"/>
      <c r="L5484" s="47"/>
      <c r="M5484" s="49"/>
      <c r="N5484" s="49"/>
      <c r="O5484" s="47"/>
      <c r="P5484" s="47"/>
      <c r="Q5484" s="50"/>
      <c r="R5484" s="51"/>
      <c r="S5484" s="47"/>
      <c r="T5484" s="52"/>
      <c r="U5484" s="49"/>
      <c r="V5484" s="47"/>
      <c r="W5484" s="46"/>
      <c r="X5484" s="53"/>
      <c r="Y5484" s="45"/>
    </row>
    <row r="5485" spans="2:25" x14ac:dyDescent="0.25">
      <c r="B5485" s="47"/>
      <c r="C5485" s="47"/>
      <c r="D5485" s="46"/>
      <c r="E5485" s="46"/>
      <c r="F5485" s="45"/>
      <c r="G5485" s="48"/>
      <c r="H5485" s="45"/>
      <c r="I5485" s="45"/>
      <c r="L5485" s="47"/>
      <c r="M5485" s="49"/>
      <c r="N5485" s="49"/>
      <c r="O5485" s="47"/>
      <c r="P5485" s="47"/>
      <c r="Q5485" s="50"/>
      <c r="R5485" s="51"/>
      <c r="S5485" s="47"/>
      <c r="T5485" s="52"/>
      <c r="U5485" s="49"/>
      <c r="V5485" s="47"/>
      <c r="W5485" s="46"/>
      <c r="X5485" s="53"/>
      <c r="Y5485" s="45"/>
    </row>
    <row r="5486" spans="2:25" x14ac:dyDescent="0.25">
      <c r="B5486" s="47"/>
      <c r="C5486" s="47"/>
      <c r="D5486" s="46"/>
      <c r="E5486" s="46"/>
      <c r="F5486" s="45"/>
      <c r="G5486" s="48"/>
      <c r="H5486" s="45"/>
      <c r="I5486" s="45"/>
      <c r="L5486" s="47"/>
      <c r="M5486" s="49"/>
      <c r="N5486" s="49"/>
      <c r="O5486" s="47"/>
      <c r="P5486" s="47"/>
      <c r="Q5486" s="50"/>
      <c r="R5486" s="51"/>
      <c r="S5486" s="47"/>
      <c r="T5486" s="52"/>
      <c r="U5486" s="49"/>
      <c r="V5486" s="47"/>
      <c r="W5486" s="46"/>
      <c r="X5486" s="53"/>
      <c r="Y5486" s="45"/>
    </row>
    <row r="5487" spans="2:25" x14ac:dyDescent="0.25">
      <c r="B5487" s="47"/>
      <c r="C5487" s="47"/>
      <c r="D5487" s="46"/>
      <c r="E5487" s="46"/>
      <c r="F5487" s="45"/>
      <c r="G5487" s="48"/>
      <c r="H5487" s="45"/>
      <c r="I5487" s="45"/>
      <c r="L5487" s="47"/>
      <c r="M5487" s="49"/>
      <c r="N5487" s="49"/>
      <c r="O5487" s="47"/>
      <c r="P5487" s="47"/>
      <c r="Q5487" s="50"/>
      <c r="R5487" s="51"/>
      <c r="S5487" s="47"/>
      <c r="T5487" s="52"/>
      <c r="U5487" s="49"/>
      <c r="V5487" s="47"/>
      <c r="W5487" s="46"/>
      <c r="X5487" s="53"/>
      <c r="Y5487" s="45"/>
    </row>
    <row r="5488" spans="2:25" x14ac:dyDescent="0.25">
      <c r="B5488" s="47"/>
      <c r="C5488" s="47"/>
      <c r="D5488" s="46"/>
      <c r="E5488" s="46"/>
      <c r="F5488" s="45"/>
      <c r="G5488" s="48"/>
      <c r="H5488" s="45"/>
      <c r="I5488" s="45"/>
      <c r="L5488" s="47"/>
      <c r="M5488" s="49"/>
      <c r="N5488" s="49"/>
      <c r="O5488" s="47"/>
      <c r="P5488" s="47"/>
      <c r="Q5488" s="50"/>
      <c r="R5488" s="51"/>
      <c r="S5488" s="47"/>
      <c r="T5488" s="52"/>
      <c r="U5488" s="49"/>
      <c r="V5488" s="47"/>
      <c r="W5488" s="46"/>
      <c r="X5488" s="53"/>
      <c r="Y5488" s="45"/>
    </row>
    <row r="5489" spans="2:25" x14ac:dyDescent="0.25">
      <c r="B5489" s="47"/>
      <c r="C5489" s="47"/>
      <c r="D5489" s="46"/>
      <c r="E5489" s="46"/>
      <c r="F5489" s="45"/>
      <c r="G5489" s="48"/>
      <c r="H5489" s="45"/>
      <c r="I5489" s="45"/>
      <c r="L5489" s="47"/>
      <c r="M5489" s="49"/>
      <c r="N5489" s="49"/>
      <c r="O5489" s="47"/>
      <c r="P5489" s="47"/>
      <c r="Q5489" s="50"/>
      <c r="R5489" s="51"/>
      <c r="S5489" s="47"/>
      <c r="T5489" s="52"/>
      <c r="U5489" s="49"/>
      <c r="V5489" s="47"/>
      <c r="W5489" s="46"/>
      <c r="X5489" s="53"/>
      <c r="Y5489" s="45"/>
    </row>
    <row r="5490" spans="2:25" x14ac:dyDescent="0.25">
      <c r="B5490" s="47"/>
      <c r="C5490" s="47"/>
      <c r="D5490" s="46"/>
      <c r="E5490" s="46"/>
      <c r="F5490" s="45"/>
      <c r="G5490" s="48"/>
      <c r="H5490" s="45"/>
      <c r="I5490" s="45"/>
      <c r="L5490" s="47"/>
      <c r="M5490" s="49"/>
      <c r="N5490" s="49"/>
      <c r="O5490" s="47"/>
      <c r="P5490" s="47"/>
      <c r="Q5490" s="50"/>
      <c r="R5490" s="51"/>
      <c r="S5490" s="47"/>
      <c r="T5490" s="52"/>
      <c r="U5490" s="49"/>
      <c r="V5490" s="47"/>
      <c r="W5490" s="46"/>
      <c r="X5490" s="53"/>
      <c r="Y5490" s="45"/>
    </row>
    <row r="5491" spans="2:25" x14ac:dyDescent="0.25">
      <c r="B5491" s="47"/>
      <c r="C5491" s="47"/>
      <c r="D5491" s="46"/>
      <c r="E5491" s="46"/>
      <c r="F5491" s="45"/>
      <c r="G5491" s="48"/>
      <c r="H5491" s="45"/>
      <c r="I5491" s="45"/>
      <c r="L5491" s="47"/>
      <c r="M5491" s="49"/>
      <c r="N5491" s="49"/>
      <c r="O5491" s="47"/>
      <c r="P5491" s="47"/>
      <c r="Q5491" s="50"/>
      <c r="R5491" s="51"/>
      <c r="S5491" s="47"/>
      <c r="T5491" s="52"/>
      <c r="U5491" s="49"/>
      <c r="V5491" s="47"/>
      <c r="W5491" s="46"/>
      <c r="X5491" s="53"/>
      <c r="Y5491" s="45"/>
    </row>
    <row r="5492" spans="2:25" x14ac:dyDescent="0.25">
      <c r="B5492" s="47"/>
      <c r="C5492" s="47"/>
      <c r="D5492" s="46"/>
      <c r="E5492" s="46"/>
      <c r="F5492" s="45"/>
      <c r="G5492" s="48"/>
      <c r="H5492" s="45"/>
      <c r="I5492" s="45"/>
      <c r="L5492" s="47"/>
      <c r="M5492" s="49"/>
      <c r="N5492" s="49"/>
      <c r="O5492" s="47"/>
      <c r="P5492" s="47"/>
      <c r="Q5492" s="50"/>
      <c r="R5492" s="51"/>
      <c r="S5492" s="47"/>
      <c r="T5492" s="52"/>
      <c r="U5492" s="49"/>
      <c r="V5492" s="47"/>
      <c r="W5492" s="46"/>
      <c r="X5492" s="53"/>
      <c r="Y5492" s="45"/>
    </row>
    <row r="5493" spans="2:25" x14ac:dyDescent="0.25">
      <c r="B5493" s="47"/>
      <c r="C5493" s="47"/>
      <c r="D5493" s="46"/>
      <c r="E5493" s="46"/>
      <c r="F5493" s="45"/>
      <c r="G5493" s="48"/>
      <c r="H5493" s="45"/>
      <c r="I5493" s="45"/>
      <c r="L5493" s="47"/>
      <c r="M5493" s="49"/>
      <c r="N5493" s="49"/>
      <c r="O5493" s="47"/>
      <c r="P5493" s="47"/>
      <c r="Q5493" s="50"/>
      <c r="R5493" s="51"/>
      <c r="S5493" s="47"/>
      <c r="T5493" s="52"/>
      <c r="U5493" s="49"/>
      <c r="V5493" s="47"/>
      <c r="W5493" s="46"/>
      <c r="X5493" s="53"/>
      <c r="Y5493" s="45"/>
    </row>
    <row r="5494" spans="2:25" x14ac:dyDescent="0.25">
      <c r="B5494" s="47"/>
      <c r="C5494" s="47"/>
      <c r="D5494" s="46"/>
      <c r="E5494" s="46"/>
      <c r="F5494" s="45"/>
      <c r="G5494" s="48"/>
      <c r="H5494" s="45"/>
      <c r="I5494" s="45"/>
      <c r="L5494" s="47"/>
      <c r="M5494" s="49"/>
      <c r="N5494" s="49"/>
      <c r="O5494" s="47"/>
      <c r="P5494" s="47"/>
      <c r="Q5494" s="50"/>
      <c r="R5494" s="51"/>
      <c r="S5494" s="47"/>
      <c r="T5494" s="52"/>
      <c r="U5494" s="49"/>
      <c r="V5494" s="47"/>
      <c r="W5494" s="46"/>
      <c r="X5494" s="53"/>
      <c r="Y5494" s="45"/>
    </row>
    <row r="5495" spans="2:25" x14ac:dyDescent="0.25">
      <c r="B5495" s="47"/>
      <c r="C5495" s="47"/>
      <c r="D5495" s="46"/>
      <c r="E5495" s="46"/>
      <c r="F5495" s="45"/>
      <c r="G5495" s="48"/>
      <c r="H5495" s="45"/>
      <c r="I5495" s="45"/>
      <c r="L5495" s="47"/>
      <c r="M5495" s="49"/>
      <c r="N5495" s="49"/>
      <c r="O5495" s="47"/>
      <c r="P5495" s="47"/>
      <c r="Q5495" s="50"/>
      <c r="R5495" s="51"/>
      <c r="S5495" s="47"/>
      <c r="T5495" s="52"/>
      <c r="U5495" s="49"/>
      <c r="V5495" s="47"/>
      <c r="W5495" s="46"/>
      <c r="X5495" s="53"/>
      <c r="Y5495" s="45"/>
    </row>
    <row r="5496" spans="2:25" x14ac:dyDescent="0.25">
      <c r="B5496" s="47"/>
      <c r="C5496" s="47"/>
      <c r="D5496" s="46"/>
      <c r="E5496" s="46"/>
      <c r="F5496" s="45"/>
      <c r="G5496" s="48"/>
      <c r="H5496" s="45"/>
      <c r="I5496" s="45"/>
      <c r="L5496" s="47"/>
      <c r="M5496" s="49"/>
      <c r="N5496" s="49"/>
      <c r="O5496" s="47"/>
      <c r="P5496" s="47"/>
      <c r="Q5496" s="50"/>
      <c r="R5496" s="51"/>
      <c r="S5496" s="47"/>
      <c r="T5496" s="52"/>
      <c r="U5496" s="49"/>
      <c r="V5496" s="47"/>
      <c r="W5496" s="46"/>
      <c r="X5496" s="53"/>
      <c r="Y5496" s="45"/>
    </row>
    <row r="5497" spans="2:25" x14ac:dyDescent="0.25">
      <c r="B5497" s="47"/>
      <c r="C5497" s="47"/>
      <c r="D5497" s="46"/>
      <c r="E5497" s="46"/>
      <c r="F5497" s="45"/>
      <c r="G5497" s="48"/>
      <c r="H5497" s="45"/>
      <c r="I5497" s="45"/>
      <c r="L5497" s="47"/>
      <c r="M5497" s="49"/>
      <c r="N5497" s="49"/>
      <c r="O5497" s="47"/>
      <c r="P5497" s="47"/>
      <c r="Q5497" s="50"/>
      <c r="R5497" s="51"/>
      <c r="S5497" s="47"/>
      <c r="T5497" s="52"/>
      <c r="U5497" s="49"/>
      <c r="V5497" s="47"/>
      <c r="W5497" s="46"/>
      <c r="X5497" s="53"/>
      <c r="Y5497" s="45"/>
    </row>
    <row r="5498" spans="2:25" x14ac:dyDescent="0.25">
      <c r="B5498" s="47"/>
      <c r="C5498" s="47"/>
      <c r="D5498" s="46"/>
      <c r="E5498" s="46"/>
      <c r="F5498" s="45"/>
      <c r="G5498" s="48"/>
      <c r="H5498" s="45"/>
      <c r="I5498" s="45"/>
      <c r="L5498" s="47"/>
      <c r="M5498" s="49"/>
      <c r="N5498" s="49"/>
      <c r="O5498" s="47"/>
      <c r="P5498" s="47"/>
      <c r="Q5498" s="50"/>
      <c r="R5498" s="51"/>
      <c r="S5498" s="47"/>
      <c r="T5498" s="52"/>
      <c r="U5498" s="49"/>
      <c r="V5498" s="47"/>
      <c r="W5498" s="46"/>
      <c r="X5498" s="53"/>
      <c r="Y5498" s="45"/>
    </row>
    <row r="5499" spans="2:25" x14ac:dyDescent="0.25">
      <c r="B5499" s="47"/>
      <c r="C5499" s="47"/>
      <c r="D5499" s="46"/>
      <c r="E5499" s="46"/>
      <c r="F5499" s="45"/>
      <c r="G5499" s="48"/>
      <c r="H5499" s="45"/>
      <c r="I5499" s="45"/>
      <c r="L5499" s="47"/>
      <c r="M5499" s="49"/>
      <c r="N5499" s="49"/>
      <c r="O5499" s="47"/>
      <c r="P5499" s="47"/>
      <c r="Q5499" s="50"/>
      <c r="R5499" s="51"/>
      <c r="S5499" s="47"/>
      <c r="T5499" s="52"/>
      <c r="U5499" s="49"/>
      <c r="V5499" s="47"/>
      <c r="W5499" s="46"/>
      <c r="X5499" s="53"/>
      <c r="Y5499" s="45"/>
    </row>
    <row r="5500" spans="2:25" x14ac:dyDescent="0.25">
      <c r="B5500" s="47"/>
      <c r="C5500" s="47"/>
      <c r="D5500" s="46"/>
      <c r="E5500" s="46"/>
      <c r="F5500" s="45"/>
      <c r="G5500" s="48"/>
      <c r="H5500" s="45"/>
      <c r="I5500" s="45"/>
      <c r="L5500" s="47"/>
      <c r="M5500" s="49"/>
      <c r="N5500" s="49"/>
      <c r="O5500" s="47"/>
      <c r="P5500" s="47"/>
      <c r="Q5500" s="50"/>
      <c r="R5500" s="51"/>
      <c r="S5500" s="47"/>
      <c r="T5500" s="52"/>
      <c r="U5500" s="49"/>
      <c r="V5500" s="47"/>
      <c r="W5500" s="46"/>
      <c r="X5500" s="53"/>
      <c r="Y5500" s="45"/>
    </row>
    <row r="5501" spans="2:25" x14ac:dyDescent="0.25">
      <c r="B5501" s="47"/>
      <c r="C5501" s="47"/>
      <c r="D5501" s="46"/>
      <c r="E5501" s="46"/>
      <c r="F5501" s="45"/>
      <c r="G5501" s="48"/>
      <c r="H5501" s="45"/>
      <c r="I5501" s="45"/>
      <c r="L5501" s="47"/>
      <c r="M5501" s="49"/>
      <c r="N5501" s="49"/>
      <c r="O5501" s="47"/>
      <c r="P5501" s="47"/>
      <c r="Q5501" s="50"/>
      <c r="R5501" s="51"/>
      <c r="S5501" s="47"/>
      <c r="T5501" s="52"/>
      <c r="U5501" s="49"/>
      <c r="V5501" s="47"/>
      <c r="W5501" s="46"/>
      <c r="X5501" s="53"/>
      <c r="Y5501" s="45"/>
    </row>
    <row r="5502" spans="2:25" x14ac:dyDescent="0.25">
      <c r="B5502" s="47"/>
      <c r="C5502" s="47"/>
      <c r="D5502" s="46"/>
      <c r="E5502" s="46"/>
      <c r="F5502" s="45"/>
      <c r="G5502" s="48"/>
      <c r="H5502" s="45"/>
      <c r="I5502" s="45"/>
      <c r="L5502" s="47"/>
      <c r="M5502" s="49"/>
      <c r="N5502" s="49"/>
      <c r="O5502" s="47"/>
      <c r="P5502" s="47"/>
      <c r="Q5502" s="50"/>
      <c r="R5502" s="51"/>
      <c r="S5502" s="47"/>
      <c r="T5502" s="52"/>
      <c r="U5502" s="49"/>
      <c r="V5502" s="47"/>
      <c r="W5502" s="46"/>
      <c r="X5502" s="53"/>
      <c r="Y5502" s="45"/>
    </row>
    <row r="5503" spans="2:25" x14ac:dyDescent="0.25">
      <c r="B5503" s="47"/>
      <c r="C5503" s="47"/>
      <c r="D5503" s="46"/>
      <c r="E5503" s="46"/>
      <c r="F5503" s="45"/>
      <c r="G5503" s="48"/>
      <c r="H5503" s="45"/>
      <c r="I5503" s="45"/>
      <c r="L5503" s="47"/>
      <c r="M5503" s="49"/>
      <c r="N5503" s="49"/>
      <c r="O5503" s="47"/>
      <c r="P5503" s="47"/>
      <c r="Q5503" s="50"/>
      <c r="R5503" s="51"/>
      <c r="S5503" s="47"/>
      <c r="T5503" s="52"/>
      <c r="U5503" s="49"/>
      <c r="V5503" s="47"/>
      <c r="W5503" s="46"/>
      <c r="X5503" s="53"/>
      <c r="Y5503" s="45"/>
    </row>
    <row r="5504" spans="2:25" x14ac:dyDescent="0.25">
      <c r="B5504" s="47"/>
      <c r="C5504" s="47"/>
      <c r="D5504" s="46"/>
      <c r="E5504" s="46"/>
      <c r="F5504" s="45"/>
      <c r="G5504" s="48"/>
      <c r="H5504" s="45"/>
      <c r="I5504" s="45"/>
      <c r="L5504" s="47"/>
      <c r="M5504" s="49"/>
      <c r="N5504" s="49"/>
      <c r="O5504" s="47"/>
      <c r="P5504" s="47"/>
      <c r="Q5504" s="50"/>
      <c r="R5504" s="51"/>
      <c r="S5504" s="47"/>
      <c r="T5504" s="52"/>
      <c r="U5504" s="49"/>
      <c r="V5504" s="47"/>
      <c r="W5504" s="46"/>
      <c r="X5504" s="53"/>
      <c r="Y5504" s="45"/>
    </row>
    <row r="5505" spans="2:25" x14ac:dyDescent="0.25">
      <c r="B5505" s="47"/>
      <c r="C5505" s="47"/>
      <c r="D5505" s="46"/>
      <c r="E5505" s="46"/>
      <c r="F5505" s="45"/>
      <c r="G5505" s="48"/>
      <c r="H5505" s="45"/>
      <c r="I5505" s="45"/>
      <c r="L5505" s="47"/>
      <c r="M5505" s="49"/>
      <c r="N5505" s="49"/>
      <c r="O5505" s="47"/>
      <c r="P5505" s="47"/>
      <c r="Q5505" s="50"/>
      <c r="R5505" s="51"/>
      <c r="S5505" s="47"/>
      <c r="T5505" s="52"/>
      <c r="U5505" s="49"/>
      <c r="V5505" s="47"/>
      <c r="W5505" s="46"/>
      <c r="X5505" s="53"/>
      <c r="Y5505" s="45"/>
    </row>
    <row r="5506" spans="2:25" x14ac:dyDescent="0.25">
      <c r="B5506" s="47"/>
      <c r="C5506" s="47"/>
      <c r="D5506" s="46"/>
      <c r="E5506" s="46"/>
      <c r="F5506" s="45"/>
      <c r="G5506" s="48"/>
      <c r="H5506" s="45"/>
      <c r="I5506" s="45"/>
      <c r="L5506" s="47"/>
      <c r="M5506" s="49"/>
      <c r="N5506" s="49"/>
      <c r="O5506" s="47"/>
      <c r="P5506" s="47"/>
      <c r="Q5506" s="50"/>
      <c r="R5506" s="51"/>
      <c r="S5506" s="47"/>
      <c r="T5506" s="52"/>
      <c r="U5506" s="49"/>
      <c r="V5506" s="47"/>
      <c r="W5506" s="46"/>
      <c r="X5506" s="53"/>
      <c r="Y5506" s="45"/>
    </row>
    <row r="5507" spans="2:25" x14ac:dyDescent="0.25">
      <c r="B5507" s="47"/>
      <c r="C5507" s="47"/>
      <c r="D5507" s="46"/>
      <c r="E5507" s="46"/>
      <c r="F5507" s="45"/>
      <c r="G5507" s="48"/>
      <c r="H5507" s="45"/>
      <c r="I5507" s="45"/>
      <c r="L5507" s="47"/>
      <c r="M5507" s="49"/>
      <c r="N5507" s="49"/>
      <c r="O5507" s="47"/>
      <c r="P5507" s="47"/>
      <c r="Q5507" s="50"/>
      <c r="R5507" s="51"/>
      <c r="S5507" s="47"/>
      <c r="T5507" s="52"/>
      <c r="U5507" s="49"/>
      <c r="V5507" s="47"/>
      <c r="W5507" s="46"/>
      <c r="X5507" s="53"/>
      <c r="Y5507" s="45"/>
    </row>
    <row r="5508" spans="2:25" x14ac:dyDescent="0.25">
      <c r="B5508" s="47"/>
      <c r="C5508" s="47"/>
      <c r="D5508" s="46"/>
      <c r="E5508" s="46"/>
      <c r="F5508" s="45"/>
      <c r="G5508" s="48"/>
      <c r="H5508" s="45"/>
      <c r="I5508" s="45"/>
      <c r="L5508" s="47"/>
      <c r="M5508" s="49"/>
      <c r="N5508" s="49"/>
      <c r="O5508" s="47"/>
      <c r="P5508" s="47"/>
      <c r="Q5508" s="50"/>
      <c r="R5508" s="51"/>
      <c r="S5508" s="47"/>
      <c r="T5508" s="52"/>
      <c r="U5508" s="49"/>
      <c r="V5508" s="47"/>
      <c r="W5508" s="46"/>
      <c r="X5508" s="53"/>
      <c r="Y5508" s="45"/>
    </row>
    <row r="5509" spans="2:25" x14ac:dyDescent="0.25">
      <c r="B5509" s="47"/>
      <c r="C5509" s="47"/>
      <c r="D5509" s="46"/>
      <c r="E5509" s="46"/>
      <c r="F5509" s="45"/>
      <c r="G5509" s="48"/>
      <c r="H5509" s="45"/>
      <c r="I5509" s="45"/>
      <c r="L5509" s="47"/>
      <c r="M5509" s="49"/>
      <c r="N5509" s="49"/>
      <c r="O5509" s="47"/>
      <c r="P5509" s="47"/>
      <c r="Q5509" s="50"/>
      <c r="R5509" s="51"/>
      <c r="S5509" s="47"/>
      <c r="T5509" s="52"/>
      <c r="U5509" s="49"/>
      <c r="V5509" s="47"/>
      <c r="W5509" s="46"/>
      <c r="X5509" s="53"/>
      <c r="Y5509" s="45"/>
    </row>
    <row r="5510" spans="2:25" x14ac:dyDescent="0.25">
      <c r="B5510" s="47"/>
      <c r="C5510" s="47"/>
      <c r="D5510" s="46"/>
      <c r="E5510" s="46"/>
      <c r="F5510" s="45"/>
      <c r="G5510" s="48"/>
      <c r="H5510" s="45"/>
      <c r="I5510" s="45"/>
      <c r="L5510" s="47"/>
      <c r="M5510" s="49"/>
      <c r="N5510" s="49"/>
      <c r="O5510" s="47"/>
      <c r="P5510" s="47"/>
      <c r="Q5510" s="50"/>
      <c r="R5510" s="51"/>
      <c r="S5510" s="47"/>
      <c r="T5510" s="52"/>
      <c r="U5510" s="49"/>
      <c r="V5510" s="47"/>
      <c r="W5510" s="46"/>
      <c r="X5510" s="53"/>
      <c r="Y5510" s="45"/>
    </row>
    <row r="5511" spans="2:25" x14ac:dyDescent="0.25">
      <c r="B5511" s="47"/>
      <c r="C5511" s="47"/>
      <c r="D5511" s="46"/>
      <c r="E5511" s="46"/>
      <c r="F5511" s="45"/>
      <c r="G5511" s="48"/>
      <c r="H5511" s="45"/>
      <c r="I5511" s="45"/>
      <c r="L5511" s="47"/>
      <c r="M5511" s="49"/>
      <c r="N5511" s="49"/>
      <c r="O5511" s="47"/>
      <c r="P5511" s="47"/>
      <c r="Q5511" s="50"/>
      <c r="R5511" s="51"/>
      <c r="S5511" s="47"/>
      <c r="T5511" s="52"/>
      <c r="U5511" s="49"/>
      <c r="V5511" s="47"/>
      <c r="W5511" s="46"/>
      <c r="X5511" s="53"/>
      <c r="Y5511" s="45"/>
    </row>
    <row r="5512" spans="2:25" x14ac:dyDescent="0.25">
      <c r="B5512" s="47"/>
      <c r="C5512" s="47"/>
      <c r="D5512" s="46"/>
      <c r="E5512" s="46"/>
      <c r="F5512" s="45"/>
      <c r="G5512" s="48"/>
      <c r="H5512" s="45"/>
      <c r="I5512" s="45"/>
      <c r="L5512" s="47"/>
      <c r="M5512" s="49"/>
      <c r="N5512" s="49"/>
      <c r="O5512" s="47"/>
      <c r="P5512" s="47"/>
      <c r="Q5512" s="50"/>
      <c r="R5512" s="51"/>
      <c r="S5512" s="47"/>
      <c r="T5512" s="52"/>
      <c r="U5512" s="49"/>
      <c r="V5512" s="47"/>
      <c r="W5512" s="46"/>
      <c r="X5512" s="53"/>
      <c r="Y5512" s="45"/>
    </row>
    <row r="5513" spans="2:25" x14ac:dyDescent="0.25">
      <c r="B5513" s="47"/>
      <c r="C5513" s="47"/>
      <c r="D5513" s="46"/>
      <c r="E5513" s="46"/>
      <c r="F5513" s="45"/>
      <c r="G5513" s="48"/>
      <c r="H5513" s="45"/>
      <c r="I5513" s="45"/>
      <c r="L5513" s="47"/>
      <c r="M5513" s="49"/>
      <c r="N5513" s="49"/>
      <c r="O5513" s="47"/>
      <c r="P5513" s="47"/>
      <c r="Q5513" s="50"/>
      <c r="R5513" s="51"/>
      <c r="S5513" s="47"/>
      <c r="T5513" s="52"/>
      <c r="U5513" s="49"/>
      <c r="V5513" s="47"/>
      <c r="W5513" s="46"/>
      <c r="X5513" s="53"/>
      <c r="Y5513" s="45"/>
    </row>
    <row r="5514" spans="2:25" x14ac:dyDescent="0.25">
      <c r="B5514" s="47"/>
      <c r="C5514" s="47"/>
      <c r="D5514" s="46"/>
      <c r="E5514" s="46"/>
      <c r="F5514" s="45"/>
      <c r="G5514" s="48"/>
      <c r="H5514" s="45"/>
      <c r="I5514" s="45"/>
      <c r="L5514" s="47"/>
      <c r="M5514" s="49"/>
      <c r="N5514" s="49"/>
      <c r="O5514" s="47"/>
      <c r="P5514" s="47"/>
      <c r="Q5514" s="50"/>
      <c r="R5514" s="51"/>
      <c r="S5514" s="47"/>
      <c r="T5514" s="52"/>
      <c r="U5514" s="49"/>
      <c r="V5514" s="47"/>
      <c r="W5514" s="46"/>
      <c r="X5514" s="53"/>
      <c r="Y5514" s="45"/>
    </row>
    <row r="5515" spans="2:25" x14ac:dyDescent="0.25">
      <c r="B5515" s="47"/>
      <c r="C5515" s="47"/>
      <c r="D5515" s="46"/>
      <c r="E5515" s="46"/>
      <c r="F5515" s="45"/>
      <c r="G5515" s="48"/>
      <c r="H5515" s="45"/>
      <c r="I5515" s="45"/>
      <c r="L5515" s="47"/>
      <c r="M5515" s="49"/>
      <c r="N5515" s="49"/>
      <c r="O5515" s="47"/>
      <c r="P5515" s="47"/>
      <c r="Q5515" s="50"/>
      <c r="R5515" s="51"/>
      <c r="S5515" s="47"/>
      <c r="T5515" s="52"/>
      <c r="U5515" s="49"/>
      <c r="V5515" s="47"/>
      <c r="W5515" s="46"/>
      <c r="X5515" s="53"/>
      <c r="Y5515" s="45"/>
    </row>
    <row r="5516" spans="2:25" x14ac:dyDescent="0.25">
      <c r="B5516" s="47"/>
      <c r="C5516" s="47"/>
      <c r="D5516" s="46"/>
      <c r="E5516" s="46"/>
      <c r="F5516" s="45"/>
      <c r="G5516" s="48"/>
      <c r="H5516" s="45"/>
      <c r="I5516" s="45"/>
      <c r="L5516" s="47"/>
      <c r="M5516" s="49"/>
      <c r="N5516" s="49"/>
      <c r="O5516" s="47"/>
      <c r="P5516" s="47"/>
      <c r="Q5516" s="50"/>
      <c r="R5516" s="51"/>
      <c r="S5516" s="47"/>
      <c r="T5516" s="52"/>
      <c r="U5516" s="49"/>
      <c r="V5516" s="47"/>
      <c r="W5516" s="46"/>
      <c r="X5516" s="53"/>
      <c r="Y5516" s="45"/>
    </row>
    <row r="5517" spans="2:25" x14ac:dyDescent="0.25">
      <c r="B5517" s="47"/>
      <c r="C5517" s="47"/>
      <c r="D5517" s="46"/>
      <c r="E5517" s="46"/>
      <c r="F5517" s="45"/>
      <c r="G5517" s="48"/>
      <c r="H5517" s="45"/>
      <c r="I5517" s="45"/>
      <c r="L5517" s="47"/>
      <c r="M5517" s="49"/>
      <c r="N5517" s="49"/>
      <c r="O5517" s="47"/>
      <c r="P5517" s="47"/>
      <c r="Q5517" s="50"/>
      <c r="R5517" s="51"/>
      <c r="S5517" s="47"/>
      <c r="T5517" s="52"/>
      <c r="U5517" s="49"/>
      <c r="V5517" s="47"/>
      <c r="W5517" s="46"/>
      <c r="X5517" s="53"/>
      <c r="Y5517" s="45"/>
    </row>
    <row r="5518" spans="2:25" x14ac:dyDescent="0.25">
      <c r="B5518" s="47"/>
      <c r="C5518" s="47"/>
      <c r="D5518" s="46"/>
      <c r="E5518" s="46"/>
      <c r="F5518" s="45"/>
      <c r="G5518" s="48"/>
      <c r="H5518" s="45"/>
      <c r="I5518" s="45"/>
      <c r="L5518" s="47"/>
      <c r="M5518" s="49"/>
      <c r="N5518" s="49"/>
      <c r="O5518" s="47"/>
      <c r="P5518" s="47"/>
      <c r="Q5518" s="50"/>
      <c r="R5518" s="51"/>
      <c r="S5518" s="47"/>
      <c r="T5518" s="52"/>
      <c r="U5518" s="49"/>
      <c r="V5518" s="47"/>
      <c r="W5518" s="46"/>
      <c r="X5518" s="53"/>
      <c r="Y5518" s="45"/>
    </row>
    <row r="5519" spans="2:25" x14ac:dyDescent="0.25">
      <c r="B5519" s="47"/>
      <c r="C5519" s="47"/>
      <c r="D5519" s="46"/>
      <c r="E5519" s="46"/>
      <c r="F5519" s="45"/>
      <c r="G5519" s="48"/>
      <c r="H5519" s="45"/>
      <c r="I5519" s="45"/>
      <c r="L5519" s="47"/>
      <c r="M5519" s="49"/>
      <c r="N5519" s="49"/>
      <c r="O5519" s="47"/>
      <c r="P5519" s="47"/>
      <c r="Q5519" s="50"/>
      <c r="R5519" s="51"/>
      <c r="S5519" s="47"/>
      <c r="T5519" s="52"/>
      <c r="U5519" s="49"/>
      <c r="V5519" s="47"/>
      <c r="W5519" s="46"/>
      <c r="X5519" s="53"/>
      <c r="Y5519" s="45"/>
    </row>
    <row r="5520" spans="2:25" x14ac:dyDescent="0.25">
      <c r="B5520" s="47"/>
      <c r="C5520" s="47"/>
      <c r="D5520" s="46"/>
      <c r="E5520" s="46"/>
      <c r="F5520" s="45"/>
      <c r="G5520" s="48"/>
      <c r="H5520" s="45"/>
      <c r="I5520" s="45"/>
      <c r="L5520" s="47"/>
      <c r="M5520" s="49"/>
      <c r="N5520" s="49"/>
      <c r="O5520" s="47"/>
      <c r="P5520" s="47"/>
      <c r="Q5520" s="50"/>
      <c r="R5520" s="51"/>
      <c r="S5520" s="47"/>
      <c r="T5520" s="52"/>
      <c r="U5520" s="49"/>
      <c r="V5520" s="47"/>
      <c r="W5520" s="46"/>
      <c r="X5520" s="53"/>
      <c r="Y5520" s="45"/>
    </row>
    <row r="5521" spans="2:25" x14ac:dyDescent="0.25">
      <c r="B5521" s="47"/>
      <c r="C5521" s="47"/>
      <c r="D5521" s="46"/>
      <c r="E5521" s="46"/>
      <c r="F5521" s="45"/>
      <c r="G5521" s="48"/>
      <c r="H5521" s="45"/>
      <c r="I5521" s="45"/>
      <c r="L5521" s="47"/>
      <c r="M5521" s="49"/>
      <c r="N5521" s="49"/>
      <c r="O5521" s="47"/>
      <c r="P5521" s="47"/>
      <c r="Q5521" s="50"/>
      <c r="R5521" s="51"/>
      <c r="S5521" s="47"/>
      <c r="T5521" s="52"/>
      <c r="U5521" s="49"/>
      <c r="V5521" s="47"/>
      <c r="W5521" s="46"/>
      <c r="X5521" s="53"/>
      <c r="Y5521" s="45"/>
    </row>
    <row r="5522" spans="2:25" x14ac:dyDescent="0.25">
      <c r="B5522" s="47"/>
      <c r="C5522" s="47"/>
      <c r="D5522" s="46"/>
      <c r="E5522" s="46"/>
      <c r="F5522" s="45"/>
      <c r="G5522" s="48"/>
      <c r="H5522" s="45"/>
      <c r="I5522" s="45"/>
      <c r="L5522" s="47"/>
      <c r="M5522" s="49"/>
      <c r="N5522" s="49"/>
      <c r="O5522" s="47"/>
      <c r="P5522" s="47"/>
      <c r="Q5522" s="50"/>
      <c r="R5522" s="51"/>
      <c r="S5522" s="47"/>
      <c r="T5522" s="52"/>
      <c r="U5522" s="49"/>
      <c r="V5522" s="47"/>
      <c r="W5522" s="46"/>
      <c r="X5522" s="53"/>
      <c r="Y5522" s="45"/>
    </row>
    <row r="5523" spans="2:25" x14ac:dyDescent="0.25">
      <c r="B5523" s="47"/>
      <c r="C5523" s="47"/>
      <c r="D5523" s="46"/>
      <c r="E5523" s="46"/>
      <c r="F5523" s="45"/>
      <c r="G5523" s="48"/>
      <c r="H5523" s="45"/>
      <c r="I5523" s="45"/>
      <c r="L5523" s="47"/>
      <c r="M5523" s="49"/>
      <c r="N5523" s="49"/>
      <c r="O5523" s="47"/>
      <c r="P5523" s="47"/>
      <c r="Q5523" s="50"/>
      <c r="R5523" s="51"/>
      <c r="S5523" s="47"/>
      <c r="T5523" s="52"/>
      <c r="U5523" s="49"/>
      <c r="V5523" s="47"/>
      <c r="W5523" s="46"/>
      <c r="X5523" s="53"/>
      <c r="Y5523" s="45"/>
    </row>
    <row r="5524" spans="2:25" x14ac:dyDescent="0.25">
      <c r="B5524" s="47"/>
      <c r="C5524" s="47"/>
      <c r="D5524" s="46"/>
      <c r="E5524" s="46"/>
      <c r="F5524" s="45"/>
      <c r="G5524" s="48"/>
      <c r="H5524" s="45"/>
      <c r="I5524" s="45"/>
      <c r="L5524" s="47"/>
      <c r="M5524" s="49"/>
      <c r="N5524" s="49"/>
      <c r="O5524" s="47"/>
      <c r="P5524" s="47"/>
      <c r="Q5524" s="50"/>
      <c r="R5524" s="51"/>
      <c r="S5524" s="47"/>
      <c r="T5524" s="52"/>
      <c r="U5524" s="49"/>
      <c r="V5524" s="47"/>
      <c r="W5524" s="46"/>
      <c r="X5524" s="53"/>
      <c r="Y5524" s="45"/>
    </row>
    <row r="5525" spans="2:25" x14ac:dyDescent="0.25">
      <c r="B5525" s="47"/>
      <c r="C5525" s="47"/>
      <c r="D5525" s="46"/>
      <c r="E5525" s="46"/>
      <c r="F5525" s="45"/>
      <c r="G5525" s="48"/>
      <c r="H5525" s="45"/>
      <c r="I5525" s="45"/>
      <c r="L5525" s="47"/>
      <c r="M5525" s="49"/>
      <c r="N5525" s="49"/>
      <c r="O5525" s="47"/>
      <c r="P5525" s="47"/>
      <c r="Q5525" s="50"/>
      <c r="R5525" s="51"/>
      <c r="S5525" s="47"/>
      <c r="T5525" s="52"/>
      <c r="U5525" s="49"/>
      <c r="V5525" s="47"/>
      <c r="W5525" s="46"/>
      <c r="X5525" s="53"/>
      <c r="Y5525" s="45"/>
    </row>
    <row r="5526" spans="2:25" x14ac:dyDescent="0.25">
      <c r="B5526" s="47"/>
      <c r="C5526" s="47"/>
      <c r="D5526" s="46"/>
      <c r="E5526" s="46"/>
      <c r="F5526" s="45"/>
      <c r="G5526" s="48"/>
      <c r="H5526" s="45"/>
      <c r="I5526" s="45"/>
      <c r="L5526" s="47"/>
      <c r="M5526" s="49"/>
      <c r="N5526" s="49"/>
      <c r="O5526" s="47"/>
      <c r="P5526" s="47"/>
      <c r="Q5526" s="50"/>
      <c r="R5526" s="51"/>
      <c r="S5526" s="47"/>
      <c r="T5526" s="52"/>
      <c r="U5526" s="49"/>
      <c r="V5526" s="47"/>
      <c r="W5526" s="46"/>
      <c r="X5526" s="53"/>
      <c r="Y5526" s="45"/>
    </row>
    <row r="5527" spans="2:25" x14ac:dyDescent="0.25">
      <c r="B5527" s="47"/>
      <c r="C5527" s="47"/>
      <c r="D5527" s="46"/>
      <c r="E5527" s="46"/>
      <c r="F5527" s="45"/>
      <c r="G5527" s="48"/>
      <c r="H5527" s="45"/>
      <c r="I5527" s="45"/>
      <c r="L5527" s="47"/>
      <c r="M5527" s="49"/>
      <c r="N5527" s="49"/>
      <c r="O5527" s="47"/>
      <c r="P5527" s="47"/>
      <c r="Q5527" s="50"/>
      <c r="R5527" s="51"/>
      <c r="S5527" s="47"/>
      <c r="T5527" s="52"/>
      <c r="U5527" s="49"/>
      <c r="V5527" s="47"/>
      <c r="W5527" s="46"/>
      <c r="X5527" s="53"/>
      <c r="Y5527" s="45"/>
    </row>
    <row r="5528" spans="2:25" x14ac:dyDescent="0.25">
      <c r="B5528" s="47"/>
      <c r="C5528" s="47"/>
      <c r="D5528" s="46"/>
      <c r="E5528" s="46"/>
      <c r="F5528" s="45"/>
      <c r="G5528" s="48"/>
      <c r="H5528" s="45"/>
      <c r="I5528" s="45"/>
      <c r="L5528" s="47"/>
      <c r="M5528" s="49"/>
      <c r="N5528" s="49"/>
      <c r="O5528" s="47"/>
      <c r="P5528" s="47"/>
      <c r="Q5528" s="50"/>
      <c r="R5528" s="51"/>
      <c r="S5528" s="47"/>
      <c r="T5528" s="52"/>
      <c r="U5528" s="49"/>
      <c r="V5528" s="47"/>
      <c r="W5528" s="46"/>
      <c r="X5528" s="53"/>
      <c r="Y5528" s="45"/>
    </row>
    <row r="5529" spans="2:25" x14ac:dyDescent="0.25">
      <c r="B5529" s="47"/>
      <c r="C5529" s="47"/>
      <c r="D5529" s="46"/>
      <c r="E5529" s="46"/>
      <c r="F5529" s="45"/>
      <c r="G5529" s="48"/>
      <c r="H5529" s="45"/>
      <c r="I5529" s="45"/>
      <c r="L5529" s="47"/>
      <c r="M5529" s="49"/>
      <c r="N5529" s="49"/>
      <c r="O5529" s="47"/>
      <c r="P5529" s="47"/>
      <c r="Q5529" s="50"/>
      <c r="R5529" s="51"/>
      <c r="S5529" s="47"/>
      <c r="T5529" s="52"/>
      <c r="U5529" s="49"/>
      <c r="V5529" s="47"/>
      <c r="W5529" s="46"/>
      <c r="X5529" s="53"/>
      <c r="Y5529" s="45"/>
    </row>
    <row r="5530" spans="2:25" x14ac:dyDescent="0.25">
      <c r="B5530" s="47"/>
      <c r="C5530" s="47"/>
      <c r="D5530" s="46"/>
      <c r="E5530" s="46"/>
      <c r="F5530" s="45"/>
      <c r="G5530" s="48"/>
      <c r="H5530" s="45"/>
      <c r="I5530" s="45"/>
      <c r="L5530" s="47"/>
      <c r="M5530" s="49"/>
      <c r="N5530" s="49"/>
      <c r="O5530" s="47"/>
      <c r="P5530" s="47"/>
      <c r="Q5530" s="50"/>
      <c r="R5530" s="51"/>
      <c r="S5530" s="47"/>
      <c r="T5530" s="52"/>
      <c r="U5530" s="49"/>
      <c r="V5530" s="47"/>
      <c r="W5530" s="46"/>
      <c r="X5530" s="53"/>
      <c r="Y5530" s="45"/>
    </row>
    <row r="5531" spans="2:25" x14ac:dyDescent="0.25">
      <c r="B5531" s="47"/>
      <c r="C5531" s="47"/>
      <c r="D5531" s="46"/>
      <c r="E5531" s="46"/>
      <c r="F5531" s="45"/>
      <c r="G5531" s="48"/>
      <c r="H5531" s="45"/>
      <c r="I5531" s="45"/>
      <c r="L5531" s="47"/>
      <c r="M5531" s="49"/>
      <c r="N5531" s="49"/>
      <c r="O5531" s="47"/>
      <c r="P5531" s="47"/>
      <c r="Q5531" s="50"/>
      <c r="R5531" s="51"/>
      <c r="S5531" s="47"/>
      <c r="T5531" s="52"/>
      <c r="U5531" s="49"/>
      <c r="V5531" s="47"/>
      <c r="W5531" s="46"/>
      <c r="X5531" s="53"/>
      <c r="Y5531" s="45"/>
    </row>
    <row r="5532" spans="2:25" x14ac:dyDescent="0.25">
      <c r="B5532" s="47"/>
      <c r="C5532" s="47"/>
      <c r="D5532" s="46"/>
      <c r="E5532" s="46"/>
      <c r="F5532" s="45"/>
      <c r="G5532" s="48"/>
      <c r="H5532" s="45"/>
      <c r="I5532" s="45"/>
      <c r="L5532" s="47"/>
      <c r="M5532" s="49"/>
      <c r="N5532" s="49"/>
      <c r="O5532" s="47"/>
      <c r="P5532" s="47"/>
      <c r="Q5532" s="50"/>
      <c r="R5532" s="51"/>
      <c r="S5532" s="47"/>
      <c r="T5532" s="52"/>
      <c r="U5532" s="49"/>
      <c r="V5532" s="47"/>
      <c r="W5532" s="46"/>
      <c r="X5532" s="53"/>
      <c r="Y5532" s="45"/>
    </row>
    <row r="5533" spans="2:25" x14ac:dyDescent="0.25">
      <c r="B5533" s="47"/>
      <c r="C5533" s="47"/>
      <c r="D5533" s="46"/>
      <c r="E5533" s="46"/>
      <c r="F5533" s="45"/>
      <c r="G5533" s="48"/>
      <c r="H5533" s="45"/>
      <c r="I5533" s="45"/>
      <c r="L5533" s="47"/>
      <c r="M5533" s="49"/>
      <c r="N5533" s="49"/>
      <c r="O5533" s="47"/>
      <c r="P5533" s="47"/>
      <c r="Q5533" s="50"/>
      <c r="R5533" s="51"/>
      <c r="S5533" s="47"/>
      <c r="T5533" s="52"/>
      <c r="U5533" s="49"/>
      <c r="V5533" s="47"/>
      <c r="W5533" s="46"/>
      <c r="X5533" s="53"/>
      <c r="Y5533" s="45"/>
    </row>
    <row r="5534" spans="2:25" x14ac:dyDescent="0.25">
      <c r="B5534" s="47"/>
      <c r="C5534" s="47"/>
      <c r="D5534" s="46"/>
      <c r="E5534" s="46"/>
      <c r="F5534" s="45"/>
      <c r="G5534" s="48"/>
      <c r="H5534" s="45"/>
      <c r="I5534" s="45"/>
      <c r="L5534" s="47"/>
      <c r="M5534" s="49"/>
      <c r="N5534" s="49"/>
      <c r="O5534" s="47"/>
      <c r="P5534" s="47"/>
      <c r="Q5534" s="50"/>
      <c r="R5534" s="51"/>
      <c r="S5534" s="47"/>
      <c r="T5534" s="52"/>
      <c r="U5534" s="49"/>
      <c r="V5534" s="47"/>
      <c r="W5534" s="46"/>
      <c r="X5534" s="53"/>
      <c r="Y5534" s="45"/>
    </row>
    <row r="5535" spans="2:25" x14ac:dyDescent="0.25">
      <c r="B5535" s="47"/>
      <c r="C5535" s="47"/>
      <c r="D5535" s="46"/>
      <c r="E5535" s="46"/>
      <c r="F5535" s="45"/>
      <c r="G5535" s="48"/>
      <c r="H5535" s="45"/>
      <c r="I5535" s="45"/>
      <c r="L5535" s="47"/>
      <c r="M5535" s="49"/>
      <c r="N5535" s="49"/>
      <c r="O5535" s="47"/>
      <c r="P5535" s="47"/>
      <c r="Q5535" s="50"/>
      <c r="R5535" s="51"/>
      <c r="S5535" s="47"/>
      <c r="T5535" s="52"/>
      <c r="U5535" s="49"/>
      <c r="V5535" s="47"/>
      <c r="W5535" s="46"/>
      <c r="X5535" s="53"/>
      <c r="Y5535" s="45"/>
    </row>
    <row r="5536" spans="2:25" x14ac:dyDescent="0.25">
      <c r="B5536" s="47"/>
      <c r="C5536" s="47"/>
      <c r="D5536" s="46"/>
      <c r="E5536" s="46"/>
      <c r="F5536" s="45"/>
      <c r="G5536" s="48"/>
      <c r="H5536" s="45"/>
      <c r="I5536" s="45"/>
      <c r="L5536" s="47"/>
      <c r="M5536" s="49"/>
      <c r="N5536" s="49"/>
      <c r="O5536" s="47"/>
      <c r="P5536" s="47"/>
      <c r="Q5536" s="50"/>
      <c r="R5536" s="51"/>
      <c r="S5536" s="47"/>
      <c r="T5536" s="52"/>
      <c r="U5536" s="49"/>
      <c r="V5536" s="47"/>
      <c r="W5536" s="46"/>
      <c r="X5536" s="53"/>
      <c r="Y5536" s="45"/>
    </row>
    <row r="5537" spans="2:25" x14ac:dyDescent="0.25">
      <c r="B5537" s="47"/>
      <c r="C5537" s="47"/>
      <c r="D5537" s="46"/>
      <c r="E5537" s="46"/>
      <c r="F5537" s="45"/>
      <c r="G5537" s="48"/>
      <c r="H5537" s="45"/>
      <c r="I5537" s="45"/>
      <c r="L5537" s="47"/>
      <c r="M5537" s="49"/>
      <c r="N5537" s="49"/>
      <c r="O5537" s="47"/>
      <c r="P5537" s="47"/>
      <c r="Q5537" s="50"/>
      <c r="R5537" s="51"/>
      <c r="S5537" s="47"/>
      <c r="T5537" s="52"/>
      <c r="U5537" s="49"/>
      <c r="V5537" s="47"/>
      <c r="W5537" s="46"/>
      <c r="X5537" s="53"/>
      <c r="Y5537" s="45"/>
    </row>
    <row r="5538" spans="2:25" x14ac:dyDescent="0.25">
      <c r="B5538" s="47"/>
      <c r="C5538" s="47"/>
      <c r="D5538" s="46"/>
      <c r="E5538" s="46"/>
      <c r="F5538" s="45"/>
      <c r="G5538" s="48"/>
      <c r="H5538" s="45"/>
      <c r="I5538" s="45"/>
      <c r="L5538" s="47"/>
      <c r="M5538" s="49"/>
      <c r="N5538" s="49"/>
      <c r="O5538" s="47"/>
      <c r="P5538" s="47"/>
      <c r="Q5538" s="50"/>
      <c r="R5538" s="51"/>
      <c r="S5538" s="47"/>
      <c r="T5538" s="52"/>
      <c r="U5538" s="49"/>
      <c r="V5538" s="47"/>
      <c r="W5538" s="46"/>
      <c r="X5538" s="53"/>
      <c r="Y5538" s="45"/>
    </row>
    <row r="5539" spans="2:25" x14ac:dyDescent="0.25">
      <c r="B5539" s="47"/>
      <c r="C5539" s="47"/>
      <c r="D5539" s="46"/>
      <c r="E5539" s="46"/>
      <c r="F5539" s="45"/>
      <c r="G5539" s="48"/>
      <c r="H5539" s="45"/>
      <c r="I5539" s="45"/>
      <c r="L5539" s="47"/>
      <c r="M5539" s="49"/>
      <c r="N5539" s="49"/>
      <c r="O5539" s="47"/>
      <c r="P5539" s="47"/>
      <c r="Q5539" s="50"/>
      <c r="R5539" s="51"/>
      <c r="S5539" s="47"/>
      <c r="T5539" s="52"/>
      <c r="U5539" s="49"/>
      <c r="V5539" s="47"/>
      <c r="W5539" s="46"/>
      <c r="X5539" s="53"/>
      <c r="Y5539" s="45"/>
    </row>
    <row r="5540" spans="2:25" x14ac:dyDescent="0.25">
      <c r="B5540" s="47"/>
      <c r="C5540" s="47"/>
      <c r="D5540" s="46"/>
      <c r="E5540" s="46"/>
      <c r="F5540" s="45"/>
      <c r="G5540" s="48"/>
      <c r="H5540" s="45"/>
      <c r="I5540" s="45"/>
      <c r="L5540" s="47"/>
      <c r="M5540" s="49"/>
      <c r="N5540" s="49"/>
      <c r="O5540" s="47"/>
      <c r="P5540" s="47"/>
      <c r="Q5540" s="50"/>
      <c r="R5540" s="51"/>
      <c r="S5540" s="47"/>
      <c r="T5540" s="52"/>
      <c r="U5540" s="49"/>
      <c r="V5540" s="47"/>
      <c r="W5540" s="46"/>
      <c r="X5540" s="53"/>
      <c r="Y5540" s="45"/>
    </row>
    <row r="5541" spans="2:25" x14ac:dyDescent="0.25">
      <c r="B5541" s="47"/>
      <c r="C5541" s="47"/>
      <c r="D5541" s="46"/>
      <c r="E5541" s="46"/>
      <c r="F5541" s="45"/>
      <c r="G5541" s="48"/>
      <c r="H5541" s="45"/>
      <c r="I5541" s="45"/>
      <c r="L5541" s="47"/>
      <c r="M5541" s="49"/>
      <c r="N5541" s="49"/>
      <c r="O5541" s="47"/>
      <c r="P5541" s="47"/>
      <c r="Q5541" s="50"/>
      <c r="R5541" s="51"/>
      <c r="S5541" s="47"/>
      <c r="T5541" s="52"/>
      <c r="U5541" s="49"/>
      <c r="V5541" s="47"/>
      <c r="W5541" s="46"/>
      <c r="X5541" s="53"/>
      <c r="Y5541" s="45"/>
    </row>
    <row r="5542" spans="2:25" x14ac:dyDescent="0.25">
      <c r="B5542" s="47"/>
      <c r="C5542" s="47"/>
      <c r="D5542" s="46"/>
      <c r="E5542" s="46"/>
      <c r="F5542" s="45"/>
      <c r="G5542" s="48"/>
      <c r="H5542" s="45"/>
      <c r="I5542" s="45"/>
      <c r="L5542" s="47"/>
      <c r="M5542" s="49"/>
      <c r="N5542" s="49"/>
      <c r="O5542" s="47"/>
      <c r="P5542" s="47"/>
      <c r="Q5542" s="50"/>
      <c r="R5542" s="51"/>
      <c r="S5542" s="47"/>
      <c r="T5542" s="52"/>
      <c r="U5542" s="49"/>
      <c r="V5542" s="47"/>
      <c r="W5542" s="46"/>
      <c r="X5542" s="53"/>
      <c r="Y5542" s="45"/>
    </row>
    <row r="5543" spans="2:25" x14ac:dyDescent="0.25">
      <c r="B5543" s="47"/>
      <c r="C5543" s="47"/>
      <c r="D5543" s="46"/>
      <c r="E5543" s="46"/>
      <c r="F5543" s="45"/>
      <c r="G5543" s="48"/>
      <c r="H5543" s="45"/>
      <c r="I5543" s="45"/>
      <c r="L5543" s="47"/>
      <c r="M5543" s="49"/>
      <c r="N5543" s="49"/>
      <c r="O5543" s="47"/>
      <c r="P5543" s="47"/>
      <c r="Q5543" s="50"/>
      <c r="R5543" s="51"/>
      <c r="S5543" s="47"/>
      <c r="T5543" s="52"/>
      <c r="U5543" s="49"/>
      <c r="V5543" s="47"/>
      <c r="W5543" s="46"/>
      <c r="X5543" s="53"/>
      <c r="Y5543" s="45"/>
    </row>
    <row r="5544" spans="2:25" x14ac:dyDescent="0.25">
      <c r="B5544" s="47"/>
      <c r="C5544" s="47"/>
      <c r="D5544" s="46"/>
      <c r="E5544" s="46"/>
      <c r="F5544" s="45"/>
      <c r="G5544" s="48"/>
      <c r="H5544" s="45"/>
      <c r="I5544" s="45"/>
      <c r="L5544" s="47"/>
      <c r="M5544" s="49"/>
      <c r="N5544" s="49"/>
      <c r="O5544" s="47"/>
      <c r="P5544" s="47"/>
      <c r="Q5544" s="50"/>
      <c r="R5544" s="51"/>
      <c r="S5544" s="47"/>
      <c r="T5544" s="52"/>
      <c r="U5544" s="49"/>
      <c r="V5544" s="47"/>
      <c r="W5544" s="46"/>
      <c r="X5544" s="53"/>
      <c r="Y5544" s="45"/>
    </row>
    <row r="5545" spans="2:25" x14ac:dyDescent="0.25">
      <c r="B5545" s="47"/>
      <c r="C5545" s="47"/>
      <c r="D5545" s="46"/>
      <c r="E5545" s="46"/>
      <c r="F5545" s="45"/>
      <c r="G5545" s="48"/>
      <c r="H5545" s="45"/>
      <c r="I5545" s="45"/>
      <c r="L5545" s="47"/>
      <c r="M5545" s="49"/>
      <c r="N5545" s="49"/>
      <c r="O5545" s="47"/>
      <c r="P5545" s="47"/>
      <c r="Q5545" s="50"/>
      <c r="R5545" s="51"/>
      <c r="S5545" s="47"/>
      <c r="T5545" s="52"/>
      <c r="U5545" s="49"/>
      <c r="V5545" s="47"/>
      <c r="W5545" s="46"/>
      <c r="X5545" s="53"/>
      <c r="Y5545" s="45"/>
    </row>
    <row r="5546" spans="2:25" x14ac:dyDescent="0.25">
      <c r="B5546" s="47"/>
      <c r="C5546" s="47"/>
      <c r="D5546" s="46"/>
      <c r="E5546" s="46"/>
      <c r="F5546" s="45"/>
      <c r="G5546" s="48"/>
      <c r="H5546" s="45"/>
      <c r="I5546" s="45"/>
      <c r="L5546" s="47"/>
      <c r="M5546" s="49"/>
      <c r="N5546" s="49"/>
      <c r="O5546" s="47"/>
      <c r="P5546" s="47"/>
      <c r="Q5546" s="50"/>
      <c r="R5546" s="51"/>
      <c r="S5546" s="47"/>
      <c r="T5546" s="52"/>
      <c r="U5546" s="49"/>
      <c r="V5546" s="47"/>
      <c r="W5546" s="46"/>
      <c r="X5546" s="53"/>
      <c r="Y5546" s="45"/>
    </row>
    <row r="5547" spans="2:25" x14ac:dyDescent="0.25">
      <c r="B5547" s="47"/>
      <c r="C5547" s="47"/>
      <c r="D5547" s="46"/>
      <c r="E5547" s="46"/>
      <c r="F5547" s="45"/>
      <c r="G5547" s="48"/>
      <c r="H5547" s="45"/>
      <c r="I5547" s="45"/>
      <c r="L5547" s="47"/>
      <c r="M5547" s="49"/>
      <c r="N5547" s="49"/>
      <c r="O5547" s="47"/>
      <c r="P5547" s="47"/>
      <c r="Q5547" s="50"/>
      <c r="R5547" s="51"/>
      <c r="S5547" s="47"/>
      <c r="T5547" s="52"/>
      <c r="U5547" s="49"/>
      <c r="V5547" s="47"/>
      <c r="W5547" s="46"/>
      <c r="X5547" s="53"/>
      <c r="Y5547" s="45"/>
    </row>
    <row r="5548" spans="2:25" x14ac:dyDescent="0.25">
      <c r="B5548" s="47"/>
      <c r="C5548" s="47"/>
      <c r="D5548" s="46"/>
      <c r="E5548" s="46"/>
      <c r="F5548" s="45"/>
      <c r="G5548" s="48"/>
      <c r="H5548" s="45"/>
      <c r="I5548" s="45"/>
      <c r="L5548" s="47"/>
      <c r="M5548" s="49"/>
      <c r="N5548" s="49"/>
      <c r="O5548" s="47"/>
      <c r="P5548" s="47"/>
      <c r="Q5548" s="50"/>
      <c r="R5548" s="51"/>
      <c r="S5548" s="47"/>
      <c r="T5548" s="52"/>
      <c r="U5548" s="49"/>
      <c r="V5548" s="47"/>
      <c r="W5548" s="46"/>
      <c r="X5548" s="53"/>
      <c r="Y5548" s="45"/>
    </row>
    <row r="5549" spans="2:25" x14ac:dyDescent="0.25">
      <c r="B5549" s="47"/>
      <c r="C5549" s="47"/>
      <c r="D5549" s="46"/>
      <c r="E5549" s="46"/>
      <c r="F5549" s="45"/>
      <c r="G5549" s="48"/>
      <c r="H5549" s="45"/>
      <c r="I5549" s="45"/>
      <c r="L5549" s="47"/>
      <c r="M5549" s="49"/>
      <c r="N5549" s="49"/>
      <c r="O5549" s="47"/>
      <c r="P5549" s="47"/>
      <c r="Q5549" s="50"/>
      <c r="R5549" s="51"/>
      <c r="S5549" s="47"/>
      <c r="T5549" s="52"/>
      <c r="U5549" s="49"/>
      <c r="V5549" s="47"/>
      <c r="W5549" s="46"/>
      <c r="X5549" s="53"/>
      <c r="Y5549" s="45"/>
    </row>
    <row r="5550" spans="2:25" x14ac:dyDescent="0.25">
      <c r="B5550" s="47"/>
      <c r="C5550" s="47"/>
      <c r="D5550" s="46"/>
      <c r="E5550" s="46"/>
      <c r="F5550" s="45"/>
      <c r="G5550" s="48"/>
      <c r="H5550" s="45"/>
      <c r="I5550" s="45"/>
      <c r="L5550" s="47"/>
      <c r="M5550" s="49"/>
      <c r="N5550" s="49"/>
      <c r="O5550" s="47"/>
      <c r="P5550" s="47"/>
      <c r="Q5550" s="50"/>
      <c r="R5550" s="51"/>
      <c r="S5550" s="47"/>
      <c r="T5550" s="52"/>
      <c r="U5550" s="49"/>
      <c r="V5550" s="47"/>
      <c r="W5550" s="46"/>
      <c r="X5550" s="53"/>
      <c r="Y5550" s="45"/>
    </row>
    <row r="5551" spans="2:25" x14ac:dyDescent="0.25">
      <c r="B5551" s="47"/>
      <c r="C5551" s="47"/>
      <c r="D5551" s="46"/>
      <c r="E5551" s="46"/>
      <c r="F5551" s="45"/>
      <c r="G5551" s="48"/>
      <c r="H5551" s="45"/>
      <c r="I5551" s="45"/>
      <c r="L5551" s="47"/>
      <c r="M5551" s="49"/>
      <c r="N5551" s="49"/>
      <c r="O5551" s="47"/>
      <c r="P5551" s="47"/>
      <c r="Q5551" s="50"/>
      <c r="R5551" s="51"/>
      <c r="S5551" s="47"/>
      <c r="T5551" s="52"/>
      <c r="U5551" s="49"/>
      <c r="V5551" s="47"/>
      <c r="W5551" s="46"/>
      <c r="X5551" s="53"/>
      <c r="Y5551" s="45"/>
    </row>
    <row r="5552" spans="2:25" x14ac:dyDescent="0.25">
      <c r="B5552" s="47"/>
      <c r="C5552" s="47"/>
      <c r="D5552" s="46"/>
      <c r="E5552" s="46"/>
      <c r="F5552" s="45"/>
      <c r="G5552" s="48"/>
      <c r="H5552" s="45"/>
      <c r="I5552" s="45"/>
      <c r="L5552" s="47"/>
      <c r="M5552" s="49"/>
      <c r="N5552" s="49"/>
      <c r="O5552" s="47"/>
      <c r="P5552" s="47"/>
      <c r="Q5552" s="50"/>
      <c r="R5552" s="51"/>
      <c r="S5552" s="47"/>
      <c r="T5552" s="52"/>
      <c r="U5552" s="49"/>
      <c r="V5552" s="47"/>
      <c r="W5552" s="46"/>
      <c r="X5552" s="53"/>
      <c r="Y5552" s="45"/>
    </row>
    <row r="5553" spans="2:25" x14ac:dyDescent="0.25">
      <c r="B5553" s="47"/>
      <c r="C5553" s="47"/>
      <c r="D5553" s="46"/>
      <c r="E5553" s="46"/>
      <c r="F5553" s="45"/>
      <c r="G5553" s="48"/>
      <c r="H5553" s="45"/>
      <c r="I5553" s="45"/>
      <c r="L5553" s="47"/>
      <c r="M5553" s="49"/>
      <c r="N5553" s="49"/>
      <c r="O5553" s="47"/>
      <c r="P5553" s="47"/>
      <c r="Q5553" s="50"/>
      <c r="R5553" s="51"/>
      <c r="S5553" s="47"/>
      <c r="T5553" s="52"/>
      <c r="U5553" s="49"/>
      <c r="V5553" s="47"/>
      <c r="W5553" s="46"/>
      <c r="X5553" s="53"/>
      <c r="Y5553" s="45"/>
    </row>
    <row r="5554" spans="2:25" x14ac:dyDescent="0.25">
      <c r="B5554" s="47"/>
      <c r="C5554" s="47"/>
      <c r="D5554" s="46"/>
      <c r="E5554" s="46"/>
      <c r="F5554" s="45"/>
      <c r="G5554" s="48"/>
      <c r="H5554" s="45"/>
      <c r="I5554" s="45"/>
      <c r="L5554" s="47"/>
      <c r="M5554" s="49"/>
      <c r="N5554" s="49"/>
      <c r="O5554" s="47"/>
      <c r="P5554" s="47"/>
      <c r="Q5554" s="50"/>
      <c r="R5554" s="51"/>
      <c r="S5554" s="47"/>
      <c r="T5554" s="52"/>
      <c r="U5554" s="49"/>
      <c r="V5554" s="47"/>
      <c r="W5554" s="46"/>
      <c r="X5554" s="53"/>
      <c r="Y5554" s="45"/>
    </row>
    <row r="5555" spans="2:25" x14ac:dyDescent="0.25">
      <c r="B5555" s="47"/>
      <c r="C5555" s="47"/>
      <c r="D5555" s="46"/>
      <c r="E5555" s="46"/>
      <c r="F5555" s="45"/>
      <c r="G5555" s="48"/>
      <c r="H5555" s="45"/>
      <c r="I5555" s="45"/>
      <c r="L5555" s="47"/>
      <c r="M5555" s="49"/>
      <c r="N5555" s="49"/>
      <c r="O5555" s="47"/>
      <c r="P5555" s="47"/>
      <c r="Q5555" s="50"/>
      <c r="R5555" s="51"/>
      <c r="S5555" s="47"/>
      <c r="T5555" s="52"/>
      <c r="U5555" s="49"/>
      <c r="V5555" s="47"/>
      <c r="W5555" s="46"/>
      <c r="X5555" s="53"/>
      <c r="Y5555" s="45"/>
    </row>
    <row r="5556" spans="2:25" x14ac:dyDescent="0.25">
      <c r="B5556" s="47"/>
      <c r="C5556" s="47"/>
      <c r="D5556" s="46"/>
      <c r="E5556" s="46"/>
      <c r="F5556" s="45"/>
      <c r="G5556" s="48"/>
      <c r="H5556" s="45"/>
      <c r="I5556" s="45"/>
      <c r="L5556" s="47"/>
      <c r="M5556" s="49"/>
      <c r="N5556" s="49"/>
      <c r="O5556" s="47"/>
      <c r="P5556" s="47"/>
      <c r="Q5556" s="50"/>
      <c r="R5556" s="51"/>
      <c r="S5556" s="47"/>
      <c r="T5556" s="52"/>
      <c r="U5556" s="49"/>
      <c r="V5556" s="47"/>
      <c r="W5556" s="46"/>
      <c r="X5556" s="53"/>
      <c r="Y5556" s="45"/>
    </row>
    <row r="5557" spans="2:25" x14ac:dyDescent="0.25">
      <c r="B5557" s="47"/>
      <c r="C5557" s="47"/>
      <c r="D5557" s="46"/>
      <c r="E5557" s="46"/>
      <c r="F5557" s="45"/>
      <c r="G5557" s="48"/>
      <c r="H5557" s="45"/>
      <c r="I5557" s="45"/>
      <c r="L5557" s="47"/>
      <c r="M5557" s="49"/>
      <c r="N5557" s="49"/>
      <c r="O5557" s="47"/>
      <c r="P5557" s="47"/>
      <c r="Q5557" s="50"/>
      <c r="R5557" s="51"/>
      <c r="S5557" s="47"/>
      <c r="T5557" s="52"/>
      <c r="U5557" s="49"/>
      <c r="V5557" s="47"/>
      <c r="W5557" s="46"/>
      <c r="X5557" s="53"/>
      <c r="Y5557" s="45"/>
    </row>
    <row r="5558" spans="2:25" x14ac:dyDescent="0.25">
      <c r="B5558" s="47"/>
      <c r="C5558" s="47"/>
      <c r="D5558" s="46"/>
      <c r="E5558" s="46"/>
      <c r="F5558" s="45"/>
      <c r="G5558" s="48"/>
      <c r="H5558" s="45"/>
      <c r="I5558" s="45"/>
      <c r="L5558" s="47"/>
      <c r="M5558" s="49"/>
      <c r="N5558" s="49"/>
      <c r="O5558" s="47"/>
      <c r="P5558" s="47"/>
      <c r="Q5558" s="50"/>
      <c r="R5558" s="51"/>
      <c r="S5558" s="47"/>
      <c r="T5558" s="52"/>
      <c r="U5558" s="49"/>
      <c r="V5558" s="47"/>
      <c r="W5558" s="46"/>
      <c r="X5558" s="53"/>
      <c r="Y5558" s="45"/>
    </row>
    <row r="5559" spans="2:25" x14ac:dyDescent="0.25">
      <c r="B5559" s="47"/>
      <c r="C5559" s="47"/>
      <c r="D5559" s="46"/>
      <c r="E5559" s="46"/>
      <c r="F5559" s="45"/>
      <c r="G5559" s="48"/>
      <c r="H5559" s="45"/>
      <c r="I5559" s="45"/>
      <c r="L5559" s="47"/>
      <c r="M5559" s="49"/>
      <c r="N5559" s="49"/>
      <c r="O5559" s="47"/>
      <c r="P5559" s="47"/>
      <c r="Q5559" s="50"/>
      <c r="R5559" s="51"/>
      <c r="S5559" s="47"/>
      <c r="T5559" s="52"/>
      <c r="U5559" s="49"/>
      <c r="V5559" s="47"/>
      <c r="W5559" s="46"/>
      <c r="X5559" s="53"/>
      <c r="Y5559" s="45"/>
    </row>
    <row r="5560" spans="2:25" x14ac:dyDescent="0.25">
      <c r="B5560" s="47"/>
      <c r="C5560" s="47"/>
      <c r="D5560" s="46"/>
      <c r="E5560" s="46"/>
      <c r="F5560" s="45"/>
      <c r="G5560" s="48"/>
      <c r="H5560" s="45"/>
      <c r="I5560" s="45"/>
      <c r="L5560" s="47"/>
      <c r="M5560" s="49"/>
      <c r="N5560" s="49"/>
      <c r="O5560" s="47"/>
      <c r="P5560" s="47"/>
      <c r="Q5560" s="50"/>
      <c r="R5560" s="51"/>
      <c r="S5560" s="47"/>
      <c r="T5560" s="52"/>
      <c r="U5560" s="49"/>
      <c r="V5560" s="47"/>
      <c r="W5560" s="46"/>
      <c r="X5560" s="53"/>
      <c r="Y5560" s="45"/>
    </row>
    <row r="5561" spans="2:25" x14ac:dyDescent="0.25">
      <c r="B5561" s="47"/>
      <c r="C5561" s="47"/>
      <c r="D5561" s="46"/>
      <c r="E5561" s="46"/>
      <c r="F5561" s="45"/>
      <c r="G5561" s="48"/>
      <c r="H5561" s="45"/>
      <c r="I5561" s="45"/>
      <c r="L5561" s="47"/>
      <c r="M5561" s="49"/>
      <c r="N5561" s="49"/>
      <c r="O5561" s="47"/>
      <c r="P5561" s="47"/>
      <c r="Q5561" s="50"/>
      <c r="R5561" s="51"/>
      <c r="S5561" s="47"/>
      <c r="T5561" s="52"/>
      <c r="U5561" s="49"/>
      <c r="V5561" s="47"/>
      <c r="W5561" s="46"/>
      <c r="X5561" s="53"/>
      <c r="Y5561" s="45"/>
    </row>
    <row r="5562" spans="2:25" x14ac:dyDescent="0.25">
      <c r="B5562" s="47"/>
      <c r="C5562" s="47"/>
      <c r="D5562" s="46"/>
      <c r="E5562" s="46"/>
      <c r="F5562" s="45"/>
      <c r="G5562" s="48"/>
      <c r="H5562" s="45"/>
      <c r="I5562" s="45"/>
      <c r="L5562" s="47"/>
      <c r="M5562" s="49"/>
      <c r="N5562" s="49"/>
      <c r="O5562" s="47"/>
      <c r="P5562" s="47"/>
      <c r="Q5562" s="50"/>
      <c r="R5562" s="51"/>
      <c r="S5562" s="47"/>
      <c r="T5562" s="52"/>
      <c r="U5562" s="49"/>
      <c r="V5562" s="47"/>
      <c r="W5562" s="46"/>
      <c r="X5562" s="53"/>
      <c r="Y5562" s="45"/>
    </row>
    <row r="5563" spans="2:25" x14ac:dyDescent="0.25">
      <c r="B5563" s="47"/>
      <c r="C5563" s="47"/>
      <c r="D5563" s="46"/>
      <c r="E5563" s="46"/>
      <c r="F5563" s="45"/>
      <c r="G5563" s="48"/>
      <c r="H5563" s="45"/>
      <c r="I5563" s="45"/>
      <c r="L5563" s="47"/>
      <c r="M5563" s="49"/>
      <c r="N5563" s="49"/>
      <c r="O5563" s="47"/>
      <c r="P5563" s="47"/>
      <c r="Q5563" s="50"/>
      <c r="R5563" s="51"/>
      <c r="S5563" s="47"/>
      <c r="T5563" s="52"/>
      <c r="U5563" s="49"/>
      <c r="V5563" s="47"/>
      <c r="W5563" s="46"/>
      <c r="X5563" s="53"/>
      <c r="Y5563" s="45"/>
    </row>
    <row r="5564" spans="2:25" x14ac:dyDescent="0.25">
      <c r="B5564" s="47"/>
      <c r="C5564" s="47"/>
      <c r="D5564" s="46"/>
      <c r="E5564" s="46"/>
      <c r="F5564" s="45"/>
      <c r="G5564" s="48"/>
      <c r="H5564" s="45"/>
      <c r="I5564" s="45"/>
      <c r="L5564" s="47"/>
      <c r="M5564" s="49"/>
      <c r="N5564" s="49"/>
      <c r="O5564" s="47"/>
      <c r="P5564" s="47"/>
      <c r="Q5564" s="50"/>
      <c r="R5564" s="51"/>
      <c r="S5564" s="47"/>
      <c r="T5564" s="52"/>
      <c r="U5564" s="49"/>
      <c r="V5564" s="47"/>
      <c r="W5564" s="46"/>
      <c r="X5564" s="53"/>
      <c r="Y5564" s="45"/>
    </row>
    <row r="5565" spans="2:25" x14ac:dyDescent="0.25">
      <c r="B5565" s="47"/>
      <c r="C5565" s="47"/>
      <c r="D5565" s="46"/>
      <c r="E5565" s="46"/>
      <c r="F5565" s="45"/>
      <c r="G5565" s="48"/>
      <c r="H5565" s="45"/>
      <c r="I5565" s="45"/>
      <c r="L5565" s="47"/>
      <c r="M5565" s="49"/>
      <c r="N5565" s="49"/>
      <c r="O5565" s="47"/>
      <c r="P5565" s="47"/>
      <c r="Q5565" s="50"/>
      <c r="R5565" s="51"/>
      <c r="S5565" s="47"/>
      <c r="T5565" s="52"/>
      <c r="U5565" s="49"/>
      <c r="V5565" s="47"/>
      <c r="W5565" s="46"/>
      <c r="X5565" s="53"/>
      <c r="Y5565" s="45"/>
    </row>
    <row r="5566" spans="2:25" x14ac:dyDescent="0.25">
      <c r="B5566" s="47"/>
      <c r="C5566" s="47"/>
      <c r="D5566" s="46"/>
      <c r="E5566" s="46"/>
      <c r="F5566" s="45"/>
      <c r="G5566" s="48"/>
      <c r="H5566" s="45"/>
      <c r="I5566" s="45"/>
      <c r="L5566" s="47"/>
      <c r="M5566" s="49"/>
      <c r="N5566" s="49"/>
      <c r="O5566" s="47"/>
      <c r="P5566" s="47"/>
      <c r="Q5566" s="50"/>
      <c r="R5566" s="51"/>
      <c r="S5566" s="47"/>
      <c r="T5566" s="52"/>
      <c r="U5566" s="49"/>
      <c r="V5566" s="47"/>
      <c r="W5566" s="46"/>
      <c r="X5566" s="53"/>
      <c r="Y5566" s="45"/>
    </row>
    <row r="5567" spans="2:25" x14ac:dyDescent="0.25">
      <c r="B5567" s="47"/>
      <c r="C5567" s="47"/>
      <c r="D5567" s="46"/>
      <c r="E5567" s="46"/>
      <c r="F5567" s="45"/>
      <c r="G5567" s="48"/>
      <c r="H5567" s="45"/>
      <c r="I5567" s="45"/>
      <c r="L5567" s="47"/>
      <c r="M5567" s="49"/>
      <c r="N5567" s="49"/>
      <c r="O5567" s="47"/>
      <c r="P5567" s="47"/>
      <c r="Q5567" s="50"/>
      <c r="R5567" s="51"/>
      <c r="S5567" s="47"/>
      <c r="T5567" s="52"/>
      <c r="U5567" s="49"/>
      <c r="V5567" s="47"/>
      <c r="W5567" s="46"/>
      <c r="X5567" s="53"/>
      <c r="Y5567" s="45"/>
    </row>
    <row r="5568" spans="2:25" x14ac:dyDescent="0.25">
      <c r="B5568" s="47"/>
      <c r="C5568" s="47"/>
      <c r="D5568" s="46"/>
      <c r="E5568" s="46"/>
      <c r="F5568" s="45"/>
      <c r="G5568" s="48"/>
      <c r="H5568" s="45"/>
      <c r="I5568" s="45"/>
      <c r="L5568" s="47"/>
      <c r="M5568" s="49"/>
      <c r="N5568" s="49"/>
      <c r="O5568" s="47"/>
      <c r="P5568" s="47"/>
      <c r="Q5568" s="50"/>
      <c r="R5568" s="51"/>
      <c r="S5568" s="47"/>
      <c r="T5568" s="52"/>
      <c r="U5568" s="49"/>
      <c r="V5568" s="47"/>
      <c r="W5568" s="46"/>
      <c r="X5568" s="53"/>
      <c r="Y5568" s="45"/>
    </row>
    <row r="5569" spans="2:25" x14ac:dyDescent="0.25">
      <c r="B5569" s="47"/>
      <c r="C5569" s="47"/>
      <c r="D5569" s="46"/>
      <c r="E5569" s="46"/>
      <c r="F5569" s="45"/>
      <c r="G5569" s="48"/>
      <c r="H5569" s="45"/>
      <c r="I5569" s="45"/>
      <c r="L5569" s="47"/>
      <c r="M5569" s="49"/>
      <c r="N5569" s="49"/>
      <c r="O5569" s="47"/>
      <c r="P5569" s="47"/>
      <c r="Q5569" s="50"/>
      <c r="R5569" s="51"/>
      <c r="S5569" s="47"/>
      <c r="T5569" s="52"/>
      <c r="U5569" s="49"/>
      <c r="V5569" s="47"/>
      <c r="W5569" s="46"/>
      <c r="X5569" s="53"/>
      <c r="Y5569" s="45"/>
    </row>
    <row r="5570" spans="2:25" x14ac:dyDescent="0.25">
      <c r="B5570" s="47"/>
      <c r="C5570" s="47"/>
      <c r="D5570" s="46"/>
      <c r="E5570" s="46"/>
      <c r="F5570" s="45"/>
      <c r="G5570" s="48"/>
      <c r="H5570" s="45"/>
      <c r="I5570" s="45"/>
      <c r="L5570" s="47"/>
      <c r="M5570" s="49"/>
      <c r="N5570" s="49"/>
      <c r="O5570" s="47"/>
      <c r="P5570" s="47"/>
      <c r="Q5570" s="50"/>
      <c r="R5570" s="51"/>
      <c r="S5570" s="47"/>
      <c r="T5570" s="52"/>
      <c r="U5570" s="49"/>
      <c r="V5570" s="47"/>
      <c r="W5570" s="46"/>
      <c r="X5570" s="53"/>
      <c r="Y5570" s="45"/>
    </row>
    <row r="5571" spans="2:25" x14ac:dyDescent="0.25">
      <c r="B5571" s="47"/>
      <c r="C5571" s="47"/>
      <c r="D5571" s="46"/>
      <c r="E5571" s="46"/>
      <c r="F5571" s="45"/>
      <c r="G5571" s="48"/>
      <c r="H5571" s="45"/>
      <c r="I5571" s="45"/>
      <c r="L5571" s="47"/>
      <c r="M5571" s="49"/>
      <c r="N5571" s="49"/>
      <c r="O5571" s="47"/>
      <c r="P5571" s="47"/>
      <c r="Q5571" s="50"/>
      <c r="R5571" s="51"/>
      <c r="S5571" s="47"/>
      <c r="T5571" s="52"/>
      <c r="U5571" s="49"/>
      <c r="V5571" s="47"/>
      <c r="W5571" s="46"/>
      <c r="X5571" s="53"/>
      <c r="Y5571" s="45"/>
    </row>
    <row r="5572" spans="2:25" x14ac:dyDescent="0.25">
      <c r="B5572" s="47"/>
      <c r="C5572" s="47"/>
      <c r="D5572" s="46"/>
      <c r="E5572" s="46"/>
      <c r="F5572" s="45"/>
      <c r="G5572" s="48"/>
      <c r="H5572" s="45"/>
      <c r="I5572" s="45"/>
      <c r="L5572" s="47"/>
      <c r="M5572" s="49"/>
      <c r="N5572" s="49"/>
      <c r="O5572" s="47"/>
      <c r="P5572" s="47"/>
      <c r="Q5572" s="50"/>
      <c r="R5572" s="51"/>
      <c r="S5572" s="47"/>
      <c r="T5572" s="52"/>
      <c r="U5572" s="49"/>
      <c r="V5572" s="47"/>
      <c r="W5572" s="46"/>
      <c r="X5572" s="53"/>
      <c r="Y5572" s="45"/>
    </row>
    <row r="5573" spans="2:25" x14ac:dyDescent="0.25">
      <c r="B5573" s="47"/>
      <c r="C5573" s="47"/>
      <c r="D5573" s="46"/>
      <c r="E5573" s="46"/>
      <c r="F5573" s="45"/>
      <c r="G5573" s="48"/>
      <c r="H5573" s="45"/>
      <c r="I5573" s="45"/>
      <c r="L5573" s="47"/>
      <c r="M5573" s="49"/>
      <c r="N5573" s="49"/>
      <c r="O5573" s="47"/>
      <c r="P5573" s="47"/>
      <c r="Q5573" s="50"/>
      <c r="R5573" s="51"/>
      <c r="S5573" s="47"/>
      <c r="T5573" s="52"/>
      <c r="U5573" s="49"/>
      <c r="V5573" s="47"/>
      <c r="W5573" s="46"/>
      <c r="X5573" s="53"/>
      <c r="Y5573" s="45"/>
    </row>
    <row r="5574" spans="2:25" x14ac:dyDescent="0.25">
      <c r="B5574" s="47"/>
      <c r="C5574" s="47"/>
      <c r="D5574" s="46"/>
      <c r="E5574" s="46"/>
      <c r="F5574" s="45"/>
      <c r="G5574" s="48"/>
      <c r="H5574" s="45"/>
      <c r="I5574" s="45"/>
      <c r="L5574" s="47"/>
      <c r="M5574" s="49"/>
      <c r="N5574" s="49"/>
      <c r="O5574" s="47"/>
      <c r="P5574" s="47"/>
      <c r="Q5574" s="50"/>
      <c r="R5574" s="51"/>
      <c r="S5574" s="47"/>
      <c r="T5574" s="52"/>
      <c r="U5574" s="49"/>
      <c r="V5574" s="47"/>
      <c r="W5574" s="46"/>
      <c r="X5574" s="53"/>
      <c r="Y5574" s="45"/>
    </row>
    <row r="5575" spans="2:25" x14ac:dyDescent="0.25">
      <c r="B5575" s="47"/>
      <c r="C5575" s="47"/>
      <c r="D5575" s="46"/>
      <c r="E5575" s="46"/>
      <c r="F5575" s="45"/>
      <c r="G5575" s="48"/>
      <c r="H5575" s="45"/>
      <c r="I5575" s="45"/>
      <c r="L5575" s="47"/>
      <c r="M5575" s="49"/>
      <c r="N5575" s="49"/>
      <c r="O5575" s="47"/>
      <c r="P5575" s="47"/>
      <c r="Q5575" s="50"/>
      <c r="R5575" s="51"/>
      <c r="S5575" s="47"/>
      <c r="T5575" s="52"/>
      <c r="U5575" s="49"/>
      <c r="V5575" s="47"/>
      <c r="W5575" s="46"/>
      <c r="X5575" s="53"/>
      <c r="Y5575" s="45"/>
    </row>
    <row r="5576" spans="2:25" x14ac:dyDescent="0.25">
      <c r="B5576" s="47"/>
      <c r="C5576" s="47"/>
      <c r="D5576" s="46"/>
      <c r="E5576" s="46"/>
      <c r="F5576" s="45"/>
      <c r="G5576" s="48"/>
      <c r="H5576" s="45"/>
      <c r="I5576" s="45"/>
      <c r="L5576" s="47"/>
      <c r="M5576" s="49"/>
      <c r="N5576" s="49"/>
      <c r="O5576" s="47"/>
      <c r="P5576" s="47"/>
      <c r="Q5576" s="50"/>
      <c r="R5576" s="51"/>
      <c r="S5576" s="47"/>
      <c r="T5576" s="52"/>
      <c r="U5576" s="49"/>
      <c r="V5576" s="47"/>
      <c r="W5576" s="46"/>
      <c r="X5576" s="53"/>
      <c r="Y5576" s="45"/>
    </row>
    <row r="5577" spans="2:25" x14ac:dyDescent="0.25">
      <c r="B5577" s="47"/>
      <c r="C5577" s="47"/>
      <c r="D5577" s="46"/>
      <c r="E5577" s="46"/>
      <c r="F5577" s="45"/>
      <c r="G5577" s="48"/>
      <c r="H5577" s="45"/>
      <c r="I5577" s="45"/>
      <c r="L5577" s="47"/>
      <c r="M5577" s="49"/>
      <c r="N5577" s="49"/>
      <c r="O5577" s="47"/>
      <c r="P5577" s="47"/>
      <c r="Q5577" s="50"/>
      <c r="R5577" s="51"/>
      <c r="S5577" s="47"/>
      <c r="T5577" s="52"/>
      <c r="U5577" s="49"/>
      <c r="V5577" s="47"/>
      <c r="W5577" s="46"/>
      <c r="X5577" s="53"/>
      <c r="Y5577" s="45"/>
    </row>
    <row r="5578" spans="2:25" x14ac:dyDescent="0.25">
      <c r="B5578" s="47"/>
      <c r="C5578" s="47"/>
      <c r="D5578" s="46"/>
      <c r="E5578" s="46"/>
      <c r="F5578" s="45"/>
      <c r="G5578" s="48"/>
      <c r="H5578" s="45"/>
      <c r="I5578" s="45"/>
      <c r="L5578" s="47"/>
      <c r="M5578" s="49"/>
      <c r="N5578" s="49"/>
      <c r="O5578" s="47"/>
      <c r="P5578" s="47"/>
      <c r="Q5578" s="50"/>
      <c r="R5578" s="51"/>
      <c r="S5578" s="47"/>
      <c r="T5578" s="52"/>
      <c r="U5578" s="49"/>
      <c r="V5578" s="47"/>
      <c r="W5578" s="46"/>
      <c r="X5578" s="53"/>
      <c r="Y5578" s="45"/>
    </row>
    <row r="5579" spans="2:25" x14ac:dyDescent="0.25">
      <c r="B5579" s="47"/>
      <c r="C5579" s="47"/>
      <c r="D5579" s="46"/>
      <c r="E5579" s="46"/>
      <c r="F5579" s="45"/>
      <c r="G5579" s="48"/>
      <c r="H5579" s="45"/>
      <c r="I5579" s="45"/>
      <c r="L5579" s="47"/>
      <c r="M5579" s="49"/>
      <c r="N5579" s="49"/>
      <c r="O5579" s="47"/>
      <c r="P5579" s="47"/>
      <c r="Q5579" s="50"/>
      <c r="R5579" s="51"/>
      <c r="S5579" s="47"/>
      <c r="T5579" s="52"/>
      <c r="U5579" s="49"/>
      <c r="V5579" s="47"/>
      <c r="W5579" s="46"/>
      <c r="X5579" s="53"/>
      <c r="Y5579" s="45"/>
    </row>
    <row r="5580" spans="2:25" x14ac:dyDescent="0.25">
      <c r="B5580" s="47"/>
      <c r="C5580" s="47"/>
      <c r="D5580" s="46"/>
      <c r="E5580" s="46"/>
      <c r="F5580" s="45"/>
      <c r="G5580" s="48"/>
      <c r="H5580" s="45"/>
      <c r="I5580" s="45"/>
      <c r="L5580" s="47"/>
      <c r="M5580" s="49"/>
      <c r="N5580" s="49"/>
      <c r="O5580" s="47"/>
      <c r="P5580" s="47"/>
      <c r="Q5580" s="50"/>
      <c r="R5580" s="51"/>
      <c r="S5580" s="47"/>
      <c r="T5580" s="52"/>
      <c r="U5580" s="49"/>
      <c r="V5580" s="47"/>
      <c r="W5580" s="46"/>
      <c r="X5580" s="53"/>
      <c r="Y5580" s="45"/>
    </row>
    <row r="5581" spans="2:25" x14ac:dyDescent="0.25">
      <c r="B5581" s="47"/>
      <c r="C5581" s="47"/>
      <c r="D5581" s="46"/>
      <c r="E5581" s="46"/>
      <c r="F5581" s="45"/>
      <c r="G5581" s="48"/>
      <c r="H5581" s="45"/>
      <c r="I5581" s="45"/>
      <c r="L5581" s="47"/>
      <c r="M5581" s="49"/>
      <c r="N5581" s="49"/>
      <c r="O5581" s="47"/>
      <c r="P5581" s="47"/>
      <c r="Q5581" s="50"/>
      <c r="R5581" s="51"/>
      <c r="S5581" s="47"/>
      <c r="T5581" s="52"/>
      <c r="U5581" s="49"/>
      <c r="V5581" s="47"/>
      <c r="W5581" s="46"/>
      <c r="X5581" s="53"/>
      <c r="Y5581" s="45"/>
    </row>
    <row r="5582" spans="2:25" x14ac:dyDescent="0.25">
      <c r="B5582" s="47"/>
      <c r="C5582" s="47"/>
      <c r="D5582" s="46"/>
      <c r="E5582" s="46"/>
      <c r="F5582" s="45"/>
      <c r="G5582" s="48"/>
      <c r="H5582" s="45"/>
      <c r="I5582" s="45"/>
      <c r="L5582" s="47"/>
      <c r="M5582" s="49"/>
      <c r="N5582" s="49"/>
      <c r="O5582" s="47"/>
      <c r="P5582" s="47"/>
      <c r="Q5582" s="50"/>
      <c r="R5582" s="51"/>
      <c r="S5582" s="47"/>
      <c r="T5582" s="52"/>
      <c r="U5582" s="49"/>
      <c r="V5582" s="47"/>
      <c r="W5582" s="46"/>
      <c r="X5582" s="53"/>
      <c r="Y5582" s="45"/>
    </row>
    <row r="5583" spans="2:25" x14ac:dyDescent="0.25">
      <c r="B5583" s="47"/>
      <c r="C5583" s="47"/>
      <c r="D5583" s="46"/>
      <c r="E5583" s="46"/>
      <c r="F5583" s="45"/>
      <c r="G5583" s="48"/>
      <c r="H5583" s="45"/>
      <c r="I5583" s="45"/>
      <c r="L5583" s="47"/>
      <c r="M5583" s="49"/>
      <c r="N5583" s="49"/>
      <c r="O5583" s="47"/>
      <c r="P5583" s="47"/>
      <c r="Q5583" s="50"/>
      <c r="R5583" s="51"/>
      <c r="S5583" s="47"/>
      <c r="T5583" s="52"/>
      <c r="U5583" s="49"/>
      <c r="V5583" s="47"/>
      <c r="W5583" s="46"/>
      <c r="X5583" s="53"/>
      <c r="Y5583" s="45"/>
    </row>
    <row r="5584" spans="2:25" x14ac:dyDescent="0.25">
      <c r="B5584" s="47"/>
      <c r="C5584" s="47"/>
      <c r="D5584" s="46"/>
      <c r="E5584" s="46"/>
      <c r="F5584" s="45"/>
      <c r="G5584" s="48"/>
      <c r="H5584" s="45"/>
      <c r="I5584" s="45"/>
      <c r="L5584" s="47"/>
      <c r="M5584" s="49"/>
      <c r="N5584" s="49"/>
      <c r="O5584" s="47"/>
      <c r="P5584" s="47"/>
      <c r="Q5584" s="50"/>
      <c r="R5584" s="51"/>
      <c r="S5584" s="47"/>
      <c r="T5584" s="52"/>
      <c r="U5584" s="49"/>
      <c r="V5584" s="47"/>
      <c r="W5584" s="46"/>
      <c r="X5584" s="53"/>
      <c r="Y5584" s="45"/>
    </row>
    <row r="5585" spans="2:25" x14ac:dyDescent="0.25">
      <c r="B5585" s="47"/>
      <c r="C5585" s="47"/>
      <c r="D5585" s="46"/>
      <c r="E5585" s="46"/>
      <c r="F5585" s="45"/>
      <c r="G5585" s="48"/>
      <c r="H5585" s="45"/>
      <c r="I5585" s="45"/>
      <c r="L5585" s="47"/>
      <c r="M5585" s="49"/>
      <c r="N5585" s="49"/>
      <c r="O5585" s="47"/>
      <c r="P5585" s="47"/>
      <c r="Q5585" s="50"/>
      <c r="R5585" s="51"/>
      <c r="S5585" s="47"/>
      <c r="T5585" s="52"/>
      <c r="U5585" s="49"/>
      <c r="V5585" s="47"/>
      <c r="W5585" s="46"/>
      <c r="X5585" s="53"/>
      <c r="Y5585" s="45"/>
    </row>
    <row r="5586" spans="2:25" x14ac:dyDescent="0.25">
      <c r="B5586" s="47"/>
      <c r="C5586" s="47"/>
      <c r="D5586" s="46"/>
      <c r="E5586" s="46"/>
      <c r="F5586" s="45"/>
      <c r="G5586" s="48"/>
      <c r="H5586" s="45"/>
      <c r="I5586" s="45"/>
      <c r="L5586" s="47"/>
      <c r="M5586" s="49"/>
      <c r="N5586" s="49"/>
      <c r="O5586" s="47"/>
      <c r="P5586" s="47"/>
      <c r="Q5586" s="50"/>
      <c r="R5586" s="51"/>
      <c r="S5586" s="47"/>
      <c r="T5586" s="52"/>
      <c r="U5586" s="49"/>
      <c r="V5586" s="47"/>
      <c r="W5586" s="46"/>
      <c r="X5586" s="53"/>
      <c r="Y5586" s="45"/>
    </row>
    <row r="5587" spans="2:25" x14ac:dyDescent="0.25">
      <c r="B5587" s="47"/>
      <c r="C5587" s="47"/>
      <c r="D5587" s="46"/>
      <c r="E5587" s="46"/>
      <c r="F5587" s="45"/>
      <c r="G5587" s="48"/>
      <c r="H5587" s="45"/>
      <c r="I5587" s="45"/>
      <c r="L5587" s="47"/>
      <c r="M5587" s="49"/>
      <c r="N5587" s="49"/>
      <c r="O5587" s="47"/>
      <c r="P5587" s="47"/>
      <c r="Q5587" s="50"/>
      <c r="R5587" s="51"/>
      <c r="S5587" s="47"/>
      <c r="T5587" s="52"/>
      <c r="U5587" s="49"/>
      <c r="V5587" s="47"/>
      <c r="W5587" s="46"/>
      <c r="X5587" s="53"/>
      <c r="Y5587" s="45"/>
    </row>
    <row r="5588" spans="2:25" x14ac:dyDescent="0.25">
      <c r="B5588" s="47"/>
      <c r="C5588" s="47"/>
      <c r="D5588" s="46"/>
      <c r="E5588" s="46"/>
      <c r="F5588" s="45"/>
      <c r="G5588" s="48"/>
      <c r="H5588" s="45"/>
      <c r="I5588" s="45"/>
      <c r="L5588" s="47"/>
      <c r="M5588" s="49"/>
      <c r="N5588" s="49"/>
      <c r="O5588" s="47"/>
      <c r="P5588" s="47"/>
      <c r="Q5588" s="50"/>
      <c r="R5588" s="51"/>
      <c r="S5588" s="47"/>
      <c r="T5588" s="52"/>
      <c r="U5588" s="49"/>
      <c r="V5588" s="47"/>
      <c r="W5588" s="46"/>
      <c r="X5588" s="53"/>
      <c r="Y5588" s="45"/>
    </row>
    <row r="5589" spans="2:25" x14ac:dyDescent="0.25">
      <c r="B5589" s="47"/>
      <c r="C5589" s="47"/>
      <c r="D5589" s="46"/>
      <c r="E5589" s="46"/>
      <c r="F5589" s="45"/>
      <c r="G5589" s="48"/>
      <c r="H5589" s="45"/>
      <c r="I5589" s="45"/>
      <c r="L5589" s="47"/>
      <c r="M5589" s="49"/>
      <c r="N5589" s="49"/>
      <c r="O5589" s="47"/>
      <c r="P5589" s="47"/>
      <c r="Q5589" s="50"/>
      <c r="R5589" s="51"/>
      <c r="S5589" s="47"/>
      <c r="T5589" s="52"/>
      <c r="U5589" s="49"/>
      <c r="V5589" s="47"/>
      <c r="W5589" s="46"/>
      <c r="X5589" s="53"/>
      <c r="Y5589" s="45"/>
    </row>
    <row r="5590" spans="2:25" x14ac:dyDescent="0.25">
      <c r="B5590" s="47"/>
      <c r="C5590" s="47"/>
      <c r="D5590" s="46"/>
      <c r="E5590" s="46"/>
      <c r="F5590" s="45"/>
      <c r="G5590" s="48"/>
      <c r="H5590" s="45"/>
      <c r="I5590" s="45"/>
      <c r="L5590" s="47"/>
      <c r="M5590" s="49"/>
      <c r="N5590" s="49"/>
      <c r="O5590" s="47"/>
      <c r="P5590" s="47"/>
      <c r="Q5590" s="50"/>
      <c r="R5590" s="51"/>
      <c r="S5590" s="47"/>
      <c r="T5590" s="52"/>
      <c r="U5590" s="49"/>
      <c r="V5590" s="47"/>
      <c r="W5590" s="46"/>
      <c r="X5590" s="53"/>
      <c r="Y5590" s="45"/>
    </row>
    <row r="5591" spans="2:25" x14ac:dyDescent="0.25">
      <c r="B5591" s="47"/>
      <c r="C5591" s="47"/>
      <c r="D5591" s="46"/>
      <c r="E5591" s="46"/>
      <c r="F5591" s="45"/>
      <c r="G5591" s="48"/>
      <c r="H5591" s="45"/>
      <c r="I5591" s="45"/>
      <c r="L5591" s="47"/>
      <c r="M5591" s="49"/>
      <c r="N5591" s="49"/>
      <c r="O5591" s="47"/>
      <c r="P5591" s="47"/>
      <c r="Q5591" s="50"/>
      <c r="R5591" s="51"/>
      <c r="S5591" s="47"/>
      <c r="T5591" s="52"/>
      <c r="U5591" s="49"/>
      <c r="V5591" s="47"/>
      <c r="W5591" s="46"/>
      <c r="X5591" s="53"/>
      <c r="Y5591" s="45"/>
    </row>
    <row r="5592" spans="2:25" x14ac:dyDescent="0.25">
      <c r="B5592" s="47"/>
      <c r="C5592" s="47"/>
      <c r="D5592" s="46"/>
      <c r="E5592" s="46"/>
      <c r="F5592" s="45"/>
      <c r="G5592" s="48"/>
      <c r="H5592" s="45"/>
      <c r="I5592" s="45"/>
      <c r="L5592" s="47"/>
      <c r="M5592" s="49"/>
      <c r="N5592" s="49"/>
      <c r="O5592" s="47"/>
      <c r="P5592" s="47"/>
      <c r="Q5592" s="50"/>
      <c r="R5592" s="51"/>
      <c r="S5592" s="47"/>
      <c r="T5592" s="52"/>
      <c r="U5592" s="49"/>
      <c r="V5592" s="47"/>
      <c r="W5592" s="46"/>
      <c r="X5592" s="53"/>
      <c r="Y5592" s="45"/>
    </row>
    <row r="5593" spans="2:25" x14ac:dyDescent="0.25">
      <c r="B5593" s="47"/>
      <c r="C5593" s="47"/>
      <c r="D5593" s="46"/>
      <c r="E5593" s="46"/>
      <c r="F5593" s="45"/>
      <c r="G5593" s="48"/>
      <c r="H5593" s="45"/>
      <c r="I5593" s="45"/>
      <c r="L5593" s="47"/>
      <c r="M5593" s="49"/>
      <c r="N5593" s="49"/>
      <c r="O5593" s="47"/>
      <c r="P5593" s="47"/>
      <c r="Q5593" s="50"/>
      <c r="R5593" s="51"/>
      <c r="S5593" s="47"/>
      <c r="T5593" s="52"/>
      <c r="U5593" s="49"/>
      <c r="V5593" s="47"/>
      <c r="W5593" s="46"/>
      <c r="X5593" s="53"/>
      <c r="Y5593" s="45"/>
    </row>
    <row r="5594" spans="2:25" x14ac:dyDescent="0.25">
      <c r="B5594" s="47"/>
      <c r="C5594" s="47"/>
      <c r="D5594" s="46"/>
      <c r="E5594" s="46"/>
      <c r="F5594" s="45"/>
      <c r="G5594" s="48"/>
      <c r="H5594" s="45"/>
      <c r="I5594" s="45"/>
      <c r="L5594" s="47"/>
      <c r="M5594" s="49"/>
      <c r="N5594" s="49"/>
      <c r="O5594" s="47"/>
      <c r="P5594" s="47"/>
      <c r="Q5594" s="50"/>
      <c r="R5594" s="51"/>
      <c r="S5594" s="47"/>
      <c r="T5594" s="52"/>
      <c r="U5594" s="49"/>
      <c r="V5594" s="47"/>
      <c r="W5594" s="46"/>
      <c r="X5594" s="53"/>
      <c r="Y5594" s="45"/>
    </row>
    <row r="5595" spans="2:25" x14ac:dyDescent="0.25">
      <c r="B5595" s="47"/>
      <c r="C5595" s="47"/>
      <c r="D5595" s="46"/>
      <c r="E5595" s="46"/>
      <c r="F5595" s="45"/>
      <c r="G5595" s="48"/>
      <c r="H5595" s="45"/>
      <c r="I5595" s="45"/>
      <c r="L5595" s="47"/>
      <c r="M5595" s="49"/>
      <c r="N5595" s="49"/>
      <c r="O5595" s="47"/>
      <c r="P5595" s="47"/>
      <c r="Q5595" s="50"/>
      <c r="R5595" s="51"/>
      <c r="S5595" s="47"/>
      <c r="T5595" s="52"/>
      <c r="U5595" s="49"/>
      <c r="V5595" s="47"/>
      <c r="W5595" s="46"/>
      <c r="X5595" s="53"/>
      <c r="Y5595" s="45"/>
    </row>
    <row r="5596" spans="2:25" x14ac:dyDescent="0.25">
      <c r="B5596" s="47"/>
      <c r="C5596" s="47"/>
      <c r="D5596" s="46"/>
      <c r="E5596" s="46"/>
      <c r="F5596" s="45"/>
      <c r="G5596" s="48"/>
      <c r="H5596" s="45"/>
      <c r="I5596" s="45"/>
      <c r="L5596" s="47"/>
      <c r="M5596" s="49"/>
      <c r="N5596" s="49"/>
      <c r="O5596" s="47"/>
      <c r="P5596" s="47"/>
      <c r="Q5596" s="50"/>
      <c r="R5596" s="51"/>
      <c r="S5596" s="47"/>
      <c r="T5596" s="52"/>
      <c r="U5596" s="49"/>
      <c r="V5596" s="47"/>
      <c r="W5596" s="46"/>
      <c r="X5596" s="53"/>
      <c r="Y5596" s="45"/>
    </row>
    <row r="5597" spans="2:25" x14ac:dyDescent="0.25">
      <c r="B5597" s="47"/>
      <c r="C5597" s="47"/>
      <c r="D5597" s="46"/>
      <c r="E5597" s="46"/>
      <c r="F5597" s="45"/>
      <c r="G5597" s="48"/>
      <c r="H5597" s="45"/>
      <c r="I5597" s="45"/>
      <c r="L5597" s="47"/>
      <c r="M5597" s="49"/>
      <c r="N5597" s="49"/>
      <c r="O5597" s="47"/>
      <c r="P5597" s="47"/>
      <c r="Q5597" s="50"/>
      <c r="R5597" s="51"/>
      <c r="S5597" s="47"/>
      <c r="T5597" s="52"/>
      <c r="U5597" s="49"/>
      <c r="V5597" s="47"/>
      <c r="W5597" s="46"/>
      <c r="X5597" s="53"/>
      <c r="Y5597" s="45"/>
    </row>
    <row r="5598" spans="2:25" x14ac:dyDescent="0.25">
      <c r="B5598" s="47"/>
      <c r="C5598" s="47"/>
      <c r="D5598" s="46"/>
      <c r="E5598" s="46"/>
      <c r="F5598" s="45"/>
      <c r="G5598" s="48"/>
      <c r="H5598" s="45"/>
      <c r="I5598" s="45"/>
      <c r="L5598" s="47"/>
      <c r="M5598" s="49"/>
      <c r="N5598" s="49"/>
      <c r="O5598" s="47"/>
      <c r="P5598" s="47"/>
      <c r="Q5598" s="50"/>
      <c r="R5598" s="51"/>
      <c r="S5598" s="47"/>
      <c r="T5598" s="52"/>
      <c r="U5598" s="49"/>
      <c r="V5598" s="47"/>
      <c r="W5598" s="46"/>
      <c r="X5598" s="53"/>
      <c r="Y5598" s="45"/>
    </row>
    <row r="5599" spans="2:25" x14ac:dyDescent="0.25">
      <c r="B5599" s="47"/>
      <c r="C5599" s="47"/>
      <c r="D5599" s="46"/>
      <c r="E5599" s="46"/>
      <c r="F5599" s="45"/>
      <c r="G5599" s="48"/>
      <c r="H5599" s="45"/>
      <c r="I5599" s="45"/>
      <c r="L5599" s="47"/>
      <c r="M5599" s="49"/>
      <c r="N5599" s="49"/>
      <c r="O5599" s="47"/>
      <c r="P5599" s="47"/>
      <c r="Q5599" s="50"/>
      <c r="R5599" s="51"/>
      <c r="S5599" s="47"/>
      <c r="T5599" s="52"/>
      <c r="U5599" s="49"/>
      <c r="V5599" s="47"/>
      <c r="W5599" s="46"/>
      <c r="X5599" s="53"/>
      <c r="Y5599" s="45"/>
    </row>
    <row r="5600" spans="2:25" x14ac:dyDescent="0.25">
      <c r="B5600" s="47"/>
      <c r="C5600" s="47"/>
      <c r="D5600" s="46"/>
      <c r="E5600" s="46"/>
      <c r="F5600" s="45"/>
      <c r="G5600" s="48"/>
      <c r="H5600" s="45"/>
      <c r="I5600" s="45"/>
      <c r="L5600" s="47"/>
      <c r="M5600" s="49"/>
      <c r="N5600" s="49"/>
      <c r="O5600" s="47"/>
      <c r="P5600" s="47"/>
      <c r="Q5600" s="50"/>
      <c r="R5600" s="51"/>
      <c r="S5600" s="47"/>
      <c r="T5600" s="52"/>
      <c r="U5600" s="49"/>
      <c r="V5600" s="47"/>
      <c r="W5600" s="46"/>
      <c r="X5600" s="53"/>
      <c r="Y5600" s="45"/>
    </row>
    <row r="5601" spans="2:25" x14ac:dyDescent="0.25">
      <c r="B5601" s="47"/>
      <c r="C5601" s="47"/>
      <c r="D5601" s="46"/>
      <c r="E5601" s="46"/>
      <c r="F5601" s="45"/>
      <c r="G5601" s="48"/>
      <c r="H5601" s="45"/>
      <c r="I5601" s="45"/>
      <c r="L5601" s="47"/>
      <c r="M5601" s="49"/>
      <c r="N5601" s="49"/>
      <c r="O5601" s="47"/>
      <c r="P5601" s="47"/>
      <c r="Q5601" s="50"/>
      <c r="R5601" s="51"/>
      <c r="S5601" s="47"/>
      <c r="T5601" s="52"/>
      <c r="U5601" s="49"/>
      <c r="V5601" s="47"/>
      <c r="W5601" s="46"/>
      <c r="X5601" s="53"/>
      <c r="Y5601" s="45"/>
    </row>
    <row r="5602" spans="2:25" x14ac:dyDescent="0.25">
      <c r="B5602" s="47"/>
      <c r="C5602" s="47"/>
      <c r="D5602" s="46"/>
      <c r="E5602" s="46"/>
      <c r="F5602" s="45"/>
      <c r="G5602" s="48"/>
      <c r="H5602" s="45"/>
      <c r="I5602" s="45"/>
      <c r="L5602" s="47"/>
      <c r="M5602" s="49"/>
      <c r="N5602" s="49"/>
      <c r="O5602" s="47"/>
      <c r="P5602" s="47"/>
      <c r="Q5602" s="50"/>
      <c r="R5602" s="51"/>
      <c r="S5602" s="47"/>
      <c r="T5602" s="52"/>
      <c r="U5602" s="49"/>
      <c r="V5602" s="47"/>
      <c r="W5602" s="46"/>
      <c r="X5602" s="53"/>
      <c r="Y5602" s="45"/>
    </row>
    <row r="5603" spans="2:25" x14ac:dyDescent="0.25">
      <c r="B5603" s="47"/>
      <c r="C5603" s="47"/>
      <c r="D5603" s="46"/>
      <c r="E5603" s="46"/>
      <c r="F5603" s="45"/>
      <c r="G5603" s="48"/>
      <c r="H5603" s="45"/>
      <c r="I5603" s="45"/>
      <c r="L5603" s="47"/>
      <c r="M5603" s="49"/>
      <c r="N5603" s="49"/>
      <c r="O5603" s="47"/>
      <c r="P5603" s="47"/>
      <c r="Q5603" s="50"/>
      <c r="R5603" s="51"/>
      <c r="S5603" s="47"/>
      <c r="T5603" s="52"/>
      <c r="U5603" s="49"/>
      <c r="V5603" s="47"/>
      <c r="W5603" s="46"/>
      <c r="X5603" s="53"/>
      <c r="Y5603" s="45"/>
    </row>
    <row r="5604" spans="2:25" x14ac:dyDescent="0.25">
      <c r="B5604" s="47"/>
      <c r="C5604" s="47"/>
      <c r="D5604" s="46"/>
      <c r="E5604" s="46"/>
      <c r="F5604" s="45"/>
      <c r="G5604" s="48"/>
      <c r="H5604" s="45"/>
      <c r="I5604" s="45"/>
      <c r="L5604" s="47"/>
      <c r="M5604" s="49"/>
      <c r="N5604" s="49"/>
      <c r="O5604" s="47"/>
      <c r="P5604" s="47"/>
      <c r="Q5604" s="50"/>
      <c r="R5604" s="51"/>
      <c r="S5604" s="47"/>
      <c r="T5604" s="52"/>
      <c r="U5604" s="49"/>
      <c r="V5604" s="47"/>
      <c r="W5604" s="46"/>
      <c r="X5604" s="53"/>
      <c r="Y5604" s="45"/>
    </row>
    <row r="5605" spans="2:25" x14ac:dyDescent="0.25">
      <c r="B5605" s="47"/>
      <c r="C5605" s="47"/>
      <c r="D5605" s="46"/>
      <c r="E5605" s="46"/>
      <c r="F5605" s="45"/>
      <c r="G5605" s="48"/>
      <c r="H5605" s="45"/>
      <c r="I5605" s="45"/>
      <c r="L5605" s="47"/>
      <c r="M5605" s="49"/>
      <c r="N5605" s="49"/>
      <c r="O5605" s="47"/>
      <c r="P5605" s="47"/>
      <c r="Q5605" s="50"/>
      <c r="R5605" s="51"/>
      <c r="S5605" s="47"/>
      <c r="T5605" s="52"/>
      <c r="U5605" s="49"/>
      <c r="V5605" s="47"/>
      <c r="W5605" s="46"/>
      <c r="X5605" s="53"/>
      <c r="Y5605" s="45"/>
    </row>
    <row r="5606" spans="2:25" x14ac:dyDescent="0.25">
      <c r="B5606" s="47"/>
      <c r="C5606" s="47"/>
      <c r="D5606" s="46"/>
      <c r="E5606" s="46"/>
      <c r="F5606" s="45"/>
      <c r="G5606" s="48"/>
      <c r="H5606" s="45"/>
      <c r="I5606" s="45"/>
      <c r="L5606" s="47"/>
      <c r="M5606" s="49"/>
      <c r="N5606" s="49"/>
      <c r="O5606" s="47"/>
      <c r="P5606" s="47"/>
      <c r="Q5606" s="50"/>
      <c r="R5606" s="51"/>
      <c r="S5606" s="47"/>
      <c r="T5606" s="52"/>
      <c r="U5606" s="49"/>
      <c r="V5606" s="47"/>
      <c r="W5606" s="46"/>
      <c r="X5606" s="53"/>
      <c r="Y5606" s="45"/>
    </row>
    <row r="5607" spans="2:25" x14ac:dyDescent="0.25">
      <c r="B5607" s="47"/>
      <c r="C5607" s="47"/>
      <c r="D5607" s="46"/>
      <c r="E5607" s="46"/>
      <c r="F5607" s="45"/>
      <c r="G5607" s="48"/>
      <c r="H5607" s="45"/>
      <c r="I5607" s="45"/>
      <c r="L5607" s="47"/>
      <c r="M5607" s="49"/>
      <c r="N5607" s="49"/>
      <c r="O5607" s="47"/>
      <c r="P5607" s="47"/>
      <c r="Q5607" s="50"/>
      <c r="R5607" s="51"/>
      <c r="S5607" s="47"/>
      <c r="T5607" s="52"/>
      <c r="U5607" s="49"/>
      <c r="V5607" s="47"/>
      <c r="W5607" s="46"/>
      <c r="X5607" s="53"/>
      <c r="Y5607" s="45"/>
    </row>
    <row r="5608" spans="2:25" x14ac:dyDescent="0.25">
      <c r="B5608" s="47"/>
      <c r="C5608" s="47"/>
      <c r="D5608" s="46"/>
      <c r="E5608" s="46"/>
      <c r="F5608" s="45"/>
      <c r="G5608" s="48"/>
      <c r="H5608" s="45"/>
      <c r="I5608" s="45"/>
      <c r="L5608" s="47"/>
      <c r="M5608" s="49"/>
      <c r="N5608" s="49"/>
      <c r="O5608" s="47"/>
      <c r="P5608" s="47"/>
      <c r="Q5608" s="50"/>
      <c r="R5608" s="51"/>
      <c r="S5608" s="47"/>
      <c r="T5608" s="52"/>
      <c r="U5608" s="49"/>
      <c r="V5608" s="47"/>
      <c r="W5608" s="46"/>
      <c r="X5608" s="53"/>
      <c r="Y5608" s="45"/>
    </row>
    <row r="5609" spans="2:25" x14ac:dyDescent="0.25">
      <c r="B5609" s="47"/>
      <c r="C5609" s="47"/>
      <c r="D5609" s="46"/>
      <c r="E5609" s="46"/>
      <c r="F5609" s="45"/>
      <c r="G5609" s="48"/>
      <c r="H5609" s="45"/>
      <c r="I5609" s="45"/>
      <c r="L5609" s="47"/>
      <c r="M5609" s="49"/>
      <c r="N5609" s="49"/>
      <c r="O5609" s="47"/>
      <c r="P5609" s="47"/>
      <c r="Q5609" s="50"/>
      <c r="R5609" s="51"/>
      <c r="S5609" s="47"/>
      <c r="T5609" s="52"/>
      <c r="U5609" s="49"/>
      <c r="V5609" s="47"/>
      <c r="W5609" s="46"/>
      <c r="X5609" s="53"/>
      <c r="Y5609" s="45"/>
    </row>
    <row r="5610" spans="2:25" x14ac:dyDescent="0.25">
      <c r="B5610" s="47"/>
      <c r="C5610" s="47"/>
      <c r="D5610" s="46"/>
      <c r="E5610" s="46"/>
      <c r="F5610" s="45"/>
      <c r="G5610" s="48"/>
      <c r="H5610" s="45"/>
      <c r="I5610" s="45"/>
      <c r="L5610" s="47"/>
      <c r="M5610" s="49"/>
      <c r="N5610" s="49"/>
      <c r="O5610" s="47"/>
      <c r="P5610" s="47"/>
      <c r="Q5610" s="50"/>
      <c r="R5610" s="51"/>
      <c r="S5610" s="47"/>
      <c r="T5610" s="52"/>
      <c r="U5610" s="49"/>
      <c r="V5610" s="47"/>
      <c r="W5610" s="46"/>
      <c r="X5610" s="53"/>
      <c r="Y5610" s="45"/>
    </row>
    <row r="5611" spans="2:25" x14ac:dyDescent="0.25">
      <c r="B5611" s="47"/>
      <c r="C5611" s="47"/>
      <c r="D5611" s="46"/>
      <c r="E5611" s="46"/>
      <c r="F5611" s="45"/>
      <c r="G5611" s="48"/>
      <c r="H5611" s="45"/>
      <c r="I5611" s="45"/>
      <c r="L5611" s="47"/>
      <c r="M5611" s="49"/>
      <c r="N5611" s="49"/>
      <c r="O5611" s="47"/>
      <c r="P5611" s="47"/>
      <c r="Q5611" s="50"/>
      <c r="R5611" s="51"/>
      <c r="S5611" s="47"/>
      <c r="T5611" s="52"/>
      <c r="U5611" s="49"/>
      <c r="V5611" s="47"/>
      <c r="W5611" s="46"/>
      <c r="X5611" s="53"/>
      <c r="Y5611" s="45"/>
    </row>
    <row r="5612" spans="2:25" x14ac:dyDescent="0.25">
      <c r="B5612" s="47"/>
      <c r="C5612" s="47"/>
      <c r="D5612" s="46"/>
      <c r="E5612" s="46"/>
      <c r="F5612" s="45"/>
      <c r="G5612" s="48"/>
      <c r="H5612" s="45"/>
      <c r="I5612" s="45"/>
      <c r="L5612" s="47"/>
      <c r="M5612" s="49"/>
      <c r="N5612" s="49"/>
      <c r="O5612" s="47"/>
      <c r="P5612" s="47"/>
      <c r="Q5612" s="50"/>
      <c r="R5612" s="51"/>
      <c r="S5612" s="47"/>
      <c r="T5612" s="52"/>
      <c r="U5612" s="49"/>
      <c r="V5612" s="47"/>
      <c r="W5612" s="46"/>
      <c r="X5612" s="53"/>
      <c r="Y5612" s="45"/>
    </row>
    <row r="5613" spans="2:25" x14ac:dyDescent="0.25">
      <c r="B5613" s="47"/>
      <c r="C5613" s="47"/>
      <c r="D5613" s="46"/>
      <c r="E5613" s="46"/>
      <c r="F5613" s="45"/>
      <c r="G5613" s="48"/>
      <c r="H5613" s="45"/>
      <c r="I5613" s="45"/>
      <c r="L5613" s="47"/>
      <c r="M5613" s="49"/>
      <c r="N5613" s="49"/>
      <c r="O5613" s="47"/>
      <c r="P5613" s="47"/>
      <c r="Q5613" s="50"/>
      <c r="R5613" s="51"/>
      <c r="S5613" s="47"/>
      <c r="T5613" s="52"/>
      <c r="U5613" s="49"/>
      <c r="V5613" s="47"/>
      <c r="W5613" s="46"/>
      <c r="X5613" s="53"/>
      <c r="Y5613" s="45"/>
    </row>
    <row r="5614" spans="2:25" x14ac:dyDescent="0.25">
      <c r="B5614" s="47"/>
      <c r="C5614" s="47"/>
      <c r="D5614" s="46"/>
      <c r="E5614" s="46"/>
      <c r="F5614" s="45"/>
      <c r="G5614" s="48"/>
      <c r="H5614" s="45"/>
      <c r="I5614" s="45"/>
      <c r="L5614" s="47"/>
      <c r="M5614" s="49"/>
      <c r="N5614" s="49"/>
      <c r="O5614" s="47"/>
      <c r="P5614" s="47"/>
      <c r="Q5614" s="50"/>
      <c r="R5614" s="51"/>
      <c r="S5614" s="47"/>
      <c r="T5614" s="52"/>
      <c r="U5614" s="49"/>
      <c r="V5614" s="47"/>
      <c r="W5614" s="46"/>
      <c r="X5614" s="53"/>
      <c r="Y5614" s="45"/>
    </row>
    <row r="5615" spans="2:25" x14ac:dyDescent="0.25">
      <c r="B5615" s="47"/>
      <c r="C5615" s="47"/>
      <c r="D5615" s="46"/>
      <c r="E5615" s="46"/>
      <c r="F5615" s="45"/>
      <c r="G5615" s="48"/>
      <c r="H5615" s="45"/>
      <c r="I5615" s="45"/>
      <c r="L5615" s="47"/>
      <c r="M5615" s="49"/>
      <c r="N5615" s="49"/>
      <c r="O5615" s="47"/>
      <c r="P5615" s="47"/>
      <c r="Q5615" s="50"/>
      <c r="R5615" s="51"/>
      <c r="S5615" s="47"/>
      <c r="T5615" s="52"/>
      <c r="U5615" s="49"/>
      <c r="V5615" s="47"/>
      <c r="W5615" s="46"/>
      <c r="X5615" s="53"/>
      <c r="Y5615" s="45"/>
    </row>
    <row r="5616" spans="2:25" x14ac:dyDescent="0.25">
      <c r="B5616" s="47"/>
      <c r="C5616" s="47"/>
      <c r="D5616" s="46"/>
      <c r="E5616" s="46"/>
      <c r="F5616" s="45"/>
      <c r="G5616" s="48"/>
      <c r="H5616" s="45"/>
      <c r="I5616" s="45"/>
      <c r="L5616" s="47"/>
      <c r="M5616" s="49"/>
      <c r="N5616" s="49"/>
      <c r="O5616" s="47"/>
      <c r="P5616" s="47"/>
      <c r="Q5616" s="50"/>
      <c r="R5616" s="51"/>
      <c r="S5616" s="47"/>
      <c r="T5616" s="52"/>
      <c r="U5616" s="49"/>
      <c r="V5616" s="47"/>
      <c r="W5616" s="46"/>
      <c r="X5616" s="53"/>
      <c r="Y5616" s="45"/>
    </row>
    <row r="5617" spans="2:25" x14ac:dyDescent="0.25">
      <c r="B5617" s="47"/>
      <c r="C5617" s="47"/>
      <c r="D5617" s="46"/>
      <c r="E5617" s="46"/>
      <c r="F5617" s="45"/>
      <c r="G5617" s="48"/>
      <c r="H5617" s="45"/>
      <c r="I5617" s="45"/>
      <c r="L5617" s="47"/>
      <c r="M5617" s="49"/>
      <c r="N5617" s="49"/>
      <c r="O5617" s="47"/>
      <c r="P5617" s="47"/>
      <c r="Q5617" s="50"/>
      <c r="R5617" s="51"/>
      <c r="S5617" s="47"/>
      <c r="T5617" s="52"/>
      <c r="U5617" s="49"/>
      <c r="V5617" s="47"/>
      <c r="W5617" s="46"/>
      <c r="X5617" s="53"/>
      <c r="Y5617" s="45"/>
    </row>
    <row r="5618" spans="2:25" x14ac:dyDescent="0.25">
      <c r="B5618" s="47"/>
      <c r="C5618" s="47"/>
      <c r="D5618" s="46"/>
      <c r="E5618" s="46"/>
      <c r="F5618" s="45"/>
      <c r="G5618" s="48"/>
      <c r="H5618" s="45"/>
      <c r="I5618" s="45"/>
      <c r="L5618" s="47"/>
      <c r="M5618" s="49"/>
      <c r="N5618" s="49"/>
      <c r="O5618" s="47"/>
      <c r="P5618" s="47"/>
      <c r="Q5618" s="50"/>
      <c r="R5618" s="51"/>
      <c r="S5618" s="47"/>
      <c r="T5618" s="52"/>
      <c r="U5618" s="49"/>
      <c r="V5618" s="47"/>
      <c r="W5618" s="46"/>
      <c r="X5618" s="53"/>
      <c r="Y5618" s="45"/>
    </row>
    <row r="5619" spans="2:25" x14ac:dyDescent="0.25">
      <c r="B5619" s="47"/>
      <c r="C5619" s="47"/>
      <c r="D5619" s="46"/>
      <c r="E5619" s="46"/>
      <c r="F5619" s="45"/>
      <c r="G5619" s="48"/>
      <c r="H5619" s="45"/>
      <c r="I5619" s="45"/>
      <c r="L5619" s="47"/>
      <c r="M5619" s="49"/>
      <c r="N5619" s="49"/>
      <c r="O5619" s="47"/>
      <c r="P5619" s="47"/>
      <c r="Q5619" s="50"/>
      <c r="R5619" s="51"/>
      <c r="S5619" s="47"/>
      <c r="T5619" s="52"/>
      <c r="U5619" s="49"/>
      <c r="V5619" s="47"/>
      <c r="W5619" s="46"/>
      <c r="X5619" s="53"/>
      <c r="Y5619" s="45"/>
    </row>
    <row r="5620" spans="2:25" x14ac:dyDescent="0.25">
      <c r="B5620" s="47"/>
      <c r="C5620" s="47"/>
      <c r="D5620" s="46"/>
      <c r="E5620" s="46"/>
      <c r="F5620" s="45"/>
      <c r="G5620" s="48"/>
      <c r="H5620" s="45"/>
      <c r="I5620" s="45"/>
      <c r="L5620" s="47"/>
      <c r="M5620" s="49"/>
      <c r="N5620" s="49"/>
      <c r="O5620" s="47"/>
      <c r="P5620" s="47"/>
      <c r="Q5620" s="50"/>
      <c r="R5620" s="51"/>
      <c r="S5620" s="47"/>
      <c r="T5620" s="52"/>
      <c r="U5620" s="49"/>
      <c r="V5620" s="47"/>
      <c r="W5620" s="46"/>
      <c r="X5620" s="53"/>
      <c r="Y5620" s="45"/>
    </row>
    <row r="5621" spans="2:25" x14ac:dyDescent="0.25">
      <c r="B5621" s="47"/>
      <c r="C5621" s="47"/>
      <c r="D5621" s="46"/>
      <c r="E5621" s="46"/>
      <c r="F5621" s="45"/>
      <c r="G5621" s="48"/>
      <c r="H5621" s="45"/>
      <c r="I5621" s="45"/>
      <c r="L5621" s="47"/>
      <c r="M5621" s="49"/>
      <c r="N5621" s="49"/>
      <c r="O5621" s="47"/>
      <c r="P5621" s="47"/>
      <c r="Q5621" s="50"/>
      <c r="R5621" s="51"/>
      <c r="S5621" s="47"/>
      <c r="T5621" s="52"/>
      <c r="U5621" s="49"/>
      <c r="V5621" s="47"/>
      <c r="W5621" s="46"/>
      <c r="X5621" s="53"/>
      <c r="Y5621" s="45"/>
    </row>
    <row r="5622" spans="2:25" x14ac:dyDescent="0.25">
      <c r="B5622" s="47"/>
      <c r="C5622" s="47"/>
      <c r="D5622" s="46"/>
      <c r="E5622" s="46"/>
      <c r="F5622" s="45"/>
      <c r="G5622" s="48"/>
      <c r="H5622" s="45"/>
      <c r="I5622" s="45"/>
      <c r="L5622" s="47"/>
      <c r="M5622" s="49"/>
      <c r="N5622" s="49"/>
      <c r="O5622" s="47"/>
      <c r="P5622" s="47"/>
      <c r="Q5622" s="50"/>
      <c r="R5622" s="51"/>
      <c r="S5622" s="47"/>
      <c r="T5622" s="52"/>
      <c r="U5622" s="49"/>
      <c r="V5622" s="47"/>
      <c r="W5622" s="46"/>
      <c r="X5622" s="53"/>
      <c r="Y5622" s="45"/>
    </row>
    <row r="5623" spans="2:25" x14ac:dyDescent="0.25">
      <c r="B5623" s="47"/>
      <c r="C5623" s="47"/>
      <c r="D5623" s="46"/>
      <c r="E5623" s="46"/>
      <c r="F5623" s="45"/>
      <c r="G5623" s="48"/>
      <c r="H5623" s="45"/>
      <c r="I5623" s="45"/>
      <c r="L5623" s="47"/>
      <c r="M5623" s="49"/>
      <c r="N5623" s="49"/>
      <c r="O5623" s="47"/>
      <c r="P5623" s="47"/>
      <c r="Q5623" s="50"/>
      <c r="R5623" s="51"/>
      <c r="S5623" s="47"/>
      <c r="T5623" s="52"/>
      <c r="U5623" s="49"/>
      <c r="V5623" s="47"/>
      <c r="W5623" s="46"/>
      <c r="X5623" s="53"/>
      <c r="Y5623" s="45"/>
    </row>
    <row r="5624" spans="2:25" x14ac:dyDescent="0.25">
      <c r="B5624" s="47"/>
      <c r="C5624" s="47"/>
      <c r="D5624" s="46"/>
      <c r="E5624" s="46"/>
      <c r="F5624" s="45"/>
      <c r="G5624" s="48"/>
      <c r="H5624" s="45"/>
      <c r="I5624" s="45"/>
      <c r="L5624" s="47"/>
      <c r="M5624" s="49"/>
      <c r="N5624" s="49"/>
      <c r="O5624" s="47"/>
      <c r="P5624" s="47"/>
      <c r="Q5624" s="50"/>
      <c r="R5624" s="51"/>
      <c r="S5624" s="47"/>
      <c r="T5624" s="52"/>
      <c r="U5624" s="49"/>
      <c r="V5624" s="47"/>
      <c r="W5624" s="46"/>
      <c r="X5624" s="53"/>
      <c r="Y5624" s="45"/>
    </row>
    <row r="5625" spans="2:25" x14ac:dyDescent="0.25">
      <c r="B5625" s="47"/>
      <c r="C5625" s="47"/>
      <c r="D5625" s="46"/>
      <c r="E5625" s="46"/>
      <c r="F5625" s="45"/>
      <c r="G5625" s="48"/>
      <c r="H5625" s="45"/>
      <c r="I5625" s="45"/>
      <c r="L5625" s="47"/>
      <c r="M5625" s="49"/>
      <c r="N5625" s="49"/>
      <c r="O5625" s="47"/>
      <c r="P5625" s="47"/>
      <c r="Q5625" s="50"/>
      <c r="R5625" s="51"/>
      <c r="S5625" s="47"/>
      <c r="T5625" s="52"/>
      <c r="U5625" s="49"/>
      <c r="V5625" s="47"/>
      <c r="W5625" s="46"/>
      <c r="X5625" s="53"/>
      <c r="Y5625" s="45"/>
    </row>
    <row r="5626" spans="2:25" x14ac:dyDescent="0.25">
      <c r="B5626" s="47"/>
      <c r="C5626" s="47"/>
      <c r="D5626" s="46"/>
      <c r="E5626" s="46"/>
      <c r="F5626" s="45"/>
      <c r="G5626" s="48"/>
      <c r="H5626" s="45"/>
      <c r="I5626" s="45"/>
      <c r="L5626" s="47"/>
      <c r="M5626" s="49"/>
      <c r="N5626" s="49"/>
      <c r="O5626" s="47"/>
      <c r="P5626" s="47"/>
      <c r="Q5626" s="50"/>
      <c r="R5626" s="51"/>
      <c r="S5626" s="47"/>
      <c r="T5626" s="52"/>
      <c r="U5626" s="49"/>
      <c r="V5626" s="47"/>
      <c r="W5626" s="46"/>
      <c r="X5626" s="53"/>
      <c r="Y5626" s="45"/>
    </row>
    <row r="5627" spans="2:25" x14ac:dyDescent="0.25">
      <c r="B5627" s="47"/>
      <c r="C5627" s="47"/>
      <c r="D5627" s="46"/>
      <c r="E5627" s="46"/>
      <c r="F5627" s="45"/>
      <c r="G5627" s="48"/>
      <c r="H5627" s="45"/>
      <c r="I5627" s="45"/>
      <c r="L5627" s="47"/>
      <c r="M5627" s="49"/>
      <c r="N5627" s="49"/>
      <c r="O5627" s="47"/>
      <c r="P5627" s="47"/>
      <c r="Q5627" s="50"/>
      <c r="R5627" s="51"/>
      <c r="S5627" s="47"/>
      <c r="T5627" s="52"/>
      <c r="U5627" s="49"/>
      <c r="V5627" s="47"/>
      <c r="W5627" s="46"/>
      <c r="X5627" s="53"/>
      <c r="Y5627" s="45"/>
    </row>
    <row r="5628" spans="2:25" x14ac:dyDescent="0.25">
      <c r="B5628" s="47"/>
      <c r="C5628" s="47"/>
      <c r="D5628" s="46"/>
      <c r="E5628" s="46"/>
      <c r="F5628" s="45"/>
      <c r="G5628" s="48"/>
      <c r="H5628" s="45"/>
      <c r="I5628" s="45"/>
      <c r="L5628" s="47"/>
      <c r="M5628" s="49"/>
      <c r="N5628" s="49"/>
      <c r="O5628" s="47"/>
      <c r="P5628" s="47"/>
      <c r="Q5628" s="50"/>
      <c r="R5628" s="51"/>
      <c r="S5628" s="47"/>
      <c r="T5628" s="52"/>
      <c r="U5628" s="49"/>
      <c r="V5628" s="47"/>
      <c r="W5628" s="46"/>
      <c r="X5628" s="53"/>
      <c r="Y5628" s="45"/>
    </row>
    <row r="5629" spans="2:25" x14ac:dyDescent="0.25">
      <c r="B5629" s="47"/>
      <c r="C5629" s="47"/>
      <c r="D5629" s="46"/>
      <c r="E5629" s="46"/>
      <c r="F5629" s="45"/>
      <c r="G5629" s="48"/>
      <c r="H5629" s="45"/>
      <c r="I5629" s="45"/>
      <c r="L5629" s="47"/>
      <c r="M5629" s="49"/>
      <c r="N5629" s="49"/>
      <c r="O5629" s="47"/>
      <c r="P5629" s="47"/>
      <c r="Q5629" s="50"/>
      <c r="R5629" s="51"/>
      <c r="S5629" s="47"/>
      <c r="T5629" s="52"/>
      <c r="U5629" s="49"/>
      <c r="V5629" s="47"/>
      <c r="W5629" s="46"/>
      <c r="X5629" s="53"/>
      <c r="Y5629" s="45"/>
    </row>
    <row r="5630" spans="2:25" x14ac:dyDescent="0.25">
      <c r="B5630" s="47"/>
      <c r="C5630" s="47"/>
      <c r="D5630" s="46"/>
      <c r="E5630" s="46"/>
      <c r="F5630" s="45"/>
      <c r="G5630" s="48"/>
      <c r="H5630" s="45"/>
      <c r="I5630" s="45"/>
      <c r="L5630" s="47"/>
      <c r="M5630" s="49"/>
      <c r="N5630" s="49"/>
      <c r="O5630" s="47"/>
      <c r="P5630" s="47"/>
      <c r="Q5630" s="50"/>
      <c r="R5630" s="51"/>
      <c r="S5630" s="47"/>
      <c r="T5630" s="52"/>
      <c r="U5630" s="49"/>
      <c r="V5630" s="47"/>
      <c r="W5630" s="46"/>
      <c r="X5630" s="53"/>
      <c r="Y5630" s="45"/>
    </row>
    <row r="5631" spans="2:25" x14ac:dyDescent="0.25">
      <c r="B5631" s="47"/>
      <c r="C5631" s="47"/>
      <c r="D5631" s="46"/>
      <c r="E5631" s="46"/>
      <c r="F5631" s="45"/>
      <c r="G5631" s="48"/>
      <c r="H5631" s="45"/>
      <c r="I5631" s="45"/>
      <c r="L5631" s="47"/>
      <c r="M5631" s="49"/>
      <c r="N5631" s="49"/>
      <c r="O5631" s="47"/>
      <c r="P5631" s="47"/>
      <c r="Q5631" s="50"/>
      <c r="R5631" s="51"/>
      <c r="S5631" s="47"/>
      <c r="T5631" s="52"/>
      <c r="U5631" s="49"/>
      <c r="V5631" s="47"/>
      <c r="W5631" s="46"/>
      <c r="X5631" s="53"/>
      <c r="Y5631" s="45"/>
    </row>
    <row r="5632" spans="2:25" x14ac:dyDescent="0.25">
      <c r="B5632" s="47"/>
      <c r="C5632" s="47"/>
      <c r="D5632" s="46"/>
      <c r="E5632" s="46"/>
      <c r="F5632" s="45"/>
      <c r="G5632" s="48"/>
      <c r="H5632" s="45"/>
      <c r="I5632" s="45"/>
      <c r="L5632" s="47"/>
      <c r="M5632" s="49"/>
      <c r="N5632" s="49"/>
      <c r="O5632" s="47"/>
      <c r="P5632" s="47"/>
      <c r="Q5632" s="50"/>
      <c r="R5632" s="51"/>
      <c r="S5632" s="47"/>
      <c r="T5632" s="52"/>
      <c r="U5632" s="49"/>
      <c r="V5632" s="47"/>
      <c r="W5632" s="46"/>
      <c r="X5632" s="53"/>
      <c r="Y5632" s="45"/>
    </row>
    <row r="5633" spans="2:25" x14ac:dyDescent="0.25">
      <c r="B5633" s="47"/>
      <c r="C5633" s="47"/>
      <c r="D5633" s="46"/>
      <c r="E5633" s="46"/>
      <c r="F5633" s="45"/>
      <c r="G5633" s="48"/>
      <c r="H5633" s="45"/>
      <c r="I5633" s="45"/>
      <c r="L5633" s="47"/>
      <c r="M5633" s="49"/>
      <c r="N5633" s="49"/>
      <c r="O5633" s="47"/>
      <c r="P5633" s="47"/>
      <c r="Q5633" s="50"/>
      <c r="R5633" s="51"/>
      <c r="S5633" s="47"/>
      <c r="T5633" s="52"/>
      <c r="U5633" s="49"/>
      <c r="V5633" s="47"/>
      <c r="W5633" s="46"/>
      <c r="X5633" s="53"/>
      <c r="Y5633" s="45"/>
    </row>
    <row r="5634" spans="2:25" x14ac:dyDescent="0.25">
      <c r="B5634" s="47"/>
      <c r="C5634" s="47"/>
      <c r="D5634" s="46"/>
      <c r="E5634" s="46"/>
      <c r="F5634" s="45"/>
      <c r="G5634" s="48"/>
      <c r="H5634" s="45"/>
      <c r="I5634" s="45"/>
      <c r="L5634" s="47"/>
      <c r="M5634" s="49"/>
      <c r="N5634" s="49"/>
      <c r="O5634" s="47"/>
      <c r="P5634" s="47"/>
      <c r="Q5634" s="50"/>
      <c r="R5634" s="51"/>
      <c r="S5634" s="47"/>
      <c r="T5634" s="52"/>
      <c r="U5634" s="49"/>
      <c r="V5634" s="47"/>
      <c r="W5634" s="46"/>
      <c r="X5634" s="53"/>
      <c r="Y5634" s="45"/>
    </row>
    <row r="5635" spans="2:25" x14ac:dyDescent="0.25">
      <c r="B5635" s="47"/>
      <c r="C5635" s="47"/>
      <c r="D5635" s="46"/>
      <c r="E5635" s="46"/>
      <c r="F5635" s="45"/>
      <c r="G5635" s="48"/>
      <c r="H5635" s="45"/>
      <c r="I5635" s="45"/>
      <c r="L5635" s="47"/>
      <c r="M5635" s="49"/>
      <c r="N5635" s="49"/>
      <c r="O5635" s="47"/>
      <c r="P5635" s="47"/>
      <c r="Q5635" s="50"/>
      <c r="R5635" s="51"/>
      <c r="S5635" s="47"/>
      <c r="T5635" s="52"/>
      <c r="U5635" s="49"/>
      <c r="V5635" s="47"/>
      <c r="W5635" s="46"/>
      <c r="X5635" s="53"/>
      <c r="Y5635" s="45"/>
    </row>
    <row r="5636" spans="2:25" x14ac:dyDescent="0.25">
      <c r="B5636" s="47"/>
      <c r="C5636" s="47"/>
      <c r="D5636" s="46"/>
      <c r="E5636" s="46"/>
      <c r="F5636" s="45"/>
      <c r="G5636" s="48"/>
      <c r="H5636" s="45"/>
      <c r="I5636" s="45"/>
      <c r="L5636" s="47"/>
      <c r="M5636" s="49"/>
      <c r="N5636" s="49"/>
      <c r="O5636" s="47"/>
      <c r="P5636" s="47"/>
      <c r="Q5636" s="50"/>
      <c r="R5636" s="51"/>
      <c r="S5636" s="47"/>
      <c r="T5636" s="52"/>
      <c r="U5636" s="49"/>
      <c r="V5636" s="47"/>
      <c r="W5636" s="46"/>
      <c r="X5636" s="53"/>
      <c r="Y5636" s="45"/>
    </row>
    <row r="5637" spans="2:25" x14ac:dyDescent="0.25">
      <c r="B5637" s="47"/>
      <c r="C5637" s="47"/>
      <c r="D5637" s="46"/>
      <c r="E5637" s="46"/>
      <c r="F5637" s="45"/>
      <c r="G5637" s="48"/>
      <c r="H5637" s="45"/>
      <c r="I5637" s="45"/>
      <c r="L5637" s="47"/>
      <c r="M5637" s="49"/>
      <c r="N5637" s="49"/>
      <c r="O5637" s="47"/>
      <c r="P5637" s="47"/>
      <c r="Q5637" s="50"/>
      <c r="R5637" s="51"/>
      <c r="S5637" s="47"/>
      <c r="T5637" s="52"/>
      <c r="U5637" s="49"/>
      <c r="V5637" s="47"/>
      <c r="W5637" s="46"/>
      <c r="X5637" s="53"/>
      <c r="Y5637" s="45"/>
    </row>
    <row r="5638" spans="2:25" x14ac:dyDescent="0.25">
      <c r="B5638" s="47"/>
      <c r="C5638" s="47"/>
      <c r="D5638" s="46"/>
      <c r="E5638" s="46"/>
      <c r="F5638" s="45"/>
      <c r="G5638" s="48"/>
      <c r="H5638" s="45"/>
      <c r="I5638" s="45"/>
      <c r="L5638" s="47"/>
      <c r="M5638" s="49"/>
      <c r="N5638" s="49"/>
      <c r="O5638" s="47"/>
      <c r="P5638" s="47"/>
      <c r="Q5638" s="50"/>
      <c r="R5638" s="51"/>
      <c r="S5638" s="47"/>
      <c r="T5638" s="52"/>
      <c r="U5638" s="49"/>
      <c r="V5638" s="47"/>
      <c r="W5638" s="46"/>
      <c r="X5638" s="53"/>
      <c r="Y5638" s="45"/>
    </row>
    <row r="5639" spans="2:25" x14ac:dyDescent="0.25">
      <c r="B5639" s="47"/>
      <c r="C5639" s="47"/>
      <c r="D5639" s="46"/>
      <c r="E5639" s="46"/>
      <c r="F5639" s="45"/>
      <c r="G5639" s="48"/>
      <c r="H5639" s="45"/>
      <c r="I5639" s="45"/>
      <c r="L5639" s="47"/>
      <c r="M5639" s="49"/>
      <c r="N5639" s="49"/>
      <c r="O5639" s="47"/>
      <c r="P5639" s="47"/>
      <c r="Q5639" s="50"/>
      <c r="R5639" s="51"/>
      <c r="S5639" s="47"/>
      <c r="T5639" s="52"/>
      <c r="U5639" s="49"/>
      <c r="V5639" s="47"/>
      <c r="W5639" s="46"/>
      <c r="X5639" s="53"/>
      <c r="Y5639" s="45"/>
    </row>
    <row r="5640" spans="2:25" x14ac:dyDescent="0.25">
      <c r="B5640" s="47"/>
      <c r="C5640" s="47"/>
      <c r="D5640" s="46"/>
      <c r="E5640" s="46"/>
      <c r="F5640" s="45"/>
      <c r="G5640" s="48"/>
      <c r="H5640" s="45"/>
      <c r="I5640" s="45"/>
      <c r="L5640" s="47"/>
      <c r="M5640" s="49"/>
      <c r="N5640" s="49"/>
      <c r="O5640" s="47"/>
      <c r="P5640" s="47"/>
      <c r="Q5640" s="50"/>
      <c r="R5640" s="51"/>
      <c r="S5640" s="47"/>
      <c r="T5640" s="52"/>
      <c r="U5640" s="49"/>
      <c r="V5640" s="47"/>
      <c r="W5640" s="46"/>
      <c r="X5640" s="53"/>
      <c r="Y5640" s="45"/>
    </row>
    <row r="5641" spans="2:25" x14ac:dyDescent="0.25">
      <c r="B5641" s="47"/>
      <c r="C5641" s="47"/>
      <c r="D5641" s="46"/>
      <c r="E5641" s="46"/>
      <c r="F5641" s="45"/>
      <c r="G5641" s="48"/>
      <c r="H5641" s="45"/>
      <c r="I5641" s="45"/>
      <c r="L5641" s="47"/>
      <c r="M5641" s="49"/>
      <c r="N5641" s="49"/>
      <c r="O5641" s="47"/>
      <c r="P5641" s="47"/>
      <c r="Q5641" s="50"/>
      <c r="R5641" s="51"/>
      <c r="S5641" s="47"/>
      <c r="T5641" s="52"/>
      <c r="U5641" s="49"/>
      <c r="V5641" s="47"/>
      <c r="W5641" s="46"/>
      <c r="X5641" s="53"/>
      <c r="Y5641" s="45"/>
    </row>
    <row r="5642" spans="2:25" x14ac:dyDescent="0.25">
      <c r="B5642" s="47"/>
      <c r="C5642" s="47"/>
      <c r="D5642" s="46"/>
      <c r="E5642" s="46"/>
      <c r="F5642" s="45"/>
      <c r="G5642" s="48"/>
      <c r="H5642" s="45"/>
      <c r="I5642" s="45"/>
      <c r="L5642" s="47"/>
      <c r="M5642" s="49"/>
      <c r="N5642" s="49"/>
      <c r="O5642" s="47"/>
      <c r="P5642" s="47"/>
      <c r="Q5642" s="50"/>
      <c r="R5642" s="51"/>
      <c r="S5642" s="47"/>
      <c r="T5642" s="52"/>
      <c r="U5642" s="49"/>
      <c r="V5642" s="47"/>
      <c r="W5642" s="46"/>
      <c r="X5642" s="53"/>
      <c r="Y5642" s="45"/>
    </row>
    <row r="5643" spans="2:25" x14ac:dyDescent="0.25">
      <c r="B5643" s="47"/>
      <c r="C5643" s="47"/>
      <c r="D5643" s="46"/>
      <c r="E5643" s="46"/>
      <c r="F5643" s="45"/>
      <c r="G5643" s="48"/>
      <c r="H5643" s="45"/>
      <c r="I5643" s="45"/>
      <c r="L5643" s="47"/>
      <c r="M5643" s="49"/>
      <c r="N5643" s="49"/>
      <c r="O5643" s="47"/>
      <c r="P5643" s="47"/>
      <c r="Q5643" s="50"/>
      <c r="R5643" s="51"/>
      <c r="S5643" s="47"/>
      <c r="T5643" s="52"/>
      <c r="U5643" s="49"/>
      <c r="V5643" s="47"/>
      <c r="W5643" s="46"/>
      <c r="X5643" s="53"/>
      <c r="Y5643" s="45"/>
    </row>
    <row r="5644" spans="2:25" x14ac:dyDescent="0.25">
      <c r="B5644" s="47"/>
      <c r="C5644" s="47"/>
      <c r="D5644" s="46"/>
      <c r="E5644" s="46"/>
      <c r="F5644" s="45"/>
      <c r="G5644" s="48"/>
      <c r="H5644" s="45"/>
      <c r="I5644" s="45"/>
      <c r="L5644" s="47"/>
      <c r="M5644" s="49"/>
      <c r="N5644" s="49"/>
      <c r="O5644" s="47"/>
      <c r="P5644" s="47"/>
      <c r="Q5644" s="50"/>
      <c r="R5644" s="51"/>
      <c r="S5644" s="47"/>
      <c r="T5644" s="52"/>
      <c r="U5644" s="49"/>
      <c r="V5644" s="47"/>
      <c r="W5644" s="46"/>
      <c r="X5644" s="53"/>
      <c r="Y5644" s="45"/>
    </row>
    <row r="5645" spans="2:25" x14ac:dyDescent="0.25">
      <c r="B5645" s="47"/>
      <c r="C5645" s="47"/>
      <c r="D5645" s="46"/>
      <c r="E5645" s="46"/>
      <c r="F5645" s="45"/>
      <c r="G5645" s="48"/>
      <c r="H5645" s="45"/>
      <c r="I5645" s="45"/>
      <c r="L5645" s="47"/>
      <c r="M5645" s="49"/>
      <c r="N5645" s="49"/>
      <c r="O5645" s="47"/>
      <c r="P5645" s="47"/>
      <c r="Q5645" s="50"/>
      <c r="R5645" s="51"/>
      <c r="S5645" s="47"/>
      <c r="T5645" s="52"/>
      <c r="U5645" s="49"/>
      <c r="V5645" s="47"/>
      <c r="W5645" s="46"/>
      <c r="X5645" s="53"/>
      <c r="Y5645" s="45"/>
    </row>
    <row r="5646" spans="2:25" x14ac:dyDescent="0.25">
      <c r="B5646" s="47"/>
      <c r="C5646" s="47"/>
      <c r="D5646" s="46"/>
      <c r="E5646" s="46"/>
      <c r="F5646" s="45"/>
      <c r="G5646" s="48"/>
      <c r="H5646" s="45"/>
      <c r="I5646" s="45"/>
      <c r="L5646" s="47"/>
      <c r="M5646" s="49"/>
      <c r="N5646" s="49"/>
      <c r="O5646" s="47"/>
      <c r="P5646" s="47"/>
      <c r="Q5646" s="50"/>
      <c r="R5646" s="51"/>
      <c r="S5646" s="47"/>
      <c r="T5646" s="52"/>
      <c r="U5646" s="49"/>
      <c r="V5646" s="47"/>
      <c r="W5646" s="46"/>
      <c r="X5646" s="53"/>
      <c r="Y5646" s="45"/>
    </row>
    <row r="5647" spans="2:25" x14ac:dyDescent="0.25">
      <c r="B5647" s="47"/>
      <c r="C5647" s="47"/>
      <c r="D5647" s="46"/>
      <c r="E5647" s="46"/>
      <c r="F5647" s="45"/>
      <c r="G5647" s="48"/>
      <c r="H5647" s="45"/>
      <c r="I5647" s="45"/>
      <c r="L5647" s="47"/>
      <c r="M5647" s="49"/>
      <c r="N5647" s="49"/>
      <c r="O5647" s="47"/>
      <c r="P5647" s="47"/>
      <c r="Q5647" s="50"/>
      <c r="R5647" s="51"/>
      <c r="S5647" s="47"/>
      <c r="T5647" s="52"/>
      <c r="U5647" s="49"/>
      <c r="V5647" s="47"/>
      <c r="W5647" s="46"/>
      <c r="X5647" s="53"/>
      <c r="Y5647" s="45"/>
    </row>
    <row r="5648" spans="2:25" x14ac:dyDescent="0.25">
      <c r="B5648" s="47"/>
      <c r="C5648" s="47"/>
      <c r="D5648" s="46"/>
      <c r="E5648" s="46"/>
      <c r="F5648" s="45"/>
      <c r="G5648" s="48"/>
      <c r="H5648" s="45"/>
      <c r="I5648" s="45"/>
      <c r="L5648" s="47"/>
      <c r="M5648" s="49"/>
      <c r="N5648" s="49"/>
      <c r="O5648" s="47"/>
      <c r="P5648" s="47"/>
      <c r="Q5648" s="50"/>
      <c r="R5648" s="51"/>
      <c r="S5648" s="47"/>
      <c r="T5648" s="52"/>
      <c r="U5648" s="49"/>
      <c r="V5648" s="47"/>
      <c r="W5648" s="46"/>
      <c r="X5648" s="53"/>
      <c r="Y5648" s="45"/>
    </row>
    <row r="5649" spans="2:25" x14ac:dyDescent="0.25">
      <c r="B5649" s="47"/>
      <c r="C5649" s="47"/>
      <c r="D5649" s="46"/>
      <c r="E5649" s="46"/>
      <c r="F5649" s="45"/>
      <c r="G5649" s="48"/>
      <c r="H5649" s="45"/>
      <c r="I5649" s="45"/>
      <c r="L5649" s="47"/>
      <c r="M5649" s="49"/>
      <c r="N5649" s="49"/>
      <c r="O5649" s="47"/>
      <c r="P5649" s="47"/>
      <c r="Q5649" s="50"/>
      <c r="R5649" s="51"/>
      <c r="S5649" s="47"/>
      <c r="T5649" s="52"/>
      <c r="U5649" s="49"/>
      <c r="V5649" s="47"/>
      <c r="W5649" s="46"/>
      <c r="X5649" s="53"/>
      <c r="Y5649" s="45"/>
    </row>
    <row r="5650" spans="2:25" x14ac:dyDescent="0.25">
      <c r="B5650" s="47"/>
      <c r="C5650" s="47"/>
      <c r="D5650" s="46"/>
      <c r="E5650" s="46"/>
      <c r="F5650" s="45"/>
      <c r="G5650" s="48"/>
      <c r="H5650" s="45"/>
      <c r="I5650" s="45"/>
      <c r="L5650" s="47"/>
      <c r="M5650" s="49"/>
      <c r="N5650" s="49"/>
      <c r="O5650" s="47"/>
      <c r="P5650" s="47"/>
      <c r="Q5650" s="50"/>
      <c r="R5650" s="51"/>
      <c r="S5650" s="47"/>
      <c r="T5650" s="52"/>
      <c r="U5650" s="49"/>
      <c r="V5650" s="47"/>
      <c r="W5650" s="46"/>
      <c r="X5650" s="53"/>
      <c r="Y5650" s="45"/>
    </row>
    <row r="5651" spans="2:25" x14ac:dyDescent="0.25">
      <c r="B5651" s="47"/>
      <c r="C5651" s="47"/>
      <c r="D5651" s="46"/>
      <c r="E5651" s="46"/>
      <c r="F5651" s="45"/>
      <c r="G5651" s="48"/>
      <c r="H5651" s="45"/>
      <c r="I5651" s="45"/>
      <c r="L5651" s="47"/>
      <c r="M5651" s="49"/>
      <c r="N5651" s="49"/>
      <c r="O5651" s="47"/>
      <c r="P5651" s="47"/>
      <c r="Q5651" s="50"/>
      <c r="R5651" s="51"/>
      <c r="S5651" s="47"/>
      <c r="T5651" s="52"/>
      <c r="U5651" s="49"/>
      <c r="V5651" s="47"/>
      <c r="W5651" s="46"/>
      <c r="X5651" s="53"/>
      <c r="Y5651" s="45"/>
    </row>
    <row r="5652" spans="2:25" x14ac:dyDescent="0.25">
      <c r="B5652" s="47"/>
      <c r="C5652" s="47"/>
      <c r="D5652" s="46"/>
      <c r="E5652" s="46"/>
      <c r="F5652" s="45"/>
      <c r="G5652" s="48"/>
      <c r="H5652" s="45"/>
      <c r="I5652" s="45"/>
      <c r="L5652" s="47"/>
      <c r="M5652" s="49"/>
      <c r="N5652" s="49"/>
      <c r="O5652" s="47"/>
      <c r="P5652" s="47"/>
      <c r="Q5652" s="50"/>
      <c r="R5652" s="51"/>
      <c r="S5652" s="47"/>
      <c r="T5652" s="52"/>
      <c r="U5652" s="49"/>
      <c r="V5652" s="47"/>
      <c r="W5652" s="46"/>
      <c r="X5652" s="53"/>
      <c r="Y5652" s="45"/>
    </row>
    <row r="5653" spans="2:25" x14ac:dyDescent="0.25">
      <c r="B5653" s="47"/>
      <c r="C5653" s="47"/>
      <c r="D5653" s="46"/>
      <c r="E5653" s="46"/>
      <c r="F5653" s="45"/>
      <c r="G5653" s="48"/>
      <c r="H5653" s="45"/>
      <c r="I5653" s="45"/>
      <c r="L5653" s="47"/>
      <c r="M5653" s="49"/>
      <c r="N5653" s="49"/>
      <c r="O5653" s="47"/>
      <c r="P5653" s="47"/>
      <c r="Q5653" s="50"/>
      <c r="R5653" s="51"/>
      <c r="S5653" s="47"/>
      <c r="T5653" s="52"/>
      <c r="U5653" s="49"/>
      <c r="V5653" s="47"/>
      <c r="W5653" s="46"/>
      <c r="X5653" s="53"/>
      <c r="Y5653" s="45"/>
    </row>
    <row r="5654" spans="2:25" x14ac:dyDescent="0.25">
      <c r="B5654" s="47"/>
      <c r="C5654" s="47"/>
      <c r="D5654" s="46"/>
      <c r="E5654" s="46"/>
      <c r="F5654" s="45"/>
      <c r="G5654" s="48"/>
      <c r="H5654" s="45"/>
      <c r="I5654" s="45"/>
      <c r="L5654" s="47"/>
      <c r="M5654" s="49"/>
      <c r="N5654" s="49"/>
      <c r="O5654" s="47"/>
      <c r="P5654" s="47"/>
      <c r="Q5654" s="50"/>
      <c r="R5654" s="51"/>
      <c r="S5654" s="47"/>
      <c r="T5654" s="52"/>
      <c r="U5654" s="49"/>
      <c r="V5654" s="47"/>
      <c r="W5654" s="46"/>
      <c r="X5654" s="53"/>
      <c r="Y5654" s="45"/>
    </row>
    <row r="5655" spans="2:25" x14ac:dyDescent="0.25">
      <c r="B5655" s="47"/>
      <c r="C5655" s="47"/>
      <c r="D5655" s="46"/>
      <c r="E5655" s="46"/>
      <c r="F5655" s="45"/>
      <c r="G5655" s="48"/>
      <c r="H5655" s="45"/>
      <c r="I5655" s="45"/>
      <c r="L5655" s="47"/>
      <c r="M5655" s="49"/>
      <c r="N5655" s="49"/>
      <c r="O5655" s="47"/>
      <c r="P5655" s="47"/>
      <c r="Q5655" s="50"/>
      <c r="R5655" s="51"/>
      <c r="S5655" s="47"/>
      <c r="T5655" s="52"/>
      <c r="U5655" s="49"/>
      <c r="V5655" s="47"/>
      <c r="W5655" s="46"/>
      <c r="X5655" s="53"/>
      <c r="Y5655" s="45"/>
    </row>
    <row r="5656" spans="2:25" x14ac:dyDescent="0.25">
      <c r="B5656" s="47"/>
      <c r="C5656" s="47"/>
      <c r="D5656" s="46"/>
      <c r="E5656" s="46"/>
      <c r="F5656" s="45"/>
      <c r="G5656" s="48"/>
      <c r="H5656" s="45"/>
      <c r="I5656" s="45"/>
      <c r="L5656" s="47"/>
      <c r="M5656" s="49"/>
      <c r="N5656" s="49"/>
      <c r="O5656" s="47"/>
      <c r="P5656" s="47"/>
      <c r="Q5656" s="50"/>
      <c r="R5656" s="51"/>
      <c r="S5656" s="47"/>
      <c r="T5656" s="52"/>
      <c r="U5656" s="49"/>
      <c r="V5656" s="47"/>
      <c r="W5656" s="46"/>
      <c r="X5656" s="53"/>
      <c r="Y5656" s="45"/>
    </row>
    <row r="5657" spans="2:25" x14ac:dyDescent="0.25">
      <c r="B5657" s="47"/>
      <c r="C5657" s="47"/>
      <c r="D5657" s="46"/>
      <c r="E5657" s="46"/>
      <c r="F5657" s="45"/>
      <c r="G5657" s="48"/>
      <c r="H5657" s="45"/>
      <c r="I5657" s="45"/>
      <c r="L5657" s="47"/>
      <c r="M5657" s="49"/>
      <c r="N5657" s="49"/>
      <c r="O5657" s="47"/>
      <c r="P5657" s="47"/>
      <c r="Q5657" s="50"/>
      <c r="R5657" s="51"/>
      <c r="S5657" s="47"/>
      <c r="T5657" s="52"/>
      <c r="U5657" s="49"/>
      <c r="V5657" s="47"/>
      <c r="W5657" s="46"/>
      <c r="X5657" s="53"/>
      <c r="Y5657" s="45"/>
    </row>
    <row r="5658" spans="2:25" x14ac:dyDescent="0.25">
      <c r="B5658" s="47"/>
      <c r="C5658" s="47"/>
      <c r="D5658" s="46"/>
      <c r="E5658" s="46"/>
      <c r="F5658" s="45"/>
      <c r="G5658" s="48"/>
      <c r="H5658" s="45"/>
      <c r="I5658" s="45"/>
      <c r="L5658" s="47"/>
      <c r="M5658" s="49"/>
      <c r="N5658" s="49"/>
      <c r="O5658" s="47"/>
      <c r="P5658" s="47"/>
      <c r="Q5658" s="50"/>
      <c r="R5658" s="51"/>
      <c r="S5658" s="47"/>
      <c r="T5658" s="52"/>
      <c r="U5658" s="49"/>
      <c r="V5658" s="47"/>
      <c r="W5658" s="46"/>
      <c r="X5658" s="53"/>
      <c r="Y5658" s="45"/>
    </row>
    <row r="5659" spans="2:25" x14ac:dyDescent="0.25">
      <c r="B5659" s="47"/>
      <c r="C5659" s="47"/>
      <c r="D5659" s="46"/>
      <c r="E5659" s="46"/>
      <c r="F5659" s="45"/>
      <c r="G5659" s="48"/>
      <c r="H5659" s="45"/>
      <c r="I5659" s="45"/>
      <c r="L5659" s="47"/>
      <c r="M5659" s="49"/>
      <c r="N5659" s="49"/>
      <c r="O5659" s="47"/>
      <c r="P5659" s="47"/>
      <c r="Q5659" s="50"/>
      <c r="R5659" s="51"/>
      <c r="S5659" s="47"/>
      <c r="T5659" s="52"/>
      <c r="U5659" s="49"/>
      <c r="V5659" s="47"/>
      <c r="W5659" s="46"/>
      <c r="X5659" s="53"/>
      <c r="Y5659" s="45"/>
    </row>
    <row r="5660" spans="2:25" x14ac:dyDescent="0.25">
      <c r="B5660" s="47"/>
      <c r="C5660" s="47"/>
      <c r="D5660" s="46"/>
      <c r="E5660" s="46"/>
      <c r="F5660" s="45"/>
      <c r="G5660" s="48"/>
      <c r="H5660" s="45"/>
      <c r="I5660" s="45"/>
      <c r="L5660" s="47"/>
      <c r="M5660" s="49"/>
      <c r="N5660" s="49"/>
      <c r="O5660" s="47"/>
      <c r="P5660" s="47"/>
      <c r="Q5660" s="50"/>
      <c r="R5660" s="51"/>
      <c r="S5660" s="47"/>
      <c r="T5660" s="52"/>
      <c r="U5660" s="49"/>
      <c r="V5660" s="47"/>
      <c r="W5660" s="46"/>
      <c r="X5660" s="53"/>
      <c r="Y5660" s="45"/>
    </row>
    <row r="5661" spans="2:25" x14ac:dyDescent="0.25">
      <c r="B5661" s="47"/>
      <c r="C5661" s="47"/>
      <c r="D5661" s="46"/>
      <c r="E5661" s="46"/>
      <c r="F5661" s="45"/>
      <c r="G5661" s="48"/>
      <c r="H5661" s="45"/>
      <c r="I5661" s="45"/>
      <c r="L5661" s="47"/>
      <c r="M5661" s="49"/>
      <c r="N5661" s="49"/>
      <c r="O5661" s="47"/>
      <c r="P5661" s="47"/>
      <c r="Q5661" s="50"/>
      <c r="R5661" s="51"/>
      <c r="S5661" s="47"/>
      <c r="T5661" s="52"/>
      <c r="U5661" s="49"/>
      <c r="V5661" s="47"/>
      <c r="W5661" s="46"/>
      <c r="X5661" s="53"/>
      <c r="Y5661" s="45"/>
    </row>
    <row r="5662" spans="2:25" x14ac:dyDescent="0.25">
      <c r="B5662" s="47"/>
      <c r="C5662" s="47"/>
      <c r="D5662" s="46"/>
      <c r="E5662" s="46"/>
      <c r="F5662" s="45"/>
      <c r="G5662" s="48"/>
      <c r="H5662" s="45"/>
      <c r="I5662" s="45"/>
      <c r="L5662" s="47"/>
      <c r="M5662" s="49"/>
      <c r="N5662" s="49"/>
      <c r="O5662" s="47"/>
      <c r="P5662" s="47"/>
      <c r="Q5662" s="50"/>
      <c r="R5662" s="51"/>
      <c r="S5662" s="47"/>
      <c r="T5662" s="52"/>
      <c r="U5662" s="49"/>
      <c r="V5662" s="47"/>
      <c r="W5662" s="46"/>
      <c r="X5662" s="53"/>
      <c r="Y5662" s="45"/>
    </row>
    <row r="5663" spans="2:25" x14ac:dyDescent="0.25">
      <c r="B5663" s="47"/>
      <c r="C5663" s="47"/>
      <c r="D5663" s="46"/>
      <c r="E5663" s="46"/>
      <c r="F5663" s="45"/>
      <c r="G5663" s="48"/>
      <c r="H5663" s="45"/>
      <c r="I5663" s="45"/>
      <c r="L5663" s="47"/>
      <c r="M5663" s="49"/>
      <c r="N5663" s="49"/>
      <c r="O5663" s="47"/>
      <c r="P5663" s="47"/>
      <c r="Q5663" s="50"/>
      <c r="R5663" s="51"/>
      <c r="S5663" s="47"/>
      <c r="T5663" s="52"/>
      <c r="U5663" s="49"/>
      <c r="V5663" s="47"/>
      <c r="W5663" s="46"/>
      <c r="X5663" s="53"/>
      <c r="Y5663" s="45"/>
    </row>
    <row r="5664" spans="2:25" x14ac:dyDescent="0.25">
      <c r="B5664" s="47"/>
      <c r="C5664" s="47"/>
      <c r="D5664" s="46"/>
      <c r="E5664" s="46"/>
      <c r="F5664" s="45"/>
      <c r="G5664" s="48"/>
      <c r="H5664" s="45"/>
      <c r="I5664" s="45"/>
      <c r="L5664" s="47"/>
      <c r="M5664" s="49"/>
      <c r="N5664" s="49"/>
      <c r="O5664" s="47"/>
      <c r="P5664" s="47"/>
      <c r="Q5664" s="50"/>
      <c r="R5664" s="51"/>
      <c r="S5664" s="47"/>
      <c r="T5664" s="52"/>
      <c r="U5664" s="49"/>
      <c r="V5664" s="47"/>
      <c r="W5664" s="46"/>
      <c r="X5664" s="53"/>
      <c r="Y5664" s="45"/>
    </row>
    <row r="5665" spans="2:25" x14ac:dyDescent="0.25">
      <c r="B5665" s="47"/>
      <c r="C5665" s="47"/>
      <c r="D5665" s="46"/>
      <c r="E5665" s="46"/>
      <c r="F5665" s="45"/>
      <c r="G5665" s="48"/>
      <c r="H5665" s="45"/>
      <c r="I5665" s="45"/>
      <c r="L5665" s="47"/>
      <c r="M5665" s="49"/>
      <c r="N5665" s="49"/>
      <c r="O5665" s="47"/>
      <c r="P5665" s="47"/>
      <c r="Q5665" s="50"/>
      <c r="R5665" s="51"/>
      <c r="S5665" s="47"/>
      <c r="T5665" s="52"/>
      <c r="U5665" s="49"/>
      <c r="V5665" s="47"/>
      <c r="W5665" s="46"/>
      <c r="X5665" s="53"/>
      <c r="Y5665" s="45"/>
    </row>
    <row r="5666" spans="2:25" x14ac:dyDescent="0.25">
      <c r="B5666" s="47"/>
      <c r="C5666" s="47"/>
      <c r="D5666" s="46"/>
      <c r="E5666" s="46"/>
      <c r="F5666" s="45"/>
      <c r="G5666" s="48"/>
      <c r="H5666" s="45"/>
      <c r="I5666" s="45"/>
      <c r="L5666" s="47"/>
      <c r="M5666" s="49"/>
      <c r="N5666" s="49"/>
      <c r="O5666" s="47"/>
      <c r="P5666" s="47"/>
      <c r="Q5666" s="50"/>
      <c r="R5666" s="51"/>
      <c r="S5666" s="47"/>
      <c r="T5666" s="52"/>
      <c r="U5666" s="49"/>
      <c r="V5666" s="47"/>
      <c r="W5666" s="46"/>
      <c r="X5666" s="53"/>
      <c r="Y5666" s="45"/>
    </row>
    <row r="5667" spans="2:25" x14ac:dyDescent="0.25">
      <c r="B5667" s="47"/>
      <c r="C5667" s="47"/>
      <c r="D5667" s="46"/>
      <c r="E5667" s="46"/>
      <c r="F5667" s="45"/>
      <c r="G5667" s="48"/>
      <c r="H5667" s="45"/>
      <c r="I5667" s="45"/>
      <c r="L5667" s="47"/>
      <c r="M5667" s="49"/>
      <c r="N5667" s="49"/>
      <c r="O5667" s="47"/>
      <c r="P5667" s="47"/>
      <c r="Q5667" s="50"/>
      <c r="R5667" s="51"/>
      <c r="S5667" s="47"/>
      <c r="T5667" s="52"/>
      <c r="U5667" s="49"/>
      <c r="V5667" s="47"/>
      <c r="W5667" s="46"/>
      <c r="X5667" s="53"/>
      <c r="Y5667" s="45"/>
    </row>
    <row r="5668" spans="2:25" x14ac:dyDescent="0.25">
      <c r="B5668" s="47"/>
      <c r="C5668" s="47"/>
      <c r="D5668" s="46"/>
      <c r="E5668" s="46"/>
      <c r="F5668" s="45"/>
      <c r="G5668" s="48"/>
      <c r="H5668" s="45"/>
      <c r="I5668" s="45"/>
      <c r="L5668" s="47"/>
      <c r="M5668" s="49"/>
      <c r="N5668" s="49"/>
      <c r="O5668" s="47"/>
      <c r="P5668" s="47"/>
      <c r="Q5668" s="50"/>
      <c r="R5668" s="51"/>
      <c r="S5668" s="47"/>
      <c r="T5668" s="52"/>
      <c r="U5668" s="49"/>
      <c r="V5668" s="47"/>
      <c r="W5668" s="46"/>
      <c r="X5668" s="53"/>
      <c r="Y5668" s="45"/>
    </row>
  </sheetData>
  <conditionalFormatting sqref="A13:J13 A14:E41 V13:W41 B12:J12 L12:N12 L13:L40 N13:N41 I41:L41 G14:G41 I14:J40 P13:T43 P12:Y12 I2456:T2581 Y13:Y2455 K44:T650 K652:T772 K651:Q651 T651 K774:T2455 K773:Q773 S773:T773">
    <cfRule type="expression" dxfId="33" priority="61">
      <formula>$Q12&gt;0</formula>
    </cfRule>
  </conditionalFormatting>
  <conditionalFormatting sqref="A2582:Y5668">
    <cfRule type="expression" dxfId="32" priority="54">
      <formula>$Q2582&gt;0</formula>
    </cfRule>
  </conditionalFormatting>
  <conditionalFormatting sqref="F14:F41">
    <cfRule type="expression" dxfId="31" priority="50">
      <formula>$Q14&gt;0</formula>
    </cfRule>
  </conditionalFormatting>
  <conditionalFormatting sqref="M13:M41">
    <cfRule type="expression" dxfId="30" priority="43">
      <formula>$Q13&gt;0</formula>
    </cfRule>
  </conditionalFormatting>
  <conditionalFormatting sqref="U13:U41">
    <cfRule type="expression" dxfId="29" priority="47">
      <formula>$Q13&gt;0</formula>
    </cfRule>
  </conditionalFormatting>
  <conditionalFormatting sqref="K12:K40">
    <cfRule type="expression" dxfId="28" priority="44">
      <formula>$Q12&gt;0</formula>
    </cfRule>
  </conditionalFormatting>
  <conditionalFormatting sqref="O12:O41">
    <cfRule type="expression" dxfId="27" priority="42">
      <formula>$Q12&gt;0</formula>
    </cfRule>
  </conditionalFormatting>
  <conditionalFormatting sqref="H14:H41">
    <cfRule type="expression" dxfId="26" priority="41">
      <formula>$Q14&gt;0</formula>
    </cfRule>
  </conditionalFormatting>
  <conditionalFormatting sqref="A42:E43 V42:W43 N42:N43 I42:L43 G42:G43">
    <cfRule type="expression" dxfId="25" priority="40">
      <formula>$Q42&gt;0</formula>
    </cfRule>
  </conditionalFormatting>
  <conditionalFormatting sqref="F42:F43">
    <cfRule type="expression" dxfId="24" priority="39">
      <formula>$Q42&gt;0</formula>
    </cfRule>
  </conditionalFormatting>
  <conditionalFormatting sqref="U42:U43">
    <cfRule type="expression" dxfId="23" priority="37">
      <formula>$Q42&gt;0</formula>
    </cfRule>
  </conditionalFormatting>
  <conditionalFormatting sqref="O42:O43">
    <cfRule type="expression" dxfId="22" priority="35">
      <formula>$Q42&gt;0</formula>
    </cfRule>
  </conditionalFormatting>
  <conditionalFormatting sqref="M42:M43">
    <cfRule type="expression" dxfId="21" priority="36">
      <formula>$Q42&gt;0</formula>
    </cfRule>
  </conditionalFormatting>
  <conditionalFormatting sqref="H42:H43">
    <cfRule type="expression" dxfId="20" priority="34">
      <formula>$Q42&gt;0</formula>
    </cfRule>
  </conditionalFormatting>
  <conditionalFormatting sqref="I44:I1139 G44:G1139 V44:W1139 A44:B1139 D44:D1139">
    <cfRule type="expression" dxfId="19" priority="26">
      <formula>$Q44&gt;0</formula>
    </cfRule>
  </conditionalFormatting>
  <conditionalFormatting sqref="F44:F1139">
    <cfRule type="expression" dxfId="18" priority="25">
      <formula>$Q44&gt;0</formula>
    </cfRule>
  </conditionalFormatting>
  <conditionalFormatting sqref="U44:U1139">
    <cfRule type="expression" dxfId="17" priority="23">
      <formula>$Q44&gt;0</formula>
    </cfRule>
  </conditionalFormatting>
  <conditionalFormatting sqref="H44:H1139">
    <cfRule type="expression" dxfId="16" priority="21">
      <formula>$Q44&gt;0</formula>
    </cfRule>
  </conditionalFormatting>
  <conditionalFormatting sqref="G1140:G2455 V1140:W2455 I1140:I2455 A2418:D2455 A1140:B2417 D1140:D2417">
    <cfRule type="expression" dxfId="15" priority="20">
      <formula>$Q1140&gt;0</formula>
    </cfRule>
  </conditionalFormatting>
  <conditionalFormatting sqref="F1140:F2455">
    <cfRule type="expression" dxfId="14" priority="19">
      <formula>$Q1140&gt;0</formula>
    </cfRule>
  </conditionalFormatting>
  <conditionalFormatting sqref="U1140:U2455">
    <cfRule type="expression" dxfId="13" priority="17">
      <formula>$Q1140&gt;0</formula>
    </cfRule>
  </conditionalFormatting>
  <conditionalFormatting sqref="H1140:H2455">
    <cfRule type="expression" dxfId="12" priority="15">
      <formula>$Q1140&gt;0</formula>
    </cfRule>
  </conditionalFormatting>
  <conditionalFormatting sqref="A2456:D2581 G2456:G2581 V2456:W2581 Y2456:Y2581">
    <cfRule type="expression" dxfId="11" priority="14">
      <formula>$Q2456&gt;0</formula>
    </cfRule>
  </conditionalFormatting>
  <conditionalFormatting sqref="F2456:F2581">
    <cfRule type="expression" dxfId="10" priority="13">
      <formula>$Q2456&gt;0</formula>
    </cfRule>
  </conditionalFormatting>
  <conditionalFormatting sqref="X2456:X2581">
    <cfRule type="expression" dxfId="9" priority="12">
      <formula>$Q2456&gt;0</formula>
    </cfRule>
  </conditionalFormatting>
  <conditionalFormatting sqref="U2456:U2581">
    <cfRule type="expression" dxfId="8" priority="11">
      <formula>$Q2456&gt;0</formula>
    </cfRule>
  </conditionalFormatting>
  <conditionalFormatting sqref="E2456:E2581">
    <cfRule type="expression" dxfId="7" priority="10">
      <formula>$Q2456&gt;0</formula>
    </cfRule>
  </conditionalFormatting>
  <conditionalFormatting sqref="H2456:H2581">
    <cfRule type="expression" dxfId="6" priority="9">
      <formula>$Q2456&gt;0</formula>
    </cfRule>
  </conditionalFormatting>
  <conditionalFormatting sqref="E44:E2455">
    <cfRule type="expression" dxfId="5" priority="8">
      <formula>$Q44&gt;0</formula>
    </cfRule>
  </conditionalFormatting>
  <conditionalFormatting sqref="J44:J2455">
    <cfRule type="expression" dxfId="4" priority="7">
      <formula>$Q44&gt;0</formula>
    </cfRule>
  </conditionalFormatting>
  <conditionalFormatting sqref="X13:X2455">
    <cfRule type="expression" dxfId="3" priority="4">
      <formula>$Q13&gt;0</formula>
    </cfRule>
  </conditionalFormatting>
  <conditionalFormatting sqref="C44:C2417">
    <cfRule type="expression" dxfId="2" priority="3">
      <formula>$Q44&gt;0</formula>
    </cfRule>
  </conditionalFormatting>
  <conditionalFormatting sqref="R651:S651">
    <cfRule type="expression" dxfId="1" priority="2">
      <formula>$Q651&gt;0</formula>
    </cfRule>
  </conditionalFormatting>
  <conditionalFormatting sqref="R773">
    <cfRule type="expression" dxfId="0" priority="1">
      <formula>$Q773&gt;0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2025-04-28T11:21:44Z</dcterms:modified>
</cp:coreProperties>
</file>